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95" windowWidth="20730" windowHeight="6990" tabRatio="919"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'!$B$1:$E$27</definedName>
    <definedName name="_xlnm.Print_Area" localSheetId="20">'جدول 17'!$B$1:$U$24</definedName>
    <definedName name="_xlnm.Print_Area" localSheetId="21">'جدول 18'!$B$1:$I$79</definedName>
    <definedName name="_xlnm.Print_Area" localSheetId="23">'جدول 19'!$B$1:$I$48</definedName>
    <definedName name="_xlnm.Print_Area" localSheetId="24">'جدول 20 '!$B$1:$U$54</definedName>
    <definedName name="_xlnm.Print_Area" localSheetId="25">'جدول 21 '!$B$1:$K$45</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25'!$B$1:$U$67</definedName>
    <definedName name="_xlnm.Print_Area" localSheetId="32">'جدول 26-27'!$B$1:$I$63</definedName>
    <definedName name="_xlnm.Print_Area" localSheetId="33">'جدول 28'!$B$1:$I$77</definedName>
    <definedName name="_xlnm.Print_Area" localSheetId="34">'جدول 29  '!$B$1:$I$78</definedName>
    <definedName name="_xlnm.Print_Area" localSheetId="8">'جدول 3'!$B$1:$U$74</definedName>
    <definedName name="_xlnm.Print_Area" localSheetId="35">'جدول 30 '!$B$1:$I$78</definedName>
    <definedName name="_xlnm.Print_Area" localSheetId="36">'جدول 31  '!$B$1:$U$68</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'!$B$1:$I$43</definedName>
    <definedName name="_xlnm.Print_Area" localSheetId="42">'جدول 36 '!$B$1:$I$42</definedName>
    <definedName name="_xlnm.Print_Area" localSheetId="43">'جدول 37  '!$B$1:$I$51</definedName>
    <definedName name="_xlnm.Print_Area" localSheetId="44">'جدول 38  '!$B$1:$I$60</definedName>
    <definedName name="_xlnm.Print_Area" localSheetId="45">'جدول 39  '!$B$1:$J$41</definedName>
    <definedName name="_xlnm.Print_Area" localSheetId="9">'جدول 4'!$B$1:$U$77</definedName>
    <definedName name="_xlnm.Print_Area" localSheetId="46">'جدول 40 '!$B$1:$I$70</definedName>
    <definedName name="_xlnm.Print_Area" localSheetId="47">'جدول 41 '!$B$1:$I$40</definedName>
    <definedName name="_xlnm.Print_Area" localSheetId="48">'جدول 42'!$B$1:$I$30</definedName>
    <definedName name="_xlnm.Print_Area" localSheetId="49">'جدول 43'!$B$1:$V$68</definedName>
    <definedName name="_xlnm.Print_Area" localSheetId="10">'جدول 5'!$B$1:$U$61</definedName>
    <definedName name="_xlnm.Print_Area" localSheetId="11">'جدول 6'!$B$1:$U$76</definedName>
    <definedName name="_xlnm.Print_Area" localSheetId="12">'جدول 7'!$B$1:$U$66</definedName>
    <definedName name="_xlnm.Print_Area" localSheetId="13">'جدول 8'!$B$1:$U$70</definedName>
    <definedName name="_xlnm.Print_Area" localSheetId="14">'جدول 9-10'!$B$1:$U$75</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<sst xmlns="http://schemas.openxmlformats.org/spreadsheetml/2006/main" count="4194" uniqueCount="1979">
  <si>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</si>
  <si>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</si>
  <si>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</si>
  <si>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</si>
  <si>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</si>
  <si>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</si>
  <si>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</si>
  <si>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</si>
  <si>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</si>
  <si>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</si>
  <si>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</si>
  <si>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</si>
  <si>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</si>
  <si>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</si>
  <si>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</si>
  <si>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</si>
  <si>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</si>
  <si>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</si>
  <si>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</si>
  <si>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</si>
  <si>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</si>
  <si>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</si>
  <si>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</si>
  <si>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</si>
  <si>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</si>
  <si>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</si>
  <si>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</si>
  <si>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</si>
  <si>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</si>
  <si>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</si>
  <si>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</si>
  <si>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</si>
  <si>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</si>
  <si>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</si>
  <si>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</si>
  <si>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</si>
  <si>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</si>
  <si>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</si>
  <si>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</si>
  <si>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</si>
  <si>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</si>
  <si>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</si>
  <si>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</si>
  <si>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</si>
  <si>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</si>
  <si>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</si>
  <si>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</si>
  <si>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</si>
  <si>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</si>
  <si>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</si>
  <si>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</si>
  <si>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</si>
  <si>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</si>
  <si>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</si>
  <si>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</si>
  <si>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</si>
  <si>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</si>
  <si>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</si>
  <si>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</si>
  <si>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</si>
  <si>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</si>
  <si>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</si>
  <si>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</si>
  <si>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</si>
  <si>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</si>
  <si>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</si>
  <si>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</si>
  <si>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</si>
  <si>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</si>
  <si>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</si>
  <si>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</si>
  <si>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</si>
  <si>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</si>
  <si>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</si>
  <si>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</si>
  <si>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</si>
  <si>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</si>
  <si>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</si>
  <si>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</si>
  <si>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</si>
  <si>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</si>
  <si>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</si>
  <si>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</si>
  <si>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</si>
  <si>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</si>
  <si>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</si>
  <si>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</si>
  <si>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</si>
  <si>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</si>
  <si>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</si>
  <si>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</si>
  <si>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</si>
  <si>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</si>
  <si>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</si>
  <si>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</si>
  <si>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</si>
  <si>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</si>
  <si>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</si>
  <si>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</si>
  <si>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</si>
  <si>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</si>
  <si>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</si>
  <si>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</si>
  <si>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</si>
  <si>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</si>
  <si>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</si>
  <si>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</si>
  <si>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</si>
  <si>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</si>
  <si>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</si>
  <si>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</si>
  <si>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</si>
  <si>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</si>
  <si>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</si>
  <si>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</si>
  <si>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</si>
  <si>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</si>
  <si>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</si>
  <si>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</si>
  <si>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</si>
  <si>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</si>
  <si>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</si>
  <si>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</si>
  <si>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</si>
  <si>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</si>
  <si>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</si>
  <si>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</si>
  <si>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</si>
  <si>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</si>
  <si>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</si>
  <si>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</si>
  <si>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</si>
  <si>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</si>
  <si>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</si>
  <si>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</si>
  <si>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</si>
  <si>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</si>
  <si>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</si>
  <si>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</si>
  <si>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</si>
  <si>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</si>
  <si>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</si>
  <si>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</si>
  <si>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</si>
  <si>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</si>
  <si>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</si>
  <si>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</si>
  <si>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</si>
  <si>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</si>
  <si>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</si>
  <si>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</si>
  <si>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</si>
  <si>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</si>
  <si>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</si>
  <si>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</si>
  <si>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</si>
  <si>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</si>
  <si>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</si>
  <si>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</si>
  <si>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</si>
  <si>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</si>
  <si>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</si>
  <si>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</si>
  <si>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</si>
  <si>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</si>
  <si>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</si>
  <si>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</si>
  <si>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</si>
  <si>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</si>
  <si>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</si>
  <si>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</si>
  <si>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</si>
  <si>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</si>
  <si>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</si>
  <si>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</si>
  <si>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</si>
  <si>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</si>
  <si>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</si>
  <si>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</si>
  <si>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</si>
  <si>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</si>
  <si>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</si>
  <si>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</si>
  <si>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</si>
  <si>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</si>
  <si>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</si>
  <si>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</si>
  <si>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</si>
  <si>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</si>
  <si>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</si>
  <si>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</si>
  <si>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</si>
  <si>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</si>
  <si>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</si>
  <si>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</si>
  <si>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</si>
  <si>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</si>
  <si>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</si>
  <si>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</si>
  <si>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</si>
  <si>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</si>
  <si>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</si>
  <si>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</si>
  <si>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</si>
  <si>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</si>
  <si>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</si>
  <si>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</si>
  <si>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</si>
  <si>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</si>
  <si>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</si>
  <si>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</si>
  <si>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</si>
  <si>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</si>
  <si>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</si>
  <si>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</si>
  <si>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</si>
  <si>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</si>
  <si>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</si>
  <si>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</si>
  <si>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</si>
  <si>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</si>
  <si>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</si>
  <si>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</si>
  <si>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</si>
  <si>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</si>
  <si>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</si>
  <si>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</si>
  <si>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</si>
  <si>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</si>
  <si>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</si>
  <si>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</si>
  <si>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</si>
  <si>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</si>
  <si>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</si>
  <si>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</si>
  <si>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</si>
  <si>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</si>
  <si>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</si>
  <si>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</si>
  <si>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</si>
  <si>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</si>
  <si>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</si>
  <si>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</si>
  <si>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</si>
  <si>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</si>
  <si>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</si>
  <si>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</si>
  <si>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</si>
  <si>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</si>
  <si>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</si>
  <si>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</si>
  <si>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</si>
  <si>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</si>
  <si>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</si>
  <si>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</si>
  <si>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</si>
  <si>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</si>
  <si>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</si>
  <si>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</si>
  <si>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</si>
  <si>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</si>
  <si>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</si>
  <si>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</si>
  <si>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</si>
  <si>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</si>
  <si>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</si>
  <si>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</si>
  <si>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</si>
  <si>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</si>
  <si>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</si>
  <si>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</si>
  <si>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</si>
  <si>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</si>
  <si>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</si>
  <si>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</si>
  <si>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</si>
  <si>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</si>
  <si>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</si>
  <si>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</si>
  <si>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</si>
  <si>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</si>
  <si>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</si>
  <si>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</si>
  <si>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</si>
  <si>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</si>
  <si>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</si>
  <si>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</si>
  <si>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</si>
  <si>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</si>
  <si>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</si>
  <si>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</si>
  <si>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</si>
  <si>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</si>
  <si>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</si>
  <si>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</si>
  <si>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</si>
  <si>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</si>
  <si>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</si>
  <si>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</si>
  <si>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</si>
  <si>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</si>
  <si>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</si>
  <si>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</si>
  <si>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</si>
  <si>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</si>
  <si>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</si>
  <si>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</si>
  <si>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</si>
  <si>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</si>
  <si>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</si>
  <si>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</si>
  <si>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</si>
  <si>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</si>
  <si>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</si>
  <si>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</si>
  <si>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</si>
  <si>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</si>
  <si>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</si>
  <si>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</si>
  <si>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</si>
  <si>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</si>
  <si>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</si>
  <si>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</si>
  <si>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</si>
  <si>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</si>
  <si>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</si>
  <si>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</si>
  <si>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</si>
  <si>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</si>
  <si>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</si>
  <si>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</si>
  <si>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</si>
  <si>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</si>
  <si>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</si>
  <si>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</si>
  <si>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</si>
  <si>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</si>
  <si>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</si>
  <si>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</si>
  <si>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</si>
  <si>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</si>
  <si>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</si>
  <si>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</si>
  <si>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</si>
  <si>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</si>
  <si>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</si>
  <si>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</si>
  <si>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</si>
  <si>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</si>
  <si>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</si>
  <si>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</si>
  <si>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</si>
  <si>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</si>
  <si>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</si>
  <si>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</si>
  <si>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</si>
  <si>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</si>
  <si>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</si>
  <si>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</si>
  <si>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</si>
  <si>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</si>
  <si>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</si>
  <si>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</si>
  <si>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</si>
  <si>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</si>
  <si>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</si>
  <si>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</si>
  <si>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</si>
  <si>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</si>
  <si>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</si>
  <si>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</si>
  <si>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</si>
  <si>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</si>
  <si>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</si>
  <si>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</si>
  <si>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</si>
  <si>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</si>
  <si>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</si>
  <si>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</si>
  <si>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</si>
  <si>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</si>
  <si>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</si>
  <si>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</si>
  <si>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</si>
  <si>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</si>
  <si>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</si>
  <si>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</si>
  <si>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</si>
  <si>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</si>
  <si>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</si>
  <si>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</si>
  <si>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</si>
  <si>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</si>
  <si>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</si>
  <si>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</si>
  <si>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</si>
  <si>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</si>
  <si>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</si>
  <si>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</si>
  <si>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</si>
  <si>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</si>
  <si>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</si>
  <si>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</si>
  <si>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</si>
  <si>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</si>
  <si>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</si>
  <si>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</si>
  <si>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</si>
  <si>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</si>
  <si>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</si>
  <si>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</si>
  <si>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</si>
  <si>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</si>
  <si>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</si>
  <si>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</si>
  <si>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</si>
  <si>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</si>
  <si>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</si>
  <si>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</si>
  <si>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</si>
  <si>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</si>
  <si>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</si>
  <si>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</si>
  <si>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</si>
  <si>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</si>
  <si>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</si>
  <si>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</si>
  <si>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</si>
  <si>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</si>
  <si>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</si>
  <si>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</si>
  <si>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</si>
  <si>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</si>
  <si>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</si>
  <si>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</si>
  <si>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</si>
  <si>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</si>
  <si>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</si>
  <si>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</si>
  <si>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</si>
  <si>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</si>
  <si>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</si>
  <si>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</si>
  <si>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</si>
  <si>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</si>
  <si>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</si>
  <si>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</si>
  <si>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</si>
  <si>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</si>
  <si>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</si>
  <si>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</si>
  <si>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</si>
  <si>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</si>
  <si>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</si>
  <si>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</si>
  <si>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</si>
  <si>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</si>
  <si>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</si>
  <si>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</si>
  <si>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</si>
  <si>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</si>
  <si>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</si>
  <si>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</si>
  <si>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</si>
  <si>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</si>
  <si>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</si>
  <si>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</si>
  <si>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</si>
  <si>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</si>
  <si>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</si>
  <si>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</si>
  <si>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</si>
  <si>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</si>
  <si>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</si>
  <si>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</si>
  <si>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</si>
  <si>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</si>
  <si>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</si>
  <si>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</si>
  <si>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</si>
  <si>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</si>
  <si>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</si>
  <si>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</si>
  <si>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</si>
  <si>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</si>
  <si>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</si>
  <si>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</si>
  <si>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</si>
  <si>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</si>
  <si>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</si>
  <si>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</si>
  <si>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</si>
  <si>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</si>
  <si>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</si>
  <si>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</si>
  <si>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</si>
  <si>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</si>
  <si>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</si>
  <si>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</si>
  <si>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</si>
  <si>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</si>
  <si>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</si>
  <si>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</si>
  <si>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</si>
  <si>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</si>
  <si>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</si>
  <si>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</si>
  <si>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</si>
  <si>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</si>
  <si>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</si>
  <si>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</si>
  <si>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</si>
  <si>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</si>
  <si>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</si>
  <si>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</si>
  <si>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</si>
  <si>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</si>
  <si>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</si>
  <si>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</si>
  <si>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</si>
  <si>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</si>
  <si>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</si>
  <si>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</si>
  <si>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</si>
  <si>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</si>
  <si>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</si>
  <si>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</si>
  <si>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</si>
  <si>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</si>
  <si>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</si>
  <si>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</si>
  <si>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</si>
  <si>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</si>
  <si>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</si>
  <si>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</si>
  <si>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</si>
  <si>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</si>
  <si>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</si>
  <si>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</si>
  <si>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</si>
  <si>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</si>
  <si>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</si>
  <si>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</si>
  <si>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</si>
  <si>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</si>
  <si>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</si>
  <si>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</si>
  <si>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</si>
  <si>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</si>
  <si>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</si>
  <si>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</si>
  <si>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</si>
  <si>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</si>
  <si>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</si>
  <si>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</si>
  <si>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</si>
  <si>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</si>
  <si>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</si>
  <si>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</si>
  <si>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</si>
  <si>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</si>
  <si>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</si>
  <si>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</si>
  <si>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</si>
  <si>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</si>
  <si>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</si>
  <si>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</si>
  <si>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</si>
  <si>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</si>
  <si>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</si>
  <si>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</si>
  <si>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</si>
  <si>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</si>
  <si>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</si>
  <si>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</si>
  <si>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</si>
  <si>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</si>
  <si>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</si>
  <si>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</si>
  <si>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</si>
  <si>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</si>
  <si>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</si>
  <si>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</si>
  <si>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</si>
  <si>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</si>
  <si>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</si>
  <si>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</si>
  <si>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</si>
  <si>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</si>
  <si>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</si>
  <si>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</si>
  <si>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</si>
  <si>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</si>
  <si>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</si>
  <si>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</si>
  <si>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</si>
  <si>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</si>
  <si>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</si>
  <si>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</si>
  <si>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</si>
  <si>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</si>
  <si>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</si>
  <si>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</si>
  <si>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</si>
  <si>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</si>
  <si>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</si>
  <si>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</si>
  <si>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</si>
  <si>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</si>
  <si>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</si>
  <si>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</si>
  <si>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</si>
  <si>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</si>
  <si>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</si>
  <si>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</si>
  <si>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</si>
  <si>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</si>
  <si>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</si>
  <si>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</si>
  <si>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</si>
  <si>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</si>
  <si>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</si>
  <si>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</si>
  <si>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</si>
  <si>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</si>
  <si>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</si>
  <si>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</si>
  <si>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</si>
  <si>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</si>
  <si>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</si>
  <si>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</si>
  <si>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</si>
  <si>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</si>
  <si>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</si>
  <si>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</si>
  <si>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</si>
  <si>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</si>
  <si>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</si>
  <si>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</si>
  <si>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</si>
  <si>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</si>
  <si>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</si>
  <si>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</si>
  <si>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</si>
  <si>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</si>
  <si>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</si>
  <si>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</si>
  <si>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</si>
  <si>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</si>
  <si>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</si>
  <si>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</si>
  <si>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</si>
  <si>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</si>
  <si>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</si>
  <si>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</si>
  <si>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</si>
  <si>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</si>
  <si>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</si>
  <si>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</si>
  <si>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</si>
  <si>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</si>
  <si>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</si>
  <si>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</si>
  <si>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</si>
  <si>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</si>
  <si>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</si>
  <si>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</si>
  <si>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</si>
  <si>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</si>
  <si>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</si>
  <si>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</si>
  <si>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</si>
  <si>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</si>
  <si>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</si>
  <si>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</si>
  <si>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</si>
  <si>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</si>
  <si>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</si>
  <si>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</si>
  <si>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</si>
  <si>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</si>
  <si>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</si>
  <si>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</si>
  <si>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</si>
  <si>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</si>
  <si>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</si>
  <si>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</si>
  <si>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</si>
  <si>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</si>
  <si>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</si>
  <si>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</si>
  <si>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</si>
  <si>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</si>
  <si>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</si>
  <si>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</si>
  <si>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</si>
  <si>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</si>
  <si>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</si>
  <si>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</si>
  <si>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</si>
  <si>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</si>
  <si>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</si>
  <si>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</si>
  <si>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</si>
  <si>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</si>
  <si>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</si>
  <si>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</si>
  <si>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</si>
  <si>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</si>
  <si>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</si>
  <si>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</si>
  <si>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</si>
  <si>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</si>
  <si>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</si>
  <si>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</si>
  <si>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</si>
  <si>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</si>
  <si>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</si>
  <si>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</si>
  <si>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</si>
  <si>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</si>
  <si>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</si>
  <si>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</si>
  <si>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</si>
  <si>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</si>
  <si>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</si>
  <si>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</si>
  <si>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</si>
  <si>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</si>
  <si>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</si>
  <si>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</si>
  <si>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</si>
  <si>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</si>
  <si>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</si>
  <si>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</si>
  <si>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</si>
  <si>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</si>
  <si>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</si>
  <si>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</si>
  <si>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</si>
  <si>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</si>
  <si>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</si>
  <si>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</si>
  <si>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</si>
  <si>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</si>
  <si>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</si>
  <si>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</si>
  <si>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</si>
  <si>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</si>
  <si>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</si>
  <si>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</si>
  <si>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</si>
  <si>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</si>
  <si>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</si>
  <si>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</si>
  <si>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</si>
  <si>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</si>
  <si>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</si>
  <si>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</si>
  <si>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</si>
  <si>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</si>
  <si>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</si>
  <si>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</si>
  <si>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</si>
  <si>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</si>
  <si>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</si>
  <si>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</si>
  <si>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</si>
  <si>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</si>
  <si>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</si>
  <si>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</si>
  <si>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</si>
  <si>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</si>
  <si>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</si>
  <si>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</si>
  <si>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</si>
  <si>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</si>
  <si>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</si>
  <si>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</si>
  <si>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</si>
  <si>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</si>
  <si>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</si>
  <si>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</si>
  <si>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</si>
  <si>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</si>
  <si>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</si>
  <si>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</si>
  <si>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</si>
  <si>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</si>
  <si>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</si>
  <si>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</si>
  <si>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</si>
  <si>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</si>
  <si>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</si>
  <si>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</si>
  <si>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</si>
  <si>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</si>
  <si>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</si>
  <si>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</si>
  <si>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</si>
  <si>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</si>
  <si>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</si>
  <si>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</si>
  <si>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</si>
  <si>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</si>
  <si>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</si>
  <si>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</si>
  <si>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</si>
  <si>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</si>
  <si>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</si>
  <si>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</si>
  <si>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</si>
  <si>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</si>
  <si>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</si>
  <si>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</si>
  <si>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</si>
  <si>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</si>
  <si>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</si>
  <si>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</si>
  <si>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</si>
  <si>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</si>
  <si>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</si>
  <si>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</si>
  <si>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</si>
  <si>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</si>
  <si>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</si>
  <si>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</si>
  <si>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</si>
  <si>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</si>
  <si>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</si>
  <si>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</si>
  <si>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</si>
  <si>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</si>
  <si>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</si>
  <si>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</si>
  <si>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</si>
  <si>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</si>
  <si>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</si>
  <si>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</si>
  <si>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</si>
  <si>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</si>
  <si>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</si>
  <si>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</si>
  <si>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</si>
  <si>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</si>
  <si>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</si>
  <si>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</si>
  <si>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</si>
  <si>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</si>
  <si>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</si>
  <si>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</si>
  <si>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</si>
  <si>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</si>
  <si>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</si>
  <si>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</si>
  <si>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</si>
  <si>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</si>
  <si>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</si>
  <si>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</si>
  <si>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</si>
  <si>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</si>
  <si>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</si>
  <si>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</si>
  <si>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</si>
  <si>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</si>
  <si>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</si>
  <si>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</si>
  <si>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</si>
  <si>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</si>
  <si>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</si>
  <si>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</si>
  <si>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</si>
  <si>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</si>
  <si>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</si>
  <si>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</si>
  <si>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</si>
  <si>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</si>
  <si>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</si>
  <si>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</si>
  <si>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</si>
  <si>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</si>
  <si>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</si>
  <si>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</si>
  <si>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</si>
  <si>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</si>
  <si>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</si>
  <si>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</si>
  <si>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</si>
  <si>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</si>
  <si>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</si>
  <si>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</si>
  <si>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</si>
  <si>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</si>
  <si>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</si>
  <si>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</si>
  <si>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</si>
  <si>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</si>
  <si>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</si>
  <si>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</si>
  <si>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</si>
  <si>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</si>
  <si>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</si>
  <si>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</si>
  <si>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</si>
  <si>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</si>
  <si>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</si>
  <si>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</si>
  <si>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</si>
  <si>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</si>
  <si>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</si>
  <si>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</si>
  <si>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</si>
  <si>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</si>
  <si>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</si>
  <si>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</si>
  <si>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</si>
  <si>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</si>
  <si>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</si>
  <si>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</si>
  <si>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</si>
  <si>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</si>
  <si>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</si>
  <si>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</si>
  <si>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</si>
  <si>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</si>
  <si>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</si>
  <si>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</si>
  <si>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</si>
  <si>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</si>
  <si>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</si>
  <si>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</si>
  <si>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</si>
  <si>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</si>
  <si>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</si>
  <si>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</si>
  <si>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</si>
  <si>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</si>
  <si>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</si>
  <si>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</si>
  <si>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</si>
  <si>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</si>
  <si>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</si>
  <si>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</si>
  <si>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</si>
  <si>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</si>
  <si>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</si>
  <si>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</si>
  <si>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</si>
  <si>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</si>
  <si>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</si>
  <si>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</si>
  <si>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</si>
  <si>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</si>
  <si>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</si>
  <si>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</si>
  <si>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</si>
  <si>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</si>
  <si>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</si>
  <si>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</si>
  <si>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</si>
  <si>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</si>
  <si>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</si>
  <si>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</si>
  <si>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</si>
  <si>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</si>
  <si>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</si>
  <si>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</si>
  <si>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</si>
  <si>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</si>
  <si>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</si>
  <si>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</si>
  <si>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</si>
  <si>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</si>
  <si>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</si>
  <si>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</si>
  <si>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</si>
  <si>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</si>
  <si>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</si>
  <si>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</si>
  <si>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</si>
  <si>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</si>
  <si>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</si>
  <si>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</si>
  <si>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</si>
  <si>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</si>
  <si>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</si>
  <si>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</si>
  <si>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</si>
  <si>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</si>
  <si>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</si>
  <si>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</si>
  <si>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</si>
  <si>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</si>
  <si>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</si>
  <si>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</si>
  <si>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</si>
  <si>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</si>
  <si>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</si>
  <si>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</si>
  <si>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</si>
  <si>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</si>
  <si>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</si>
  <si>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</si>
  <si>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</si>
  <si>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</si>
  <si>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</si>
  <si>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</si>
  <si>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</si>
  <si>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</si>
  <si>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</si>
  <si>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</si>
  <si>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</si>
  <si>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</si>
  <si>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</si>
  <si>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</si>
  <si>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</si>
  <si>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</si>
  <si>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</si>
  <si>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</si>
  <si>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</si>
  <si>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</si>
  <si>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</si>
  <si>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</si>
  <si>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</si>
  <si>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</si>
  <si>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</si>
  <si>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</si>
  <si>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</si>
  <si>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</si>
  <si>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</si>
  <si>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</si>
  <si>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</si>
  <si>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</si>
  <si>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</si>
  <si>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</si>
  <si>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</si>
  <si>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</si>
  <si>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</si>
  <si>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</si>
  <si>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</si>
  <si>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</si>
  <si>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</si>
  <si>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</si>
  <si>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</si>
  <si>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</si>
  <si>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</si>
  <si>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</si>
  <si>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</si>
  <si>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</si>
  <si>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</si>
  <si>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</si>
  <si>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</si>
  <si>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</si>
  <si>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</si>
  <si>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</si>
  <si>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</si>
  <si>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</si>
  <si>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</si>
  <si>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</si>
  <si>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</si>
  <si>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</si>
  <si>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</si>
  <si>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</si>
  <si>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</si>
  <si>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</si>
  <si>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</si>
  <si>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</si>
  <si>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</si>
  <si>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</si>
  <si>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</si>
  <si>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</si>
  <si>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</si>
  <si>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</si>
  <si>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</si>
  <si>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</si>
  <si>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</si>
  <si>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</si>
  <si>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</si>
  <si>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</si>
  <si>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</si>
  <si>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</si>
  <si>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</si>
  <si>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</si>
  <si>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</si>
  <si>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</si>
  <si>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</si>
  <si>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</si>
  <si>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</si>
  <si>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</si>
  <si>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</si>
  <si>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</si>
  <si>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</si>
  <si>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</si>
  <si>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</si>
  <si>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</si>
  <si>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</si>
  <si>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</si>
  <si>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</si>
  <si>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</si>
  <si>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</si>
  <si>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</si>
  <si>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</si>
  <si>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</si>
  <si>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</si>
  <si>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</si>
  <si>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</si>
  <si>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</si>
  <si>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</si>
  <si>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</si>
  <si>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</si>
  <si>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</si>
  <si>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</si>
  <si>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</si>
  <si>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</si>
  <si>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</si>
  <si>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</si>
  <si>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</si>
  <si>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</si>
  <si>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</si>
  <si>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</si>
  <si>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</si>
  <si>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</si>
  <si>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</si>
  <si>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</si>
  <si>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</si>
  <si>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</si>
  <si>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</si>
  <si>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</si>
  <si>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</si>
  <si>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</si>
  <si>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</si>
  <si>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</si>
  <si>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</si>
  <si>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</si>
  <si>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</si>
  <si>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</si>
  <si>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</si>
  <si>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</si>
  <si>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</si>
  <si>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</si>
  <si>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</si>
  <si>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</si>
  <si>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</si>
  <si>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</si>
  <si>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</si>
  <si>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</si>
  <si>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</si>
  <si>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</si>
  <si>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</si>
  <si>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</si>
  <si>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</si>
  <si>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</si>
  <si>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</si>
  <si>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</si>
  <si>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</si>
  <si>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</si>
  <si>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</si>
  <si>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</si>
  <si>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</si>
  <si>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</si>
  <si>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</si>
  <si>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</si>
  <si>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</si>
  <si>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</si>
  <si>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</si>
  <si>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</si>
  <si>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</si>
  <si>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</si>
  <si>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</si>
  <si>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</si>
  <si>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</si>
  <si>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</si>
  <si>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</si>
  <si>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</si>
  <si>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</si>
  <si>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</si>
  <si>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</si>
  <si>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</si>
  <si>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</si>
  <si>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</si>
  <si>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</si>
  <si>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</si>
  <si>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</si>
  <si>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</si>
  <si>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</si>
  <si>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</si>
  <si>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</si>
  <si>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</si>
  <si>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</si>
  <si>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</si>
  <si>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</si>
  <si>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</si>
  <si>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</si>
  <si>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</si>
  <si>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</si>
  <si>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</si>
  <si>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</si>
  <si>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</si>
  <si>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</si>
  <si>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</si>
  <si>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</si>
  <si>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</si>
  <si>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</si>
  <si>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</si>
  <si>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</si>
  <si>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</si>
  <si>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</si>
  <si>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</si>
  <si>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</si>
  <si>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</si>
  <si>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</si>
  <si>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</si>
  <si>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</si>
  <si>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</si>
  <si>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</si>
  <si>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</si>
  <si>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</si>
  <si>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</si>
  <si>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</si>
  <si>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</si>
  <si>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</si>
  <si>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</si>
  <si>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</si>
  <si>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</si>
  <si>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</si>
  <si>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</si>
  <si>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</si>
  <si>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</si>
  <si>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</si>
  <si>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</si>
  <si>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</si>
  <si>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</si>
  <si>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</si>
  <si>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</si>
  <si>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</si>
  <si>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</si>
  <si>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</si>
  <si>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</si>
  <si>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</si>
  <si>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</si>
  <si>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</si>
  <si>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</si>
  <si>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</si>
  <si>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</si>
  <si>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</si>
  <si>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</si>
  <si>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</si>
  <si>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</si>
  <si>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</si>
  <si>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</si>
  <si>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</si>
  <si>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</si>
  <si>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</si>
  <si>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</si>
  <si>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</si>
  <si>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</si>
  <si>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</si>
  <si>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</si>
  <si>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</si>
  <si>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</si>
  <si>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</si>
  <si>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</si>
  <si>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</si>
  <si>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</si>
  <si>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</si>
  <si>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</si>
  <si>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</si>
  <si>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</si>
  <si>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</si>
  <si>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</si>
  <si>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</si>
  <si>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</si>
  <si>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</si>
  <si>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</si>
  <si>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</si>
  <si>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</si>
  <si>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</si>
  <si>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</si>
  <si>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</si>
  <si>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</si>
  <si>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</si>
  <si>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</si>
  <si>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</si>
  <si>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</si>
  <si>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</si>
  <si>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</si>
  <si>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</si>
  <si>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</si>
  <si>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</si>
  <si>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</si>
  <si>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</si>
  <si>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</si>
  <si>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</si>
  <si>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</si>
  <si>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</si>
  <si>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</si>
  <si>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</si>
  <si>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</si>
  <si>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</si>
  <si>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</si>
  <si>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</si>
  <si>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</si>
  <si>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</si>
  <si>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</si>
  <si>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</si>
  <si>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</si>
  <si>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</si>
  <si>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</si>
  <si>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</si>
  <si>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</si>
  <si>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</si>
  <si>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</si>
  <si>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</si>
  <si>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</si>
  <si>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</si>
  <si>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</si>
  <si>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</si>
  <si>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</si>
  <si>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</si>
  <si>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</si>
  <si>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</si>
  <si>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</si>
  <si>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</si>
  <si>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</si>
  <si>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</si>
  <si>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</si>
  <si>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</si>
  <si>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</si>
  <si>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</si>
  <si>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</si>
  <si>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</si>
  <si>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</si>
  <si>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</si>
  <si>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</si>
  <si>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</si>
  <si>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</si>
  <si>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</si>
  <si>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</si>
  <si>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</si>
  <si>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</si>
  <si>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</si>
  <si>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</si>
  <si>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</si>
  <si>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</si>
  <si>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</si>
  <si>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</si>
  <si>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</si>
  <si>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</si>
  <si>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</si>
  <si>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</si>
  <si>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</si>
  <si>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</si>
  <si>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</si>
  <si>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</si>
  <si>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</si>
  <si>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</si>
  <si>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</si>
  <si>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</si>
  <si>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</si>
  <si>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</si>
  <si>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</si>
  <si>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</si>
  <si>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</si>
  <si>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</si>
  <si>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</si>
  <si>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</si>
  <si>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</si>
  <si>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</si>
  <si>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</si>
  <si>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</si>
  <si>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</si>
  <si>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</si>
  <si>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</si>
  <si>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</si>
  <si>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</si>
  <si>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</si>
  <si>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</si>
  <si>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</si>
  <si>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</si>
  <si>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</si>
  <si>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</si>
  <si>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</si>
  <si>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</si>
  <si>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</si>
  <si>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</si>
  <si>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</si>
  <si>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</si>
  <si>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</si>
  <si>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</si>
  <si>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</si>
  <si>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</si>
  <si>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</si>
  <si>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</si>
  <si>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</si>
  <si>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</si>
  <si>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</si>
  <si>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</si>
  <si>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</si>
  <si>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</si>
  <si>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</si>
  <si>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</si>
  <si>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</si>
  <si>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</si>
  <si>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</si>
  <si>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</si>
  <si>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</si>
  <si>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</si>
  <si>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</si>
  <si>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</si>
  <si>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</si>
  <si>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</si>
  <si>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</si>
  <si>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</si>
  <si>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</si>
  <si>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</si>
  <si>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</si>
  <si>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</si>
  <si>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</si>
  <si>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</si>
  <si>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</si>
  <si>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</si>
  <si>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</si>
  <si>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</si>
  <si>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</si>
  <si>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</si>
  <si>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</si>
  <si>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</si>
  <si>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</si>
  <si>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</si>
  <si>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</si>
  <si>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</si>
  <si>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</si>
  <si>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</si>
  <si>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</si>
  <si>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</si>
  <si>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</si>
  <si>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</si>
  <si>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</si>
  <si>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</si>
  <si>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</si>
  <si>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</si>
  <si>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</si>
  <si>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</si>
  <si>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</si>
  <si>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</si>
  <si>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</si>
  <si>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</si>
  <si>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</si>
  <si>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</si>
  <si>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</si>
  <si>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</si>
  <si>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</si>
  <si>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</si>
  <si>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</si>
  <si>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</si>
  <si>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</si>
  <si>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</si>
  <si>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</si>
  <si>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</si>
  <si>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</si>
  <si>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</si>
  <si>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</si>
  <si>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</si>
  <si>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</si>
  <si>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</si>
  <si>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</si>
  <si>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</si>
  <si>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</si>
  <si>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</si>
  <si>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</si>
  <si>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</si>
  <si>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</si>
  <si>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</si>
  <si>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</si>
  <si>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</si>
  <si>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</si>
  <si>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</si>
  <si>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</si>
  <si>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</si>
  <si>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</si>
  <si>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</si>
  <si>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</si>
  <si>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</si>
  <si>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</si>
  <si>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</si>
  <si>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</si>
  <si>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</si>
  <si>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</si>
  <si>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</si>
  <si>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</si>
  <si>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</si>
  <si>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</si>
  <si>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</si>
  <si>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</si>
  <si>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</si>
  <si>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</si>
  <si>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</si>
  <si>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</si>
  <si>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</si>
  <si>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</si>
  <si>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</si>
  <si>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</si>
  <si>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</si>
  <si>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</si>
  <si>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</si>
  <si>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</si>
  <si>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</si>
  <si>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</si>
  <si>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</si>
  <si>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</si>
  <si>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</si>
  <si>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</si>
  <si>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</si>
  <si>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</si>
  <si>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</si>
  <si>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</si>
  <si>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</si>
  <si>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</si>
  <si>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</si>
  <si>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</si>
  <si>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</si>
  <si>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</si>
  <si>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</si>
  <si>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</si>
  <si>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</si>
  <si>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</si>
  <si>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</si>
  <si>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</si>
  <si>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</si>
  <si>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</si>
  <si>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</si>
  <si>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</si>
  <si>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</si>
  <si>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</si>
  <si>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</si>
  <si>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</si>
  <si>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</si>
  <si>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</si>
  <si>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</si>
  <si>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</si>
  <si>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</si>
  <si>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</si>
  <si>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</si>
  <si>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</si>
  <si>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</si>
  <si>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</si>
  <si>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</si>
  <si>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</si>
  <si>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</si>
  <si>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</si>
  <si>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</si>
  <si>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</si>
  <si>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</si>
  <si>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</si>
  <si>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</si>
  <si>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</si>
  <si>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</si>
  <si>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</si>
  <si>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</si>
  <si>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</si>
  <si>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</si>
  <si>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</si>
  <si>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</si>
  <si>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</si>
  <si>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</si>
  <si>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</si>
  <si>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</si>
  <si>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</si>
  <si>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</si>
  <si>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</si>
  <si>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</si>
  <si>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</si>
  <si>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</si>
  <si>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</si>
  <si>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</si>
  <si>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</si>
  <si>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</si>
  <si>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</si>
  <si>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</si>
  <si>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</si>
  <si>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</si>
  <si>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</si>
  <si>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</si>
  <si>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</si>
  <si>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</si>
  <si>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</si>
  <si>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</si>
  <si>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</si>
  <si>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</si>
  <si>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</si>
  <si>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</si>
  <si>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</si>
  <si>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</si>
  <si>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</si>
  <si>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</si>
  <si>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</si>
  <si>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</si>
  <si>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</si>
  <si>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</si>
  <si>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</si>
  <si>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</si>
  <si>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</si>
  <si>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</si>
  <si>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</si>
  <si>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</si>
  <si>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</si>
  <si>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</si>
  <si>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</si>
  <si>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</si>
  <si>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</si>
  <si>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</si>
  <si>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</si>
  <si>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</si>
  <si>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</si>
  <si>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</si>
  <si>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</si>
  <si>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</si>
  <si>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</si>
  <si>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</si>
  <si>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</si>
  <si>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</si>
  <si>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</si>
  <si>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</si>
  <si>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</si>
  <si>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</si>
  <si>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</si>
  <si>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</si>
  <si>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</si>
  <si>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</si>
  <si>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</si>
  <si>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</si>
  <si>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</si>
  <si>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</si>
  <si>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</si>
  <si>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</si>
  <si>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</si>
  <si>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</si>
  <si>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</si>
  <si>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</si>
  <si>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</si>
  <si>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</si>
  <si>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</si>
  <si>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</si>
  <si>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</si>
  <si>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</si>
  <si>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</si>
  <si>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</si>
  <si>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</si>
  <si>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</si>
  <si>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</si>
  <si>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</si>
  <si>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</si>
  <si>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</si>
  <si>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</si>
  <si>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</si>
  <si>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</si>
  <si>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</si>
  <si>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</si>
  <si>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</si>
  <si>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</si>
  <si>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</si>
  <si>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</si>
  <si>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</si>
  <si>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</si>
  <si>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</si>
  <si>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</si>
  <si>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</si>
  <si>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</si>
  <si>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</si>
  <si>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</si>
  <si>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</si>
  <si>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</si>
  <si>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</si>
  <si>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</si>
  <si>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</si>
  <si>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</si>
  <si>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</si>
  <si>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</si>
  <si>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</si>
  <si>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</si>
  <si>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</si>
  <si>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</si>
  <si>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</si>
  <si>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</si>
  <si>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</si>
  <si>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</si>
  <si>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</si>
  <si>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</si>
  <si>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</si>
  <si>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</si>
  <si>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</si>
  <si>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</si>
  <si>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</si>
  <si>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</si>
  <si>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</si>
  <si>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</si>
  <si>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</si>
  <si>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</si>
  <si>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</si>
  <si>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</si>
  <si>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</si>
  <si>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</si>
  <si>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</si>
  <si>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</si>
  <si>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</si>
  <si>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</si>
  <si>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</si>
  <si>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</si>
  <si>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</si>
  <si>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</si>
  <si>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</si>
  <si>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</si>
  <si>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</si>
  <si>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</si>
  <si>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</si>
  <si>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</si>
  <si>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</si>
  <si>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</si>
  <si>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</si>
  <si>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</si>
  <si>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</si>
  <si>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</si>
  <si>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</si>
  <si>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</si>
  <si>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</si>
  <si>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</si>
  <si>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</si>
  <si>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</si>
  <si>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</si>
  <si>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</si>
  <si>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</si>
  <si>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</si>
  <si>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</si>
  <si>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</si>
  <si>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</si>
  <si>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</si>
  <si>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</si>
  <si>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</si>
  <si>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</si>
  <si>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</si>
  <si>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</si>
  <si>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</si>
  <si>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</si>
  <si>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</si>
  <si>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</si>
  <si>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</si>
  <si>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</si>
  <si>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</si>
  <si>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</si>
  <si>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</si>
  <si>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</si>
  <si>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</si>
  <si>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</si>
  <si>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</si>
  <si>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</si>
  <si>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</si>
  <si>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</si>
  <si>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</si>
  <si>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</si>
  <si>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</si>
  <si>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</si>
  <si>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</si>
  <si>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</si>
  <si>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</si>
  <si>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</si>
  <si>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</si>
  <si>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</si>
  <si>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</si>
  <si>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</si>
  <si>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</si>
  <si>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</si>
  <si>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</si>
  <si>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</si>
  <si>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</si>
  <si>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</si>
  <si>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</si>
  <si>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</si>
  <si>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</si>
  <si>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</si>
  <si>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</si>
  <si>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</si>
  <si>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</si>
  <si>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</si>
  <si>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</si>
  <si>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</si>
  <si>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</si>
  <si>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</si>
  <si>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</si>
  <si>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</si>
  <si>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</si>
  <si>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</si>
  <si>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</si>
  <si>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</si>
  <si>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</si>
  <si>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</si>
  <si>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</si>
  <si>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</si>
  <si>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</si>
  <si>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</si>
  <si>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</si>
  <si>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</si>
  <si>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</si>
  <si>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</si>
  <si>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</si>
  <si>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</si>
  <si>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</si>
  <si>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</si>
  <si>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</si>
  <si>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</si>
  <si>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</si>
  <si>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</si>
  <si>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</si>
  <si>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</si>
  <si>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</si>
  <si>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</si>
  <si>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</si>
  <si>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</si>
  <si>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</si>
  <si>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</si>
  <si>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</si>
  <si>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</si>
  <si>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</si>
  <si>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</si>
  <si>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</si>
  <si>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</si>
  <si>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</si>
  <si>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</si>
  <si>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</si>
  <si>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</si>
  <si>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</si>
  <si>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</si>
  <si>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</si>
  <si>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</si>
  <si>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</si>
  <si>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</si>
  <si>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</si>
  <si>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</si>
  <si>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</si>
  <si>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</si>
  <si>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</si>
  <si>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</si>
  <si>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</si>
  <si>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</si>
  <si>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</si>
  <si>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</si>
  <si>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</si>
  <si>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</si>
  <si>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</si>
  <si>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</si>
  <si>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</si>
  <si>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</si>
  <si>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</si>
  <si>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</si>
  <si>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</si>
  <si>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</si>
  <si>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</si>
  <si>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</si>
  <si>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</si>
  <si>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</si>
  <si>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</si>
  <si>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</si>
  <si>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</si>
  <si>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</si>
  <si>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</si>
  <si>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</si>
  <si>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</si>
  <si>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</si>
  <si>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</si>
  <si>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</si>
  <si>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</si>
  <si>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</si>
  <si>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</si>
  <si>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</si>
  <si>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</si>
  <si>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</si>
  <si>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</si>
  <si>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</si>
  <si>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</si>
  <si>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</si>
  <si>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</si>
  <si>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</si>
  <si>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المصدر: سوق دمشق للأوراق المالية.</t>
  </si>
  <si>
    <t>*تم الاعتماد على بيانات السنة السابقة.</t>
  </si>
  <si>
    <t>*They have adopted the last year data.</t>
  </si>
  <si>
    <t>بنك الشام</t>
  </si>
  <si>
    <t>بنك البركة -سورية</t>
  </si>
  <si>
    <t>2014</t>
  </si>
  <si>
    <t>2015P</t>
  </si>
  <si>
    <t>2015</t>
  </si>
  <si>
    <t>2016P</t>
  </si>
  <si>
    <t>2016</t>
  </si>
  <si>
    <t>*Share Turnover is calculated by dividing the traded share`s value by its Market value.</t>
  </si>
  <si>
    <t>2017**</t>
  </si>
  <si>
    <t>** لا تتضمن بيانات الفروع في كل من محافظة درعا، ادلب، دير الزور، والرقة.</t>
  </si>
  <si>
    <t>**the year of 2017 does not include the Data of Branches in each from Daraa, Idleb, Dier Alzore and Al-Raqa.</t>
  </si>
  <si>
    <t>2017</t>
  </si>
  <si>
    <t>بنغلادش</t>
  </si>
  <si>
    <t>Bangladesh</t>
  </si>
  <si>
    <t>قروض                                                         Loans</t>
  </si>
  <si>
    <t>الودائع لأجل 1 أشهر</t>
  </si>
  <si>
    <t>Time Deposits 1 month</t>
  </si>
  <si>
    <t>مساوية لمعدل الفائدة على الوديعة لآجل 6 أشهر</t>
  </si>
  <si>
    <t>equal to the interest rate of Time Deposits for 6 months</t>
  </si>
  <si>
    <t>ودائع التوفير للأطفال</t>
  </si>
  <si>
    <t>مساوية لمعدل الفائدة على الوديعة لآجل 9 أشهر</t>
  </si>
  <si>
    <t>Saving Deposits for children</t>
  </si>
  <si>
    <t>equal to the interest rate of Time Deposits for 9 months</t>
  </si>
  <si>
    <t>المصدر: مصرف سورية المركزي، قرار مجلس النقد والتسليف رقم 91/م ن/ب1 تاريخ 2018/7/5.</t>
  </si>
  <si>
    <t>Source: The Central Bank of Syria, According to the resolution No. /91 /issued by CMC, 5/7/2018.</t>
  </si>
  <si>
    <t>2018**</t>
  </si>
  <si>
    <t>شركة سيريتل موبايل تيليكوم</t>
  </si>
  <si>
    <t>Syriatel</t>
  </si>
  <si>
    <t xml:space="preserve">قطاع الاتصالات </t>
  </si>
  <si>
    <t>Telecommunication sector</t>
  </si>
  <si>
    <t>2018</t>
  </si>
  <si>
    <t>العريضة</t>
  </si>
  <si>
    <t>الدبوسية</t>
  </si>
  <si>
    <t>Al-Arrida</t>
  </si>
  <si>
    <t>Dabbosieh</t>
  </si>
  <si>
    <t>السنة: 2019</t>
  </si>
  <si>
    <t>* تم تقدير عدد السكان  وفق سيناريوهات محددة من قبل الفريق المشكّل لتقدير عدد السكان.</t>
  </si>
  <si>
    <t xml:space="preserve">*The population had been estimated by specific scenarios from the team formed to estimate the population.  </t>
  </si>
  <si>
    <t>الجدول رقم (7): توزيع ودائع المصارف الخاصة ومؤسسات التمويل الصغير</t>
  </si>
  <si>
    <t>Table No. (7): Distribution of the Private Banks and Microfinance Institutions</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</si>
  <si>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</si>
  <si>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</si>
  <si>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</si>
  <si>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</si>
  <si>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التسهيلات الائتمانية حسب النشاط الاقتصادي*</t>
  </si>
  <si>
    <t>التسهيلات الائتمانية حسب نوع التسهيل الائتماني*</t>
  </si>
  <si>
    <t>التسهيلات الائتمانية حسب النشاط الاقتصادي *</t>
  </si>
  <si>
    <t>التسهيلات الائتمانية*</t>
  </si>
  <si>
    <t>* لا تتضمن التسهيلات الائتمانية الممنوحة للحكومة المركزية.</t>
  </si>
  <si>
    <t>*Credit to the Central Government are not included.</t>
  </si>
  <si>
    <t>Credit by Banks*</t>
  </si>
  <si>
    <t>By Economic Activity*</t>
  </si>
  <si>
    <t>By Type of Credit*</t>
  </si>
  <si>
    <t>2019**</t>
  </si>
  <si>
    <t>*بيانات غرفة التقاص للفترة (2014-2016) تشمل بيانات فرع دمشق فقط، وبدءً من عام 2017 تم إضافة بيانات جميع فروع مصرف سورية المركزي في المحافظات.</t>
  </si>
  <si>
    <t>*Clearance Room Statistics (2014-2016) were included just Damascus's Branch,from 2017 we were added all Branches of Central Bank of Syria.</t>
  </si>
  <si>
    <t>شركة اسمنت البادية</t>
  </si>
  <si>
    <t>Al Badia Cement</t>
  </si>
  <si>
    <t>Telecommunication</t>
  </si>
  <si>
    <t>شركة MTN سوريا</t>
  </si>
  <si>
    <t>MTN-Syria</t>
  </si>
  <si>
    <t>* الشركات المدرجة في السوق النظامية والموازية وتمثل الوضع القائم لغاية 2019/12/31.</t>
  </si>
  <si>
    <t>*Companies listed in Regular and Parallel Market as in 31/12/2019.</t>
  </si>
  <si>
    <t>2019</t>
  </si>
  <si>
    <t>سفن</t>
  </si>
  <si>
    <t>طيران</t>
  </si>
  <si>
    <t>Goods procured in ports by carriers</t>
  </si>
  <si>
    <t>In seaports</t>
  </si>
  <si>
    <t>In airports</t>
  </si>
  <si>
    <t xml:space="preserve">* سعر الصرف المستخدم في التحويل يعادل 167.73، 269.21، 461.56، 507.95، 435.79 و435.79 للأعوام  2014، 2015، 2016، 2017، 2018 و2019 على التوالي. </t>
  </si>
  <si>
    <t xml:space="preserve">*Exchange rates used in conversion is: 167.73, 269.21, 461.56, 507.95, 435.79 and 435.79 for years 2014, 2015, 2016, 2017, 2018 and 2019 on Sequence. </t>
  </si>
  <si>
    <t>*تقديرات أولية.</t>
  </si>
  <si>
    <t>*preliminary estimates.</t>
  </si>
  <si>
    <t xml:space="preserve">  Year: 2019</t>
  </si>
  <si>
    <t>الجدول رقم (9): توزيع التسهيلات الائتمانية الممنوحة من المصارف الخاصة ومؤسسات التمويل الصغير حسب الجهة المقترضة ونوع العملة والآجال</t>
  </si>
  <si>
    <t>Table No. (9): Distribution of the Private Banks and Microfinance Institutions Credit according to Sectors and Currency and Terms</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</si>
  <si>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</si>
  <si>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</si>
  <si>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</si>
  <si>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</si>
  <si>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</si>
  <si>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</si>
  <si>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</si>
  <si>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</si>
  <si>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</si>
  <si>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</si>
  <si>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</si>
  <si>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t>
  </si>
  <si>
    <t xml:space="preserve"> Retail Price Indices </t>
  </si>
  <si>
    <t xml:space="preserve"> Time Deposits</t>
  </si>
  <si>
    <t>تسعة أشهر</t>
  </si>
  <si>
    <t>9-Month</t>
  </si>
  <si>
    <t xml:space="preserve"> Retail Price Indices</t>
  </si>
  <si>
    <t>الجدول رقم (43): الأرقام القياسية لأسعار التجزئة</t>
  </si>
  <si>
    <t>Table No. (43):  Retail Price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</si>
</sst>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3">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0" tint="-0.14996795556505021"/>
      </right>
      <top style="double">
        <color indexed="64"/>
      </top>
      <bottom style="thin">
        <color indexed="64"/>
      </bottom>
      <diagonal/>
    </border>
    <border>
      <left style="thin">
        <color theme="0" tint="-0.14996795556505021"/>
      </left>
      <right/>
      <top style="double">
        <color indexed="64"/>
      </top>
      <bottom style="thin">
        <color indexed="64"/>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2006">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58" xfId="4" applyFont="1" applyFill="1" applyBorder="1" applyAlignment="1">
      <alignment horizontal="center" vertical="center"/>
    </xf>
    <xf numFmtId="0" fontId="14" fillId="2" borderId="59" xfId="4" applyFont="1" applyFill="1" applyBorder="1"/>
    <xf numFmtId="0" fontId="14" fillId="2" borderId="59" xfId="4" applyFont="1" applyFill="1" applyBorder="1" applyAlignment="1">
      <alignment horizontal="center" vertical="center"/>
    </xf>
    <xf numFmtId="0" fontId="14" fillId="2" borderId="60" xfId="4" applyFont="1" applyFill="1" applyBorder="1" applyAlignment="1">
      <alignment horizontal="center" vertical="center"/>
    </xf>
    <xf numFmtId="0" fontId="14" fillId="2" borderId="61" xfId="4" applyFont="1" applyFill="1" applyBorder="1" applyAlignment="1">
      <alignment horizontal="center" vertical="center"/>
    </xf>
    <xf numFmtId="0" fontId="14" fillId="2" borderId="62" xfId="4" applyFont="1" applyFill="1" applyBorder="1" applyAlignment="1"/>
    <xf numFmtId="0" fontId="14" fillId="2" borderId="62" xfId="4" applyFont="1" applyFill="1" applyBorder="1" applyAlignment="1">
      <alignment horizontal="center" vertical="center"/>
    </xf>
    <xf numFmtId="0" fontId="14" fillId="2" borderId="63" xfId="4" applyFont="1" applyFill="1" applyBorder="1" applyAlignment="1">
      <alignment horizontal="center" vertical="center"/>
    </xf>
    <xf numFmtId="0" fontId="17" fillId="0" borderId="0" xfId="4" applyFont="1" applyFill="1"/>
    <xf numFmtId="0" fontId="17" fillId="0" borderId="61" xfId="4" applyFont="1" applyFill="1" applyBorder="1" applyAlignment="1">
      <alignment horizontal="center" vertical="center"/>
    </xf>
    <xf numFmtId="0" fontId="17" fillId="0" borderId="62" xfId="4" applyFont="1" applyFill="1" applyBorder="1" applyAlignment="1">
      <alignment horizontal="right" readingOrder="2"/>
    </xf>
    <xf numFmtId="0" fontId="17" fillId="0" borderId="62" xfId="4" applyFont="1" applyFill="1" applyBorder="1" applyAlignment="1">
      <alignment horizontal="center" vertical="center"/>
    </xf>
    <xf numFmtId="0" fontId="17" fillId="0" borderId="62" xfId="4" applyFont="1" applyFill="1" applyBorder="1" applyAlignment="1"/>
    <xf numFmtId="0" fontId="16" fillId="0" borderId="63" xfId="4" applyFont="1" applyFill="1" applyBorder="1" applyAlignment="1">
      <alignment horizontal="center" vertical="center"/>
    </xf>
    <xf numFmtId="0" fontId="14" fillId="0" borderId="67" xfId="0" applyFont="1" applyFill="1" applyBorder="1" applyAlignment="1">
      <alignment horizontal="center" vertical="center"/>
    </xf>
    <xf numFmtId="0" fontId="15" fillId="0" borderId="68" xfId="0" applyFont="1" applyFill="1" applyBorder="1" applyAlignment="1">
      <alignment horizontal="right"/>
    </xf>
    <xf numFmtId="0" fontId="14" fillId="0" borderId="68" xfId="0" applyFont="1" applyFill="1" applyBorder="1" applyAlignment="1">
      <alignment horizontal="center" vertical="center"/>
    </xf>
    <xf numFmtId="0" fontId="14" fillId="0" borderId="68" xfId="0" applyFont="1" applyFill="1" applyBorder="1" applyAlignment="1">
      <alignment horizontal="right"/>
    </xf>
    <xf numFmtId="0" fontId="14" fillId="0" borderId="69"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26"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7"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4"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1" xfId="0" applyFont="1" applyFill="1" applyBorder="1"/>
    <xf numFmtId="0" fontId="20" fillId="0" borderId="35"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36"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1" xfId="0" quotePrefix="1" applyNumberFormat="1" applyFont="1" applyFill="1" applyBorder="1" applyAlignment="1">
      <alignment horizontal="right" indent="1"/>
    </xf>
    <xf numFmtId="1" fontId="17" fillId="0" borderId="35"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0"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4" xfId="4" applyFont="1" applyFill="1" applyBorder="1" applyAlignment="1">
      <alignment horizontal="center" vertical="center"/>
    </xf>
    <xf numFmtId="0" fontId="11" fillId="0" borderId="65" xfId="4" applyFont="1" applyFill="1" applyBorder="1" applyAlignment="1">
      <alignment readingOrder="2"/>
    </xf>
    <xf numFmtId="49" fontId="11" fillId="0" borderId="65" xfId="4" applyNumberFormat="1" applyFont="1" applyFill="1" applyBorder="1" applyAlignment="1">
      <alignment horizontal="center" vertical="center" readingOrder="1"/>
    </xf>
    <xf numFmtId="0" fontId="11" fillId="0" borderId="65" xfId="12" applyFont="1" applyFill="1" applyBorder="1" applyAlignment="1">
      <alignment horizontal="left" readingOrder="1"/>
    </xf>
    <xf numFmtId="0" fontId="11" fillId="0" borderId="66" xfId="4" applyFont="1" applyFill="1" applyBorder="1" applyAlignment="1">
      <alignment horizontal="center" vertical="center"/>
    </xf>
    <xf numFmtId="0" fontId="11" fillId="0" borderId="0" xfId="4" applyFont="1" applyFill="1"/>
    <xf numFmtId="0" fontId="12" fillId="0" borderId="64" xfId="4" applyFont="1" applyFill="1" applyBorder="1" applyAlignment="1">
      <alignment horizontal="center" vertical="center"/>
    </xf>
    <xf numFmtId="49" fontId="12" fillId="0" borderId="65" xfId="22" applyNumberFormat="1" applyFont="1" applyFill="1" applyBorder="1" applyAlignment="1" applyProtection="1">
      <alignment horizontal="center" vertical="center" readingOrder="1"/>
    </xf>
    <xf numFmtId="0" fontId="12" fillId="0" borderId="65" xfId="12" applyFont="1" applyFill="1" applyBorder="1" applyAlignment="1">
      <alignment horizontal="left" readingOrder="1"/>
    </xf>
    <xf numFmtId="0" fontId="12" fillId="0" borderId="66" xfId="4" applyFont="1" applyFill="1" applyBorder="1" applyAlignment="1">
      <alignment horizontal="center" vertical="center"/>
    </xf>
    <xf numFmtId="0" fontId="12" fillId="0" borderId="65" xfId="4" applyFont="1" applyFill="1" applyBorder="1" applyAlignment="1">
      <alignment vertical="center" readingOrder="2"/>
    </xf>
    <xf numFmtId="0" fontId="12" fillId="0" borderId="65" xfId="4" applyFont="1" applyFill="1" applyBorder="1" applyAlignment="1">
      <alignment horizontal="left" readingOrder="1"/>
    </xf>
    <xf numFmtId="49" fontId="12" fillId="0" borderId="64" xfId="4" applyNumberFormat="1" applyFont="1" applyFill="1" applyBorder="1" applyAlignment="1">
      <alignment horizontal="center" vertical="center"/>
    </xf>
    <xf numFmtId="49" fontId="12" fillId="0" borderId="66" xfId="4" applyNumberFormat="1" applyFont="1" applyFill="1" applyBorder="1" applyAlignment="1">
      <alignment horizontal="center" vertical="center"/>
    </xf>
    <xf numFmtId="0" fontId="12" fillId="0" borderId="65" xfId="12" applyFont="1" applyFill="1" applyBorder="1" applyAlignment="1">
      <alignment horizontal="left" vertical="top" wrapText="1" readingOrder="1"/>
    </xf>
    <xf numFmtId="0" fontId="12" fillId="0" borderId="65" xfId="4" applyFont="1" applyFill="1" applyBorder="1" applyAlignment="1">
      <alignment readingOrder="2"/>
    </xf>
    <xf numFmtId="0" fontId="12" fillId="0" borderId="65" xfId="4" applyFont="1" applyFill="1" applyBorder="1" applyAlignment="1">
      <alignment horizontal="left" vertical="center"/>
    </xf>
    <xf numFmtId="0" fontId="11" fillId="0" borderId="65" xfId="4" applyFont="1" applyFill="1" applyBorder="1" applyAlignment="1">
      <alignment horizontal="left" vertical="center"/>
    </xf>
    <xf numFmtId="0" fontId="12" fillId="0" borderId="65" xfId="4" applyFont="1" applyFill="1" applyBorder="1" applyAlignment="1">
      <alignment horizontal="left"/>
    </xf>
    <xf numFmtId="0" fontId="12" fillId="0" borderId="65"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4" xfId="12" applyFont="1" applyFill="1" applyBorder="1"/>
    <xf numFmtId="0" fontId="32" fillId="0" borderId="45" xfId="12" applyFont="1" applyFill="1" applyBorder="1"/>
    <xf numFmtId="167" fontId="32" fillId="0" borderId="45"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5"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4"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4" xfId="0" applyNumberFormat="1" applyFont="1" applyFill="1" applyBorder="1" applyAlignment="1">
      <alignment horizontal="right"/>
    </xf>
    <xf numFmtId="1" fontId="33" fillId="0" borderId="47" xfId="0" applyNumberFormat="1" applyFont="1" applyFill="1" applyBorder="1" applyAlignment="1">
      <alignment horizontal="right"/>
    </xf>
    <xf numFmtId="1" fontId="33" fillId="0" borderId="54" xfId="0" applyNumberFormat="1" applyFont="1" applyFill="1" applyBorder="1" applyAlignment="1">
      <alignment horizontal="right"/>
    </xf>
    <xf numFmtId="1" fontId="33" fillId="0" borderId="57" xfId="0" applyNumberFormat="1" applyFont="1" applyFill="1" applyBorder="1" applyAlignment="1">
      <alignment horizontal="right"/>
    </xf>
    <xf numFmtId="0" fontId="32" fillId="0" borderId="9" xfId="0" applyFont="1" applyFill="1" applyBorder="1"/>
    <xf numFmtId="0" fontId="32" fillId="0" borderId="73" xfId="0" applyFont="1" applyFill="1" applyBorder="1"/>
    <xf numFmtId="1" fontId="32" fillId="0" borderId="44" xfId="0" applyNumberFormat="1" applyFont="1" applyFill="1" applyBorder="1" applyAlignment="1">
      <alignment horizontal="right" indent="1"/>
    </xf>
    <xf numFmtId="0" fontId="32" fillId="0" borderId="15"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4" xfId="1" applyNumberFormat="1" applyFont="1" applyFill="1" applyBorder="1" applyAlignment="1">
      <alignment horizontal="right" vertical="center"/>
    </xf>
    <xf numFmtId="177" fontId="32" fillId="0" borderId="45"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4" xfId="1" applyNumberFormat="1" applyFont="1" applyFill="1" applyBorder="1" applyAlignment="1">
      <alignment horizontal="right" vertical="center"/>
    </xf>
    <xf numFmtId="0" fontId="17" fillId="2" borderId="54"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91"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53" xfId="0" applyFont="1" applyFill="1" applyBorder="1" applyAlignment="1">
      <alignment horizontal="center" vertical="center"/>
    </xf>
    <xf numFmtId="0" fontId="33" fillId="0" borderId="24" xfId="0" applyFont="1" applyFill="1" applyBorder="1" applyAlignment="1">
      <alignment horizontal="center"/>
    </xf>
    <xf numFmtId="0" fontId="33" fillId="0" borderId="42" xfId="0" applyFont="1" applyFill="1" applyBorder="1" applyAlignment="1">
      <alignment horizontal="center"/>
    </xf>
    <xf numFmtId="0" fontId="33" fillId="0" borderId="81" xfId="0" applyFont="1" applyFill="1" applyBorder="1" applyAlignment="1">
      <alignment horizontal="center"/>
    </xf>
    <xf numFmtId="0" fontId="28" fillId="0" borderId="81"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5" xfId="0" applyNumberFormat="1" applyFont="1" applyFill="1" applyBorder="1" applyAlignment="1"/>
    <xf numFmtId="0" fontId="33" fillId="0" borderId="8" xfId="0" applyFont="1" applyFill="1" applyBorder="1" applyAlignment="1">
      <alignment horizontal="center"/>
    </xf>
    <xf numFmtId="0" fontId="33" fillId="0" borderId="44" xfId="0" applyFont="1" applyFill="1" applyBorder="1" applyAlignment="1">
      <alignment horizontal="center"/>
    </xf>
    <xf numFmtId="0" fontId="33" fillId="0" borderId="45" xfId="0" applyFont="1" applyFill="1" applyBorder="1" applyAlignment="1">
      <alignment horizontal="center"/>
    </xf>
    <xf numFmtId="0" fontId="33" fillId="0" borderId="15" xfId="0" applyFont="1" applyFill="1" applyBorder="1" applyAlignment="1">
      <alignment horizontal="center"/>
    </xf>
    <xf numFmtId="0" fontId="32" fillId="0" borderId="35" xfId="0" applyFont="1" applyFill="1" applyBorder="1" applyAlignment="1">
      <alignment horizontal="right" indent="1"/>
    </xf>
    <xf numFmtId="0" fontId="32" fillId="0" borderId="36" xfId="0" applyFont="1" applyFill="1" applyBorder="1" applyAlignment="1">
      <alignment horizontal="right" indent="1"/>
    </xf>
    <xf numFmtId="0" fontId="48" fillId="0" borderId="36" xfId="0" applyFont="1" applyFill="1" applyBorder="1" applyAlignment="1">
      <alignment horizontal="right" indent="1"/>
    </xf>
    <xf numFmtId="0" fontId="32" fillId="0" borderId="24" xfId="0" applyFont="1" applyFill="1" applyBorder="1"/>
    <xf numFmtId="0" fontId="32" fillId="0" borderId="42" xfId="0" applyFont="1" applyFill="1" applyBorder="1"/>
    <xf numFmtId="0" fontId="32" fillId="0" borderId="81" xfId="0" applyFont="1" applyFill="1" applyBorder="1"/>
    <xf numFmtId="0" fontId="48" fillId="0" borderId="81"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4" xfId="1" applyNumberFormat="1" applyFont="1" applyFill="1" applyBorder="1" applyAlignment="1">
      <alignment horizontal="right" indent="1"/>
    </xf>
    <xf numFmtId="177" fontId="33" fillId="0" borderId="45" xfId="1" applyNumberFormat="1" applyFont="1" applyFill="1" applyBorder="1" applyAlignment="1">
      <alignment horizontal="right" indent="1"/>
    </xf>
    <xf numFmtId="3" fontId="33" fillId="0" borderId="45"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4" xfId="0" applyNumberFormat="1" applyFont="1" applyFill="1" applyBorder="1" applyAlignment="1">
      <alignment horizontal="right" indent="1"/>
    </xf>
    <xf numFmtId="1" fontId="32" fillId="0" borderId="47" xfId="0" applyNumberFormat="1" applyFont="1" applyFill="1" applyBorder="1" applyAlignment="1">
      <alignment horizontal="right" indent="1"/>
    </xf>
    <xf numFmtId="1" fontId="32" fillId="0" borderId="55"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4" xfId="6" applyNumberFormat="1" applyFont="1" applyFill="1" applyBorder="1" applyAlignment="1">
      <alignment horizontal="right"/>
    </xf>
    <xf numFmtId="1" fontId="33" fillId="0" borderId="44" xfId="6" applyNumberFormat="1" applyFont="1" applyFill="1" applyBorder="1" applyAlignment="1">
      <alignment horizontal="right" vertical="center"/>
    </xf>
    <xf numFmtId="1" fontId="33" fillId="0" borderId="54" xfId="6" applyNumberFormat="1" applyFont="1" applyFill="1" applyBorder="1" applyAlignment="1">
      <alignment horizontal="right"/>
    </xf>
    <xf numFmtId="1" fontId="33" fillId="0" borderId="47"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4"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5" xfId="0" applyFont="1" applyFill="1" applyBorder="1"/>
    <xf numFmtId="0" fontId="33" fillId="0" borderId="0" xfId="0" applyFont="1" applyFill="1" applyBorder="1" applyAlignment="1">
      <alignment horizontal="right" indent="1"/>
    </xf>
    <xf numFmtId="1" fontId="33" fillId="0" borderId="45"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4" xfId="5" applyFont="1" applyFill="1" applyBorder="1" applyAlignment="1">
      <alignment horizontal="center"/>
    </xf>
    <xf numFmtId="0" fontId="33" fillId="0" borderId="54" xfId="5" applyFont="1" applyFill="1" applyBorder="1" applyAlignment="1">
      <alignment horizontal="center"/>
    </xf>
    <xf numFmtId="0" fontId="33" fillId="0" borderId="47" xfId="5" applyFont="1" applyFill="1" applyBorder="1" applyAlignment="1">
      <alignment horizontal="center"/>
    </xf>
    <xf numFmtId="0" fontId="33" fillId="0" borderId="57"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4" xfId="0" applyNumberFormat="1" applyFont="1" applyFill="1" applyBorder="1" applyAlignment="1">
      <alignment horizontal="center"/>
    </xf>
    <xf numFmtId="1" fontId="33" fillId="0" borderId="47" xfId="0" applyNumberFormat="1" applyFont="1" applyFill="1" applyBorder="1" applyAlignment="1">
      <alignment horizontal="center"/>
    </xf>
    <xf numFmtId="1" fontId="33" fillId="0" borderId="54" xfId="0" applyNumberFormat="1" applyFont="1" applyFill="1" applyBorder="1" applyAlignment="1">
      <alignment horizontal="center"/>
    </xf>
    <xf numFmtId="1" fontId="33" fillId="0" borderId="55"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4"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4"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36"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4" xfId="8" applyFont="1" applyFill="1" applyBorder="1" applyAlignment="1">
      <alignment horizontal="right" indent="1"/>
    </xf>
    <xf numFmtId="0" fontId="32" fillId="0" borderId="44" xfId="8" applyFont="1" applyFill="1" applyBorder="1"/>
    <xf numFmtId="0" fontId="32" fillId="0" borderId="47" xfId="8" applyFont="1" applyFill="1" applyBorder="1"/>
    <xf numFmtId="0" fontId="32" fillId="0" borderId="54" xfId="8" applyFont="1" applyFill="1" applyBorder="1"/>
    <xf numFmtId="0" fontId="32" fillId="0" borderId="55"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5"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4" xfId="6" applyNumberFormat="1" applyFont="1" applyFill="1" applyBorder="1" applyAlignment="1">
      <alignment horizontal="right"/>
    </xf>
    <xf numFmtId="1" fontId="33" fillId="0" borderId="33"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5" xfId="21" applyFont="1" applyFill="1" applyBorder="1" applyAlignment="1">
      <alignment horizontal="right" indent="1"/>
    </xf>
    <xf numFmtId="0" fontId="32" fillId="0" borderId="77" xfId="21" applyFont="1" applyFill="1" applyBorder="1" applyAlignment="1">
      <alignment horizontal="right" indent="1"/>
    </xf>
    <xf numFmtId="0" fontId="32" fillId="0" borderId="48" xfId="21" applyFont="1" applyFill="1" applyBorder="1" applyAlignment="1">
      <alignment horizontal="right" indent="1"/>
    </xf>
    <xf numFmtId="0" fontId="32" fillId="0" borderId="56" xfId="21" applyFont="1" applyFill="1" applyBorder="1" applyAlignment="1">
      <alignment horizontal="right" indent="1"/>
    </xf>
    <xf numFmtId="0" fontId="32" fillId="0" borderId="41" xfId="21" applyFont="1" applyFill="1" applyBorder="1" applyAlignment="1">
      <alignment horizontal="right" indent="1"/>
    </xf>
    <xf numFmtId="0" fontId="32" fillId="0" borderId="73"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4"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2" xfId="13" applyFont="1" applyFill="1" applyBorder="1" applyAlignment="1">
      <alignment horizontal="center"/>
    </xf>
    <xf numFmtId="0" fontId="33" fillId="0" borderId="17" xfId="13" applyFont="1" applyFill="1" applyBorder="1" applyAlignment="1">
      <alignment horizontal="center"/>
    </xf>
    <xf numFmtId="0" fontId="11" fillId="2" borderId="44" xfId="13" applyFont="1" applyFill="1" applyBorder="1" applyAlignment="1">
      <alignment horizontal="center" vertical="center"/>
    </xf>
    <xf numFmtId="2" fontId="11" fillId="2" borderId="44"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applyAlignment="1">
      <alignment horizontal="center"/>
    </xf>
    <xf numFmtId="0" fontId="50" fillId="2" borderId="44" xfId="0" applyFont="1" applyFill="1" applyBorder="1" applyAlignment="1">
      <alignment horizontal="center"/>
    </xf>
    <xf numFmtId="0" fontId="47" fillId="0" borderId="9" xfId="11" applyFont="1" applyFill="1" applyBorder="1" applyAlignment="1">
      <alignment horizontal="righ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49" xfId="4" applyFont="1" applyFill="1" applyBorder="1" applyAlignment="1">
      <alignment horizontal="right"/>
    </xf>
    <xf numFmtId="0" fontId="33" fillId="0" borderId="77" xfId="4" applyFont="1" applyFill="1" applyBorder="1" applyAlignment="1">
      <alignment horizontal="right"/>
    </xf>
    <xf numFmtId="0" fontId="33" fillId="0" borderId="48" xfId="4" applyFont="1" applyFill="1" applyBorder="1" applyAlignment="1">
      <alignment horizontal="right"/>
    </xf>
    <xf numFmtId="0" fontId="33" fillId="0" borderId="56" xfId="4" applyFont="1" applyFill="1" applyBorder="1" applyAlignment="1">
      <alignment horizontal="right"/>
    </xf>
    <xf numFmtId="0" fontId="33" fillId="0" borderId="73"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49" fontId="32" fillId="0" borderId="15" xfId="1" applyNumberFormat="1" applyFont="1" applyFill="1" applyBorder="1" applyAlignment="1">
      <alignment horizontal="left" vertical="center" indent="1"/>
    </xf>
    <xf numFmtId="0" fontId="32" fillId="0" borderId="44" xfId="0" applyFont="1" applyFill="1" applyBorder="1" applyAlignment="1">
      <alignment horizontal="right" indent="2"/>
    </xf>
    <xf numFmtId="0" fontId="32" fillId="0" borderId="45" xfId="0" applyFont="1" applyFill="1" applyBorder="1" applyAlignment="1">
      <alignment horizontal="right" indent="2"/>
    </xf>
    <xf numFmtId="0" fontId="39" fillId="0" borderId="0" xfId="0" applyFont="1" applyFill="1" applyBorder="1" applyAlignment="1">
      <alignment horizontal="right" readingOrder="2"/>
    </xf>
    <xf numFmtId="0" fontId="33" fillId="0" borderId="44" xfId="0" applyFont="1" applyFill="1" applyBorder="1" applyAlignment="1">
      <alignment horizontal="right" indent="1"/>
    </xf>
    <xf numFmtId="0" fontId="33" fillId="0" borderId="31" xfId="0" applyFont="1" applyFill="1" applyBorder="1" applyAlignment="1">
      <alignment horizontal="center" vertical="center"/>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2" fillId="0" borderId="86" xfId="0" applyNumberFormat="1" applyFont="1" applyFill="1" applyBorder="1" applyAlignment="1"/>
    <xf numFmtId="0" fontId="33" fillId="0" borderId="25" xfId="0" applyFont="1" applyFill="1" applyBorder="1"/>
    <xf numFmtId="1" fontId="33" fillId="0" borderId="44" xfId="0" applyNumberFormat="1" applyFont="1" applyFill="1" applyBorder="1" applyAlignment="1">
      <alignment vertical="center"/>
    </xf>
    <xf numFmtId="1" fontId="33" fillId="0" borderId="13"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12" xfId="0" applyFont="1" applyFill="1" applyBorder="1"/>
    <xf numFmtId="177" fontId="33" fillId="0" borderId="44"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5"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4" xfId="1" quotePrefix="1" applyNumberFormat="1" applyFont="1" applyFill="1" applyBorder="1" applyAlignment="1">
      <alignment horizontal="right" vertical="center"/>
    </xf>
    <xf numFmtId="177" fontId="32" fillId="0" borderId="45" xfId="1" quotePrefix="1" applyNumberFormat="1" applyFont="1" applyFill="1" applyBorder="1" applyAlignment="1">
      <alignment horizontal="right" vertical="center"/>
    </xf>
    <xf numFmtId="177" fontId="33" fillId="0" borderId="44" xfId="1" quotePrefix="1" applyNumberFormat="1" applyFont="1" applyFill="1" applyBorder="1" applyAlignment="1">
      <alignment horizontal="right" vertical="center"/>
    </xf>
    <xf numFmtId="177" fontId="33" fillId="0" borderId="45"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4" xfId="1" quotePrefix="1" applyNumberFormat="1" applyFont="1" applyFill="1" applyBorder="1" applyAlignment="1">
      <alignment vertical="center"/>
    </xf>
    <xf numFmtId="177" fontId="33" fillId="0" borderId="45"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8"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5" xfId="1" applyNumberFormat="1" applyFont="1" applyFill="1" applyBorder="1" applyAlignment="1">
      <alignment horizontal="right" vertical="center"/>
    </xf>
    <xf numFmtId="0" fontId="32" fillId="0" borderId="44" xfId="0" applyFont="1" applyFill="1" applyBorder="1" applyAlignment="1">
      <alignment vertical="center"/>
    </xf>
    <xf numFmtId="0" fontId="32" fillId="0" borderId="45" xfId="0" applyFont="1" applyFill="1" applyBorder="1" applyAlignment="1">
      <alignment vertical="center"/>
    </xf>
    <xf numFmtId="0" fontId="33" fillId="0" borderId="21" xfId="0" applyFont="1" applyFill="1" applyBorder="1" applyAlignment="1">
      <alignment horizontal="right" vertical="center" indent="1"/>
    </xf>
    <xf numFmtId="0" fontId="33" fillId="0" borderId="28"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5" xfId="0" applyNumberFormat="1" applyFont="1" applyFill="1" applyBorder="1" applyAlignment="1">
      <alignment vertical="center"/>
    </xf>
    <xf numFmtId="168" fontId="32" fillId="0" borderId="45" xfId="0" applyNumberFormat="1" applyFont="1" applyFill="1" applyBorder="1" applyAlignment="1">
      <alignment vertical="center"/>
    </xf>
    <xf numFmtId="177" fontId="32" fillId="0" borderId="44" xfId="1" applyNumberFormat="1" applyFont="1" applyFill="1" applyBorder="1" applyAlignment="1">
      <alignment vertical="center"/>
    </xf>
    <xf numFmtId="177" fontId="32" fillId="0" borderId="45"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4" xfId="1" applyNumberFormat="1" applyFont="1" applyFill="1" applyBorder="1" applyAlignment="1">
      <alignment horizontal="center" vertical="top"/>
    </xf>
    <xf numFmtId="3" fontId="33" fillId="0" borderId="45"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4" xfId="1" applyNumberFormat="1" applyFont="1" applyFill="1" applyBorder="1" applyAlignment="1">
      <alignment horizontal="right" vertical="center" readingOrder="1"/>
    </xf>
    <xf numFmtId="3" fontId="32" fillId="0" borderId="45"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4" xfId="1" applyNumberFormat="1" applyFont="1" applyFill="1" applyBorder="1" applyAlignment="1">
      <alignment horizontal="right" vertical="center" readingOrder="1"/>
    </xf>
    <xf numFmtId="3" fontId="33" fillId="0" borderId="45"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4"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4" xfId="0" applyNumberFormat="1" applyFont="1" applyFill="1" applyBorder="1" applyAlignment="1">
      <alignment horizontal="center" vertical="center"/>
    </xf>
    <xf numFmtId="1" fontId="33" fillId="0" borderId="45"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4"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35"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1" xfId="1" applyNumberFormat="1" applyFont="1" applyFill="1" applyBorder="1" applyAlignment="1">
      <alignment horizontal="right" indent="2"/>
    </xf>
    <xf numFmtId="177" fontId="33" fillId="0" borderId="35"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44" xfId="1" applyNumberFormat="1" applyFont="1" applyFill="1" applyBorder="1" applyAlignment="1">
      <alignment horizontal="center"/>
    </xf>
    <xf numFmtId="3" fontId="33" fillId="0" borderId="41" xfId="1" quotePrefix="1" applyNumberFormat="1" applyFont="1" applyFill="1" applyBorder="1" applyAlignment="1">
      <alignment horizontal="right" indent="1"/>
    </xf>
    <xf numFmtId="3" fontId="33" fillId="0" borderId="35"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1" xfId="1" applyNumberFormat="1" applyFont="1" applyFill="1" applyBorder="1" applyAlignment="1">
      <alignment horizontal="right" vertical="center" indent="1"/>
    </xf>
    <xf numFmtId="177" fontId="32" fillId="0" borderId="35"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4" xfId="0" applyFont="1" applyFill="1" applyBorder="1" applyAlignment="1">
      <alignment horizontal="center" vertical="top"/>
    </xf>
    <xf numFmtId="0" fontId="33" fillId="0" borderId="44"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2"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7" xfId="4" applyFont="1" applyFill="1" applyBorder="1"/>
    <xf numFmtId="0" fontId="33" fillId="0" borderId="55" xfId="4" applyFont="1" applyFill="1" applyBorder="1"/>
    <xf numFmtId="0" fontId="33" fillId="0" borderId="44" xfId="4" applyFont="1" applyFill="1" applyBorder="1"/>
    <xf numFmtId="0" fontId="33" fillId="0" borderId="54"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1" xfId="4" applyFont="1" applyFill="1" applyBorder="1" applyAlignment="1">
      <alignment horizontal="center" vertical="center"/>
    </xf>
    <xf numFmtId="0" fontId="32" fillId="2" borderId="62" xfId="4" applyFont="1" applyFill="1" applyBorder="1" applyAlignment="1">
      <alignment horizontal="center" vertical="center"/>
    </xf>
    <xf numFmtId="0" fontId="32" fillId="2" borderId="62" xfId="4" applyFont="1" applyFill="1" applyBorder="1" applyAlignment="1">
      <alignment horizontal="center"/>
    </xf>
    <xf numFmtId="0" fontId="32" fillId="2" borderId="63" xfId="4" applyFont="1" applyFill="1" applyBorder="1" applyAlignment="1">
      <alignment horizontal="center" vertical="center"/>
    </xf>
    <xf numFmtId="0" fontId="33" fillId="2" borderId="70" xfId="4" applyFont="1" applyFill="1" applyBorder="1" applyAlignment="1">
      <alignment horizontal="center" vertical="center"/>
    </xf>
    <xf numFmtId="0" fontId="33" fillId="2" borderId="71" xfId="4" applyFont="1" applyFill="1" applyBorder="1" applyAlignment="1"/>
    <xf numFmtId="0" fontId="32" fillId="2" borderId="71" xfId="4" applyFont="1" applyFill="1" applyBorder="1" applyAlignment="1">
      <alignment horizontal="center" vertical="center"/>
    </xf>
    <xf numFmtId="0" fontId="32" fillId="2" borderId="72" xfId="4" applyFont="1" applyFill="1" applyBorder="1" applyAlignment="1">
      <alignment horizontal="center" vertical="center"/>
    </xf>
    <xf numFmtId="0" fontId="32" fillId="0" borderId="44" xfId="12" applyFont="1" applyFill="1" applyBorder="1" applyAlignment="1">
      <alignment vertical="center"/>
    </xf>
    <xf numFmtId="179" fontId="32" fillId="0" borderId="45" xfId="14" applyNumberFormat="1" applyFont="1" applyFill="1" applyBorder="1" applyAlignment="1">
      <alignment vertical="center"/>
    </xf>
    <xf numFmtId="0" fontId="32" fillId="0" borderId="45"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6" fillId="0" borderId="73"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4"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5"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5"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4" xfId="1" applyNumberFormat="1" applyFont="1" applyFill="1" applyBorder="1" applyAlignment="1">
      <alignment vertical="top"/>
    </xf>
    <xf numFmtId="177" fontId="33" fillId="0" borderId="44" xfId="1" applyNumberFormat="1" applyFont="1" applyFill="1" applyBorder="1" applyAlignment="1">
      <alignment vertical="top"/>
    </xf>
    <xf numFmtId="1" fontId="16" fillId="0" borderId="0" xfId="0" applyNumberFormat="1" applyFont="1" applyFill="1" applyAlignment="1">
      <alignment vertical="top"/>
    </xf>
    <xf numFmtId="0" fontId="33" fillId="0" borderId="74" xfId="0" applyFont="1" applyFill="1" applyBorder="1" applyAlignment="1">
      <alignment horizontal="right" vertical="top"/>
    </xf>
    <xf numFmtId="181" fontId="33" fillId="0" borderId="47" xfId="1" applyNumberFormat="1" applyFont="1" applyFill="1" applyBorder="1" applyAlignment="1">
      <alignment horizontal="right" vertical="center"/>
    </xf>
    <xf numFmtId="181" fontId="33" fillId="0" borderId="55" xfId="1" applyNumberFormat="1" applyFont="1" applyFill="1" applyBorder="1" applyAlignment="1">
      <alignment horizontal="right" vertical="center"/>
    </xf>
    <xf numFmtId="181" fontId="33" fillId="0" borderId="54"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5" xfId="1" applyNumberFormat="1" applyFont="1" applyFill="1" applyBorder="1" applyAlignment="1">
      <alignment horizontal="right" vertical="top"/>
    </xf>
    <xf numFmtId="177" fontId="10" fillId="0" borderId="77" xfId="1" applyNumberFormat="1" applyFont="1" applyFill="1" applyBorder="1" applyAlignment="1">
      <alignment horizontal="right" vertical="top"/>
    </xf>
    <xf numFmtId="177" fontId="10" fillId="0" borderId="48" xfId="1" applyNumberFormat="1" applyFont="1" applyFill="1" applyBorder="1" applyAlignment="1">
      <alignment horizontal="right" vertical="top"/>
    </xf>
    <xf numFmtId="177" fontId="10" fillId="0" borderId="56" xfId="1" applyNumberFormat="1" applyFont="1" applyFill="1" applyBorder="1" applyAlignment="1">
      <alignment horizontal="right" vertical="top"/>
    </xf>
    <xf numFmtId="177" fontId="10" fillId="0" borderId="41" xfId="1" applyNumberFormat="1" applyFont="1" applyFill="1" applyBorder="1" applyAlignment="1">
      <alignment horizontal="right" vertical="top"/>
    </xf>
    <xf numFmtId="0" fontId="10" fillId="0" borderId="73"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48" xfId="12" applyFont="1" applyFill="1" applyBorder="1" applyAlignment="1">
      <alignment vertical="top"/>
    </xf>
    <xf numFmtId="0" fontId="33" fillId="0" borderId="77" xfId="12" applyFont="1" applyFill="1" applyBorder="1" applyAlignment="1">
      <alignment vertical="top"/>
    </xf>
    <xf numFmtId="0" fontId="33" fillId="0" borderId="56" xfId="12" applyFont="1" applyFill="1" applyBorder="1" applyAlignment="1">
      <alignment vertical="top"/>
    </xf>
    <xf numFmtId="2" fontId="33" fillId="0" borderId="35"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0" fontId="33" fillId="0" borderId="15" xfId="0" applyFont="1" applyFill="1" applyBorder="1" applyAlignment="1">
      <alignment horizontal="left" vertical="top" indent="1"/>
    </xf>
    <xf numFmtId="0" fontId="32" fillId="0" borderId="74" xfId="0" applyFont="1" applyFill="1" applyBorder="1" applyAlignment="1">
      <alignment horizontal="right" vertical="top" indent="1"/>
    </xf>
    <xf numFmtId="0" fontId="33" fillId="0" borderId="74" xfId="0" applyFont="1" applyFill="1" applyBorder="1" applyAlignment="1">
      <alignment horizontal="right" vertical="top" indent="1"/>
    </xf>
    <xf numFmtId="0" fontId="33" fillId="0" borderId="75"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4" xfId="0" applyNumberFormat="1" applyFont="1" applyFill="1" applyBorder="1" applyAlignment="1">
      <alignment horizontal="right" vertical="center"/>
    </xf>
    <xf numFmtId="177" fontId="47" fillId="0" borderId="44"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4" xfId="1" applyNumberFormat="1" applyFont="1" applyFill="1" applyBorder="1" applyAlignment="1">
      <alignment vertical="center"/>
    </xf>
    <xf numFmtId="181" fontId="33" fillId="0" borderId="44" xfId="1" applyNumberFormat="1" applyFont="1" applyFill="1" applyBorder="1" applyAlignment="1">
      <alignment vertical="center"/>
    </xf>
    <xf numFmtId="181" fontId="33" fillId="0" borderId="44" xfId="1" quotePrefix="1" applyNumberFormat="1" applyFont="1" applyFill="1" applyBorder="1" applyAlignment="1">
      <alignment vertical="center"/>
    </xf>
    <xf numFmtId="181" fontId="47" fillId="0" borderId="44" xfId="1" applyNumberFormat="1" applyFont="1" applyFill="1" applyBorder="1" applyAlignment="1">
      <alignment vertical="center"/>
    </xf>
    <xf numFmtId="0" fontId="32" fillId="0" borderId="47" xfId="0" applyFont="1" applyFill="1" applyBorder="1" applyAlignment="1">
      <alignment vertical="center"/>
    </xf>
    <xf numFmtId="0" fontId="32" fillId="0" borderId="0" xfId="0" applyFont="1" applyFill="1" applyBorder="1" applyAlignment="1">
      <alignment vertical="center"/>
    </xf>
    <xf numFmtId="0" fontId="32" fillId="0" borderId="54" xfId="0" applyFont="1" applyFill="1" applyBorder="1" applyAlignment="1">
      <alignment vertical="center"/>
    </xf>
    <xf numFmtId="0" fontId="32" fillId="0" borderId="55"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7" xfId="1" applyNumberFormat="1" applyFont="1" applyFill="1" applyBorder="1" applyAlignment="1">
      <alignment horizontal="right" vertical="center"/>
    </xf>
    <xf numFmtId="181" fontId="32" fillId="0" borderId="44" xfId="1" applyNumberFormat="1" applyFont="1" applyFill="1" applyBorder="1" applyAlignment="1">
      <alignment horizontal="right" vertical="center"/>
    </xf>
    <xf numFmtId="181" fontId="32" fillId="0" borderId="57"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7" xfId="1" applyNumberFormat="1" applyFont="1" applyFill="1" applyBorder="1" applyAlignment="1">
      <alignment horizontal="right" vertical="center"/>
    </xf>
    <xf numFmtId="181" fontId="33" fillId="0" borderId="44"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7" xfId="1" applyNumberFormat="1" applyFont="1" applyFill="1" applyBorder="1" applyAlignment="1">
      <alignment horizontal="right" vertical="center"/>
    </xf>
    <xf numFmtId="181" fontId="32" fillId="0" borderId="43" xfId="1" applyNumberFormat="1" applyFont="1" applyFill="1" applyBorder="1" applyAlignment="1">
      <alignment horizontal="right" vertical="center"/>
    </xf>
    <xf numFmtId="181" fontId="32" fillId="0" borderId="91"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181" fontId="32" fillId="0" borderId="53"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4" xfId="1" applyNumberFormat="1" applyFont="1" applyFill="1" applyBorder="1" applyAlignment="1">
      <alignment horizontal="right" vertical="center"/>
    </xf>
    <xf numFmtId="175" fontId="33" fillId="0" borderId="45" xfId="1" applyNumberFormat="1" applyFont="1" applyFill="1" applyBorder="1" applyAlignment="1">
      <alignment horizontal="right" vertical="center"/>
    </xf>
    <xf numFmtId="175" fontId="28" fillId="0" borderId="45" xfId="1" applyNumberFormat="1" applyFont="1" applyFill="1" applyBorder="1" applyAlignment="1">
      <alignment horizontal="right" vertical="center"/>
    </xf>
    <xf numFmtId="175" fontId="32" fillId="0" borderId="45" xfId="1" applyNumberFormat="1" applyFont="1" applyFill="1" applyBorder="1" applyAlignment="1">
      <alignment vertical="center"/>
    </xf>
    <xf numFmtId="175" fontId="33" fillId="0" borderId="45" xfId="1" applyNumberFormat="1" applyFont="1" applyFill="1" applyBorder="1" applyAlignment="1">
      <alignment vertical="center"/>
    </xf>
    <xf numFmtId="170" fontId="32" fillId="0" borderId="0" xfId="1" applyNumberFormat="1" applyFont="1" applyFill="1" applyAlignment="1">
      <alignment vertical="center"/>
    </xf>
    <xf numFmtId="180" fontId="33" fillId="0" borderId="44"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4" xfId="12" applyNumberFormat="1" applyFont="1" applyFill="1" applyBorder="1" applyAlignment="1">
      <alignment horizontal="right" vertical="center"/>
    </xf>
    <xf numFmtId="175" fontId="28" fillId="0" borderId="44" xfId="1" applyNumberFormat="1" applyFont="1" applyFill="1" applyBorder="1" applyAlignment="1">
      <alignment horizontal="right" vertical="center"/>
    </xf>
    <xf numFmtId="175" fontId="48" fillId="0" borderId="45" xfId="1" applyNumberFormat="1" applyFont="1" applyFill="1" applyBorder="1" applyAlignment="1">
      <alignment vertical="center"/>
    </xf>
    <xf numFmtId="182" fontId="33" fillId="0" borderId="44" xfId="1" applyNumberFormat="1" applyFont="1" applyFill="1" applyBorder="1" applyAlignment="1">
      <alignment horizontal="right" vertical="center"/>
    </xf>
    <xf numFmtId="0" fontId="32" fillId="0" borderId="88" xfId="0" applyFont="1" applyFill="1" applyBorder="1" applyAlignment="1">
      <alignment horizontal="right" vertical="center" indent="1"/>
    </xf>
    <xf numFmtId="0" fontId="32" fillId="0" borderId="31"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89"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4" xfId="1" applyNumberFormat="1" applyFont="1" applyFill="1" applyBorder="1" applyAlignment="1">
      <alignment horizontal="right" vertical="center"/>
    </xf>
    <xf numFmtId="177" fontId="32" fillId="0" borderId="55" xfId="1" applyNumberFormat="1" applyFont="1" applyFill="1" applyBorder="1" applyAlignment="1">
      <alignment horizontal="right" vertical="center"/>
    </xf>
    <xf numFmtId="177" fontId="33" fillId="0" borderId="54" xfId="1" applyNumberFormat="1" applyFont="1" applyFill="1" applyBorder="1" applyAlignment="1">
      <alignment horizontal="right" vertical="center"/>
    </xf>
    <xf numFmtId="177" fontId="33" fillId="0" borderId="55" xfId="1" applyNumberFormat="1" applyFont="1" applyFill="1" applyBorder="1" applyAlignment="1">
      <alignment horizontal="right" vertical="center"/>
    </xf>
    <xf numFmtId="0" fontId="16" fillId="0" borderId="0" xfId="0" applyFont="1" applyFill="1" applyAlignment="1">
      <alignment vertical="center"/>
    </xf>
    <xf numFmtId="0" fontId="33" fillId="0" borderId="44" xfId="0" applyFont="1" applyFill="1" applyBorder="1" applyAlignment="1">
      <alignment vertical="center"/>
    </xf>
    <xf numFmtId="0" fontId="33" fillId="0" borderId="45" xfId="0" applyFont="1" applyFill="1" applyBorder="1" applyAlignment="1">
      <alignment vertical="center"/>
    </xf>
    <xf numFmtId="0" fontId="28" fillId="0" borderId="45" xfId="0" applyFont="1" applyFill="1" applyBorder="1" applyAlignment="1">
      <alignment vertical="center"/>
    </xf>
    <xf numFmtId="0" fontId="48" fillId="0" borderId="45" xfId="0" applyFont="1" applyFill="1" applyBorder="1" applyAlignment="1">
      <alignment vertical="center"/>
    </xf>
    <xf numFmtId="177" fontId="48" fillId="0" borderId="45"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4" xfId="1" applyNumberFormat="1" applyFont="1" applyFill="1" applyBorder="1" applyAlignment="1">
      <alignment horizontal="right" vertical="center"/>
    </xf>
    <xf numFmtId="177" fontId="28" fillId="0" borderId="45" xfId="1" applyNumberFormat="1" applyFont="1" applyFill="1" applyBorder="1" applyAlignment="1">
      <alignment horizontal="right" vertical="center"/>
    </xf>
    <xf numFmtId="181" fontId="33" fillId="0" borderId="45" xfId="1" applyNumberFormat="1" applyFont="1" applyFill="1" applyBorder="1" applyAlignment="1">
      <alignment horizontal="right" vertical="center"/>
    </xf>
    <xf numFmtId="3" fontId="33" fillId="0" borderId="45" xfId="1" applyNumberFormat="1" applyFont="1" applyFill="1" applyBorder="1" applyAlignment="1">
      <alignment horizontal="right" vertical="center"/>
    </xf>
    <xf numFmtId="3" fontId="28" fillId="0" borderId="45" xfId="1" applyNumberFormat="1" applyFont="1" applyFill="1" applyBorder="1" applyAlignment="1">
      <alignment horizontal="right" vertical="center"/>
    </xf>
    <xf numFmtId="3" fontId="48" fillId="0" borderId="45" xfId="1" applyNumberFormat="1" applyFont="1" applyFill="1" applyBorder="1" applyAlignment="1">
      <alignment horizontal="right" vertical="center"/>
    </xf>
    <xf numFmtId="175" fontId="32" fillId="0" borderId="35" xfId="1" applyNumberFormat="1" applyFont="1" applyFill="1" applyBorder="1" applyAlignment="1">
      <alignment vertical="center"/>
    </xf>
    <xf numFmtId="175" fontId="32" fillId="0" borderId="35" xfId="1" applyNumberFormat="1" applyFont="1" applyFill="1" applyBorder="1" applyAlignment="1">
      <alignment horizontal="right" vertical="center"/>
    </xf>
    <xf numFmtId="175" fontId="32" fillId="0" borderId="36" xfId="1" applyNumberFormat="1" applyFont="1" applyFill="1" applyBorder="1" applyAlignment="1">
      <alignment horizontal="right" vertical="center"/>
    </xf>
    <xf numFmtId="175" fontId="48" fillId="0" borderId="36" xfId="1" applyNumberFormat="1" applyFont="1" applyFill="1" applyBorder="1" applyAlignment="1">
      <alignment horizontal="right" vertical="center"/>
    </xf>
    <xf numFmtId="181" fontId="32" fillId="0" borderId="36" xfId="1" applyNumberFormat="1" applyFont="1" applyFill="1" applyBorder="1" applyAlignment="1">
      <alignment horizontal="right" vertical="center"/>
    </xf>
    <xf numFmtId="0" fontId="32" fillId="0" borderId="73" xfId="0" applyFont="1" applyFill="1" applyBorder="1" applyAlignment="1">
      <alignment vertical="center"/>
    </xf>
    <xf numFmtId="175" fontId="33" fillId="0" borderId="44" xfId="1" applyNumberFormat="1" applyFont="1" applyFill="1" applyBorder="1" applyAlignment="1">
      <alignment vertical="center"/>
    </xf>
    <xf numFmtId="175" fontId="33" fillId="0" borderId="44" xfId="1" applyNumberFormat="1" applyFont="1" applyFill="1" applyBorder="1" applyAlignment="1">
      <alignment horizontal="center" vertical="center"/>
    </xf>
    <xf numFmtId="175" fontId="33" fillId="0" borderId="45" xfId="1" applyNumberFormat="1" applyFont="1" applyFill="1" applyBorder="1" applyAlignment="1">
      <alignment horizontal="center" vertical="center"/>
    </xf>
    <xf numFmtId="175" fontId="28" fillId="0" borderId="45" xfId="1" applyNumberFormat="1" applyFont="1" applyFill="1" applyBorder="1" applyAlignment="1">
      <alignment horizontal="center" vertical="center"/>
    </xf>
    <xf numFmtId="181" fontId="33" fillId="0" borderId="45" xfId="1" applyNumberFormat="1" applyFont="1" applyFill="1" applyBorder="1" applyAlignment="1">
      <alignment horizontal="center" vertical="center"/>
    </xf>
    <xf numFmtId="175" fontId="32" fillId="0" borderId="44" xfId="1" applyNumberFormat="1" applyFont="1" applyFill="1" applyBorder="1" applyAlignment="1">
      <alignment vertical="center"/>
    </xf>
    <xf numFmtId="181" fontId="32" fillId="0" borderId="45" xfId="1" applyNumberFormat="1" applyFont="1" applyFill="1" applyBorder="1" applyAlignment="1">
      <alignment vertical="center"/>
    </xf>
    <xf numFmtId="175" fontId="32" fillId="0" borderId="44" xfId="1" applyNumberFormat="1" applyFont="1" applyFill="1" applyBorder="1" applyAlignment="1">
      <alignment horizontal="right" vertical="center"/>
    </xf>
    <xf numFmtId="175" fontId="32" fillId="0" borderId="45" xfId="1" applyNumberFormat="1" applyFont="1" applyFill="1" applyBorder="1" applyAlignment="1">
      <alignment horizontal="right" vertical="center"/>
    </xf>
    <xf numFmtId="175" fontId="48" fillId="0" borderId="45" xfId="1" applyNumberFormat="1" applyFont="1" applyFill="1" applyBorder="1" applyAlignment="1">
      <alignment horizontal="right" vertical="center"/>
    </xf>
    <xf numFmtId="180" fontId="32" fillId="0" borderId="45" xfId="1" applyNumberFormat="1" applyFont="1" applyFill="1" applyBorder="1" applyAlignment="1">
      <alignment horizontal="right" vertical="center"/>
    </xf>
    <xf numFmtId="180" fontId="33" fillId="0" borderId="45" xfId="1" applyNumberFormat="1" applyFont="1" applyFill="1" applyBorder="1" applyAlignment="1">
      <alignment horizontal="right" vertical="center"/>
    </xf>
    <xf numFmtId="180" fontId="32" fillId="0" borderId="36"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8" xfId="1" applyNumberFormat="1" applyFont="1" applyFill="1" applyBorder="1" applyAlignment="1">
      <alignment horizontal="right" vertical="center"/>
    </xf>
    <xf numFmtId="175" fontId="28" fillId="0" borderId="28" xfId="1" applyNumberFormat="1" applyFont="1" applyFill="1" applyBorder="1" applyAlignment="1">
      <alignment horizontal="right" vertical="center"/>
    </xf>
    <xf numFmtId="180" fontId="33" fillId="0" borderId="28"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3"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5" xfId="1" applyNumberFormat="1" applyFont="1" applyFill="1" applyBorder="1" applyAlignment="1">
      <alignment horizontal="right" vertical="center"/>
    </xf>
    <xf numFmtId="0" fontId="32" fillId="0" borderId="73" xfId="0" applyFont="1" applyFill="1" applyBorder="1" applyAlignment="1">
      <alignment horizontal="left" vertical="center"/>
    </xf>
    <xf numFmtId="182" fontId="32" fillId="0" borderId="45" xfId="1" applyNumberFormat="1" applyFont="1" applyFill="1" applyBorder="1" applyAlignment="1">
      <alignment horizontal="right" vertical="center"/>
    </xf>
    <xf numFmtId="182" fontId="33" fillId="0" borderId="45"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8" xfId="1" applyNumberFormat="1" applyFont="1" applyFill="1" applyBorder="1" applyAlignment="1">
      <alignment horizontal="right" vertical="center"/>
    </xf>
    <xf numFmtId="175" fontId="48" fillId="0" borderId="28" xfId="1" applyNumberFormat="1" applyFont="1" applyFill="1" applyBorder="1" applyAlignment="1">
      <alignment horizontal="right" vertical="center"/>
    </xf>
    <xf numFmtId="175" fontId="48" fillId="0" borderId="44" xfId="1" applyNumberFormat="1" applyFont="1" applyFill="1" applyBorder="1" applyAlignment="1">
      <alignment horizontal="right" vertical="center"/>
    </xf>
    <xf numFmtId="173" fontId="32" fillId="0" borderId="36"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7" xfId="1" applyNumberFormat="1" applyFont="1" applyFill="1" applyBorder="1" applyAlignment="1">
      <alignment horizontal="right" vertical="center"/>
    </xf>
    <xf numFmtId="177" fontId="33" fillId="0" borderId="57" xfId="1" applyNumberFormat="1" applyFont="1" applyFill="1" applyBorder="1" applyAlignment="1">
      <alignment horizontal="right" vertical="center"/>
    </xf>
    <xf numFmtId="0" fontId="47" fillId="0" borderId="74" xfId="0" applyFont="1" applyFill="1" applyBorder="1" applyAlignment="1">
      <alignment horizontal="right" vertical="center" indent="1"/>
    </xf>
    <xf numFmtId="0" fontId="32" fillId="0" borderId="74" xfId="0" applyFont="1" applyFill="1" applyBorder="1" applyAlignment="1">
      <alignment horizontal="right" vertical="center" indent="1"/>
    </xf>
    <xf numFmtId="0" fontId="33" fillId="0" borderId="74" xfId="0" applyFont="1" applyFill="1" applyBorder="1" applyAlignment="1">
      <alignment horizontal="right" vertical="center" indent="1"/>
    </xf>
    <xf numFmtId="0" fontId="33" fillId="0" borderId="74" xfId="0" applyFont="1" applyFill="1" applyBorder="1" applyAlignment="1">
      <alignment horizontal="right" vertical="center" indent="2"/>
    </xf>
    <xf numFmtId="1" fontId="32" fillId="0" borderId="44" xfId="0" applyNumberFormat="1" applyFont="1" applyFill="1" applyBorder="1" applyAlignment="1">
      <alignment horizontal="right" vertical="center"/>
    </xf>
    <xf numFmtId="1" fontId="32" fillId="0" borderId="54" xfId="0" applyNumberFormat="1" applyFont="1" applyFill="1" applyBorder="1" applyAlignment="1">
      <alignment horizontal="right" vertical="center"/>
    </xf>
    <xf numFmtId="1" fontId="32" fillId="0" borderId="47" xfId="0" applyNumberFormat="1" applyFont="1" applyFill="1" applyBorder="1" applyAlignment="1">
      <alignment horizontal="right" vertical="center"/>
    </xf>
    <xf numFmtId="1" fontId="32" fillId="0" borderId="55"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4" xfId="1" applyNumberFormat="1" applyFont="1" applyFill="1" applyBorder="1" applyAlignment="1">
      <alignment vertical="center"/>
    </xf>
    <xf numFmtId="181" fontId="32" fillId="0" borderId="47" xfId="1" applyNumberFormat="1" applyFont="1" applyFill="1" applyBorder="1" applyAlignment="1">
      <alignment vertical="center"/>
    </xf>
    <xf numFmtId="181" fontId="32" fillId="0" borderId="57" xfId="1" applyNumberFormat="1" applyFont="1" applyFill="1" applyBorder="1" applyAlignment="1">
      <alignment vertical="center"/>
    </xf>
    <xf numFmtId="181" fontId="32" fillId="0" borderId="55"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5" xfId="1" applyNumberFormat="1" applyFont="1" applyFill="1" applyBorder="1" applyAlignment="1">
      <alignment horizontal="right" vertical="center"/>
    </xf>
    <xf numFmtId="177" fontId="32" fillId="0" borderId="77" xfId="1" applyNumberFormat="1" applyFont="1" applyFill="1" applyBorder="1" applyAlignment="1">
      <alignment horizontal="right" vertical="center"/>
    </xf>
    <xf numFmtId="177" fontId="32" fillId="0" borderId="48" xfId="1" applyNumberFormat="1" applyFont="1" applyFill="1" applyBorder="1" applyAlignment="1">
      <alignment horizontal="right" vertical="center"/>
    </xf>
    <xf numFmtId="177" fontId="32" fillId="0" borderId="56" xfId="1" applyNumberFormat="1" applyFont="1" applyFill="1" applyBorder="1" applyAlignment="1">
      <alignment horizontal="right" vertical="center"/>
    </xf>
    <xf numFmtId="177" fontId="32" fillId="0" borderId="76" xfId="1" applyNumberFormat="1" applyFont="1" applyFill="1" applyBorder="1" applyAlignment="1">
      <alignment horizontal="right" vertical="center"/>
    </xf>
    <xf numFmtId="177" fontId="32" fillId="0" borderId="41"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5" xfId="0" applyNumberFormat="1" applyFont="1" applyFill="1" applyBorder="1" applyAlignment="1">
      <alignment vertical="center"/>
    </xf>
    <xf numFmtId="1" fontId="32" fillId="0" borderId="54" xfId="0" applyNumberFormat="1" applyFont="1" applyFill="1" applyBorder="1" applyAlignment="1">
      <alignment vertical="center"/>
    </xf>
    <xf numFmtId="1" fontId="32" fillId="0" borderId="47"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5" xfId="1" applyNumberFormat="1" applyFont="1" applyFill="1" applyBorder="1" applyAlignment="1">
      <alignment horizontal="right" vertical="center"/>
    </xf>
    <xf numFmtId="181" fontId="32" fillId="0" borderId="41" xfId="1" applyNumberFormat="1" applyFont="1" applyFill="1" applyBorder="1" applyAlignment="1">
      <alignment horizontal="right" vertical="center"/>
    </xf>
    <xf numFmtId="181" fontId="32" fillId="0" borderId="77"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0" fontId="32" fillId="0" borderId="44" xfId="6" applyFont="1" applyFill="1" applyBorder="1" applyAlignment="1">
      <alignment vertical="center"/>
    </xf>
    <xf numFmtId="0" fontId="32" fillId="0" borderId="54" xfId="6" applyFont="1" applyFill="1" applyBorder="1" applyAlignment="1">
      <alignment vertical="center"/>
    </xf>
    <xf numFmtId="0" fontId="32" fillId="0" borderId="47" xfId="6" applyFont="1" applyFill="1" applyBorder="1" applyAlignment="1">
      <alignment vertical="center"/>
    </xf>
    <xf numFmtId="0" fontId="32" fillId="0" borderId="55" xfId="6" applyFont="1" applyFill="1" applyBorder="1" applyAlignment="1">
      <alignment vertical="center"/>
    </xf>
    <xf numFmtId="1" fontId="33" fillId="0" borderId="54" xfId="6" applyNumberFormat="1" applyFont="1" applyFill="1" applyBorder="1" applyAlignment="1">
      <alignment horizontal="right" vertical="center"/>
    </xf>
    <xf numFmtId="1" fontId="33" fillId="0" borderId="47" xfId="6" applyNumberFormat="1" applyFont="1" applyFill="1" applyBorder="1" applyAlignment="1">
      <alignment horizontal="right" vertical="center"/>
    </xf>
    <xf numFmtId="1" fontId="33" fillId="0" borderId="55"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77" xfId="1" applyNumberFormat="1" applyFont="1" applyFill="1" applyBorder="1" applyAlignment="1">
      <alignment horizontal="right" vertical="center"/>
    </xf>
    <xf numFmtId="181" fontId="17" fillId="0" borderId="48" xfId="1" applyNumberFormat="1" applyFont="1" applyFill="1" applyBorder="1" applyAlignment="1">
      <alignment horizontal="right" vertical="center"/>
    </xf>
    <xf numFmtId="181" fontId="17" fillId="0" borderId="56" xfId="1" applyNumberFormat="1" applyFont="1" applyFill="1" applyBorder="1" applyAlignment="1">
      <alignment horizontal="right" vertical="center"/>
    </xf>
    <xf numFmtId="0" fontId="17" fillId="0" borderId="73"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4" xfId="21" applyFont="1" applyFill="1" applyBorder="1" applyAlignment="1">
      <alignment vertical="center"/>
    </xf>
    <xf numFmtId="1" fontId="32" fillId="0" borderId="55" xfId="21" applyNumberFormat="1" applyFont="1" applyFill="1" applyBorder="1" applyAlignment="1">
      <alignment vertical="center"/>
    </xf>
    <xf numFmtId="1" fontId="32" fillId="0" borderId="54" xfId="21" applyNumberFormat="1" applyFont="1" applyFill="1" applyBorder="1" applyAlignment="1">
      <alignment vertical="center"/>
    </xf>
    <xf numFmtId="1" fontId="32" fillId="0" borderId="47" xfId="21" applyNumberFormat="1" applyFont="1" applyFill="1" applyBorder="1" applyAlignment="1">
      <alignment vertical="center"/>
    </xf>
    <xf numFmtId="0" fontId="32" fillId="0" borderId="0" xfId="21" applyFont="1" applyFill="1" applyAlignment="1">
      <alignment vertical="center"/>
    </xf>
    <xf numFmtId="1" fontId="32" fillId="0" borderId="44" xfId="21" applyNumberFormat="1" applyFont="1" applyFill="1" applyBorder="1" applyAlignment="1">
      <alignment horizontal="right" vertical="center"/>
    </xf>
    <xf numFmtId="1" fontId="32" fillId="0" borderId="54" xfId="21" applyNumberFormat="1" applyFont="1" applyFill="1" applyBorder="1" applyAlignment="1">
      <alignment horizontal="right" vertical="center"/>
    </xf>
    <xf numFmtId="1" fontId="32" fillId="0" borderId="47" xfId="21" applyNumberFormat="1" applyFont="1" applyFill="1" applyBorder="1" applyAlignment="1">
      <alignment horizontal="right" vertical="center"/>
    </xf>
    <xf numFmtId="1" fontId="32" fillId="0" borderId="55"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88" xfId="1" applyNumberFormat="1" applyFont="1" applyFill="1" applyBorder="1" applyAlignment="1">
      <alignment horizontal="right" vertical="center" indent="1"/>
    </xf>
    <xf numFmtId="49" fontId="32" fillId="0" borderId="31"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89"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4" xfId="1" applyNumberFormat="1" applyFont="1" applyFill="1" applyBorder="1" applyAlignment="1">
      <alignment vertical="center"/>
    </xf>
    <xf numFmtId="181" fontId="33" fillId="0" borderId="47"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4" xfId="0" applyNumberFormat="1" applyFont="1" applyFill="1" applyBorder="1" applyAlignment="1">
      <alignment horizontal="right" vertical="center"/>
    </xf>
    <xf numFmtId="1" fontId="33" fillId="0" borderId="47"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88"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89" xfId="0" applyFont="1" applyFill="1" applyBorder="1" applyAlignment="1">
      <alignment horizontal="left" vertical="center" indent="1"/>
    </xf>
    <xf numFmtId="1" fontId="33" fillId="0" borderId="54" xfId="0" applyNumberFormat="1" applyFont="1" applyFill="1" applyBorder="1" applyAlignment="1">
      <alignment horizontal="center" vertical="center"/>
    </xf>
    <xf numFmtId="1" fontId="33" fillId="0" borderId="47" xfId="0" applyNumberFormat="1" applyFont="1" applyFill="1" applyBorder="1" applyAlignment="1">
      <alignment horizontal="center" vertical="center"/>
    </xf>
    <xf numFmtId="1" fontId="33" fillId="0" borderId="55" xfId="0" applyNumberFormat="1" applyFont="1" applyFill="1" applyBorder="1" applyAlignment="1">
      <alignment horizontal="center" vertical="center"/>
    </xf>
    <xf numFmtId="177" fontId="33" fillId="0" borderId="44"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2"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35" xfId="1" applyNumberFormat="1" applyFont="1" applyFill="1" applyBorder="1" applyAlignment="1">
      <alignment horizontal="right" vertical="center"/>
    </xf>
    <xf numFmtId="181" fontId="33" fillId="0" borderId="41" xfId="1" applyNumberFormat="1" applyFont="1" applyFill="1" applyBorder="1" applyAlignment="1">
      <alignment horizontal="right" vertical="center"/>
    </xf>
    <xf numFmtId="181" fontId="33" fillId="0" borderId="77" xfId="1" applyNumberFormat="1" applyFont="1" applyFill="1" applyBorder="1" applyAlignment="1">
      <alignment horizontal="right" vertical="center"/>
    </xf>
    <xf numFmtId="181" fontId="33" fillId="0" borderId="48"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77" fontId="33" fillId="0" borderId="54" xfId="1" applyNumberFormat="1" applyFont="1" applyFill="1" applyBorder="1" applyAlignment="1">
      <alignment horizontal="center" vertical="center"/>
    </xf>
    <xf numFmtId="177" fontId="33" fillId="0" borderId="47" xfId="1" applyNumberFormat="1" applyFont="1" applyFill="1" applyBorder="1" applyAlignment="1">
      <alignment horizontal="center" vertical="center"/>
    </xf>
    <xf numFmtId="177" fontId="33" fillId="0" borderId="55" xfId="1" applyNumberFormat="1" applyFont="1" applyFill="1" applyBorder="1" applyAlignment="1">
      <alignment horizontal="center" vertical="center"/>
    </xf>
    <xf numFmtId="181" fontId="33" fillId="0" borderId="44" xfId="1" applyNumberFormat="1" applyFont="1" applyFill="1" applyBorder="1" applyAlignment="1">
      <alignment horizontal="center" vertical="center"/>
    </xf>
    <xf numFmtId="181" fontId="33" fillId="0" borderId="54" xfId="1" applyNumberFormat="1" applyFont="1" applyFill="1" applyBorder="1" applyAlignment="1">
      <alignment horizontal="center" vertical="center"/>
    </xf>
    <xf numFmtId="181" fontId="33" fillId="0" borderId="47" xfId="1" applyNumberFormat="1" applyFont="1" applyFill="1" applyBorder="1" applyAlignment="1">
      <alignment horizontal="center" vertical="center"/>
    </xf>
    <xf numFmtId="181" fontId="33" fillId="0" borderId="55" xfId="1" applyNumberFormat="1" applyFont="1" applyFill="1" applyBorder="1" applyAlignment="1">
      <alignment horizontal="center" vertical="center"/>
    </xf>
    <xf numFmtId="177" fontId="33" fillId="0" borderId="84" xfId="1" applyNumberFormat="1" applyFont="1" applyFill="1" applyBorder="1" applyAlignment="1">
      <alignment horizontal="center" vertical="center"/>
    </xf>
    <xf numFmtId="177" fontId="33" fillId="0" borderId="82" xfId="1" applyNumberFormat="1" applyFont="1" applyFill="1" applyBorder="1" applyAlignment="1">
      <alignment horizontal="center" vertical="center"/>
    </xf>
    <xf numFmtId="177" fontId="33" fillId="0" borderId="85" xfId="1" applyNumberFormat="1" applyFont="1" applyFill="1" applyBorder="1" applyAlignment="1">
      <alignment horizontal="center" vertical="center"/>
    </xf>
    <xf numFmtId="9" fontId="33" fillId="0" borderId="44" xfId="14" applyFont="1" applyFill="1" applyBorder="1" applyAlignment="1">
      <alignment horizontal="right" vertical="center"/>
    </xf>
    <xf numFmtId="9" fontId="32" fillId="0" borderId="44" xfId="14" applyFont="1" applyFill="1" applyBorder="1" applyAlignment="1">
      <alignment horizontal="right" vertical="center"/>
    </xf>
    <xf numFmtId="0" fontId="33" fillId="0" borderId="31" xfId="0" applyFont="1" applyFill="1" applyBorder="1" applyAlignment="1">
      <alignment horizontal="right" vertical="center"/>
    </xf>
    <xf numFmtId="9" fontId="32" fillId="0" borderId="43" xfId="14" applyFont="1" applyFill="1" applyBorder="1" applyAlignment="1">
      <alignment horizontal="right" vertical="center"/>
    </xf>
    <xf numFmtId="9" fontId="32" fillId="0" borderId="46" xfId="14" applyFont="1" applyFill="1" applyBorder="1" applyAlignment="1">
      <alignment horizontal="center" vertical="center"/>
    </xf>
    <xf numFmtId="9" fontId="32" fillId="0" borderId="53" xfId="14" applyFont="1" applyFill="1" applyBorder="1" applyAlignment="1">
      <alignment horizontal="center" vertical="center"/>
    </xf>
    <xf numFmtId="9" fontId="32" fillId="0" borderId="91" xfId="14" applyFont="1" applyFill="1" applyBorder="1" applyAlignment="1">
      <alignment horizontal="center" vertical="center"/>
    </xf>
    <xf numFmtId="171" fontId="32" fillId="0" borderId="44" xfId="14" applyNumberFormat="1" applyFont="1" applyFill="1" applyBorder="1" applyAlignment="1">
      <alignment horizontal="right" vertical="center"/>
    </xf>
    <xf numFmtId="177" fontId="32" fillId="0" borderId="35" xfId="1" applyNumberFormat="1" applyFont="1" applyFill="1" applyBorder="1" applyAlignment="1">
      <alignment horizontal="center" vertical="center"/>
    </xf>
    <xf numFmtId="177" fontId="32" fillId="0" borderId="77" xfId="1" applyNumberFormat="1" applyFont="1" applyFill="1" applyBorder="1" applyAlignment="1">
      <alignment horizontal="center" vertical="center"/>
    </xf>
    <xf numFmtId="177" fontId="32" fillId="0" borderId="48" xfId="1" applyNumberFormat="1" applyFont="1" applyFill="1" applyBorder="1" applyAlignment="1">
      <alignment horizontal="center" vertical="center"/>
    </xf>
    <xf numFmtId="177" fontId="32" fillId="0" borderId="56" xfId="1" applyNumberFormat="1" applyFont="1" applyFill="1" applyBorder="1" applyAlignment="1">
      <alignment horizontal="center" vertical="center"/>
    </xf>
    <xf numFmtId="177" fontId="32" fillId="0" borderId="41"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1"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3"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4" xfId="5" applyFont="1" applyFill="1" applyBorder="1" applyAlignment="1">
      <alignment horizontal="center" vertical="center"/>
    </xf>
    <xf numFmtId="0" fontId="33" fillId="0" borderId="54" xfId="5" applyFont="1" applyFill="1" applyBorder="1" applyAlignment="1">
      <alignment horizontal="center" vertical="center"/>
    </xf>
    <xf numFmtId="0" fontId="33" fillId="0" borderId="47" xfId="5" applyFont="1" applyFill="1" applyBorder="1" applyAlignment="1">
      <alignment horizontal="center" vertical="center"/>
    </xf>
    <xf numFmtId="0" fontId="33" fillId="0" borderId="57" xfId="5" applyFont="1" applyFill="1" applyBorder="1" applyAlignment="1">
      <alignment horizontal="center" vertical="center"/>
    </xf>
    <xf numFmtId="181" fontId="33" fillId="0" borderId="57" xfId="1" applyNumberFormat="1" applyFont="1" applyFill="1" applyBorder="1" applyAlignment="1">
      <alignment vertical="center"/>
    </xf>
    <xf numFmtId="181" fontId="33" fillId="0" borderId="55"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5" xfId="1" applyNumberFormat="1" applyFont="1" applyFill="1" applyBorder="1" applyAlignment="1">
      <alignment vertical="center"/>
    </xf>
    <xf numFmtId="177" fontId="32" fillId="0" borderId="35" xfId="1" applyNumberFormat="1" applyFont="1" applyFill="1" applyBorder="1" applyAlignment="1">
      <alignment vertical="center"/>
    </xf>
    <xf numFmtId="177" fontId="32" fillId="0" borderId="41" xfId="1" applyNumberFormat="1" applyFont="1" applyFill="1" applyBorder="1" applyAlignment="1">
      <alignment vertical="center"/>
    </xf>
    <xf numFmtId="9" fontId="33" fillId="0" borderId="44" xfId="14" applyFont="1" applyFill="1" applyBorder="1" applyAlignment="1">
      <alignment vertical="center"/>
    </xf>
    <xf numFmtId="9" fontId="32" fillId="0" borderId="44"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3" xfId="5" applyFont="1" applyFill="1" applyBorder="1" applyAlignment="1">
      <alignment horizontal="left" vertical="center" indent="1"/>
    </xf>
    <xf numFmtId="0" fontId="33" fillId="0" borderId="0" xfId="5" applyFont="1" applyFill="1" applyAlignment="1">
      <alignment horizontal="center" vertical="center"/>
    </xf>
    <xf numFmtId="1" fontId="33" fillId="0" borderId="57" xfId="0" applyNumberFormat="1" applyFont="1" applyFill="1" applyBorder="1" applyAlignment="1">
      <alignment horizontal="right" vertical="center"/>
    </xf>
    <xf numFmtId="181" fontId="32" fillId="0" borderId="76" xfId="1" applyNumberFormat="1" applyFont="1" applyFill="1" applyBorder="1" applyAlignment="1">
      <alignment horizontal="right" vertical="center"/>
    </xf>
    <xf numFmtId="177" fontId="32" fillId="0" borderId="93" xfId="1" applyNumberFormat="1" applyFont="1" applyFill="1" applyBorder="1" applyAlignment="1">
      <alignment horizontal="right" vertical="center"/>
    </xf>
    <xf numFmtId="0" fontId="47" fillId="0" borderId="74" xfId="0" applyFont="1" applyFill="1" applyBorder="1" applyAlignment="1">
      <alignment horizontal="right" vertical="center" wrapText="1" indent="1"/>
    </xf>
    <xf numFmtId="0" fontId="47" fillId="0" borderId="78" xfId="0" applyFont="1" applyFill="1" applyBorder="1" applyAlignment="1">
      <alignment horizontal="right" vertical="center" wrapText="1" indent="1"/>
    </xf>
    <xf numFmtId="0" fontId="32" fillId="0" borderId="75" xfId="0" applyFont="1" applyFill="1" applyBorder="1" applyAlignment="1">
      <alignment horizontal="right" vertical="center" indent="1"/>
    </xf>
    <xf numFmtId="49" fontId="33" fillId="0" borderId="74" xfId="14" applyNumberFormat="1" applyFont="1" applyFill="1" applyBorder="1" applyAlignment="1">
      <alignment horizontal="right" vertical="center" indent="1"/>
    </xf>
    <xf numFmtId="49" fontId="32" fillId="0" borderId="74" xfId="14" applyNumberFormat="1" applyFont="1" applyFill="1" applyBorder="1" applyAlignment="1">
      <alignment horizontal="right" vertical="center" indent="1"/>
    </xf>
    <xf numFmtId="49" fontId="47" fillId="0" borderId="74"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3"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4" xfId="8" applyFont="1" applyFill="1" applyBorder="1" applyAlignment="1">
      <alignment vertical="center"/>
    </xf>
    <xf numFmtId="0" fontId="32" fillId="0" borderId="47" xfId="8" applyFont="1" applyFill="1" applyBorder="1" applyAlignment="1">
      <alignment vertical="center"/>
    </xf>
    <xf numFmtId="0" fontId="32" fillId="0" borderId="54" xfId="8" applyFont="1" applyFill="1" applyBorder="1" applyAlignment="1">
      <alignment vertical="center"/>
    </xf>
    <xf numFmtId="0" fontId="32" fillId="0" borderId="55" xfId="8" applyFont="1" applyFill="1" applyBorder="1" applyAlignment="1">
      <alignment vertical="center"/>
    </xf>
    <xf numFmtId="168" fontId="33" fillId="0" borderId="44" xfId="12" applyNumberFormat="1" applyFont="1" applyFill="1" applyBorder="1" applyAlignment="1">
      <alignment horizontal="right" vertical="center" readingOrder="1"/>
    </xf>
    <xf numFmtId="168" fontId="33" fillId="0" borderId="47" xfId="12" applyNumberFormat="1" applyFont="1" applyFill="1" applyBorder="1" applyAlignment="1">
      <alignment horizontal="right" vertical="center"/>
    </xf>
    <xf numFmtId="2" fontId="33" fillId="0" borderId="47" xfId="0" applyNumberFormat="1" applyFont="1" applyFill="1" applyBorder="1" applyAlignment="1">
      <alignment horizontal="right" vertical="center" readingOrder="1"/>
    </xf>
    <xf numFmtId="2" fontId="33" fillId="0" borderId="55" xfId="0" applyNumberFormat="1" applyFont="1" applyFill="1" applyBorder="1" applyAlignment="1">
      <alignment horizontal="right" vertical="center" readingOrder="1"/>
    </xf>
    <xf numFmtId="2" fontId="33" fillId="0" borderId="54" xfId="0" applyNumberFormat="1" applyFont="1" applyFill="1" applyBorder="1" applyAlignment="1">
      <alignment horizontal="right" vertical="center" readingOrder="1"/>
    </xf>
    <xf numFmtId="168" fontId="32" fillId="0" borderId="44" xfId="8" applyNumberFormat="1" applyFont="1" applyFill="1" applyBorder="1" applyAlignment="1">
      <alignment horizontal="right" vertical="center" readingOrder="1"/>
    </xf>
    <xf numFmtId="168" fontId="32" fillId="0" borderId="44" xfId="8" applyNumberFormat="1" applyFont="1" applyFill="1" applyBorder="1" applyAlignment="1">
      <alignment horizontal="right" vertical="center"/>
    </xf>
    <xf numFmtId="168" fontId="32" fillId="0" borderId="47" xfId="8" applyNumberFormat="1" applyFont="1" applyFill="1" applyBorder="1" applyAlignment="1">
      <alignment horizontal="right" vertical="center"/>
    </xf>
    <xf numFmtId="168" fontId="32" fillId="0" borderId="54" xfId="8" applyNumberFormat="1" applyFont="1" applyFill="1" applyBorder="1" applyAlignment="1">
      <alignment horizontal="right" vertical="center"/>
    </xf>
    <xf numFmtId="168" fontId="32" fillId="0" borderId="55" xfId="8" applyNumberFormat="1" applyFont="1" applyFill="1" applyBorder="1" applyAlignment="1">
      <alignment horizontal="right" vertical="center"/>
    </xf>
    <xf numFmtId="168" fontId="33" fillId="0" borderId="54" xfId="12" applyNumberFormat="1" applyFont="1" applyFill="1" applyBorder="1" applyAlignment="1">
      <alignment horizontal="right" vertical="center"/>
    </xf>
    <xf numFmtId="168" fontId="33" fillId="0" borderId="55" xfId="12" applyNumberFormat="1" applyFont="1" applyFill="1" applyBorder="1" applyAlignment="1">
      <alignment horizontal="right" vertical="center"/>
    </xf>
    <xf numFmtId="2" fontId="33" fillId="0" borderId="47" xfId="12" applyNumberFormat="1" applyFont="1" applyFill="1" applyBorder="1" applyAlignment="1">
      <alignment horizontal="right" vertical="center"/>
    </xf>
    <xf numFmtId="2" fontId="33" fillId="0" borderId="55" xfId="12" applyNumberFormat="1" applyFont="1" applyFill="1" applyBorder="1" applyAlignment="1">
      <alignment horizontal="right" vertical="center"/>
    </xf>
    <xf numFmtId="2" fontId="33" fillId="0" borderId="54" xfId="12" applyNumberFormat="1" applyFont="1" applyFill="1" applyBorder="1" applyAlignment="1">
      <alignment horizontal="right" vertical="center"/>
    </xf>
    <xf numFmtId="2" fontId="33" fillId="0" borderId="44" xfId="12" applyNumberFormat="1" applyFont="1" applyFill="1" applyBorder="1" applyAlignment="1">
      <alignment horizontal="right" vertical="center" readingOrder="1"/>
    </xf>
    <xf numFmtId="2" fontId="33" fillId="0" borderId="44" xfId="12" applyNumberFormat="1" applyFont="1" applyFill="1" applyBorder="1" applyAlignment="1">
      <alignment horizontal="right" vertical="center"/>
    </xf>
    <xf numFmtId="168" fontId="32" fillId="0" borderId="48" xfId="8" applyNumberFormat="1" applyFont="1" applyFill="1" applyBorder="1" applyAlignment="1">
      <alignment horizontal="right" vertical="center" readingOrder="1"/>
    </xf>
    <xf numFmtId="168" fontId="32" fillId="0" borderId="77"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2" xfId="8" applyNumberFormat="1" applyFont="1" applyFill="1" applyBorder="1" applyAlignment="1">
      <alignment horizontal="right" vertical="center"/>
    </xf>
    <xf numFmtId="168" fontId="32" fillId="0" borderId="84" xfId="8" applyNumberFormat="1" applyFont="1" applyFill="1" applyBorder="1" applyAlignment="1">
      <alignment horizontal="right" vertical="center"/>
    </xf>
    <xf numFmtId="168" fontId="32" fillId="0" borderId="85" xfId="8" applyNumberFormat="1" applyFont="1" applyFill="1" applyBorder="1" applyAlignment="1">
      <alignment horizontal="right" vertical="center"/>
    </xf>
    <xf numFmtId="168" fontId="32" fillId="0" borderId="47" xfId="8" applyNumberFormat="1" applyFont="1" applyFill="1" applyBorder="1" applyAlignment="1">
      <alignment horizontal="right" vertical="center" readingOrder="1"/>
    </xf>
    <xf numFmtId="168" fontId="32" fillId="0" borderId="54" xfId="8" applyNumberFormat="1" applyFont="1" applyFill="1" applyBorder="1" applyAlignment="1">
      <alignment horizontal="right" vertical="center" readingOrder="1"/>
    </xf>
    <xf numFmtId="168" fontId="32" fillId="0" borderId="55" xfId="8" applyNumberFormat="1" applyFont="1" applyFill="1" applyBorder="1" applyAlignment="1">
      <alignment horizontal="right" vertical="center" readingOrder="1"/>
    </xf>
    <xf numFmtId="0" fontId="47" fillId="0" borderId="74" xfId="8" applyFont="1" applyFill="1" applyBorder="1" applyAlignment="1">
      <alignment horizontal="right" vertical="center" indent="1"/>
    </xf>
    <xf numFmtId="0" fontId="32" fillId="0" borderId="74" xfId="8" applyFont="1" applyFill="1" applyBorder="1" applyAlignment="1">
      <alignment horizontal="right" vertical="center" indent="1"/>
    </xf>
    <xf numFmtId="0" fontId="33" fillId="0" borderId="74" xfId="12" applyFont="1" applyFill="1" applyBorder="1" applyAlignment="1">
      <alignment horizontal="right" vertical="center" indent="1"/>
    </xf>
    <xf numFmtId="0" fontId="32" fillId="0" borderId="74" xfId="12" applyFont="1" applyFill="1" applyBorder="1" applyAlignment="1">
      <alignment horizontal="right" vertical="center" indent="1"/>
    </xf>
    <xf numFmtId="0" fontId="33" fillId="0" borderId="74" xfId="8" applyFont="1" applyFill="1" applyBorder="1" applyAlignment="1">
      <alignment horizontal="right" vertical="center" indent="1"/>
    </xf>
    <xf numFmtId="0" fontId="32" fillId="0" borderId="75" xfId="8" applyFont="1" applyFill="1" applyBorder="1" applyAlignment="1">
      <alignment horizontal="right" vertical="center" indent="1"/>
    </xf>
    <xf numFmtId="0" fontId="32" fillId="0" borderId="78"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4" xfId="9" applyNumberFormat="1" applyFont="1" applyFill="1" applyBorder="1" applyAlignment="1">
      <alignment horizontal="right" vertical="center"/>
    </xf>
    <xf numFmtId="2" fontId="32" fillId="0" borderId="44" xfId="12" applyNumberFormat="1" applyFont="1" applyFill="1" applyBorder="1" applyAlignment="1">
      <alignment horizontal="right" vertical="center"/>
    </xf>
    <xf numFmtId="0" fontId="32" fillId="0" borderId="44"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5" xfId="12" applyNumberFormat="1" applyFont="1" applyFill="1" applyBorder="1" applyAlignment="1">
      <alignment horizontal="right" vertical="center"/>
    </xf>
    <xf numFmtId="2" fontId="33" fillId="0" borderId="35"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4" xfId="0" applyFont="1" applyFill="1" applyBorder="1" applyAlignment="1">
      <alignment horizontal="right" vertical="center"/>
    </xf>
    <xf numFmtId="2" fontId="33" fillId="0" borderId="44"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3" xfId="0" applyFont="1" applyFill="1" applyBorder="1" applyAlignment="1">
      <alignment horizontal="right" vertical="center"/>
    </xf>
    <xf numFmtId="2" fontId="33" fillId="0" borderId="43" xfId="0" applyNumberFormat="1" applyFont="1" applyFill="1" applyBorder="1" applyAlignment="1">
      <alignment horizontal="center" vertical="center"/>
    </xf>
    <xf numFmtId="2" fontId="33" fillId="0" borderId="73" xfId="0" applyNumberFormat="1" applyFont="1" applyFill="1" applyBorder="1" applyAlignment="1">
      <alignment horizontal="center" vertical="center"/>
    </xf>
    <xf numFmtId="0" fontId="32" fillId="0" borderId="44" xfId="13" applyFont="1" applyFill="1" applyBorder="1" applyAlignment="1">
      <alignment vertical="center"/>
    </xf>
    <xf numFmtId="0" fontId="32" fillId="0" borderId="0" xfId="13" applyFont="1" applyFill="1" applyAlignment="1">
      <alignment vertical="center"/>
    </xf>
    <xf numFmtId="0" fontId="32" fillId="0" borderId="44" xfId="13" applyFont="1" applyFill="1" applyBorder="1" applyAlignment="1">
      <alignment horizontal="right" vertical="center"/>
    </xf>
    <xf numFmtId="168" fontId="33" fillId="0" borderId="44" xfId="11" applyNumberFormat="1" applyFont="1" applyFill="1" applyBorder="1" applyAlignment="1">
      <alignment horizontal="right" vertical="center"/>
    </xf>
    <xf numFmtId="168" fontId="32" fillId="0" borderId="44" xfId="13" applyNumberFormat="1" applyFont="1" applyFill="1" applyBorder="1" applyAlignment="1">
      <alignment horizontal="right" vertical="center"/>
    </xf>
    <xf numFmtId="0" fontId="33" fillId="0" borderId="0" xfId="13" applyFont="1" applyFill="1" applyAlignment="1">
      <alignment vertical="center"/>
    </xf>
    <xf numFmtId="168" fontId="33" fillId="0" borderId="44" xfId="10" applyNumberFormat="1" applyFont="1" applyFill="1" applyBorder="1" applyAlignment="1">
      <alignment horizontal="right" vertical="center"/>
    </xf>
    <xf numFmtId="168" fontId="33" fillId="0" borderId="35" xfId="13" applyNumberFormat="1" applyFont="1" applyFill="1" applyBorder="1" applyAlignment="1">
      <alignment horizontal="right" vertical="center"/>
    </xf>
    <xf numFmtId="168" fontId="33" fillId="0" borderId="44"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4"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5"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4" xfId="10" applyNumberFormat="1" applyFont="1" applyFill="1" applyBorder="1" applyAlignment="1">
      <alignment horizontal="right" vertical="center"/>
    </xf>
    <xf numFmtId="2" fontId="33" fillId="0" borderId="44" xfId="13" applyNumberFormat="1" applyFont="1" applyFill="1" applyBorder="1" applyAlignment="1">
      <alignment horizontal="right" vertical="center"/>
    </xf>
    <xf numFmtId="2" fontId="32" fillId="0" borderId="44" xfId="13" applyNumberFormat="1" applyFont="1" applyFill="1" applyBorder="1" applyAlignment="1">
      <alignment horizontal="right" vertical="center"/>
    </xf>
    <xf numFmtId="2" fontId="11" fillId="0" borderId="44" xfId="13" applyNumberFormat="1" applyFont="1" applyFill="1" applyBorder="1" applyAlignment="1">
      <alignment horizontal="center" vertical="center"/>
    </xf>
    <xf numFmtId="0" fontId="11" fillId="0" borderId="44" xfId="13" applyFont="1" applyFill="1" applyBorder="1" applyAlignment="1">
      <alignment horizontal="center" vertical="center"/>
    </xf>
    <xf numFmtId="0" fontId="11" fillId="0" borderId="44" xfId="13" applyFont="1" applyFill="1" applyBorder="1" applyAlignment="1">
      <alignment horizontal="center" vertical="center" wrapText="1"/>
    </xf>
    <xf numFmtId="2" fontId="47" fillId="0" borderId="44" xfId="13" applyNumberFormat="1" applyFont="1" applyFill="1" applyBorder="1" applyAlignment="1">
      <alignment horizontal="right" vertical="center"/>
    </xf>
    <xf numFmtId="2" fontId="33" fillId="0" borderId="44" xfId="11" applyNumberFormat="1" applyFont="1" applyFill="1" applyBorder="1" applyAlignment="1">
      <alignment horizontal="right" vertical="center"/>
    </xf>
    <xf numFmtId="168" fontId="33" fillId="0" borderId="44" xfId="0" applyNumberFormat="1" applyFont="1" applyFill="1" applyBorder="1" applyAlignment="1">
      <alignment horizontal="right" vertical="center"/>
    </xf>
    <xf numFmtId="168" fontId="32" fillId="0" borderId="44"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5" xfId="13" applyFont="1" applyFill="1" applyBorder="1" applyAlignment="1">
      <alignment vertical="center"/>
    </xf>
    <xf numFmtId="0" fontId="33" fillId="0" borderId="35"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0" xfId="12" applyFont="1" applyFill="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1" fontId="33" fillId="0" borderId="47" xfId="4" applyNumberFormat="1" applyFont="1" applyFill="1" applyBorder="1" applyAlignment="1">
      <alignment vertical="center"/>
    </xf>
    <xf numFmtId="1" fontId="33" fillId="0" borderId="55" xfId="4" applyNumberFormat="1" applyFont="1" applyFill="1" applyBorder="1" applyAlignment="1">
      <alignment vertical="center"/>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5" xfId="0" applyFont="1" applyFill="1" applyBorder="1" applyAlignment="1">
      <alignment horizontal="right" vertical="center"/>
    </xf>
    <xf numFmtId="0" fontId="33" fillId="0" borderId="44"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4"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3" xfId="0" applyFont="1" applyFill="1" applyBorder="1" applyAlignment="1">
      <alignment vertical="center"/>
    </xf>
    <xf numFmtId="0" fontId="33" fillId="0" borderId="90" xfId="0" applyFont="1" applyFill="1" applyBorder="1" applyAlignment="1">
      <alignment vertical="center"/>
    </xf>
    <xf numFmtId="0" fontId="33" fillId="0" borderId="46" xfId="0" applyFont="1" applyFill="1" applyBorder="1" applyAlignment="1">
      <alignment vertical="center"/>
    </xf>
    <xf numFmtId="0" fontId="33" fillId="0" borderId="53" xfId="0" applyFont="1" applyFill="1" applyBorder="1" applyAlignment="1">
      <alignment vertical="center"/>
    </xf>
    <xf numFmtId="0" fontId="33" fillId="0" borderId="91" xfId="0" applyFont="1" applyFill="1" applyBorder="1" applyAlignment="1">
      <alignment vertical="center"/>
    </xf>
    <xf numFmtId="0" fontId="33" fillId="0" borderId="13" xfId="0" applyFont="1" applyFill="1" applyBorder="1" applyAlignment="1">
      <alignment vertical="center"/>
    </xf>
    <xf numFmtId="0" fontId="33" fillId="0" borderId="47" xfId="0" applyFont="1" applyFill="1" applyBorder="1" applyAlignment="1">
      <alignment vertical="center"/>
    </xf>
    <xf numFmtId="0" fontId="33" fillId="0" borderId="54" xfId="0" applyFont="1" applyFill="1" applyBorder="1" applyAlignment="1">
      <alignment vertical="center"/>
    </xf>
    <xf numFmtId="0" fontId="33" fillId="0" borderId="55" xfId="0" applyFont="1" applyFill="1" applyBorder="1" applyAlignment="1">
      <alignment vertical="center"/>
    </xf>
    <xf numFmtId="0" fontId="47" fillId="0" borderId="44" xfId="0" applyFont="1" applyFill="1" applyBorder="1" applyAlignment="1">
      <alignment vertical="center"/>
    </xf>
    <xf numFmtId="0" fontId="47" fillId="0" borderId="13" xfId="0" applyFont="1" applyFill="1" applyBorder="1" applyAlignment="1">
      <alignment vertical="center"/>
    </xf>
    <xf numFmtId="0" fontId="47" fillId="0" borderId="47" xfId="0" applyFont="1" applyFill="1" applyBorder="1" applyAlignment="1">
      <alignment vertical="center"/>
    </xf>
    <xf numFmtId="0" fontId="47" fillId="0" borderId="54" xfId="0" applyFont="1" applyFill="1" applyBorder="1" applyAlignment="1">
      <alignment vertical="center"/>
    </xf>
    <xf numFmtId="0" fontId="47" fillId="0" borderId="55" xfId="0" applyFont="1" applyFill="1" applyBorder="1" applyAlignment="1">
      <alignment vertical="center"/>
    </xf>
    <xf numFmtId="0" fontId="34" fillId="0" borderId="0" xfId="0" applyFont="1" applyFill="1" applyAlignment="1">
      <alignment vertical="center"/>
    </xf>
    <xf numFmtId="171" fontId="33" fillId="0" borderId="44" xfId="14" applyNumberFormat="1" applyFont="1" applyFill="1" applyBorder="1" applyAlignment="1">
      <alignment vertical="center"/>
    </xf>
    <xf numFmtId="171" fontId="33" fillId="0" borderId="13" xfId="14" applyNumberFormat="1" applyFont="1" applyFill="1" applyBorder="1" applyAlignment="1">
      <alignment vertical="center"/>
    </xf>
    <xf numFmtId="171" fontId="33" fillId="0" borderId="47" xfId="14" applyNumberFormat="1" applyFont="1" applyFill="1" applyBorder="1" applyAlignment="1">
      <alignment vertical="center"/>
    </xf>
    <xf numFmtId="171" fontId="33" fillId="0" borderId="54" xfId="14" applyNumberFormat="1" applyFont="1" applyFill="1" applyBorder="1" applyAlignment="1">
      <alignment vertical="center"/>
    </xf>
    <xf numFmtId="171" fontId="33" fillId="0" borderId="55" xfId="14" applyNumberFormat="1" applyFont="1" applyFill="1" applyBorder="1" applyAlignment="1">
      <alignment vertical="center"/>
    </xf>
    <xf numFmtId="0" fontId="33" fillId="0" borderId="14" xfId="0" applyFont="1" applyFill="1" applyBorder="1" applyAlignment="1">
      <alignment vertical="center"/>
    </xf>
    <xf numFmtId="0" fontId="33" fillId="0" borderId="48" xfId="0" applyFont="1" applyFill="1" applyBorder="1" applyAlignment="1">
      <alignment vertical="center"/>
    </xf>
    <xf numFmtId="0" fontId="33" fillId="0" borderId="77" xfId="0" applyFont="1" applyFill="1" applyBorder="1" applyAlignment="1">
      <alignment vertical="center"/>
    </xf>
    <xf numFmtId="0" fontId="33" fillId="0" borderId="56"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4" xfId="1" applyNumberFormat="1" applyFont="1" applyFill="1" applyBorder="1" applyAlignment="1">
      <alignment vertical="center"/>
    </xf>
    <xf numFmtId="180" fontId="33" fillId="0" borderId="13" xfId="1" applyNumberFormat="1" applyFont="1" applyFill="1" applyBorder="1" applyAlignment="1">
      <alignment vertical="center"/>
    </xf>
    <xf numFmtId="180" fontId="33" fillId="0" borderId="47" xfId="1" applyNumberFormat="1" applyFont="1" applyFill="1" applyBorder="1" applyAlignment="1">
      <alignment vertical="center"/>
    </xf>
    <xf numFmtId="180" fontId="33" fillId="0" borderId="54" xfId="1" applyNumberFormat="1" applyFont="1" applyFill="1" applyBorder="1" applyAlignment="1">
      <alignment vertical="center"/>
    </xf>
    <xf numFmtId="180" fontId="33" fillId="0" borderId="55" xfId="1" applyNumberFormat="1" applyFont="1" applyFill="1" applyBorder="1" applyAlignment="1">
      <alignment vertical="center"/>
    </xf>
    <xf numFmtId="49" fontId="32" fillId="0" borderId="44" xfId="1" applyNumberFormat="1" applyFont="1" applyFill="1" applyBorder="1" applyAlignment="1">
      <alignment horizontal="right" vertical="center"/>
    </xf>
    <xf numFmtId="49" fontId="32" fillId="0" borderId="43" xfId="1" applyNumberFormat="1" applyFont="1" applyFill="1" applyBorder="1" applyAlignment="1">
      <alignment horizontal="right" vertical="center"/>
    </xf>
    <xf numFmtId="177" fontId="33" fillId="0" borderId="44" xfId="1" applyNumberFormat="1" applyFont="1" applyFill="1" applyBorder="1" applyAlignment="1">
      <alignment horizontal="left" vertical="center" indent="2"/>
    </xf>
    <xf numFmtId="167" fontId="33" fillId="0" borderId="44"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3"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3" xfId="1" applyNumberFormat="1" applyFont="1" applyFill="1" applyBorder="1" applyAlignment="1">
      <alignment horizontal="left" vertical="center" indent="2"/>
    </xf>
    <xf numFmtId="3" fontId="32" fillId="0" borderId="45" xfId="1" applyNumberFormat="1" applyFont="1" applyFill="1" applyBorder="1" applyAlignment="1">
      <alignment vertical="center"/>
    </xf>
    <xf numFmtId="3" fontId="33" fillId="0" borderId="45" xfId="1" applyNumberFormat="1" applyFont="1" applyFill="1" applyBorder="1" applyAlignment="1">
      <alignment vertical="center"/>
    </xf>
    <xf numFmtId="168" fontId="32" fillId="0" borderId="45" xfId="0" applyNumberFormat="1" applyFont="1" applyFill="1" applyBorder="1" applyAlignment="1">
      <alignment horizontal="right" vertical="center"/>
    </xf>
    <xf numFmtId="168" fontId="33" fillId="0" borderId="45" xfId="0" applyNumberFormat="1" applyFont="1" applyFill="1" applyBorder="1" applyAlignment="1">
      <alignment horizontal="right" vertical="center"/>
    </xf>
    <xf numFmtId="0" fontId="16" fillId="0" borderId="36"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89" xfId="0" applyFont="1" applyFill="1" applyBorder="1"/>
    <xf numFmtId="3" fontId="32" fillId="0" borderId="44" xfId="1" quotePrefix="1" applyNumberFormat="1" applyFont="1" applyFill="1" applyBorder="1" applyAlignment="1">
      <alignment horizontal="right" vertical="center"/>
    </xf>
    <xf numFmtId="3" fontId="33" fillId="0" borderId="44" xfId="1" quotePrefix="1" applyNumberFormat="1" applyFont="1" applyFill="1" applyBorder="1" applyAlignment="1">
      <alignment horizontal="right" vertical="center"/>
    </xf>
    <xf numFmtId="3" fontId="32" fillId="0" borderId="44" xfId="1" applyNumberFormat="1" applyFont="1" applyFill="1" applyBorder="1" applyAlignment="1">
      <alignment vertical="center"/>
    </xf>
    <xf numFmtId="3" fontId="33" fillId="0" borderId="44" xfId="1" applyNumberFormat="1" applyFont="1" applyFill="1" applyBorder="1" applyAlignment="1">
      <alignment vertical="center"/>
    </xf>
    <xf numFmtId="3" fontId="33" fillId="0" borderId="44" xfId="1" quotePrefix="1" applyNumberFormat="1" applyFont="1" applyFill="1" applyBorder="1" applyAlignment="1">
      <alignment vertical="center"/>
    </xf>
    <xf numFmtId="3" fontId="32"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vertical="center"/>
    </xf>
    <xf numFmtId="181" fontId="16" fillId="0" borderId="44"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4"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0" fontId="17" fillId="0" borderId="0" xfId="0" applyFont="1" applyFill="1" applyAlignment="1">
      <alignment horizontal="center"/>
    </xf>
    <xf numFmtId="181" fontId="33" fillId="0" borderId="48" xfId="1" applyNumberFormat="1" applyFont="1" applyFill="1" applyBorder="1" applyAlignment="1">
      <alignment vertical="center"/>
    </xf>
    <xf numFmtId="181" fontId="33" fillId="0" borderId="56" xfId="1" applyNumberFormat="1" applyFont="1" applyFill="1" applyBorder="1" applyAlignment="1">
      <alignment vertical="center"/>
    </xf>
    <xf numFmtId="181" fontId="33" fillId="0" borderId="77" xfId="1" applyNumberFormat="1" applyFont="1" applyFill="1" applyBorder="1" applyAlignment="1">
      <alignment vertical="center"/>
    </xf>
    <xf numFmtId="181" fontId="47" fillId="0" borderId="54" xfId="1" applyNumberFormat="1" applyFont="1" applyFill="1" applyBorder="1" applyAlignment="1">
      <alignment vertical="center"/>
    </xf>
    <xf numFmtId="181" fontId="47" fillId="0" borderId="47" xfId="1" applyNumberFormat="1" applyFont="1" applyFill="1" applyBorder="1" applyAlignment="1">
      <alignment vertical="center"/>
    </xf>
    <xf numFmtId="181" fontId="47" fillId="0" borderId="55"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5" xfId="0" applyFont="1" applyFill="1" applyBorder="1" applyAlignment="1">
      <alignment vertical="center"/>
    </xf>
    <xf numFmtId="1" fontId="33" fillId="0" borderId="48" xfId="0" applyNumberFormat="1" applyFont="1" applyFill="1" applyBorder="1" applyAlignment="1">
      <alignment horizontal="right" vertical="center"/>
    </xf>
    <xf numFmtId="1" fontId="33" fillId="0" borderId="56" xfId="0" applyNumberFormat="1" applyFont="1" applyFill="1" applyBorder="1" applyAlignment="1">
      <alignment horizontal="right" vertical="center"/>
    </xf>
    <xf numFmtId="1" fontId="33" fillId="0" borderId="35" xfId="0" applyNumberFormat="1" applyFont="1" applyFill="1" applyBorder="1" applyAlignment="1">
      <alignment horizontal="right" vertical="center"/>
    </xf>
    <xf numFmtId="1" fontId="33" fillId="0" borderId="49" xfId="0" applyNumberFormat="1" applyFont="1" applyFill="1" applyBorder="1" applyAlignment="1">
      <alignment horizontal="right" vertical="center"/>
    </xf>
    <xf numFmtId="1" fontId="33" fillId="0" borderId="41" xfId="0" applyNumberFormat="1" applyFont="1" applyFill="1" applyBorder="1" applyAlignment="1">
      <alignment horizontal="right" vertical="center"/>
    </xf>
    <xf numFmtId="1" fontId="33" fillId="0" borderId="77" xfId="0" applyNumberFormat="1" applyFont="1" applyFill="1" applyBorder="1" applyAlignment="1">
      <alignment horizontal="right" vertical="center"/>
    </xf>
    <xf numFmtId="181" fontId="33" fillId="0" borderId="45" xfId="1" applyNumberFormat="1" applyFont="1" applyFill="1" applyBorder="1" applyAlignment="1">
      <alignment vertical="center"/>
    </xf>
    <xf numFmtId="181" fontId="33" fillId="0" borderId="49" xfId="1" applyNumberFormat="1" applyFont="1" applyFill="1" applyBorder="1" applyAlignment="1">
      <alignment vertical="center"/>
    </xf>
    <xf numFmtId="181" fontId="47" fillId="0" borderId="45"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4"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88" xfId="0" applyFont="1" applyFill="1" applyBorder="1" applyAlignment="1">
      <alignment horizontal="right" indent="1"/>
    </xf>
    <xf numFmtId="0" fontId="33" fillId="0" borderId="81" xfId="0" applyFont="1" applyFill="1" applyBorder="1"/>
    <xf numFmtId="0" fontId="33" fillId="0" borderId="89" xfId="0" applyFont="1" applyFill="1" applyBorder="1" applyAlignment="1">
      <alignment horizontal="left" indent="1"/>
    </xf>
    <xf numFmtId="0" fontId="47" fillId="0" borderId="20" xfId="0" applyFont="1" applyFill="1" applyBorder="1" applyAlignment="1">
      <alignment horizontal="left" indent="1"/>
    </xf>
    <xf numFmtId="181" fontId="32" fillId="0" borderId="45" xfId="1" quotePrefix="1" applyNumberFormat="1" applyFont="1" applyFill="1" applyBorder="1" applyAlignment="1">
      <alignment horizontal="center" vertical="center"/>
    </xf>
    <xf numFmtId="181" fontId="33" fillId="0" borderId="44" xfId="1" applyNumberFormat="1" applyFont="1" applyFill="1" applyBorder="1" applyAlignment="1">
      <alignment horizontal="right" vertical="center" readingOrder="1"/>
    </xf>
    <xf numFmtId="181" fontId="33" fillId="0" borderId="45" xfId="1" applyNumberFormat="1" applyFont="1" applyFill="1" applyBorder="1" applyAlignment="1">
      <alignment horizontal="right" vertical="center" readingOrder="1"/>
    </xf>
    <xf numFmtId="181" fontId="32" fillId="0" borderId="44"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6" xfId="1" applyNumberFormat="1" applyFont="1" applyFill="1" applyBorder="1" applyAlignment="1">
      <alignment horizontal="right" vertical="center"/>
    </xf>
    <xf numFmtId="49" fontId="33" fillId="0" borderId="92"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1"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4"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6" xfId="1" applyNumberFormat="1" applyFont="1" applyFill="1" applyBorder="1" applyAlignment="1">
      <alignment horizontal="right" vertical="center" indent="1"/>
    </xf>
    <xf numFmtId="0" fontId="32" fillId="0" borderId="27"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4"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47" xfId="4" applyNumberFormat="1" applyFont="1" applyFill="1" applyBorder="1" applyAlignment="1">
      <alignment vertical="center"/>
    </xf>
    <xf numFmtId="1" fontId="32" fillId="0" borderId="55"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1" fontId="32" fillId="0" borderId="77" xfId="4" applyNumberFormat="1" applyFont="1" applyFill="1" applyBorder="1" applyAlignment="1">
      <alignment horizontal="right" vertical="center"/>
    </xf>
    <xf numFmtId="1" fontId="32" fillId="0" borderId="48" xfId="4" applyNumberFormat="1" applyFont="1" applyFill="1" applyBorder="1" applyAlignment="1">
      <alignment horizontal="right" vertical="center"/>
    </xf>
    <xf numFmtId="1" fontId="32" fillId="0" borderId="56"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5" xfId="4" applyFont="1" applyFill="1" applyBorder="1"/>
    <xf numFmtId="0" fontId="33" fillId="0" borderId="38" xfId="4" applyFont="1" applyFill="1" applyBorder="1" applyAlignment="1">
      <alignment horizontal="center"/>
    </xf>
    <xf numFmtId="0" fontId="47" fillId="0" borderId="0" xfId="4" applyFont="1" applyFill="1" applyAlignment="1">
      <alignment vertical="center"/>
    </xf>
    <xf numFmtId="0" fontId="47" fillId="0" borderId="44" xfId="4" applyFont="1" applyFill="1" applyBorder="1" applyAlignment="1">
      <alignment vertical="center"/>
    </xf>
    <xf numFmtId="0" fontId="47" fillId="0" borderId="54" xfId="4" applyFont="1" applyFill="1" applyBorder="1" applyAlignment="1">
      <alignment vertical="center"/>
    </xf>
    <xf numFmtId="0" fontId="47" fillId="0" borderId="47" xfId="4" applyFont="1" applyFill="1" applyBorder="1" applyAlignment="1">
      <alignment vertical="center"/>
    </xf>
    <xf numFmtId="0" fontId="47" fillId="0" borderId="55" xfId="4" applyFont="1" applyFill="1" applyBorder="1" applyAlignment="1">
      <alignment vertical="center"/>
    </xf>
    <xf numFmtId="0" fontId="47" fillId="0" borderId="45" xfId="4" applyFont="1" applyFill="1" applyBorder="1" applyAlignment="1">
      <alignment vertical="center"/>
    </xf>
    <xf numFmtId="1" fontId="32" fillId="0" borderId="44" xfId="4" applyNumberFormat="1" applyFont="1" applyFill="1" applyBorder="1" applyAlignment="1">
      <alignment horizontal="center" vertical="center"/>
    </xf>
    <xf numFmtId="1" fontId="32" fillId="0" borderId="54" xfId="4" applyNumberFormat="1" applyFont="1" applyFill="1" applyBorder="1" applyAlignment="1">
      <alignment horizontal="center" vertical="center"/>
    </xf>
    <xf numFmtId="1" fontId="32" fillId="0" borderId="47" xfId="4" applyNumberFormat="1" applyFont="1" applyFill="1" applyBorder="1" applyAlignment="1">
      <alignment horizontal="center" vertical="center"/>
    </xf>
    <xf numFmtId="1" fontId="32" fillId="0" borderId="55" xfId="4" applyNumberFormat="1" applyFont="1" applyFill="1" applyBorder="1" applyAlignment="1">
      <alignment horizontal="center" vertical="center"/>
    </xf>
    <xf numFmtId="1" fontId="32" fillId="0" borderId="45"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1" xfId="4" applyNumberFormat="1" applyFont="1" applyFill="1" applyBorder="1" applyAlignment="1">
      <alignment vertical="center"/>
    </xf>
    <xf numFmtId="1" fontId="10" fillId="0" borderId="48" xfId="4" applyNumberFormat="1" applyFont="1" applyFill="1" applyBorder="1" applyAlignment="1">
      <alignment vertical="center"/>
    </xf>
    <xf numFmtId="1" fontId="10" fillId="0" borderId="56" xfId="4" applyNumberFormat="1" applyFont="1" applyFill="1" applyBorder="1" applyAlignment="1">
      <alignment vertical="center"/>
    </xf>
    <xf numFmtId="1" fontId="10" fillId="0" borderId="35" xfId="4" applyNumberFormat="1" applyFont="1" applyFill="1" applyBorder="1" applyAlignment="1">
      <alignment vertical="center"/>
    </xf>
    <xf numFmtId="1" fontId="10" fillId="0" borderId="36" xfId="4" applyNumberFormat="1" applyFont="1" applyFill="1" applyBorder="1" applyAlignment="1">
      <alignment vertical="center"/>
    </xf>
    <xf numFmtId="1" fontId="10" fillId="0" borderId="49" xfId="4" applyNumberFormat="1" applyFont="1" applyFill="1" applyBorder="1" applyAlignment="1">
      <alignment vertical="center"/>
    </xf>
    <xf numFmtId="1" fontId="10" fillId="0" borderId="77" xfId="4" applyNumberFormat="1" applyFont="1" applyFill="1" applyBorder="1" applyAlignment="1">
      <alignment vertical="center"/>
    </xf>
    <xf numFmtId="0" fontId="10" fillId="0" borderId="40"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38" xfId="4" applyFont="1" applyFill="1" applyBorder="1" applyAlignment="1">
      <alignment horizontal="left" vertical="center" indent="1"/>
    </xf>
    <xf numFmtId="0" fontId="32" fillId="0" borderId="38" xfId="4" applyFont="1" applyFill="1" applyBorder="1" applyAlignment="1">
      <alignment horizontal="left" vertical="center" indent="1"/>
    </xf>
    <xf numFmtId="0" fontId="33" fillId="0" borderId="38" xfId="4" applyFont="1" applyFill="1" applyBorder="1" applyAlignment="1">
      <alignment horizontal="left" vertical="center" indent="1"/>
    </xf>
    <xf numFmtId="1" fontId="33" fillId="0" borderId="38" xfId="4" applyNumberFormat="1" applyFont="1" applyFill="1" applyBorder="1" applyAlignment="1">
      <alignment horizontal="left" vertical="center" indent="1"/>
    </xf>
    <xf numFmtId="0" fontId="33" fillId="0" borderId="40"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5" xfId="4" applyFont="1" applyFill="1" applyBorder="1" applyAlignment="1">
      <alignment vertical="center" wrapText="1" readingOrder="2"/>
    </xf>
    <xf numFmtId="0" fontId="17" fillId="2" borderId="44" xfId="0" applyFont="1" applyFill="1" applyBorder="1" applyAlignment="1">
      <alignment horizontal="center" vertical="center"/>
    </xf>
    <xf numFmtId="0" fontId="17" fillId="2" borderId="43"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3" xfId="1" applyNumberFormat="1" applyFont="1" applyFill="1" applyBorder="1" applyAlignment="1">
      <alignment horizontal="right" indent="1"/>
    </xf>
    <xf numFmtId="2" fontId="32" fillId="0" borderId="95"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6" xfId="4" applyNumberFormat="1" applyFont="1" applyFill="1" applyBorder="1" applyAlignment="1">
      <alignment horizontal="center" vertical="center"/>
    </xf>
    <xf numFmtId="49" fontId="12" fillId="0" borderId="98" xfId="4" applyNumberFormat="1" applyFont="1" applyFill="1" applyBorder="1" applyAlignment="1">
      <alignment horizontal="center" vertical="center"/>
    </xf>
    <xf numFmtId="181" fontId="20" fillId="0" borderId="0" xfId="0" applyNumberFormat="1" applyFont="1" applyFill="1"/>
    <xf numFmtId="0" fontId="33" fillId="0" borderId="100" xfId="0" applyFont="1" applyFill="1" applyBorder="1"/>
    <xf numFmtId="0" fontId="33" fillId="0" borderId="100"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3" xfId="0" applyFont="1" applyFill="1" applyBorder="1" applyAlignment="1">
      <alignment vertical="center"/>
    </xf>
    <xf numFmtId="181" fontId="32" fillId="0" borderId="100" xfId="1" applyNumberFormat="1" applyFont="1" applyFill="1" applyBorder="1" applyAlignment="1">
      <alignment horizontal="right" vertical="center"/>
    </xf>
    <xf numFmtId="181" fontId="32" fillId="0" borderId="101" xfId="1" applyNumberFormat="1" applyFont="1" applyFill="1" applyBorder="1" applyAlignment="1">
      <alignment horizontal="right" vertical="center"/>
    </xf>
    <xf numFmtId="181" fontId="32" fillId="0" borderId="99" xfId="1" applyNumberFormat="1" applyFont="1" applyFill="1" applyBorder="1" applyAlignment="1">
      <alignment horizontal="right" vertical="center"/>
    </xf>
    <xf numFmtId="0" fontId="47" fillId="0" borderId="88" xfId="4" applyFont="1" applyFill="1" applyBorder="1" applyAlignment="1">
      <alignment horizontal="right" indent="1"/>
    </xf>
    <xf numFmtId="0" fontId="32" fillId="0" borderId="81" xfId="4" applyFont="1" applyFill="1" applyBorder="1" applyAlignment="1">
      <alignment horizontal="right" indent="2"/>
    </xf>
    <xf numFmtId="0" fontId="32" fillId="0" borderId="99" xfId="4" applyFont="1" applyFill="1" applyBorder="1" applyAlignment="1">
      <alignment horizontal="right" indent="2"/>
    </xf>
    <xf numFmtId="0" fontId="32" fillId="0" borderId="100" xfId="4" applyFont="1" applyFill="1" applyBorder="1" applyAlignment="1">
      <alignment horizontal="right" indent="2"/>
    </xf>
    <xf numFmtId="0" fontId="32" fillId="0" borderId="101" xfId="4" applyFont="1" applyFill="1" applyBorder="1" applyAlignment="1">
      <alignment horizontal="right" indent="2"/>
    </xf>
    <xf numFmtId="0" fontId="47" fillId="0" borderId="102" xfId="4" applyFont="1" applyFill="1" applyBorder="1" applyAlignment="1">
      <alignment horizontal="left" indent="1"/>
    </xf>
    <xf numFmtId="0" fontId="33" fillId="0" borderId="101" xfId="0" applyFont="1" applyFill="1" applyBorder="1"/>
    <xf numFmtId="181" fontId="11" fillId="0" borderId="0" xfId="0" applyNumberFormat="1" applyFont="1" applyFill="1" applyAlignment="1">
      <alignment horizontal="center"/>
    </xf>
    <xf numFmtId="181" fontId="33" fillId="0" borderId="79" xfId="1" applyNumberFormat="1" applyFont="1" applyFill="1" applyBorder="1" applyAlignment="1">
      <alignment horizontal="right" vertical="center"/>
    </xf>
    <xf numFmtId="181" fontId="32" fillId="0" borderId="93"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3" xfId="1" applyNumberFormat="1" applyFont="1" applyFill="1" applyBorder="1" applyAlignment="1">
      <alignment horizontal="right" vertical="center"/>
    </xf>
    <xf numFmtId="0" fontId="33" fillId="0" borderId="103" xfId="0" applyFont="1" applyFill="1" applyBorder="1"/>
    <xf numFmtId="181" fontId="33" fillId="0" borderId="103" xfId="1" applyNumberFormat="1" applyFont="1" applyFill="1" applyBorder="1" applyAlignment="1">
      <alignment vertical="center"/>
    </xf>
    <xf numFmtId="177" fontId="33" fillId="0" borderId="103" xfId="1" applyNumberFormat="1" applyFont="1" applyFill="1" applyBorder="1" applyAlignment="1">
      <alignment horizontal="right" indent="2"/>
    </xf>
    <xf numFmtId="0" fontId="20" fillId="0" borderId="103" xfId="0" applyFont="1" applyFill="1" applyBorder="1"/>
    <xf numFmtId="0" fontId="33" fillId="0" borderId="103" xfId="4" applyFont="1" applyFill="1" applyBorder="1" applyAlignment="1">
      <alignment horizontal="right" indent="1"/>
    </xf>
    <xf numFmtId="177" fontId="32" fillId="0" borderId="103"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3" xfId="0" applyFont="1" applyFill="1" applyBorder="1" applyAlignment="1">
      <alignment horizontal="right" indent="1"/>
    </xf>
    <xf numFmtId="181" fontId="32" fillId="0" borderId="103" xfId="1" applyNumberFormat="1" applyFont="1" applyFill="1" applyBorder="1" applyAlignment="1">
      <alignment horizontal="right" vertical="center" indent="1"/>
    </xf>
    <xf numFmtId="0" fontId="33" fillId="0" borderId="99" xfId="0" applyFont="1" applyFill="1" applyBorder="1"/>
    <xf numFmtId="0" fontId="33" fillId="0" borderId="99"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3" xfId="0" quotePrefix="1" applyNumberFormat="1" applyFont="1" applyFill="1" applyBorder="1" applyAlignment="1">
      <alignment horizontal="right" indent="1"/>
    </xf>
    <xf numFmtId="3" fontId="33" fillId="0" borderId="103" xfId="1" applyNumberFormat="1" applyFont="1" applyFill="1" applyBorder="1" applyAlignment="1">
      <alignment vertical="center"/>
    </xf>
    <xf numFmtId="3" fontId="33" fillId="0" borderId="103" xfId="1" quotePrefix="1" applyNumberFormat="1" applyFont="1" applyFill="1" applyBorder="1" applyAlignment="1">
      <alignment horizontal="right" indent="1"/>
    </xf>
    <xf numFmtId="177" fontId="33" fillId="0" borderId="103" xfId="1" applyNumberFormat="1" applyFont="1" applyFill="1" applyBorder="1" applyAlignment="1">
      <alignment vertical="center"/>
    </xf>
    <xf numFmtId="1" fontId="33" fillId="0" borderId="103" xfId="0" applyNumberFormat="1" applyFont="1" applyFill="1" applyBorder="1" applyAlignment="1">
      <alignment horizontal="right" indent="1"/>
    </xf>
    <xf numFmtId="1" fontId="33" fillId="0" borderId="103" xfId="0" applyNumberFormat="1" applyFont="1" applyFill="1" applyBorder="1" applyAlignment="1">
      <alignment horizontal="right" vertical="center"/>
    </xf>
    <xf numFmtId="1" fontId="10" fillId="0" borderId="103" xfId="4" applyNumberFormat="1" applyFont="1" applyFill="1" applyBorder="1" applyAlignment="1">
      <alignment vertical="center"/>
    </xf>
    <xf numFmtId="0" fontId="33" fillId="0" borderId="103" xfId="4" applyFont="1" applyFill="1" applyBorder="1" applyAlignment="1">
      <alignment horizontal="right"/>
    </xf>
    <xf numFmtId="49" fontId="32" fillId="0" borderId="104" xfId="1" applyNumberFormat="1" applyFont="1" applyFill="1" applyBorder="1" applyAlignment="1">
      <alignment horizontal="right" vertical="center"/>
    </xf>
    <xf numFmtId="177" fontId="33" fillId="0" borderId="104" xfId="1" applyNumberFormat="1" applyFont="1" applyFill="1" applyBorder="1" applyAlignment="1">
      <alignment horizontal="left" vertical="center" indent="2"/>
    </xf>
    <xf numFmtId="167" fontId="33" fillId="0" borderId="104" xfId="1" applyNumberFormat="1" applyFont="1" applyFill="1" applyBorder="1" applyAlignment="1">
      <alignment horizontal="left" vertical="center" indent="2"/>
    </xf>
    <xf numFmtId="177" fontId="33" fillId="0" borderId="102" xfId="1" applyNumberFormat="1" applyFont="1" applyFill="1" applyBorder="1" applyAlignment="1">
      <alignment horizontal="left" vertical="center" indent="2"/>
    </xf>
    <xf numFmtId="49" fontId="33" fillId="2" borderId="43" xfId="1" applyNumberFormat="1" applyFont="1" applyFill="1" applyBorder="1" applyAlignment="1">
      <alignment horizontal="center" vertical="center"/>
    </xf>
    <xf numFmtId="3" fontId="33" fillId="0" borderId="103"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17" fillId="2" borderId="3" xfId="12" applyFont="1" applyFill="1" applyBorder="1" applyAlignment="1">
      <alignment horizontal="center" vertical="center"/>
    </xf>
    <xf numFmtId="0" fontId="32" fillId="2" borderId="44" xfId="0" applyFont="1" applyFill="1" applyBorder="1" applyAlignment="1">
      <alignment horizontal="center" vertical="top" wrapText="1"/>
    </xf>
    <xf numFmtId="0" fontId="33" fillId="0" borderId="15" xfId="11" applyFont="1" applyFill="1" applyBorder="1" applyAlignment="1">
      <alignment horizontal="left" vertical="center" indent="1"/>
    </xf>
    <xf numFmtId="0" fontId="33" fillId="0" borderId="8" xfId="11" applyFont="1" applyFill="1" applyBorder="1" applyAlignment="1">
      <alignment horizontal="right" vertical="center" indent="1"/>
    </xf>
    <xf numFmtId="0" fontId="50" fillId="2" borderId="44" xfId="4" applyFont="1" applyFill="1" applyBorder="1" applyAlignment="1">
      <alignment horizontal="center" vertical="center" wrapText="1"/>
    </xf>
    <xf numFmtId="0" fontId="50" fillId="2" borderId="3" xfId="4" applyFont="1" applyFill="1" applyBorder="1" applyAlignment="1">
      <alignment horizontal="center" vertical="center" wrapText="1"/>
    </xf>
    <xf numFmtId="49" fontId="32" fillId="0" borderId="8" xfId="1" applyNumberFormat="1" applyFont="1" applyFill="1" applyBorder="1" applyAlignment="1">
      <alignment horizontal="center" vertical="center"/>
    </xf>
    <xf numFmtId="0" fontId="39" fillId="0" borderId="0" xfId="12" applyFont="1" applyFill="1" applyAlignment="1">
      <alignment horizontal="left" vertical="center" wrapText="1" readingOrder="1"/>
    </xf>
    <xf numFmtId="0" fontId="41" fillId="0" borderId="0" xfId="12" applyFont="1" applyFill="1" applyAlignment="1">
      <alignment horizontal="center"/>
    </xf>
    <xf numFmtId="0" fontId="44" fillId="0" borderId="0" xfId="12" applyFont="1" applyFill="1" applyAlignment="1">
      <alignment horizontal="center"/>
    </xf>
    <xf numFmtId="181" fontId="32" fillId="0" borderId="103" xfId="1" applyNumberFormat="1" applyFont="1" applyFill="1" applyBorder="1" applyAlignment="1">
      <alignment horizontal="right" vertical="center"/>
    </xf>
    <xf numFmtId="0" fontId="39" fillId="0" borderId="0" xfId="0" applyFont="1" applyFill="1" applyAlignment="1">
      <alignment horizontal="center"/>
    </xf>
    <xf numFmtId="0" fontId="32" fillId="0" borderId="36"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4" fillId="0" borderId="0" xfId="0" applyFont="1" applyFill="1" applyBorder="1" applyAlignment="1">
      <alignment readingOrder="2"/>
    </xf>
    <xf numFmtId="49" fontId="32" fillId="0" borderId="103" xfId="1" applyNumberFormat="1" applyFont="1" applyFill="1" applyBorder="1" applyAlignment="1">
      <alignment horizontal="right" vertical="center"/>
    </xf>
    <xf numFmtId="177" fontId="33" fillId="0" borderId="103" xfId="1" applyNumberFormat="1" applyFont="1" applyFill="1" applyBorder="1" applyAlignment="1">
      <alignment horizontal="left" vertical="center" indent="2"/>
    </xf>
    <xf numFmtId="167" fontId="33" fillId="0" borderId="103" xfId="1" applyNumberFormat="1" applyFont="1" applyFill="1" applyBorder="1" applyAlignment="1">
      <alignment horizontal="left" vertical="center" indent="2"/>
    </xf>
    <xf numFmtId="177" fontId="33" fillId="0" borderId="73" xfId="1" applyNumberFormat="1" applyFont="1" applyFill="1" applyBorder="1" applyAlignment="1">
      <alignment horizontal="left" vertical="center" indent="2"/>
    </xf>
    <xf numFmtId="0" fontId="33" fillId="0" borderId="15" xfId="11" applyFont="1" applyFill="1" applyBorder="1" applyAlignment="1">
      <alignment horizontal="left" vertical="center" indent="1"/>
    </xf>
    <xf numFmtId="170" fontId="33" fillId="0" borderId="44" xfId="1" applyNumberFormat="1" applyFont="1" applyFill="1" applyBorder="1" applyAlignment="1">
      <alignment horizontal="right" vertical="center"/>
    </xf>
    <xf numFmtId="170" fontId="32" fillId="0" borderId="44" xfId="1" applyNumberFormat="1" applyFont="1" applyFill="1" applyBorder="1" applyAlignment="1">
      <alignment horizontal="right" vertical="center"/>
    </xf>
    <xf numFmtId="181" fontId="32" fillId="0" borderId="44"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2" xfId="4" applyFont="1" applyFill="1" applyBorder="1" applyAlignment="1">
      <alignment horizontal="right" readingOrder="2"/>
    </xf>
    <xf numFmtId="0" fontId="12" fillId="0" borderId="62"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xf>
    <xf numFmtId="177" fontId="44" fillId="0" borderId="0" xfId="1" applyNumberFormat="1" applyFont="1" applyFill="1" applyBorder="1" applyAlignment="1">
      <alignment horizontal="right" indent="1"/>
    </xf>
    <xf numFmtId="171" fontId="33" fillId="0" borderId="44" xfId="14" applyNumberFormat="1" applyFont="1" applyFill="1" applyBorder="1" applyAlignment="1">
      <alignment horizontal="right" vertical="center"/>
    </xf>
    <xf numFmtId="167" fontId="24" fillId="0" borderId="0" xfId="1" applyFont="1" applyFill="1"/>
    <xf numFmtId="0" fontId="36" fillId="0" borderId="0" xfId="0" applyFont="1" applyFill="1" applyAlignment="1">
      <alignment horizontal="right"/>
    </xf>
    <xf numFmtId="0" fontId="13" fillId="0" borderId="0" xfId="0" applyFont="1" applyFill="1" applyAlignment="1">
      <alignment horizontal="center"/>
    </xf>
    <xf numFmtId="0" fontId="36" fillId="0" borderId="0" xfId="0" applyFont="1" applyFill="1" applyAlignment="1">
      <alignment horizontal="right"/>
    </xf>
    <xf numFmtId="0" fontId="13" fillId="0" borderId="0" xfId="0" applyFont="1" applyFill="1" applyAlignment="1">
      <alignment horizontal="center"/>
    </xf>
    <xf numFmtId="1" fontId="33" fillId="0" borderId="45" xfId="6" applyNumberFormat="1" applyFont="1" applyFill="1" applyBorder="1" applyAlignment="1">
      <alignment horizontal="right"/>
    </xf>
    <xf numFmtId="0" fontId="32" fillId="0" borderId="45" xfId="21" applyFont="1" applyFill="1" applyBorder="1" applyAlignment="1">
      <alignment vertical="center"/>
    </xf>
    <xf numFmtId="1" fontId="32" fillId="0" borderId="45" xfId="21" applyNumberFormat="1" applyFont="1" applyFill="1" applyBorder="1" applyAlignment="1">
      <alignment horizontal="right" vertical="center"/>
    </xf>
    <xf numFmtId="181" fontId="32" fillId="0" borderId="81" xfId="1" applyNumberFormat="1" applyFont="1" applyFill="1" applyBorder="1" applyAlignment="1">
      <alignment horizontal="right" vertical="center"/>
    </xf>
    <xf numFmtId="181" fontId="32" fillId="0" borderId="105" xfId="1" applyNumberFormat="1" applyFont="1" applyFill="1" applyBorder="1" applyAlignment="1">
      <alignment horizontal="right" vertical="center"/>
    </xf>
    <xf numFmtId="0" fontId="32" fillId="0" borderId="49" xfId="21" applyFont="1" applyFill="1" applyBorder="1" applyAlignment="1">
      <alignment horizontal="right" indent="1"/>
    </xf>
    <xf numFmtId="0" fontId="32" fillId="0" borderId="103" xfId="21" applyFont="1" applyFill="1" applyBorder="1" applyAlignment="1">
      <alignment horizontal="right" indent="1"/>
    </xf>
    <xf numFmtId="181" fontId="32" fillId="0" borderId="104"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8" xfId="0" applyNumberFormat="1" applyFont="1" applyFill="1" applyBorder="1" applyAlignment="1">
      <alignment horizontal="center" vertical="center"/>
    </xf>
    <xf numFmtId="0" fontId="32" fillId="0" borderId="104" xfId="0" applyFont="1" applyFill="1" applyBorder="1" applyAlignment="1">
      <alignment horizontal="right" vertical="center"/>
    </xf>
    <xf numFmtId="2" fontId="33" fillId="0" borderId="104" xfId="0" applyNumberFormat="1" applyFont="1" applyFill="1" applyBorder="1" applyAlignment="1">
      <alignment horizontal="center" vertical="center"/>
    </xf>
    <xf numFmtId="2" fontId="33" fillId="0" borderId="102" xfId="0" applyNumberFormat="1" applyFont="1" applyFill="1" applyBorder="1" applyAlignment="1">
      <alignment horizontal="center" vertical="center"/>
    </xf>
    <xf numFmtId="2" fontId="33" fillId="0" borderId="103" xfId="0" applyNumberFormat="1" applyFont="1" applyFill="1" applyBorder="1" applyAlignment="1">
      <alignment horizontal="center" vertical="center"/>
    </xf>
    <xf numFmtId="0" fontId="32" fillId="0" borderId="104" xfId="4" applyFont="1" applyFill="1" applyBorder="1" applyAlignment="1">
      <alignment horizontal="right" indent="2"/>
    </xf>
    <xf numFmtId="0" fontId="33" fillId="0" borderId="104" xfId="0" applyFont="1" applyFill="1" applyBorder="1" applyAlignment="1">
      <alignment horizontal="right" vertical="center"/>
    </xf>
    <xf numFmtId="177" fontId="33" fillId="0" borderId="104" xfId="1" applyNumberFormat="1" applyFont="1" applyFill="1" applyBorder="1" applyAlignment="1">
      <alignment horizontal="right" vertical="center"/>
    </xf>
    <xf numFmtId="0" fontId="33" fillId="0" borderId="104" xfId="0" applyFont="1" applyFill="1" applyBorder="1" applyAlignment="1">
      <alignment horizontal="left" vertical="center"/>
    </xf>
    <xf numFmtId="0" fontId="33" fillId="0" borderId="43" xfId="0" applyFont="1" applyFill="1" applyBorder="1" applyAlignment="1">
      <alignment horizontal="right" vertical="center"/>
    </xf>
    <xf numFmtId="177" fontId="33" fillId="0" borderId="43" xfId="1" applyNumberFormat="1" applyFont="1" applyFill="1" applyBorder="1" applyAlignment="1">
      <alignment horizontal="right" vertical="center"/>
    </xf>
    <xf numFmtId="0" fontId="33" fillId="0" borderId="43" xfId="0" applyFont="1" applyFill="1" applyBorder="1" applyAlignment="1">
      <alignment horizontal="left" vertical="center"/>
    </xf>
    <xf numFmtId="0" fontId="33" fillId="0" borderId="103" xfId="0" applyFont="1" applyFill="1" applyBorder="1" applyAlignment="1">
      <alignment horizontal="right" vertical="center"/>
    </xf>
    <xf numFmtId="177" fontId="33" fillId="0" borderId="103" xfId="1" applyNumberFormat="1" applyFont="1" applyFill="1" applyBorder="1" applyAlignment="1">
      <alignment horizontal="right" vertical="center"/>
    </xf>
    <xf numFmtId="0" fontId="33" fillId="0" borderId="73" xfId="0" applyFont="1" applyFill="1" applyBorder="1" applyAlignment="1">
      <alignment horizontal="left" vertical="center"/>
    </xf>
    <xf numFmtId="0" fontId="32" fillId="0" borderId="81" xfId="0" applyNumberFormat="1" applyFont="1" applyFill="1" applyBorder="1" applyAlignment="1"/>
    <xf numFmtId="1" fontId="33" fillId="0" borderId="45" xfId="0" applyNumberFormat="1" applyFont="1" applyFill="1" applyBorder="1" applyAlignment="1">
      <alignment vertical="center"/>
    </xf>
    <xf numFmtId="180" fontId="33" fillId="0" borderId="45" xfId="1" applyNumberFormat="1" applyFont="1" applyFill="1" applyBorder="1" applyAlignment="1">
      <alignment vertical="center"/>
    </xf>
    <xf numFmtId="0" fontId="33" fillId="0" borderId="105" xfId="0" applyFont="1" applyFill="1" applyBorder="1" applyAlignment="1">
      <alignment vertical="center"/>
    </xf>
    <xf numFmtId="171" fontId="33" fillId="0" borderId="45" xfId="14" applyNumberFormat="1" applyFont="1" applyFill="1" applyBorder="1" applyAlignment="1">
      <alignment vertical="center"/>
    </xf>
    <xf numFmtId="0" fontId="33" fillId="0" borderId="49" xfId="0" applyFont="1" applyFill="1" applyBorder="1" applyAlignment="1">
      <alignment vertical="center"/>
    </xf>
    <xf numFmtId="177" fontId="32" fillId="0" borderId="107" xfId="1" applyNumberFormat="1" applyFont="1" applyFill="1" applyBorder="1" applyAlignment="1">
      <alignment horizontal="left" vertical="center" indent="2"/>
    </xf>
    <xf numFmtId="177" fontId="32" fillId="0" borderId="108" xfId="1" applyNumberFormat="1" applyFont="1" applyFill="1" applyBorder="1" applyAlignment="1">
      <alignment horizontal="left" vertical="center" indent="2"/>
    </xf>
    <xf numFmtId="167" fontId="32" fillId="0" borderId="108" xfId="1" applyNumberFormat="1" applyFont="1" applyFill="1" applyBorder="1" applyAlignment="1">
      <alignment horizontal="left" vertical="center" indent="2"/>
    </xf>
    <xf numFmtId="177" fontId="32" fillId="0" borderId="95" xfId="1" applyNumberFormat="1" applyFont="1" applyFill="1" applyBorder="1" applyAlignment="1">
      <alignment horizontal="left" vertical="center" indent="2"/>
    </xf>
    <xf numFmtId="177" fontId="32" fillId="0" borderId="108" xfId="1" applyNumberFormat="1" applyFont="1" applyFill="1" applyBorder="1" applyAlignment="1">
      <alignment horizontal="right" vertical="center" indent="2"/>
    </xf>
    <xf numFmtId="177" fontId="32" fillId="0" borderId="95" xfId="1" applyNumberFormat="1" applyFont="1" applyFill="1" applyBorder="1" applyAlignment="1">
      <alignment horizontal="right" vertical="center"/>
    </xf>
    <xf numFmtId="177" fontId="32" fillId="0" borderId="86" xfId="1" applyNumberFormat="1" applyFont="1" applyFill="1" applyBorder="1" applyAlignment="1">
      <alignment horizontal="left" vertical="center" indent="2"/>
    </xf>
    <xf numFmtId="177" fontId="32" fillId="0" borderId="104" xfId="1" applyNumberFormat="1" applyFont="1" applyFill="1" applyBorder="1" applyAlignment="1">
      <alignment horizontal="left" vertical="center" indent="2"/>
    </xf>
    <xf numFmtId="167" fontId="32" fillId="0" borderId="104" xfId="1" applyNumberFormat="1" applyFont="1" applyFill="1" applyBorder="1" applyAlignment="1">
      <alignment horizontal="left" vertical="center" indent="2"/>
    </xf>
    <xf numFmtId="177" fontId="32" fillId="0" borderId="102" xfId="1" applyNumberFormat="1" applyFont="1" applyFill="1" applyBorder="1" applyAlignment="1">
      <alignment horizontal="left" vertical="center" indent="2"/>
    </xf>
    <xf numFmtId="168" fontId="32" fillId="0" borderId="49" xfId="0" applyNumberFormat="1" applyFont="1" applyFill="1" applyBorder="1" applyAlignment="1">
      <alignment vertical="center"/>
    </xf>
    <xf numFmtId="170" fontId="32" fillId="0" borderId="44" xfId="1" applyNumberFormat="1" applyFont="1" applyFill="1" applyBorder="1" applyAlignment="1">
      <alignment vertical="center"/>
    </xf>
    <xf numFmtId="3" fontId="33" fillId="0" borderId="49" xfId="1" applyNumberFormat="1" applyFont="1" applyFill="1" applyBorder="1" applyAlignment="1">
      <alignment vertical="center"/>
    </xf>
    <xf numFmtId="181" fontId="32" fillId="0" borderId="49" xfId="1" applyNumberFormat="1" applyFont="1" applyFill="1" applyBorder="1" applyAlignment="1">
      <alignment horizontal="right" vertical="center" readingOrder="1"/>
    </xf>
    <xf numFmtId="0" fontId="32" fillId="2" borderId="44" xfId="0" applyFont="1" applyFill="1" applyBorder="1" applyAlignment="1">
      <alignment horizontal="center"/>
    </xf>
    <xf numFmtId="168" fontId="32" fillId="0" borderId="44" xfId="0" applyNumberFormat="1" applyFont="1" applyFill="1" applyBorder="1" applyAlignment="1">
      <alignment horizontal="right" indent="2"/>
    </xf>
    <xf numFmtId="168" fontId="32" fillId="0" borderId="44" xfId="0" applyNumberFormat="1" applyFont="1" applyFill="1" applyBorder="1" applyAlignment="1">
      <alignment horizontal="right" vertical="center"/>
    </xf>
    <xf numFmtId="0" fontId="33" fillId="0" borderId="104" xfId="4" applyFont="1" applyFill="1" applyBorder="1" applyAlignment="1">
      <alignment horizontal="center"/>
    </xf>
    <xf numFmtId="0" fontId="32" fillId="0" borderId="103" xfId="4" applyFont="1" applyFill="1" applyBorder="1" applyAlignment="1">
      <alignment vertical="center"/>
    </xf>
    <xf numFmtId="0" fontId="16" fillId="2" borderId="44" xfId="4" applyFont="1" applyFill="1" applyBorder="1" applyAlignment="1">
      <alignment horizontal="center" vertical="center"/>
    </xf>
    <xf numFmtId="0" fontId="16" fillId="2" borderId="43" xfId="4" applyFont="1" applyFill="1" applyBorder="1" applyAlignment="1">
      <alignment horizontal="center" vertical="center"/>
    </xf>
    <xf numFmtId="0" fontId="33" fillId="0" borderId="45" xfId="4" applyFont="1" applyFill="1" applyBorder="1" applyAlignment="1">
      <alignment horizontal="center"/>
    </xf>
    <xf numFmtId="177" fontId="32" fillId="0" borderId="103" xfId="1" applyNumberFormat="1" applyFont="1" applyFill="1" applyBorder="1" applyAlignment="1">
      <alignment horizontal="right" indent="1"/>
    </xf>
    <xf numFmtId="177" fontId="32" fillId="0" borderId="49" xfId="1" applyNumberFormat="1" applyFont="1" applyFill="1" applyBorder="1" applyAlignment="1">
      <alignment horizontal="right" indent="1"/>
    </xf>
    <xf numFmtId="181" fontId="17" fillId="0" borderId="103" xfId="1" applyNumberFormat="1" applyFont="1" applyFill="1" applyBorder="1" applyAlignment="1">
      <alignment horizontal="right" vertical="center"/>
    </xf>
    <xf numFmtId="168" fontId="32" fillId="0" borderId="103" xfId="8" applyNumberFormat="1" applyFont="1" applyFill="1" applyBorder="1" applyAlignment="1">
      <alignment horizontal="right" vertical="center" readingOrder="1"/>
    </xf>
    <xf numFmtId="0" fontId="32" fillId="0" borderId="104" xfId="0" applyNumberFormat="1" applyFont="1" applyFill="1" applyBorder="1" applyAlignment="1"/>
    <xf numFmtId="177" fontId="33" fillId="0" borderId="49" xfId="1" applyNumberFormat="1" applyFont="1" applyFill="1" applyBorder="1" applyAlignment="1">
      <alignment horizontal="right"/>
    </xf>
    <xf numFmtId="3" fontId="33" fillId="0" borderId="49" xfId="1" applyNumberFormat="1" applyFont="1" applyFill="1" applyBorder="1" applyAlignment="1">
      <alignment horizontal="right" vertical="center" readingOrder="1"/>
    </xf>
    <xf numFmtId="0" fontId="32" fillId="0" borderId="49" xfId="4" applyFont="1" applyFill="1" applyBorder="1" applyAlignment="1">
      <alignment vertical="center"/>
    </xf>
    <xf numFmtId="177" fontId="24" fillId="0" borderId="0" xfId="1" applyNumberFormat="1" applyFont="1" applyFill="1"/>
    <xf numFmtId="0" fontId="33" fillId="0" borderId="103" xfId="12" applyFont="1" applyFill="1" applyBorder="1" applyAlignment="1">
      <alignment vertical="top"/>
    </xf>
    <xf numFmtId="0" fontId="11" fillId="0" borderId="49" xfId="12" applyFont="1" applyFill="1" applyBorder="1" applyAlignment="1">
      <alignment horizontal="right" vertical="center"/>
    </xf>
    <xf numFmtId="0" fontId="50" fillId="2" borderId="28" xfId="0" applyFont="1" applyFill="1" applyBorder="1" applyAlignment="1">
      <alignment horizontal="center"/>
    </xf>
    <xf numFmtId="0" fontId="50" fillId="2" borderId="104" xfId="0" applyFont="1" applyFill="1" applyBorder="1" applyAlignment="1">
      <alignment horizontal="center"/>
    </xf>
    <xf numFmtId="0" fontId="50" fillId="2" borderId="43" xfId="0" applyFont="1" applyFill="1" applyBorder="1" applyAlignment="1">
      <alignment horizontal="center"/>
    </xf>
    <xf numFmtId="0" fontId="41" fillId="0" borderId="0" xfId="12" applyFont="1" applyFill="1" applyAlignment="1">
      <alignment horizontal="center"/>
    </xf>
    <xf numFmtId="0" fontId="36" fillId="0" borderId="0" xfId="0" applyFont="1" applyFill="1" applyAlignment="1">
      <alignment horizontal="right"/>
    </xf>
    <xf numFmtId="181" fontId="32" fillId="0" borderId="103" xfId="1" applyNumberFormat="1" applyFont="1" applyFill="1" applyBorder="1" applyAlignment="1">
      <alignment vertical="center"/>
    </xf>
    <xf numFmtId="181" fontId="32" fillId="0" borderId="77" xfId="1" applyNumberFormat="1" applyFont="1" applyFill="1" applyBorder="1" applyAlignment="1">
      <alignment vertical="center"/>
    </xf>
    <xf numFmtId="181" fontId="32" fillId="0" borderId="48" xfId="1" applyNumberFormat="1" applyFont="1" applyFill="1" applyBorder="1" applyAlignment="1">
      <alignment vertical="center"/>
    </xf>
    <xf numFmtId="181" fontId="32" fillId="0" borderId="56" xfId="1" applyNumberFormat="1" applyFont="1" applyFill="1" applyBorder="1" applyAlignment="1">
      <alignment vertical="center"/>
    </xf>
    <xf numFmtId="0" fontId="33" fillId="0" borderId="73" xfId="0" applyFont="1" applyFill="1" applyBorder="1" applyAlignment="1">
      <alignment horizontal="left" indent="1"/>
    </xf>
    <xf numFmtId="0" fontId="32" fillId="0" borderId="93" xfId="21" applyFont="1" applyFill="1" applyBorder="1" applyAlignment="1">
      <alignment horizontal="right" indent="1"/>
    </xf>
    <xf numFmtId="0" fontId="47" fillId="0" borderId="73" xfId="11" applyFont="1" applyFill="1" applyBorder="1" applyAlignment="1">
      <alignment horizontal="left" indent="1"/>
    </xf>
    <xf numFmtId="0" fontId="14" fillId="0" borderId="0" xfId="12" applyFont="1" applyFill="1" applyBorder="1" applyAlignment="1">
      <alignment horizontal="right" vertical="top" wrapText="1" readingOrder="2"/>
    </xf>
    <xf numFmtId="0" fontId="14" fillId="0" borderId="0" xfId="12" applyFont="1" applyFill="1" applyAlignment="1">
      <alignment vertical="top" wrapText="1"/>
    </xf>
    <xf numFmtId="0" fontId="33" fillId="0" borderId="19" xfId="0" applyFont="1" applyFill="1" applyBorder="1" applyAlignment="1">
      <alignment horizontal="center" vertical="center"/>
    </xf>
    <xf numFmtId="0" fontId="32" fillId="2" borderId="43" xfId="0" applyFont="1" applyFill="1" applyBorder="1" applyAlignment="1">
      <alignment horizontal="center" vertical="center"/>
    </xf>
    <xf numFmtId="0" fontId="39" fillId="0" borderId="0" xfId="12" applyFont="1" applyFill="1" applyAlignment="1">
      <alignment horizontal="left" vertical="top" wrapText="1"/>
    </xf>
    <xf numFmtId="2" fontId="33" fillId="0" borderId="45" xfId="0" applyNumberFormat="1" applyFont="1" applyFill="1" applyBorder="1" applyAlignment="1">
      <alignment horizontal="center" vertical="center"/>
    </xf>
    <xf numFmtId="2" fontId="33" fillId="0" borderId="105" xfId="0" applyNumberFormat="1" applyFont="1" applyFill="1" applyBorder="1" applyAlignment="1">
      <alignment horizontal="center" vertical="center"/>
    </xf>
    <xf numFmtId="2" fontId="32" fillId="0" borderId="110" xfId="0" applyNumberFormat="1" applyFont="1" applyFill="1" applyBorder="1" applyAlignment="1">
      <alignment horizontal="center" vertical="center"/>
    </xf>
    <xf numFmtId="2" fontId="33" fillId="0" borderId="49" xfId="0" applyNumberFormat="1" applyFont="1" applyFill="1" applyBorder="1" applyAlignment="1">
      <alignment horizontal="center" vertical="center"/>
    </xf>
    <xf numFmtId="2" fontId="33" fillId="0" borderId="81" xfId="0" applyNumberFormat="1" applyFont="1" applyFill="1" applyBorder="1" applyAlignment="1">
      <alignment horizontal="center" vertical="center"/>
    </xf>
    <xf numFmtId="0" fontId="33" fillId="0" borderId="8" xfId="0" applyFont="1" applyFill="1" applyBorder="1" applyAlignment="1">
      <alignment horizontal="center" vertical="center"/>
    </xf>
    <xf numFmtId="0" fontId="33" fillId="0" borderId="15" xfId="0" applyFont="1" applyFill="1" applyBorder="1" applyAlignment="1">
      <alignment horizontal="center" vertical="center"/>
    </xf>
    <xf numFmtId="0" fontId="36" fillId="0" borderId="0" xfId="0" applyFont="1" applyFill="1" applyAlignment="1">
      <alignment horizontal="right" vertical="top"/>
    </xf>
    <xf numFmtId="0" fontId="36" fillId="0" borderId="0" xfId="0" applyFont="1" applyFill="1" applyAlignment="1">
      <alignment horizontal="right"/>
    </xf>
    <xf numFmtId="0" fontId="33" fillId="0" borderId="93" xfId="0" applyFont="1" applyFill="1" applyBorder="1" applyAlignment="1">
      <alignment vertical="center"/>
    </xf>
    <xf numFmtId="0" fontId="33" fillId="0" borderId="103" xfId="0" applyFont="1" applyFill="1" applyBorder="1" applyAlignment="1">
      <alignment vertical="center"/>
    </xf>
    <xf numFmtId="49" fontId="33" fillId="0" borderId="8" xfId="1" applyNumberFormat="1" applyFont="1" applyFill="1" applyBorder="1" applyAlignment="1">
      <alignment horizontal="right" vertical="center" wrapText="1" indent="4"/>
    </xf>
    <xf numFmtId="49" fontId="33" fillId="0" borderId="15" xfId="1" applyNumberFormat="1" applyFont="1" applyFill="1" applyBorder="1" applyAlignment="1">
      <alignment horizontal="left" vertical="center" indent="4"/>
    </xf>
    <xf numFmtId="170" fontId="33" fillId="0" borderId="44" xfId="1" applyNumberFormat="1" applyFont="1" applyFill="1" applyBorder="1" applyAlignment="1">
      <alignment vertical="center"/>
    </xf>
    <xf numFmtId="1" fontId="33" fillId="0" borderId="44" xfId="1" applyNumberFormat="1" applyFont="1" applyFill="1" applyBorder="1" applyAlignment="1">
      <alignment horizontal="right" vertical="center" indent="1"/>
    </xf>
    <xf numFmtId="171" fontId="33" fillId="0" borderId="54" xfId="14" applyNumberFormat="1" applyFont="1" applyFill="1" applyBorder="1" applyAlignment="1">
      <alignment horizontal="center" vertical="center"/>
    </xf>
    <xf numFmtId="171" fontId="33" fillId="0" borderId="47" xfId="14" applyNumberFormat="1" applyFont="1" applyFill="1" applyBorder="1" applyAlignment="1">
      <alignment horizontal="center" vertical="center"/>
    </xf>
    <xf numFmtId="171" fontId="33" fillId="0" borderId="55" xfId="14" applyNumberFormat="1" applyFont="1" applyFill="1" applyBorder="1" applyAlignment="1">
      <alignment horizontal="center" vertical="center"/>
    </xf>
    <xf numFmtId="9" fontId="32" fillId="0" borderId="54" xfId="14" applyFont="1" applyFill="1" applyBorder="1" applyAlignment="1">
      <alignment horizontal="center" vertical="center"/>
    </xf>
    <xf numFmtId="9" fontId="32" fillId="0" borderId="47" xfId="14" applyFont="1" applyFill="1" applyBorder="1" applyAlignment="1">
      <alignment horizontal="center" vertical="center"/>
    </xf>
    <xf numFmtId="9" fontId="32" fillId="0" borderId="55" xfId="14" applyFont="1" applyFill="1" applyBorder="1" applyAlignment="1">
      <alignment horizontal="center" vertical="center"/>
    </xf>
    <xf numFmtId="9" fontId="33" fillId="0" borderId="54" xfId="14" applyFont="1" applyFill="1" applyBorder="1" applyAlignment="1">
      <alignment horizontal="center" vertical="center"/>
    </xf>
    <xf numFmtId="9" fontId="33" fillId="0" borderId="47" xfId="14" applyFont="1" applyFill="1" applyBorder="1" applyAlignment="1">
      <alignment horizontal="center" vertical="center"/>
    </xf>
    <xf numFmtId="9" fontId="33" fillId="0" borderId="55" xfId="14" applyFont="1" applyFill="1" applyBorder="1" applyAlignment="1">
      <alignment horizontal="center" vertical="center"/>
    </xf>
    <xf numFmtId="171" fontId="32" fillId="0" borderId="54" xfId="14" applyNumberFormat="1" applyFont="1" applyFill="1" applyBorder="1" applyAlignment="1">
      <alignment horizontal="center" vertical="center"/>
    </xf>
    <xf numFmtId="171" fontId="32" fillId="0" borderId="47" xfId="14" applyNumberFormat="1" applyFont="1" applyFill="1" applyBorder="1" applyAlignment="1">
      <alignment horizontal="center" vertical="center"/>
    </xf>
    <xf numFmtId="171" fontId="32" fillId="0" borderId="55" xfId="14" applyNumberFormat="1" applyFont="1" applyFill="1" applyBorder="1" applyAlignment="1">
      <alignment horizontal="center" vertical="center"/>
    </xf>
    <xf numFmtId="9" fontId="33" fillId="0" borderId="54" xfId="14" applyFont="1" applyFill="1" applyBorder="1" applyAlignment="1">
      <alignment horizontal="right" vertical="center"/>
    </xf>
    <xf numFmtId="9" fontId="33" fillId="0" borderId="47" xfId="14" applyFont="1" applyFill="1" applyBorder="1" applyAlignment="1">
      <alignment horizontal="right" vertical="center"/>
    </xf>
    <xf numFmtId="9" fontId="33" fillId="0" borderId="57"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4" xfId="14" applyFont="1" applyFill="1" applyBorder="1" applyAlignment="1">
      <alignment horizontal="right" vertical="center"/>
    </xf>
    <xf numFmtId="9" fontId="32" fillId="0" borderId="47" xfId="14" applyFont="1" applyFill="1" applyBorder="1" applyAlignment="1">
      <alignment horizontal="right" vertical="center"/>
    </xf>
    <xf numFmtId="9" fontId="32" fillId="0" borderId="57" xfId="14" applyFont="1" applyFill="1" applyBorder="1" applyAlignment="1">
      <alignment horizontal="right" vertical="center"/>
    </xf>
    <xf numFmtId="9" fontId="32" fillId="0" borderId="13" xfId="14" applyFont="1" applyFill="1" applyBorder="1" applyAlignment="1">
      <alignment horizontal="right" vertical="center"/>
    </xf>
    <xf numFmtId="171" fontId="33" fillId="0" borderId="47" xfId="14" applyNumberFormat="1" applyFont="1" applyFill="1" applyBorder="1" applyAlignment="1">
      <alignment horizontal="right" vertical="center"/>
    </xf>
    <xf numFmtId="171" fontId="33" fillId="0" borderId="54" xfId="14" applyNumberFormat="1" applyFont="1" applyFill="1" applyBorder="1" applyAlignment="1">
      <alignment horizontal="right" vertical="center"/>
    </xf>
    <xf numFmtId="171" fontId="33" fillId="0" borderId="57"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9" fontId="32" fillId="0" borderId="54" xfId="14" applyNumberFormat="1" applyFont="1" applyFill="1" applyBorder="1" applyAlignment="1">
      <alignment horizontal="right" vertical="center"/>
    </xf>
    <xf numFmtId="0" fontId="12" fillId="0" borderId="97" xfId="12" applyFont="1" applyFill="1" applyBorder="1" applyAlignment="1">
      <alignment vertical="center" readingOrder="2"/>
    </xf>
    <xf numFmtId="0" fontId="12" fillId="0" borderId="97" xfId="4" applyFont="1" applyFill="1" applyBorder="1" applyAlignment="1">
      <alignment vertical="center" readingOrder="2"/>
    </xf>
    <xf numFmtId="0" fontId="12" fillId="0" borderId="97" xfId="4" applyFont="1" applyFill="1" applyBorder="1" applyAlignment="1">
      <alignment vertical="center" wrapText="1" readingOrder="2"/>
    </xf>
    <xf numFmtId="0" fontId="12" fillId="0" borderId="97" xfId="12" applyFont="1" applyFill="1" applyBorder="1" applyAlignment="1">
      <alignment horizontal="left" readingOrder="1"/>
    </xf>
    <xf numFmtId="0" fontId="12" fillId="0" borderId="97" xfId="4" applyFont="1" applyFill="1" applyBorder="1" applyAlignment="1">
      <alignment horizontal="left" readingOrder="1"/>
    </xf>
    <xf numFmtId="0" fontId="12" fillId="0" borderId="97" xfId="4" applyFont="1" applyFill="1" applyBorder="1" applyAlignment="1">
      <alignment horizontal="left" vertical="center" wrapText="1" readingOrder="1"/>
    </xf>
    <xf numFmtId="0" fontId="12" fillId="0" borderId="97" xfId="7" applyFont="1" applyFill="1" applyBorder="1" applyAlignment="1">
      <alignment horizontal="left" readingOrder="1"/>
    </xf>
    <xf numFmtId="0" fontId="50" fillId="2" borderId="28" xfId="0" applyFont="1" applyFill="1" applyBorder="1" applyAlignment="1">
      <alignment horizontal="center"/>
    </xf>
    <xf numFmtId="2" fontId="33" fillId="0" borderId="45" xfId="0" applyNumberFormat="1" applyFont="1" applyFill="1" applyBorder="1" applyAlignment="1">
      <alignment horizontal="center" vertical="center"/>
    </xf>
    <xf numFmtId="2" fontId="33" fillId="0" borderId="105" xfId="0" applyNumberFormat="1" applyFont="1" applyFill="1" applyBorder="1" applyAlignment="1">
      <alignment horizontal="center" vertical="center"/>
    </xf>
    <xf numFmtId="2" fontId="33" fillId="0" borderId="81" xfId="0" applyNumberFormat="1" applyFont="1" applyFill="1" applyBorder="1" applyAlignment="1">
      <alignment horizontal="center" vertical="center"/>
    </xf>
    <xf numFmtId="2" fontId="32" fillId="0" borderId="110" xfId="0" applyNumberFormat="1" applyFont="1" applyFill="1" applyBorder="1" applyAlignment="1">
      <alignment horizontal="center" vertical="center"/>
    </xf>
    <xf numFmtId="2" fontId="33" fillId="0" borderId="49" xfId="0" applyNumberFormat="1" applyFont="1" applyFill="1" applyBorder="1" applyAlignment="1">
      <alignment horizontal="center" vertical="center"/>
    </xf>
    <xf numFmtId="0" fontId="50" fillId="2" borderId="30" xfId="0" applyFont="1" applyFill="1" applyBorder="1" applyAlignment="1"/>
    <xf numFmtId="0" fontId="50" fillId="2" borderId="7" xfId="0" applyFont="1" applyFill="1" applyBorder="1" applyAlignment="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2" fillId="2" borderId="22"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3" xfId="0" applyFont="1" applyFill="1" applyBorder="1" applyAlignment="1">
      <alignment horizontal="center" vertical="center"/>
    </xf>
    <xf numFmtId="0" fontId="39" fillId="0" borderId="0" xfId="12" applyFont="1" applyFill="1" applyAlignment="1">
      <alignment horizontal="right" vertical="center" readingOrder="2"/>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1" xfId="0" applyFont="1" applyFill="1" applyBorder="1" applyAlignment="1">
      <alignment horizontal="right" vertical="center" indent="1"/>
    </xf>
    <xf numFmtId="0" fontId="41" fillId="0" borderId="0" xfId="0" applyFont="1" applyFill="1" applyAlignment="1">
      <alignment horizontal="center"/>
    </xf>
    <xf numFmtId="0" fontId="44" fillId="0" borderId="0" xfId="0" applyFont="1" applyFill="1" applyAlignment="1">
      <alignment horizontal="center"/>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3" xfId="0" applyFont="1" applyFill="1" applyBorder="1" applyAlignment="1">
      <alignment horizontal="center" vertic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112" xfId="0" applyFont="1" applyFill="1" applyBorder="1" applyAlignment="1">
      <alignment horizontal="center" vertical="top"/>
    </xf>
    <xf numFmtId="0" fontId="32" fillId="2" borderId="32" xfId="0" applyFont="1" applyFill="1" applyBorder="1" applyAlignment="1">
      <alignment horizontal="center" vertical="top"/>
    </xf>
    <xf numFmtId="0" fontId="32" fillId="2" borderId="7" xfId="0" applyFont="1" applyFill="1" applyBorder="1" applyAlignment="1">
      <alignment horizontal="center" vertical="top"/>
    </xf>
    <xf numFmtId="0" fontId="32" fillId="2" borderId="30" xfId="0" applyFont="1" applyFill="1" applyBorder="1" applyAlignment="1">
      <alignment horizontal="center" vertical="center"/>
    </xf>
    <xf numFmtId="0" fontId="32" fillId="2" borderId="32" xfId="0" applyFont="1" applyFill="1" applyBorder="1" applyAlignment="1">
      <alignment horizontal="center" vertical="center"/>
    </xf>
    <xf numFmtId="0" fontId="32" fillId="2" borderId="111"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1"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50" xfId="0" applyFont="1" applyFill="1" applyBorder="1" applyAlignment="1">
      <alignment horizontal="center" vertical="center"/>
    </xf>
    <xf numFmtId="0" fontId="32" fillId="2" borderId="51" xfId="0" applyFont="1" applyFill="1" applyBorder="1" applyAlignment="1">
      <alignment horizontal="center" vertical="center"/>
    </xf>
    <xf numFmtId="0" fontId="32" fillId="2" borderId="51" xfId="0" applyFont="1" applyFill="1" applyBorder="1" applyAlignment="1">
      <alignment horizontal="center" vertical="top"/>
    </xf>
    <xf numFmtId="0" fontId="32" fillId="2" borderId="52" xfId="0" applyFont="1" applyFill="1" applyBorder="1" applyAlignment="1">
      <alignment horizontal="center" vertical="top"/>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1" xfId="21" applyFont="1" applyFill="1" applyBorder="1" applyAlignment="1">
      <alignment horizontal="right"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1"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1"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32" fillId="2" borderId="78" xfId="5" applyFont="1" applyFill="1" applyBorder="1" applyAlignment="1">
      <alignment horizontal="right" vertical="center" indent="1"/>
    </xf>
    <xf numFmtId="0" fontId="32" fillId="2" borderId="74" xfId="5" applyFont="1" applyFill="1" applyBorder="1" applyAlignment="1">
      <alignment horizontal="right" vertical="center" indent="1"/>
    </xf>
    <xf numFmtId="0" fontId="32" fillId="2" borderId="80" xfId="5" applyFont="1" applyFill="1" applyBorder="1" applyAlignment="1">
      <alignment horizontal="righ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78" xfId="5" applyNumberFormat="1" applyFont="1" applyFill="1" applyBorder="1" applyAlignment="1">
      <alignment horizontal="right" vertical="center"/>
    </xf>
    <xf numFmtId="49" fontId="32" fillId="2" borderId="74" xfId="5" applyNumberFormat="1" applyFont="1" applyFill="1" applyBorder="1" applyAlignment="1">
      <alignment horizontal="right" vertical="center"/>
    </xf>
    <xf numFmtId="49" fontId="32" fillId="2" borderId="80"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41" fillId="0" borderId="0" xfId="8" applyFont="1" applyFill="1" applyAlignment="1">
      <alignment horizontal="center"/>
    </xf>
    <xf numFmtId="0" fontId="32" fillId="2" borderId="78" xfId="0" applyFont="1" applyFill="1" applyBorder="1" applyAlignment="1">
      <alignment horizontal="right" vertical="center" indent="1"/>
    </xf>
    <xf numFmtId="0" fontId="32" fillId="2" borderId="74" xfId="0" applyFont="1" applyFill="1" applyBorder="1" applyAlignment="1">
      <alignment horizontal="right" vertical="center" indent="1"/>
    </xf>
    <xf numFmtId="0" fontId="32" fillId="2" borderId="80"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1"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4" xfId="9" applyFont="1" applyFill="1" applyBorder="1" applyAlignment="1">
      <alignment horizontal="center" vertical="center"/>
    </xf>
    <xf numFmtId="0" fontId="17" fillId="2" borderId="43" xfId="9" applyFont="1" applyFill="1" applyBorder="1" applyAlignment="1">
      <alignment horizontal="center" vertical="center"/>
    </xf>
    <xf numFmtId="0" fontId="16" fillId="2" borderId="44" xfId="12" applyFont="1" applyFill="1" applyBorder="1" applyAlignment="1">
      <alignment horizontal="center" vertical="center"/>
    </xf>
    <xf numFmtId="0" fontId="50" fillId="2" borderId="45" xfId="0" applyFont="1" applyFill="1" applyBorder="1" applyAlignment="1">
      <alignment horizontal="center" vertical="center" wrapText="1"/>
    </xf>
    <xf numFmtId="0" fontId="50" fillId="2" borderId="105" xfId="0" applyFont="1" applyFill="1" applyBorder="1" applyAlignment="1">
      <alignment horizontal="center" vertical="center" wrapText="1"/>
    </xf>
    <xf numFmtId="0" fontId="50" fillId="2" borderId="32" xfId="0" applyFont="1" applyFill="1" applyBorder="1" applyAlignment="1">
      <alignment horizontal="center"/>
    </xf>
    <xf numFmtId="0" fontId="50" fillId="2" borderId="44" xfId="0" applyFont="1" applyFill="1" applyBorder="1" applyAlignment="1">
      <alignment horizontal="center" vertical="center" wrapText="1"/>
    </xf>
    <xf numFmtId="0" fontId="50" fillId="2" borderId="43" xfId="0" applyFont="1" applyFill="1" applyBorder="1" applyAlignment="1">
      <alignment horizontal="center" vertical="center" wrapText="1"/>
    </xf>
    <xf numFmtId="0" fontId="39" fillId="0" borderId="0" xfId="0" applyFont="1" applyFill="1" applyAlignment="1">
      <alignment horizontal="right" vertical="top"/>
    </xf>
    <xf numFmtId="0" fontId="39" fillId="0" borderId="0" xfId="0" applyFont="1" applyFill="1" applyAlignment="1">
      <alignment horizontal="left" vertical="top"/>
    </xf>
    <xf numFmtId="0" fontId="50" fillId="2" borderId="8" xfId="0" applyFont="1" applyFill="1" applyBorder="1" applyAlignment="1">
      <alignment horizontal="center" vertical="center" wrapText="1"/>
    </xf>
    <xf numFmtId="0" fontId="50" fillId="2" borderId="31" xfId="0" applyFont="1" applyFill="1" applyBorder="1" applyAlignment="1">
      <alignment horizontal="center" vertical="center" wrapText="1"/>
    </xf>
    <xf numFmtId="0" fontId="32" fillId="0" borderId="106" xfId="0" applyFont="1" applyFill="1" applyBorder="1" applyAlignment="1">
      <alignment horizontal="center" vertical="center"/>
    </xf>
    <xf numFmtId="0" fontId="32" fillId="0" borderId="10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09" xfId="0" applyFont="1" applyFill="1" applyBorder="1" applyAlignment="1">
      <alignment horizontal="center" vertical="center"/>
    </xf>
    <xf numFmtId="0" fontId="36" fillId="0" borderId="0" xfId="0" applyFont="1" applyFill="1" applyAlignment="1">
      <alignment horizontal="right"/>
    </xf>
    <xf numFmtId="0" fontId="32" fillId="2" borderId="30" xfId="0" applyFont="1" applyFill="1" applyBorder="1" applyAlignment="1">
      <alignment horizontal="right" vertical="top" indent="1"/>
    </xf>
    <xf numFmtId="0" fontId="32" fillId="2" borderId="32"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4" xfId="0" applyFont="1" applyFill="1" applyBorder="1" applyAlignment="1">
      <alignment horizontal="right" vertical="top" indent="1"/>
    </xf>
    <xf numFmtId="0" fontId="36" fillId="0" borderId="0" xfId="0" applyFont="1" applyFill="1" applyAlignment="1">
      <alignment horizontal="right" vertical="top"/>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9" fillId="0" borderId="0" xfId="0" applyFont="1" applyFill="1" applyAlignment="1">
      <alignment horizontal="left" vertical="center"/>
    </xf>
    <xf numFmtId="0" fontId="39" fillId="0" borderId="0" xfId="0" applyFont="1" applyFill="1" applyAlignment="1">
      <alignment horizontal="right" vertical="center"/>
    </xf>
    <xf numFmtId="0" fontId="32" fillId="2" borderId="44"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1" xfId="0" applyFont="1" applyFill="1" applyBorder="1" applyAlignment="1">
      <alignment horizontal="center" vertical="top" wrapText="1"/>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1" xfId="13" applyFont="1" applyFill="1" applyBorder="1" applyAlignment="1">
      <alignment horizontal="right" vertical="center"/>
    </xf>
    <xf numFmtId="2" fontId="33" fillId="0" borderId="45" xfId="11" applyNumberFormat="1" applyFont="1" applyFill="1" applyBorder="1" applyAlignment="1">
      <alignment horizontal="center" vertical="center"/>
    </xf>
    <xf numFmtId="2" fontId="33" fillId="0" borderId="13" xfId="11" applyNumberFormat="1" applyFont="1" applyFill="1" applyBorder="1" applyAlignment="1">
      <alignment horizontal="center" vertical="center"/>
    </xf>
    <xf numFmtId="0" fontId="33" fillId="0" borderId="45" xfId="11" applyFont="1" applyFill="1" applyBorder="1" applyAlignment="1">
      <alignment horizontal="center" vertical="center"/>
    </xf>
    <xf numFmtId="0" fontId="33" fillId="0" borderId="13" xfId="11" applyFont="1" applyFill="1" applyBorder="1" applyAlignment="1">
      <alignment horizontal="center" vertical="center"/>
    </xf>
    <xf numFmtId="0" fontId="47" fillId="0" borderId="49" xfId="11" applyFont="1" applyFill="1" applyBorder="1" applyAlignment="1">
      <alignment horizontal="center"/>
    </xf>
    <xf numFmtId="0" fontId="47" fillId="0" borderId="93" xfId="11" applyFont="1" applyFill="1" applyBorder="1" applyAlignment="1">
      <alignment horizontal="center"/>
    </xf>
    <xf numFmtId="0" fontId="35" fillId="0" borderId="28" xfId="12" applyFont="1" applyFill="1" applyBorder="1" applyAlignment="1">
      <alignment horizontal="center"/>
    </xf>
    <xf numFmtId="0" fontId="35" fillId="0" borderId="79" xfId="12" applyFont="1" applyFill="1" applyBorder="1" applyAlignment="1">
      <alignment horizontal="center"/>
    </xf>
    <xf numFmtId="0" fontId="47" fillId="0" borderId="45" xfId="12" applyFont="1" applyFill="1" applyBorder="1" applyAlignment="1">
      <alignment horizontal="center" vertical="center"/>
    </xf>
    <xf numFmtId="0" fontId="47" fillId="0" borderId="13" xfId="12" applyFont="1" applyFill="1" applyBorder="1" applyAlignment="1">
      <alignment horizontal="center" vertical="center"/>
    </xf>
    <xf numFmtId="0" fontId="51" fillId="0" borderId="45" xfId="12" applyFont="1" applyFill="1" applyBorder="1" applyAlignment="1">
      <alignment horizontal="center" vertical="center"/>
    </xf>
    <xf numFmtId="0" fontId="51" fillId="0" borderId="13" xfId="12" applyFont="1" applyFill="1" applyBorder="1" applyAlignment="1">
      <alignment horizontal="center" vertical="center"/>
    </xf>
    <xf numFmtId="0" fontId="33" fillId="0" borderId="8" xfId="11" applyFont="1" applyFill="1" applyBorder="1" applyAlignment="1">
      <alignment horizontal="right" vertical="center" indent="1"/>
    </xf>
    <xf numFmtId="0" fontId="33" fillId="0" borderId="15" xfId="11" applyFont="1" applyFill="1" applyBorder="1" applyAlignment="1">
      <alignment horizontal="left" vertical="center" indent="1"/>
    </xf>
    <xf numFmtId="168" fontId="33" fillId="0" borderId="45" xfId="11" applyNumberFormat="1" applyFont="1" applyFill="1" applyBorder="1" applyAlignment="1">
      <alignment horizontal="center" vertical="center"/>
    </xf>
    <xf numFmtId="168" fontId="33" fillId="0" borderId="13" xfId="11" applyNumberFormat="1" applyFont="1" applyFill="1" applyBorder="1" applyAlignment="1">
      <alignment horizontal="center" vertical="center"/>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1"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33" fillId="0" borderId="109"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2"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4"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2" fillId="2" borderId="22" xfId="0" applyFont="1" applyFill="1" applyBorder="1" applyAlignment="1">
      <alignment horizontal="right" vertical="center" indent="1"/>
    </xf>
    <xf numFmtId="0" fontId="32" fillId="2" borderId="44"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4"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4"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13" fillId="0" borderId="0" xfId="0" applyFont="1" applyFill="1" applyAlignment="1">
      <alignment horizontal="center"/>
    </xf>
    <xf numFmtId="0" fontId="32" fillId="2" borderId="26"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4" xfId="0" applyNumberFormat="1" applyFont="1" applyFill="1" applyBorder="1" applyAlignment="1">
      <alignment horizontal="center" vertical="center" wrapText="1"/>
    </xf>
    <xf numFmtId="49" fontId="32" fillId="2" borderId="31"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4"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3" xfId="0" applyNumberFormat="1" applyFont="1" applyFill="1" applyBorder="1" applyAlignment="1">
      <alignment horizontal="center" vertical="center" wrapText="1"/>
    </xf>
    <xf numFmtId="49" fontId="32" fillId="0" borderId="109"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1" xfId="1" applyNumberFormat="1" applyFont="1" applyFill="1" applyBorder="1" applyAlignment="1">
      <alignment horizontal="center" vertical="center"/>
    </xf>
    <xf numFmtId="49" fontId="32" fillId="0" borderId="106" xfId="1" applyNumberFormat="1" applyFont="1" applyFill="1" applyBorder="1" applyAlignment="1">
      <alignment horizontal="center" vertical="center"/>
    </xf>
    <xf numFmtId="49" fontId="32" fillId="0" borderId="107"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1"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6"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1"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0" xfId="1" applyNumberFormat="1" applyFont="1" applyFill="1" applyBorder="1" applyAlignment="1">
      <alignment horizontal="center" vertical="center"/>
    </xf>
    <xf numFmtId="49" fontId="32" fillId="2" borderId="32"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0" fontId="32" fillId="2" borderId="26"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7"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29" xfId="0" applyFont="1" applyFill="1" applyBorder="1" applyAlignment="1">
      <alignment horizontal="left" vertical="center" indent="1"/>
    </xf>
    <xf numFmtId="49" fontId="32" fillId="2" borderId="26"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7"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29"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6"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7"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29" xfId="0" applyFont="1" applyFill="1" applyBorder="1" applyAlignment="1">
      <alignment horizontal="left" vertical="center" indent="1"/>
    </xf>
    <xf numFmtId="0" fontId="41" fillId="0" borderId="0" xfId="0" applyFont="1" applyFill="1" applyAlignment="1">
      <alignment horizontal="center" vertical="center"/>
    </xf>
    <xf numFmtId="0" fontId="32" fillId="2" borderId="27" xfId="0" applyFont="1" applyFill="1" applyBorder="1" applyAlignment="1">
      <alignment horizontal="left" vertical="center"/>
    </xf>
    <xf numFmtId="0" fontId="33" fillId="2" borderId="4" xfId="0" applyFont="1" applyFill="1" applyBorder="1" applyAlignment="1">
      <alignment horizontal="left" vertical="center"/>
    </xf>
    <xf numFmtId="0" fontId="33" fillId="2" borderId="29" xfId="0" applyFont="1" applyFill="1" applyBorder="1" applyAlignment="1">
      <alignment horizontal="left" vertical="center"/>
    </xf>
    <xf numFmtId="0" fontId="32" fillId="2" borderId="26"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6"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7" xfId="4" applyFont="1" applyFill="1" applyBorder="1" applyAlignment="1">
      <alignment horizontal="left" vertical="center" indent="1"/>
    </xf>
    <xf numFmtId="0" fontId="33" fillId="2" borderId="38" xfId="4" applyFont="1" applyFill="1" applyBorder="1" applyAlignment="1">
      <alignment horizontal="left" vertical="center" indent="1"/>
    </xf>
    <xf numFmtId="0" fontId="33" fillId="2" borderId="39" xfId="4" applyFont="1" applyFill="1" applyBorder="1" applyAlignment="1">
      <alignment horizontal="left" vertical="center" indent="1"/>
    </xf>
    <xf numFmtId="0" fontId="33" fillId="2" borderId="4" xfId="0" applyFont="1" applyFill="1" applyBorder="1" applyAlignment="1">
      <alignment horizontal="left" vertical="center" indent="1"/>
    </xf>
    <xf numFmtId="0" fontId="33" fillId="2" borderId="29"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29"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7"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29" xfId="4" applyFont="1" applyFill="1" applyBorder="1" applyAlignment="1">
      <alignment horizontal="left" vertical="center" indent="1"/>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609600</xdr:colOff>
      <xdr:row>20</xdr:row>
      <xdr:rowOff>38100</xdr:rowOff>
    </xdr:from>
    <xdr:to>
      <xdr:col>6</xdr:col>
      <xdr:colOff>781050</xdr:colOff>
      <xdr:row>20</xdr:row>
      <xdr:rowOff>228600</xdr:rowOff>
    </xdr:to>
    <xdr:sp macro="" textlink="">
      <xdr:nvSpPr>
        <xdr:cNvPr id="2" name="TextBox 1"/>
        <xdr:cNvSpPr txBox="1"/>
      </xdr:nvSpPr>
      <xdr:spPr>
        <a:xfrm>
          <a:off x="9987419700" y="5886450"/>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609600</xdr:colOff>
      <xdr:row>20</xdr:row>
      <xdr:rowOff>57150</xdr:rowOff>
    </xdr:from>
    <xdr:to>
      <xdr:col>7</xdr:col>
      <xdr:colOff>781050</xdr:colOff>
      <xdr:row>20</xdr:row>
      <xdr:rowOff>247650</xdr:rowOff>
    </xdr:to>
    <xdr:sp macro="" textlink="">
      <xdr:nvSpPr>
        <xdr:cNvPr id="3" name="TextBox 2"/>
        <xdr:cNvSpPr txBox="1"/>
      </xdr:nvSpPr>
      <xdr:spPr>
        <a:xfrm>
          <a:off x="9986486250" y="5905500"/>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704850</xdr:colOff>
      <xdr:row>45</xdr:row>
      <xdr:rowOff>57150</xdr:rowOff>
    </xdr:from>
    <xdr:to>
      <xdr:col>2</xdr:col>
      <xdr:colOff>876300</xdr:colOff>
      <xdr:row>45</xdr:row>
      <xdr:rowOff>247650</xdr:rowOff>
    </xdr:to>
    <xdr:sp macro="" textlink="">
      <xdr:nvSpPr>
        <xdr:cNvPr id="21" name="TextBox 20"/>
        <xdr:cNvSpPr txBox="1"/>
      </xdr:nvSpPr>
      <xdr:spPr>
        <a:xfrm>
          <a:off x="9992353650" y="118967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17</xdr:row>
      <xdr:rowOff>38100</xdr:rowOff>
    </xdr:from>
    <xdr:to>
      <xdr:col>2</xdr:col>
      <xdr:colOff>876300</xdr:colOff>
      <xdr:row>17</xdr:row>
      <xdr:rowOff>228600</xdr:rowOff>
    </xdr:to>
    <xdr:sp macro="" textlink="">
      <xdr:nvSpPr>
        <xdr:cNvPr id="23" name="TextBox 22"/>
        <xdr:cNvSpPr txBox="1"/>
      </xdr:nvSpPr>
      <xdr:spPr>
        <a:xfrm>
          <a:off x="9992353650" y="4714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44</xdr:row>
      <xdr:rowOff>57150</xdr:rowOff>
    </xdr:from>
    <xdr:to>
      <xdr:col>3</xdr:col>
      <xdr:colOff>876300</xdr:colOff>
      <xdr:row>44</xdr:row>
      <xdr:rowOff>247650</xdr:rowOff>
    </xdr:to>
    <xdr:sp macro="" textlink="">
      <xdr:nvSpPr>
        <xdr:cNvPr id="24" name="TextBox 23"/>
        <xdr:cNvSpPr txBox="1"/>
      </xdr:nvSpPr>
      <xdr:spPr>
        <a:xfrm>
          <a:off x="9991401150" y="11610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16</xdr:row>
      <xdr:rowOff>76200</xdr:rowOff>
    </xdr:from>
    <xdr:to>
      <xdr:col>3</xdr:col>
      <xdr:colOff>876300</xdr:colOff>
      <xdr:row>16</xdr:row>
      <xdr:rowOff>266700</xdr:rowOff>
    </xdr:to>
    <xdr:sp macro="" textlink="">
      <xdr:nvSpPr>
        <xdr:cNvPr id="25" name="TextBox 24"/>
        <xdr:cNvSpPr txBox="1"/>
      </xdr:nvSpPr>
      <xdr:spPr>
        <a:xfrm>
          <a:off x="9991401150"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44</xdr:row>
      <xdr:rowOff>19050</xdr:rowOff>
    </xdr:from>
    <xdr:to>
      <xdr:col>2</xdr:col>
      <xdr:colOff>876300</xdr:colOff>
      <xdr:row>44</xdr:row>
      <xdr:rowOff>209550</xdr:rowOff>
    </xdr:to>
    <xdr:sp macro="" textlink="">
      <xdr:nvSpPr>
        <xdr:cNvPr id="26" name="TextBox 25"/>
        <xdr:cNvSpPr txBox="1"/>
      </xdr:nvSpPr>
      <xdr:spPr>
        <a:xfrm>
          <a:off x="9992353650"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46</xdr:row>
      <xdr:rowOff>19050</xdr:rowOff>
    </xdr:from>
    <xdr:to>
      <xdr:col>2</xdr:col>
      <xdr:colOff>876300</xdr:colOff>
      <xdr:row>46</xdr:row>
      <xdr:rowOff>209550</xdr:rowOff>
    </xdr:to>
    <xdr:sp macro="" textlink="">
      <xdr:nvSpPr>
        <xdr:cNvPr id="27" name="TextBox 26"/>
        <xdr:cNvSpPr txBox="1"/>
      </xdr:nvSpPr>
      <xdr:spPr>
        <a:xfrm>
          <a:off x="9992353650" y="121443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47</xdr:row>
      <xdr:rowOff>19050</xdr:rowOff>
    </xdr:from>
    <xdr:to>
      <xdr:col>3</xdr:col>
      <xdr:colOff>876300</xdr:colOff>
      <xdr:row>47</xdr:row>
      <xdr:rowOff>209550</xdr:rowOff>
    </xdr:to>
    <xdr:sp macro="" textlink="">
      <xdr:nvSpPr>
        <xdr:cNvPr id="28" name="TextBox 27"/>
        <xdr:cNvSpPr txBox="1"/>
      </xdr:nvSpPr>
      <xdr:spPr>
        <a:xfrm>
          <a:off x="9991401150" y="12430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52</xdr:row>
      <xdr:rowOff>19050</xdr:rowOff>
    </xdr:from>
    <xdr:to>
      <xdr:col>3</xdr:col>
      <xdr:colOff>876300</xdr:colOff>
      <xdr:row>52</xdr:row>
      <xdr:rowOff>209550</xdr:rowOff>
    </xdr:to>
    <xdr:sp macro="" textlink="">
      <xdr:nvSpPr>
        <xdr:cNvPr id="29" name="TextBox 28"/>
        <xdr:cNvSpPr txBox="1"/>
      </xdr:nvSpPr>
      <xdr:spPr>
        <a:xfrm>
          <a:off x="9991401150" y="13858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19</xdr:row>
      <xdr:rowOff>19050</xdr:rowOff>
    </xdr:from>
    <xdr:to>
      <xdr:col>3</xdr:col>
      <xdr:colOff>876300</xdr:colOff>
      <xdr:row>19</xdr:row>
      <xdr:rowOff>209550</xdr:rowOff>
    </xdr:to>
    <xdr:sp macro="" textlink="">
      <xdr:nvSpPr>
        <xdr:cNvPr id="30" name="TextBox 29"/>
        <xdr:cNvSpPr txBox="1"/>
      </xdr:nvSpPr>
      <xdr:spPr>
        <a:xfrm>
          <a:off x="9991401150" y="5267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24</xdr:row>
      <xdr:rowOff>19050</xdr:rowOff>
    </xdr:from>
    <xdr:to>
      <xdr:col>3</xdr:col>
      <xdr:colOff>876300</xdr:colOff>
      <xdr:row>24</xdr:row>
      <xdr:rowOff>209550</xdr:rowOff>
    </xdr:to>
    <xdr:sp macro="" textlink="">
      <xdr:nvSpPr>
        <xdr:cNvPr id="31" name="TextBox 30"/>
        <xdr:cNvSpPr txBox="1"/>
      </xdr:nvSpPr>
      <xdr:spPr>
        <a:xfrm>
          <a:off x="9991401150" y="6696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16</xdr:row>
      <xdr:rowOff>76200</xdr:rowOff>
    </xdr:from>
    <xdr:to>
      <xdr:col>2</xdr:col>
      <xdr:colOff>876300</xdr:colOff>
      <xdr:row>16</xdr:row>
      <xdr:rowOff>266700</xdr:rowOff>
    </xdr:to>
    <xdr:sp macro="" textlink="">
      <xdr:nvSpPr>
        <xdr:cNvPr id="32" name="TextBox 31"/>
        <xdr:cNvSpPr txBox="1"/>
      </xdr:nvSpPr>
      <xdr:spPr>
        <a:xfrm>
          <a:off x="9992353650"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4"/>
      <c r="C13" s="294"/>
      <c r="D13" s="294"/>
      <c r="E13" s="294"/>
      <c r="F13" s="294"/>
      <c r="G13" s="294"/>
      <c r="H13" s="294"/>
      <c r="I13" s="294"/>
      <c r="J13" s="294"/>
    </row>
    <row r="14" spans="2:10" ht="26.25" customHeight="1" x14ac:dyDescent="0.5">
      <c r="B14" s="294"/>
      <c r="C14" s="294"/>
      <c r="D14" s="294"/>
      <c r="E14" s="294"/>
      <c r="F14" s="294"/>
      <c r="G14" s="294"/>
      <c r="H14" s="294"/>
      <c r="I14" s="294"/>
      <c r="J14" s="294"/>
    </row>
    <row r="30" spans="2:19" s="111" customFormat="1" ht="20.100000000000001" customHeight="1" x14ac:dyDescent="0.45">
      <c r="B30" s="295" t="s">
        <v>1710</v>
      </c>
      <c r="K30" s="295"/>
      <c r="S30" s="295" t="s">
        <v>1716</v>
      </c>
    </row>
    <row r="31" spans="2:19" s="111" customFormat="1" ht="8.25" customHeight="1" x14ac:dyDescent="0.45"/>
    <row r="32" spans="2:19" s="111" customFormat="1" ht="18" customHeight="1" x14ac:dyDescent="0.45">
      <c r="B32" s="111" t="s">
        <v>1711</v>
      </c>
      <c r="C32" s="111" t="s">
        <v>681</v>
      </c>
      <c r="R32" s="111" t="s">
        <v>584</v>
      </c>
      <c r="S32" s="111" t="s">
        <v>1715</v>
      </c>
    </row>
    <row r="33" spans="2:19" s="111" customFormat="1" ht="18" customHeight="1" x14ac:dyDescent="0.45">
      <c r="C33" s="111" t="s">
        <v>1694</v>
      </c>
      <c r="R33" s="111" t="s">
        <v>1696</v>
      </c>
    </row>
    <row r="34" spans="2:19" s="111" customFormat="1" ht="18" customHeight="1" x14ac:dyDescent="0.45">
      <c r="C34" s="111" t="s">
        <v>33</v>
      </c>
      <c r="R34" s="111" t="s">
        <v>329</v>
      </c>
    </row>
    <row r="35" spans="2:19" s="111" customFormat="1" ht="18" customHeight="1" x14ac:dyDescent="0.45">
      <c r="B35" s="111" t="s">
        <v>1712</v>
      </c>
      <c r="C35" s="1752" t="s">
        <v>1589</v>
      </c>
      <c r="D35" s="1752"/>
      <c r="E35" s="1752"/>
      <c r="P35" s="1753" t="s">
        <v>1589</v>
      </c>
      <c r="Q35" s="1753"/>
      <c r="R35" s="1753"/>
      <c r="S35" s="111" t="s">
        <v>1357</v>
      </c>
    </row>
    <row r="36" spans="2:19" s="111" customFormat="1" ht="18" customHeight="1" x14ac:dyDescent="0.45">
      <c r="B36" s="111" t="s">
        <v>1713</v>
      </c>
      <c r="C36" s="1574" t="s">
        <v>1695</v>
      </c>
      <c r="R36" s="111" t="s">
        <v>1356</v>
      </c>
      <c r="S36" s="111" t="s">
        <v>1467</v>
      </c>
    </row>
    <row r="37" spans="2:19" s="111" customFormat="1" ht="6" customHeight="1" x14ac:dyDescent="0.45"/>
    <row r="38" spans="2:19" s="111" customFormat="1" ht="20.100000000000001" customHeight="1" x14ac:dyDescent="0.45">
      <c r="B38" s="111" t="s">
        <v>1714</v>
      </c>
      <c r="C38" s="1549" t="s">
        <v>1354</v>
      </c>
      <c r="R38" s="1550" t="s">
        <v>1354</v>
      </c>
      <c r="S38" s="1550" t="s">
        <v>782</v>
      </c>
    </row>
    <row r="39" spans="2:19" s="111" customFormat="1" ht="6" customHeight="1" x14ac:dyDescent="0.45"/>
    <row r="40" spans="2:19" s="111" customFormat="1" ht="20.100000000000001" customHeight="1" x14ac:dyDescent="0.45">
      <c r="B40" s="111" t="s">
        <v>405</v>
      </c>
      <c r="C40" s="1549" t="s">
        <v>1354</v>
      </c>
      <c r="R40" s="1550" t="s">
        <v>1354</v>
      </c>
      <c r="S40" s="111" t="s">
        <v>781</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4"/>
    <col min="2" max="2" width="71.140625" style="263" customWidth="1"/>
    <col min="3" max="20" width="16.7109375" style="264" customWidth="1"/>
    <col min="21" max="21" width="69.28515625" style="263" customWidth="1"/>
    <col min="22" max="23" width="6" style="264" customWidth="1"/>
    <col min="24" max="24" width="6.5703125" style="264" customWidth="1"/>
    <col min="25" max="25" width="12.85546875" style="264" customWidth="1"/>
    <col min="26" max="29" width="6" style="264" customWidth="1"/>
    <col min="30" max="16384" width="6" style="264"/>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59" customFormat="1" ht="36.75" x14ac:dyDescent="0.85">
      <c r="B4" s="1795" t="s">
        <v>1789</v>
      </c>
      <c r="C4" s="1795"/>
      <c r="D4" s="1795"/>
      <c r="E4" s="1795"/>
      <c r="F4" s="1795"/>
      <c r="G4" s="1795"/>
      <c r="H4" s="1795"/>
      <c r="I4" s="1795"/>
      <c r="J4" s="1795"/>
      <c r="K4" s="1795"/>
      <c r="L4" s="1795" t="s">
        <v>1790</v>
      </c>
      <c r="M4" s="1795"/>
      <c r="N4" s="1795"/>
      <c r="O4" s="1795"/>
      <c r="P4" s="1795"/>
      <c r="Q4" s="1795"/>
      <c r="R4" s="1795"/>
      <c r="S4" s="1795"/>
      <c r="T4" s="1795"/>
      <c r="U4" s="1795"/>
      <c r="V4" s="261"/>
    </row>
    <row r="5" spans="1:28" s="260" customFormat="1" ht="17.25" customHeight="1" x14ac:dyDescent="0.7">
      <c r="C5" s="261"/>
      <c r="D5" s="261"/>
      <c r="E5" s="261"/>
      <c r="F5" s="261"/>
      <c r="G5" s="261"/>
      <c r="H5" s="261"/>
      <c r="I5" s="261"/>
      <c r="J5" s="261"/>
      <c r="K5" s="261"/>
      <c r="L5" s="261"/>
      <c r="M5" s="261"/>
      <c r="N5" s="261"/>
      <c r="O5" s="261"/>
      <c r="P5" s="261"/>
      <c r="Q5" s="261"/>
      <c r="R5" s="261"/>
      <c r="S5" s="261"/>
      <c r="T5" s="261"/>
      <c r="U5" s="261"/>
    </row>
    <row r="6" spans="1:28" s="260" customFormat="1" ht="17.25" customHeight="1" x14ac:dyDescent="0.65">
      <c r="B6" s="262"/>
      <c r="C6" s="262"/>
      <c r="D6" s="262"/>
      <c r="E6" s="262"/>
      <c r="F6" s="262"/>
      <c r="G6" s="262"/>
      <c r="H6" s="262"/>
      <c r="I6" s="262"/>
      <c r="J6" s="262"/>
      <c r="K6" s="262"/>
      <c r="L6" s="262"/>
      <c r="M6" s="262"/>
      <c r="N6" s="262"/>
      <c r="O6" s="262"/>
      <c r="P6" s="262"/>
      <c r="Q6" s="262"/>
      <c r="R6" s="262"/>
      <c r="S6" s="262"/>
      <c r="T6" s="262"/>
      <c r="U6" s="262"/>
    </row>
    <row r="7" spans="1:28" s="514" customFormat="1" ht="22.5" x14ac:dyDescent="0.5">
      <c r="B7" s="515" t="s">
        <v>1720</v>
      </c>
      <c r="I7" s="516"/>
      <c r="J7" s="516"/>
      <c r="K7" s="516"/>
      <c r="L7" s="516"/>
      <c r="M7" s="516"/>
      <c r="N7" s="516"/>
      <c r="O7" s="516"/>
      <c r="P7" s="516"/>
      <c r="Q7" s="516"/>
      <c r="R7" s="516"/>
      <c r="S7" s="516"/>
      <c r="T7" s="516"/>
      <c r="U7" s="517" t="s">
        <v>1724</v>
      </c>
    </row>
    <row r="8" spans="1:28" s="260" customFormat="1" ht="9.75" customHeight="1" thickBot="1" x14ac:dyDescent="0.7">
      <c r="B8" s="262"/>
      <c r="C8" s="262"/>
      <c r="D8" s="262"/>
      <c r="E8" s="262"/>
      <c r="F8" s="262"/>
      <c r="G8" s="262"/>
      <c r="H8" s="262"/>
      <c r="I8" s="262"/>
      <c r="J8" s="262"/>
      <c r="K8" s="262"/>
      <c r="L8" s="262"/>
      <c r="M8" s="262"/>
      <c r="N8" s="262"/>
      <c r="O8" s="262"/>
      <c r="P8" s="262"/>
      <c r="Q8" s="262"/>
      <c r="R8" s="262"/>
      <c r="S8" s="262"/>
      <c r="T8" s="262"/>
      <c r="U8" s="262"/>
    </row>
    <row r="9" spans="1:28" s="512" customFormat="1" ht="25.5" customHeight="1" thickTop="1" x14ac:dyDescent="0.2">
      <c r="A9" s="511"/>
      <c r="B9" s="1800"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765" t="s">
        <v>884</v>
      </c>
    </row>
    <row r="10" spans="1:28" s="509" customFormat="1" ht="18.75" customHeight="1" x14ac:dyDescent="0.2">
      <c r="B10" s="1801"/>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89"/>
    </row>
    <row r="11" spans="1:28" s="510" customFormat="1" ht="18.75" customHeight="1" x14ac:dyDescent="0.2">
      <c r="A11" s="509"/>
      <c r="B11" s="1802"/>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90"/>
    </row>
    <row r="12" spans="1:28" s="428" customFormat="1" ht="24.95" customHeight="1" x14ac:dyDescent="0.7">
      <c r="B12" s="339"/>
      <c r="C12" s="424"/>
      <c r="D12" s="424"/>
      <c r="E12" s="424"/>
      <c r="F12" s="424"/>
      <c r="G12" s="424"/>
      <c r="H12" s="1617"/>
      <c r="I12" s="426"/>
      <c r="J12" s="427"/>
      <c r="K12" s="427"/>
      <c r="L12" s="427"/>
      <c r="M12" s="427"/>
      <c r="N12" s="427"/>
      <c r="O12" s="427"/>
      <c r="P12" s="427"/>
      <c r="Q12" s="427"/>
      <c r="R12" s="427"/>
      <c r="S12" s="427"/>
      <c r="T12" s="495"/>
      <c r="U12" s="498"/>
      <c r="V12" s="499"/>
      <c r="W12" s="500"/>
      <c r="X12" s="500"/>
      <c r="Y12" s="458"/>
      <c r="Z12" s="458"/>
      <c r="AA12" s="458"/>
      <c r="AB12" s="458"/>
    </row>
    <row r="13" spans="1:28" s="1018" customFormat="1" ht="24.95" customHeight="1" x14ac:dyDescent="0.2">
      <c r="A13" s="511"/>
      <c r="B13" s="1025" t="s">
        <v>7</v>
      </c>
      <c r="C13" s="1014"/>
      <c r="D13" s="1014"/>
      <c r="E13" s="1014"/>
      <c r="F13" s="1014"/>
      <c r="G13" s="1014"/>
      <c r="H13" s="1618"/>
      <c r="I13" s="1016"/>
      <c r="J13" s="1017"/>
      <c r="K13" s="1017"/>
      <c r="L13" s="1017"/>
      <c r="M13" s="1017"/>
      <c r="N13" s="1017"/>
      <c r="O13" s="1017"/>
      <c r="P13" s="1017"/>
      <c r="Q13" s="1017"/>
      <c r="R13" s="1017"/>
      <c r="S13" s="1017"/>
      <c r="T13" s="1015"/>
      <c r="U13" s="1031" t="s">
        <v>378</v>
      </c>
    </row>
    <row r="14" spans="1:28" s="1018" customFormat="1" ht="15" customHeight="1" x14ac:dyDescent="0.2">
      <c r="B14" s="1026"/>
      <c r="C14" s="1019"/>
      <c r="D14" s="1019"/>
      <c r="E14" s="1019"/>
      <c r="F14" s="1019"/>
      <c r="G14" s="1019"/>
      <c r="H14" s="1619"/>
      <c r="I14" s="1020"/>
      <c r="J14" s="1021"/>
      <c r="K14" s="1021"/>
      <c r="L14" s="1021"/>
      <c r="M14" s="1021"/>
      <c r="N14" s="1021"/>
      <c r="O14" s="1021"/>
      <c r="P14" s="1021"/>
      <c r="Q14" s="1021"/>
      <c r="R14" s="1021"/>
      <c r="S14" s="1021"/>
      <c r="T14" s="1022"/>
      <c r="U14" s="1032"/>
    </row>
    <row r="15" spans="1:28" s="1018" customFormat="1" ht="24.95" customHeight="1" x14ac:dyDescent="0.2">
      <c r="A15" s="511"/>
      <c r="B15" s="592" t="s">
        <v>8</v>
      </c>
      <c r="C15" s="860">
        <v>135501.4980905272</v>
      </c>
      <c r="D15" s="860">
        <v>172175.78397045578</v>
      </c>
      <c r="E15" s="860">
        <v>357360.16367607401</v>
      </c>
      <c r="F15" s="860">
        <v>328880.90592837491</v>
      </c>
      <c r="G15" s="860">
        <v>346853.51193888643</v>
      </c>
      <c r="H15" s="903">
        <v>268632.39647846983</v>
      </c>
      <c r="I15" s="773">
        <v>346559.64864637976</v>
      </c>
      <c r="J15" s="771">
        <v>352431.37607650599</v>
      </c>
      <c r="K15" s="771">
        <v>341001.3760386869</v>
      </c>
      <c r="L15" s="771">
        <v>335046.97414115857</v>
      </c>
      <c r="M15" s="771">
        <v>336368.61330438423</v>
      </c>
      <c r="N15" s="771">
        <v>339483.55483312643</v>
      </c>
      <c r="O15" s="771">
        <v>321960.19579444401</v>
      </c>
      <c r="P15" s="771">
        <v>310672.47845023812</v>
      </c>
      <c r="Q15" s="771">
        <v>273451.87380743236</v>
      </c>
      <c r="R15" s="771">
        <v>274872.07080432796</v>
      </c>
      <c r="S15" s="771">
        <v>271683.12244926649</v>
      </c>
      <c r="T15" s="772">
        <v>268632.39647846983</v>
      </c>
      <c r="U15" s="1032" t="s">
        <v>379</v>
      </c>
      <c r="V15" s="1023"/>
      <c r="W15" s="1023"/>
      <c r="X15" s="1023"/>
      <c r="Y15" s="1023"/>
      <c r="Z15" s="1023"/>
    </row>
    <row r="16" spans="1:28" s="511" customFormat="1" ht="24.95" customHeight="1" x14ac:dyDescent="0.2">
      <c r="B16" s="594" t="s">
        <v>1433</v>
      </c>
      <c r="C16" s="864">
        <v>2959.64209514</v>
      </c>
      <c r="D16" s="864">
        <v>6048.4302758200001</v>
      </c>
      <c r="E16" s="864">
        <v>14815.332435389999</v>
      </c>
      <c r="F16" s="864">
        <v>11750.494398360001</v>
      </c>
      <c r="G16" s="864">
        <v>8766.4574433399994</v>
      </c>
      <c r="H16" s="907">
        <v>10922.77081487</v>
      </c>
      <c r="I16" s="770">
        <v>7798.4959703899995</v>
      </c>
      <c r="J16" s="768">
        <v>9813.6538707900017</v>
      </c>
      <c r="K16" s="768">
        <v>8435.1591245600011</v>
      </c>
      <c r="L16" s="768">
        <v>6998.7995946199999</v>
      </c>
      <c r="M16" s="768">
        <v>7902.7917269999998</v>
      </c>
      <c r="N16" s="768">
        <v>9752.1793529400002</v>
      </c>
      <c r="O16" s="768">
        <v>11150.427132349998</v>
      </c>
      <c r="P16" s="768">
        <v>12840.801191610002</v>
      </c>
      <c r="Q16" s="768">
        <v>15676.420510189999</v>
      </c>
      <c r="R16" s="768">
        <v>13011.930361870001</v>
      </c>
      <c r="S16" s="768">
        <v>11958.261755419999</v>
      </c>
      <c r="T16" s="769">
        <v>10922.77081487</v>
      </c>
      <c r="U16" s="987" t="s">
        <v>1189</v>
      </c>
      <c r="V16" s="1023"/>
      <c r="W16" s="1023"/>
      <c r="X16" s="1023"/>
      <c r="Y16" s="1023"/>
    </row>
    <row r="17" spans="2:28" s="511" customFormat="1" ht="24.95" customHeight="1" x14ac:dyDescent="0.2">
      <c r="B17" s="594" t="s">
        <v>1434</v>
      </c>
      <c r="C17" s="864">
        <v>130529.1160205272</v>
      </c>
      <c r="D17" s="864">
        <v>162785.50222820579</v>
      </c>
      <c r="E17" s="864">
        <v>338572.3626079596</v>
      </c>
      <c r="F17" s="864">
        <v>315284.65007463889</v>
      </c>
      <c r="G17" s="864">
        <v>337654.41899064236</v>
      </c>
      <c r="H17" s="907">
        <v>257100.36803454062</v>
      </c>
      <c r="I17" s="770">
        <v>336299.46624488349</v>
      </c>
      <c r="J17" s="768">
        <v>342261.48021931958</v>
      </c>
      <c r="K17" s="768">
        <v>332195.35916943965</v>
      </c>
      <c r="L17" s="768">
        <v>327483.63406766643</v>
      </c>
      <c r="M17" s="768">
        <v>328062.94861350273</v>
      </c>
      <c r="N17" s="768">
        <v>329387.49924300367</v>
      </c>
      <c r="O17" s="768">
        <v>310465.33552259917</v>
      </c>
      <c r="P17" s="768">
        <v>297413.09284337738</v>
      </c>
      <c r="Q17" s="768">
        <v>257398.13370258274</v>
      </c>
      <c r="R17" s="768">
        <v>261362.24526027331</v>
      </c>
      <c r="S17" s="768">
        <v>259289.36791361304</v>
      </c>
      <c r="T17" s="769">
        <v>257100.36803454062</v>
      </c>
      <c r="U17" s="987" t="s">
        <v>1363</v>
      </c>
      <c r="V17" s="1023"/>
      <c r="W17" s="1023"/>
      <c r="X17" s="1023"/>
      <c r="Y17" s="1023"/>
    </row>
    <row r="18" spans="2:28" s="511" customFormat="1" ht="24.95" customHeight="1" x14ac:dyDescent="0.2">
      <c r="B18" s="594" t="s">
        <v>156</v>
      </c>
      <c r="C18" s="864">
        <v>2012.7399748599998</v>
      </c>
      <c r="D18" s="864">
        <v>3341.8514664300001</v>
      </c>
      <c r="E18" s="864">
        <v>3972.4686327244435</v>
      </c>
      <c r="F18" s="864">
        <v>1845.7614553759979</v>
      </c>
      <c r="G18" s="864">
        <v>432.63550490406772</v>
      </c>
      <c r="H18" s="907">
        <v>609.25762905917156</v>
      </c>
      <c r="I18" s="770">
        <v>2461.6864311063018</v>
      </c>
      <c r="J18" s="768">
        <v>356.24198639641332</v>
      </c>
      <c r="K18" s="768">
        <v>370.85774468724549</v>
      </c>
      <c r="L18" s="768">
        <v>564.54047887216143</v>
      </c>
      <c r="M18" s="768">
        <v>402.87296388152492</v>
      </c>
      <c r="N18" s="768">
        <v>343.87623718278621</v>
      </c>
      <c r="O18" s="768">
        <v>344.43313949485355</v>
      </c>
      <c r="P18" s="768">
        <v>418.58441525077654</v>
      </c>
      <c r="Q18" s="768">
        <v>377.31959465958715</v>
      </c>
      <c r="R18" s="768">
        <v>497.89518218462393</v>
      </c>
      <c r="S18" s="768">
        <v>435.49278023342384</v>
      </c>
      <c r="T18" s="769">
        <v>609.25762905917156</v>
      </c>
      <c r="U18" s="987" t="s">
        <v>1188</v>
      </c>
      <c r="V18" s="1023"/>
      <c r="W18" s="1023"/>
      <c r="X18" s="1023"/>
      <c r="Y18" s="1023"/>
    </row>
    <row r="19" spans="2:28" s="966" customFormat="1" ht="15" customHeight="1" x14ac:dyDescent="0.2">
      <c r="B19" s="592"/>
      <c r="C19" s="864"/>
      <c r="D19" s="864"/>
      <c r="E19" s="864"/>
      <c r="F19" s="864"/>
      <c r="G19" s="864"/>
      <c r="H19" s="907"/>
      <c r="I19" s="770"/>
      <c r="J19" s="768"/>
      <c r="K19" s="768"/>
      <c r="L19" s="768"/>
      <c r="M19" s="768"/>
      <c r="N19" s="768"/>
      <c r="O19" s="768"/>
      <c r="P19" s="768"/>
      <c r="Q19" s="768"/>
      <c r="R19" s="768"/>
      <c r="S19" s="768"/>
      <c r="T19" s="769"/>
      <c r="U19" s="1033"/>
      <c r="V19" s="1023"/>
      <c r="W19" s="1023"/>
      <c r="X19" s="1023"/>
      <c r="Y19" s="1023"/>
      <c r="Z19" s="991"/>
      <c r="AA19" s="991"/>
      <c r="AB19" s="991"/>
    </row>
    <row r="20" spans="2:28" s="1018" customFormat="1" ht="24.95" customHeight="1" x14ac:dyDescent="0.2">
      <c r="B20" s="592" t="s">
        <v>9</v>
      </c>
      <c r="C20" s="860">
        <v>101819.66201933687</v>
      </c>
      <c r="D20" s="860">
        <v>187300.80794440553</v>
      </c>
      <c r="E20" s="860">
        <v>151432.24551373642</v>
      </c>
      <c r="F20" s="860">
        <v>269404.55222589592</v>
      </c>
      <c r="G20" s="860">
        <v>492553.12325792847</v>
      </c>
      <c r="H20" s="903">
        <v>831740.7006130158</v>
      </c>
      <c r="I20" s="773">
        <v>543251.1984199062</v>
      </c>
      <c r="J20" s="771">
        <v>617047.95282922685</v>
      </c>
      <c r="K20" s="771">
        <v>669856.90035808284</v>
      </c>
      <c r="L20" s="771">
        <v>673475.98247624771</v>
      </c>
      <c r="M20" s="771">
        <v>656133.47324040602</v>
      </c>
      <c r="N20" s="771">
        <v>652095.16825394332</v>
      </c>
      <c r="O20" s="771">
        <v>704776.72344362701</v>
      </c>
      <c r="P20" s="771">
        <v>727075.83060011489</v>
      </c>
      <c r="Q20" s="771">
        <v>751480.02177759085</v>
      </c>
      <c r="R20" s="771">
        <v>759221.98281410919</v>
      </c>
      <c r="S20" s="771">
        <v>811423.16415465297</v>
      </c>
      <c r="T20" s="772">
        <v>831740.7006130158</v>
      </c>
      <c r="U20" s="1032" t="s">
        <v>383</v>
      </c>
      <c r="V20" s="1023"/>
      <c r="W20" s="1023"/>
      <c r="X20" s="1023"/>
      <c r="Y20" s="1023"/>
    </row>
    <row r="21" spans="2:28" s="511" customFormat="1" ht="24.95" customHeight="1" x14ac:dyDescent="0.2">
      <c r="B21" s="592" t="s">
        <v>1291</v>
      </c>
      <c r="C21" s="860">
        <v>50772.96544683048</v>
      </c>
      <c r="D21" s="860">
        <v>122762.98662885353</v>
      </c>
      <c r="E21" s="860">
        <v>104205.95470122751</v>
      </c>
      <c r="F21" s="860">
        <v>137310.03995112597</v>
      </c>
      <c r="G21" s="860">
        <v>229785.19196959134</v>
      </c>
      <c r="H21" s="903">
        <v>498834.88826585573</v>
      </c>
      <c r="I21" s="773">
        <v>287184.35734330094</v>
      </c>
      <c r="J21" s="771">
        <v>317951.34430278355</v>
      </c>
      <c r="K21" s="771">
        <v>355195.18332017673</v>
      </c>
      <c r="L21" s="771">
        <v>365570.33621758776</v>
      </c>
      <c r="M21" s="771">
        <v>385723.94440101611</v>
      </c>
      <c r="N21" s="771">
        <v>397745.32103111321</v>
      </c>
      <c r="O21" s="771">
        <v>424391.25956660317</v>
      </c>
      <c r="P21" s="771">
        <v>438752.12395950424</v>
      </c>
      <c r="Q21" s="771">
        <v>449429.88173802634</v>
      </c>
      <c r="R21" s="771">
        <v>453710.32073803124</v>
      </c>
      <c r="S21" s="771">
        <v>474224.51422095654</v>
      </c>
      <c r="T21" s="772">
        <v>498834.88826585573</v>
      </c>
      <c r="U21" s="1032" t="s">
        <v>1294</v>
      </c>
      <c r="V21" s="1023"/>
      <c r="W21" s="1023"/>
      <c r="X21" s="1023"/>
      <c r="Y21" s="1023"/>
    </row>
    <row r="22" spans="2:28" s="511" customFormat="1" ht="24.95" customHeight="1" x14ac:dyDescent="0.2">
      <c r="B22" s="594" t="s">
        <v>1287</v>
      </c>
      <c r="C22" s="864">
        <v>0</v>
      </c>
      <c r="D22" s="864">
        <v>0</v>
      </c>
      <c r="E22" s="864">
        <v>0</v>
      </c>
      <c r="F22" s="864">
        <v>0</v>
      </c>
      <c r="G22" s="864">
        <v>0</v>
      </c>
      <c r="H22" s="907">
        <v>0</v>
      </c>
      <c r="I22" s="770">
        <v>0</v>
      </c>
      <c r="J22" s="768">
        <v>0</v>
      </c>
      <c r="K22" s="768">
        <v>0</v>
      </c>
      <c r="L22" s="768">
        <v>0</v>
      </c>
      <c r="M22" s="768">
        <v>0</v>
      </c>
      <c r="N22" s="768">
        <v>0</v>
      </c>
      <c r="O22" s="768">
        <v>0</v>
      </c>
      <c r="P22" s="768">
        <v>0</v>
      </c>
      <c r="Q22" s="768">
        <v>0</v>
      </c>
      <c r="R22" s="768">
        <v>0</v>
      </c>
      <c r="S22" s="768">
        <v>0</v>
      </c>
      <c r="T22" s="769">
        <v>0</v>
      </c>
      <c r="U22" s="987" t="s">
        <v>1296</v>
      </c>
      <c r="V22" s="1023"/>
      <c r="W22" s="1023"/>
      <c r="X22" s="1023"/>
      <c r="Y22" s="1023"/>
    </row>
    <row r="23" spans="2:28" s="511" customFormat="1" ht="24.95" customHeight="1" x14ac:dyDescent="0.2">
      <c r="B23" s="594" t="s">
        <v>1288</v>
      </c>
      <c r="C23" s="864">
        <v>0</v>
      </c>
      <c r="D23" s="864">
        <v>0</v>
      </c>
      <c r="E23" s="864">
        <v>0</v>
      </c>
      <c r="F23" s="864">
        <v>0</v>
      </c>
      <c r="G23" s="864">
        <v>0</v>
      </c>
      <c r="H23" s="907">
        <v>0</v>
      </c>
      <c r="I23" s="770">
        <v>0</v>
      </c>
      <c r="J23" s="768">
        <v>0</v>
      </c>
      <c r="K23" s="768">
        <v>0</v>
      </c>
      <c r="L23" s="768">
        <v>0</v>
      </c>
      <c r="M23" s="768">
        <v>0</v>
      </c>
      <c r="N23" s="768">
        <v>0</v>
      </c>
      <c r="O23" s="768">
        <v>0</v>
      </c>
      <c r="P23" s="768">
        <v>0</v>
      </c>
      <c r="Q23" s="768">
        <v>0</v>
      </c>
      <c r="R23" s="768">
        <v>0</v>
      </c>
      <c r="S23" s="768">
        <v>0</v>
      </c>
      <c r="T23" s="769">
        <v>0</v>
      </c>
      <c r="U23" s="987" t="s">
        <v>1298</v>
      </c>
      <c r="V23" s="1023"/>
      <c r="W23" s="1023"/>
      <c r="X23" s="1023"/>
      <c r="Y23" s="1023"/>
    </row>
    <row r="24" spans="2:28" s="511" customFormat="1" ht="24.95" customHeight="1" x14ac:dyDescent="0.2">
      <c r="B24" s="594" t="s">
        <v>1289</v>
      </c>
      <c r="C24" s="864">
        <v>50772.96544683048</v>
      </c>
      <c r="D24" s="864">
        <v>122507.75354868353</v>
      </c>
      <c r="E24" s="864">
        <v>104022.00476373751</v>
      </c>
      <c r="F24" s="864">
        <v>137056.83181577598</v>
      </c>
      <c r="G24" s="864">
        <v>229565.76231639134</v>
      </c>
      <c r="H24" s="907">
        <v>498725.34825714573</v>
      </c>
      <c r="I24" s="770">
        <v>286974.34994416096</v>
      </c>
      <c r="J24" s="768">
        <v>317751.06721685355</v>
      </c>
      <c r="K24" s="768">
        <v>355004.52920954674</v>
      </c>
      <c r="L24" s="768">
        <v>365389.46914091776</v>
      </c>
      <c r="M24" s="768">
        <v>385552.90279857611</v>
      </c>
      <c r="N24" s="768">
        <v>397582.81787411321</v>
      </c>
      <c r="O24" s="768">
        <v>424237.33106691315</v>
      </c>
      <c r="P24" s="768">
        <v>438606.86366354424</v>
      </c>
      <c r="Q24" s="768">
        <v>449293.43203213636</v>
      </c>
      <c r="R24" s="768">
        <v>453582.72992439126</v>
      </c>
      <c r="S24" s="768">
        <v>474105.92051552655</v>
      </c>
      <c r="T24" s="769">
        <v>498725.34825714573</v>
      </c>
      <c r="U24" s="987" t="s">
        <v>1297</v>
      </c>
      <c r="V24" s="1023"/>
      <c r="W24" s="1023"/>
      <c r="X24" s="1023"/>
      <c r="Y24" s="1023"/>
    </row>
    <row r="25" spans="2:28" s="511" customFormat="1" ht="24.75" customHeight="1" x14ac:dyDescent="0.2">
      <c r="B25" s="594" t="s">
        <v>1290</v>
      </c>
      <c r="C25" s="864">
        <v>0</v>
      </c>
      <c r="D25" s="864">
        <v>255.23308016999999</v>
      </c>
      <c r="E25" s="864">
        <v>183.94993749000002</v>
      </c>
      <c r="F25" s="864">
        <v>253.20813534999999</v>
      </c>
      <c r="G25" s="864">
        <v>219.42965319999999</v>
      </c>
      <c r="H25" s="907">
        <v>109.54000871000001</v>
      </c>
      <c r="I25" s="770">
        <v>210.00739913999999</v>
      </c>
      <c r="J25" s="768">
        <v>200.27708593</v>
      </c>
      <c r="K25" s="768">
        <v>190.65411062999999</v>
      </c>
      <c r="L25" s="768">
        <v>180.86707667000002</v>
      </c>
      <c r="M25" s="768">
        <v>171.04160243999999</v>
      </c>
      <c r="N25" s="768">
        <v>162.50315700000002</v>
      </c>
      <c r="O25" s="768">
        <v>153.92849969</v>
      </c>
      <c r="P25" s="768">
        <v>145.26029596000001</v>
      </c>
      <c r="Q25" s="768">
        <v>136.44970589000002</v>
      </c>
      <c r="R25" s="768">
        <v>127.59081364000001</v>
      </c>
      <c r="S25" s="768">
        <v>118.59370543</v>
      </c>
      <c r="T25" s="769">
        <v>109.54000871000001</v>
      </c>
      <c r="U25" s="987" t="s">
        <v>1299</v>
      </c>
      <c r="V25" s="1023"/>
      <c r="W25" s="1023"/>
      <c r="X25" s="1023"/>
      <c r="Y25" s="1023"/>
    </row>
    <row r="26" spans="2:28" s="511" customFormat="1" ht="24.95" customHeight="1" x14ac:dyDescent="0.2">
      <c r="B26" s="592" t="s">
        <v>1292</v>
      </c>
      <c r="C26" s="860">
        <v>1988.3343578999998</v>
      </c>
      <c r="D26" s="860">
        <v>2348.9180791899998</v>
      </c>
      <c r="E26" s="860">
        <v>3202.9291248599998</v>
      </c>
      <c r="F26" s="860">
        <v>5816.5459139199993</v>
      </c>
      <c r="G26" s="860">
        <v>4896.5841568200003</v>
      </c>
      <c r="H26" s="903">
        <v>5671.8597463999995</v>
      </c>
      <c r="I26" s="773">
        <v>5219.0205617600004</v>
      </c>
      <c r="J26" s="771">
        <v>5703.4246412700004</v>
      </c>
      <c r="K26" s="771">
        <v>6371.1311780899996</v>
      </c>
      <c r="L26" s="771">
        <v>5632.5834189700008</v>
      </c>
      <c r="M26" s="771">
        <v>6422.1001848700007</v>
      </c>
      <c r="N26" s="771">
        <v>5347.0114119200007</v>
      </c>
      <c r="O26" s="771">
        <v>5292.7363840699991</v>
      </c>
      <c r="P26" s="771">
        <v>4698.5282695500009</v>
      </c>
      <c r="Q26" s="771">
        <v>6336.4342150600005</v>
      </c>
      <c r="R26" s="771">
        <v>5013.8378696300015</v>
      </c>
      <c r="S26" s="771">
        <v>5152.1472900899998</v>
      </c>
      <c r="T26" s="772">
        <v>5671.8597463999995</v>
      </c>
      <c r="U26" s="1032" t="s">
        <v>1295</v>
      </c>
      <c r="V26" s="1023"/>
      <c r="W26" s="1023"/>
      <c r="X26" s="1023"/>
      <c r="Y26" s="1023"/>
    </row>
    <row r="27" spans="2:28" s="511" customFormat="1" ht="24.95" customHeight="1" x14ac:dyDescent="0.2">
      <c r="B27" s="594" t="s">
        <v>10</v>
      </c>
      <c r="C27" s="864">
        <v>390.12718799999999</v>
      </c>
      <c r="D27" s="864">
        <v>383.94703737999998</v>
      </c>
      <c r="E27" s="864">
        <v>408.66763800000001</v>
      </c>
      <c r="F27" s="864">
        <v>681.76846599999999</v>
      </c>
      <c r="G27" s="864">
        <v>835.36691565000001</v>
      </c>
      <c r="H27" s="907">
        <v>782.82406264999997</v>
      </c>
      <c r="I27" s="770">
        <v>814.97371465000003</v>
      </c>
      <c r="J27" s="768">
        <v>830.25953864999997</v>
      </c>
      <c r="K27" s="768">
        <v>835.18537464999997</v>
      </c>
      <c r="L27" s="768">
        <v>823.80875164999998</v>
      </c>
      <c r="M27" s="768">
        <v>809.98736565000002</v>
      </c>
      <c r="N27" s="768">
        <v>809.98736565000002</v>
      </c>
      <c r="O27" s="768">
        <v>803.99648464999996</v>
      </c>
      <c r="P27" s="768">
        <v>780.03296065000006</v>
      </c>
      <c r="Q27" s="768">
        <v>794.89080165000007</v>
      </c>
      <c r="R27" s="768">
        <v>812.13341464999996</v>
      </c>
      <c r="S27" s="768">
        <v>792.09428465000008</v>
      </c>
      <c r="T27" s="769">
        <v>782.82406264999997</v>
      </c>
      <c r="U27" s="987" t="s">
        <v>1228</v>
      </c>
      <c r="V27" s="1023"/>
      <c r="W27" s="1023"/>
      <c r="X27" s="1023"/>
      <c r="Y27" s="1023"/>
    </row>
    <row r="28" spans="2:28" s="511" customFormat="1" ht="24.75" customHeight="1" x14ac:dyDescent="0.2">
      <c r="B28" s="594" t="s">
        <v>1293</v>
      </c>
      <c r="C28" s="864">
        <v>1598.2071698999998</v>
      </c>
      <c r="D28" s="864">
        <v>1964.9710418100001</v>
      </c>
      <c r="E28" s="864">
        <v>2794.2614868599999</v>
      </c>
      <c r="F28" s="864">
        <v>5134.7774479199998</v>
      </c>
      <c r="G28" s="864">
        <v>4061.2172411700003</v>
      </c>
      <c r="H28" s="907">
        <v>4889.0356837499994</v>
      </c>
      <c r="I28" s="770">
        <v>4404.0468471100003</v>
      </c>
      <c r="J28" s="768">
        <v>4873.1651026200007</v>
      </c>
      <c r="K28" s="768">
        <v>5535.9458034399995</v>
      </c>
      <c r="L28" s="768">
        <v>4808.7746673200008</v>
      </c>
      <c r="M28" s="768">
        <v>5612.1128192200003</v>
      </c>
      <c r="N28" s="768">
        <v>4537.0240462700003</v>
      </c>
      <c r="O28" s="768">
        <v>4488.7398994199993</v>
      </c>
      <c r="P28" s="768">
        <v>3918.4953089000005</v>
      </c>
      <c r="Q28" s="768">
        <v>5541.5434134100005</v>
      </c>
      <c r="R28" s="768">
        <v>4201.7044549800012</v>
      </c>
      <c r="S28" s="768">
        <v>4360.0530054399997</v>
      </c>
      <c r="T28" s="769">
        <v>4889.0356837499994</v>
      </c>
      <c r="U28" s="987" t="s">
        <v>1362</v>
      </c>
      <c r="V28" s="1023"/>
      <c r="W28" s="1023"/>
      <c r="X28" s="1023"/>
      <c r="Y28" s="1023"/>
    </row>
    <row r="29" spans="2:28" s="511" customFormat="1" ht="24.95" customHeight="1" x14ac:dyDescent="0.2">
      <c r="B29" s="592" t="s">
        <v>938</v>
      </c>
      <c r="C29" s="860">
        <v>50117.012863719006</v>
      </c>
      <c r="D29" s="860">
        <v>80761.042357589002</v>
      </c>
      <c r="E29" s="860">
        <v>109525.50024690901</v>
      </c>
      <c r="F29" s="860">
        <v>207235.27363894001</v>
      </c>
      <c r="G29" s="860">
        <v>309988.52432405</v>
      </c>
      <c r="H29" s="903">
        <v>382689.06524388003</v>
      </c>
      <c r="I29" s="773">
        <v>309291.27399849001</v>
      </c>
      <c r="J29" s="771">
        <v>345946.56247661001</v>
      </c>
      <c r="K29" s="771">
        <v>368050.60065182997</v>
      </c>
      <c r="L29" s="771">
        <v>315713.75980975997</v>
      </c>
      <c r="M29" s="771">
        <v>307036.80735537998</v>
      </c>
      <c r="N29" s="771">
        <v>336265.17039937002</v>
      </c>
      <c r="O29" s="771">
        <v>343666.68659054098</v>
      </c>
      <c r="P29" s="771">
        <v>346377.4469019149</v>
      </c>
      <c r="Q29" s="771">
        <v>360035.41111089074</v>
      </c>
      <c r="R29" s="771">
        <v>368474.8264223279</v>
      </c>
      <c r="S29" s="771">
        <v>391570.16864467761</v>
      </c>
      <c r="T29" s="772">
        <v>382689.06524388003</v>
      </c>
      <c r="U29" s="1032" t="s">
        <v>1190</v>
      </c>
      <c r="V29" s="1023"/>
      <c r="W29" s="1023"/>
      <c r="X29" s="1023"/>
      <c r="Y29" s="1023"/>
    </row>
    <row r="30" spans="2:28" s="511" customFormat="1" ht="24.95" customHeight="1" x14ac:dyDescent="0.2">
      <c r="B30" s="594" t="s">
        <v>786</v>
      </c>
      <c r="C30" s="864">
        <v>1042.8357124500001</v>
      </c>
      <c r="D30" s="864">
        <v>1801.94319879</v>
      </c>
      <c r="E30" s="864">
        <v>2446.1036507700001</v>
      </c>
      <c r="F30" s="864">
        <v>7805.6239777399996</v>
      </c>
      <c r="G30" s="864">
        <v>8083.980562140001</v>
      </c>
      <c r="H30" s="907">
        <v>15222.302668979999</v>
      </c>
      <c r="I30" s="770">
        <v>8395.7301036499994</v>
      </c>
      <c r="J30" s="768">
        <v>11867.500149380001</v>
      </c>
      <c r="K30" s="768">
        <v>13394.624933850002</v>
      </c>
      <c r="L30" s="768">
        <v>9814.6910958799999</v>
      </c>
      <c r="M30" s="768">
        <v>10007.192510390003</v>
      </c>
      <c r="N30" s="768">
        <v>13842.262821639999</v>
      </c>
      <c r="O30" s="768">
        <v>12142.41000054</v>
      </c>
      <c r="P30" s="768">
        <v>12889.48943833</v>
      </c>
      <c r="Q30" s="768">
        <v>13533.36460701</v>
      </c>
      <c r="R30" s="768">
        <v>14871.797590220001</v>
      </c>
      <c r="S30" s="768">
        <v>10129.776269170001</v>
      </c>
      <c r="T30" s="769">
        <v>15222.302668979999</v>
      </c>
      <c r="U30" s="987" t="s">
        <v>1456</v>
      </c>
      <c r="V30" s="1023"/>
      <c r="W30" s="1023"/>
      <c r="X30" s="1023"/>
      <c r="Y30" s="1023"/>
    </row>
    <row r="31" spans="2:28" s="511" customFormat="1" ht="24.95" customHeight="1" x14ac:dyDescent="0.2">
      <c r="B31" s="594" t="s">
        <v>174</v>
      </c>
      <c r="C31" s="864">
        <v>49074.177151269003</v>
      </c>
      <c r="D31" s="864">
        <v>78959.099158798999</v>
      </c>
      <c r="E31" s="864">
        <v>107079.39659613901</v>
      </c>
      <c r="F31" s="864">
        <v>199429.6496612</v>
      </c>
      <c r="G31" s="864">
        <v>301904.54376191</v>
      </c>
      <c r="H31" s="907">
        <v>367466.76257490006</v>
      </c>
      <c r="I31" s="770">
        <v>300895.54389484</v>
      </c>
      <c r="J31" s="768">
        <v>334079.06232723</v>
      </c>
      <c r="K31" s="768">
        <v>354655.97571797995</v>
      </c>
      <c r="L31" s="768">
        <v>305899.06871387997</v>
      </c>
      <c r="M31" s="768">
        <v>297029.61484498996</v>
      </c>
      <c r="N31" s="768">
        <v>322422.90757773002</v>
      </c>
      <c r="O31" s="768">
        <v>331524.27659000095</v>
      </c>
      <c r="P31" s="768">
        <v>333487.9574635849</v>
      </c>
      <c r="Q31" s="768">
        <v>346502.04650388076</v>
      </c>
      <c r="R31" s="768">
        <v>353603.0288321079</v>
      </c>
      <c r="S31" s="768">
        <v>381440.39237550762</v>
      </c>
      <c r="T31" s="769">
        <v>367466.76257490006</v>
      </c>
      <c r="U31" s="987" t="s">
        <v>1457</v>
      </c>
      <c r="V31" s="1023"/>
      <c r="W31" s="1023"/>
      <c r="X31" s="1023"/>
      <c r="Y31" s="1023"/>
    </row>
    <row r="32" spans="2:28" s="511" customFormat="1" ht="24.95" customHeight="1" x14ac:dyDescent="0.2">
      <c r="B32" s="1030" t="s">
        <v>920</v>
      </c>
      <c r="C32" s="864">
        <v>30164.140954489998</v>
      </c>
      <c r="D32" s="864">
        <v>45108.057909850002</v>
      </c>
      <c r="E32" s="864">
        <v>63238.07863258</v>
      </c>
      <c r="F32" s="864">
        <v>121358.02868973999</v>
      </c>
      <c r="G32" s="864">
        <v>189739.57604869999</v>
      </c>
      <c r="H32" s="907">
        <v>156122.50097344999</v>
      </c>
      <c r="I32" s="770">
        <v>190680.41650465003</v>
      </c>
      <c r="J32" s="768">
        <v>162799.04225897003</v>
      </c>
      <c r="K32" s="768">
        <v>145433.96104951997</v>
      </c>
      <c r="L32" s="768">
        <v>137145.20176851001</v>
      </c>
      <c r="M32" s="768">
        <v>134246.59673620999</v>
      </c>
      <c r="N32" s="768">
        <v>139002.02265356999</v>
      </c>
      <c r="O32" s="768">
        <v>149604.56274224096</v>
      </c>
      <c r="P32" s="768">
        <v>150383.24663879225</v>
      </c>
      <c r="Q32" s="768">
        <v>138017.93707568079</v>
      </c>
      <c r="R32" s="768">
        <v>142731.71089587253</v>
      </c>
      <c r="S32" s="768">
        <v>177609.77899856362</v>
      </c>
      <c r="T32" s="769">
        <v>156122.50097344999</v>
      </c>
      <c r="U32" s="977" t="s">
        <v>172</v>
      </c>
      <c r="V32" s="1023"/>
      <c r="W32" s="1023"/>
      <c r="X32" s="1023"/>
      <c r="Y32" s="1023"/>
    </row>
    <row r="33" spans="2:28" s="511" customFormat="1" ht="24.95" customHeight="1" x14ac:dyDescent="0.2">
      <c r="B33" s="1030" t="s">
        <v>881</v>
      </c>
      <c r="C33" s="864">
        <v>18910.036196779001</v>
      </c>
      <c r="D33" s="864">
        <v>33851.041248948997</v>
      </c>
      <c r="E33" s="864">
        <v>43841.317963558999</v>
      </c>
      <c r="F33" s="864">
        <v>78071.620971459997</v>
      </c>
      <c r="G33" s="864">
        <v>112164.96771321</v>
      </c>
      <c r="H33" s="907">
        <v>211344.26160145004</v>
      </c>
      <c r="I33" s="770">
        <v>110215.12739018998</v>
      </c>
      <c r="J33" s="768">
        <v>171280.02006826</v>
      </c>
      <c r="K33" s="768">
        <v>209222.01466846</v>
      </c>
      <c r="L33" s="768">
        <v>168753.86694536995</v>
      </c>
      <c r="M33" s="768">
        <v>162783.01810878</v>
      </c>
      <c r="N33" s="768">
        <v>183420.88492416</v>
      </c>
      <c r="O33" s="768">
        <v>181919.71384776002</v>
      </c>
      <c r="P33" s="768">
        <v>183104.71082479265</v>
      </c>
      <c r="Q33" s="768">
        <v>208484.1094282</v>
      </c>
      <c r="R33" s="768">
        <v>210871.3179362354</v>
      </c>
      <c r="S33" s="768">
        <v>203830.61337694398</v>
      </c>
      <c r="T33" s="769">
        <v>211344.26160145004</v>
      </c>
      <c r="U33" s="977" t="s">
        <v>794</v>
      </c>
      <c r="V33" s="1023"/>
      <c r="W33" s="1023"/>
      <c r="X33" s="1023"/>
      <c r="Y33" s="1023"/>
    </row>
    <row r="34" spans="2:28" s="511" customFormat="1" ht="24.95" customHeight="1" x14ac:dyDescent="0.2">
      <c r="B34" s="592" t="s">
        <v>157</v>
      </c>
      <c r="C34" s="860">
        <v>-1058.6506491126045</v>
      </c>
      <c r="D34" s="860">
        <v>-18572.139121227003</v>
      </c>
      <c r="E34" s="860">
        <v>-65502.138559260115</v>
      </c>
      <c r="F34" s="860">
        <v>-80957.307278090011</v>
      </c>
      <c r="G34" s="860">
        <v>-52117.177192532879</v>
      </c>
      <c r="H34" s="903">
        <v>-55455.112643119872</v>
      </c>
      <c r="I34" s="773">
        <v>-58443.453483644815</v>
      </c>
      <c r="J34" s="771">
        <v>-52553.378591436696</v>
      </c>
      <c r="K34" s="771">
        <v>-59760.014792013841</v>
      </c>
      <c r="L34" s="771">
        <v>-13440.696970069997</v>
      </c>
      <c r="M34" s="771">
        <v>-43049.378700860027</v>
      </c>
      <c r="N34" s="771">
        <v>-87262.334588459984</v>
      </c>
      <c r="O34" s="771">
        <v>-68573.95909758714</v>
      </c>
      <c r="P34" s="771">
        <v>-62752.268530854286</v>
      </c>
      <c r="Q34" s="771">
        <v>-64321.705286386314</v>
      </c>
      <c r="R34" s="771">
        <v>-67977.002215880028</v>
      </c>
      <c r="S34" s="771">
        <v>-59523.666001071229</v>
      </c>
      <c r="T34" s="772">
        <v>-55455.112643119872</v>
      </c>
      <c r="U34" s="1032" t="s">
        <v>1116</v>
      </c>
      <c r="V34" s="1023"/>
      <c r="W34" s="1023"/>
      <c r="X34" s="1023"/>
      <c r="Y34" s="1023"/>
    </row>
    <row r="35" spans="2:28" s="1018" customFormat="1" ht="24.95" customHeight="1" x14ac:dyDescent="0.2">
      <c r="B35" s="592"/>
      <c r="C35" s="860"/>
      <c r="D35" s="860"/>
      <c r="E35" s="860"/>
      <c r="F35" s="860"/>
      <c r="G35" s="860"/>
      <c r="H35" s="903"/>
      <c r="I35" s="773"/>
      <c r="J35" s="771"/>
      <c r="K35" s="771"/>
      <c r="L35" s="771"/>
      <c r="M35" s="771"/>
      <c r="N35" s="771"/>
      <c r="O35" s="771"/>
      <c r="P35" s="771"/>
      <c r="Q35" s="771"/>
      <c r="R35" s="771"/>
      <c r="S35" s="771"/>
      <c r="T35" s="772"/>
      <c r="U35" s="1032"/>
      <c r="V35" s="1023"/>
      <c r="W35" s="1023"/>
      <c r="X35" s="1023"/>
      <c r="Y35" s="1023"/>
    </row>
    <row r="36" spans="2:28" s="1018" customFormat="1" ht="24.95" customHeight="1" x14ac:dyDescent="0.2">
      <c r="B36" s="1027"/>
      <c r="C36" s="1624"/>
      <c r="D36" s="1624"/>
      <c r="E36" s="1624"/>
      <c r="F36" s="1624"/>
      <c r="G36" s="1624"/>
      <c r="H36" s="1620"/>
      <c r="I36" s="1508"/>
      <c r="J36" s="1506"/>
      <c r="K36" s="1506"/>
      <c r="L36" s="1506"/>
      <c r="M36" s="1506"/>
      <c r="N36" s="1506"/>
      <c r="O36" s="1506"/>
      <c r="P36" s="1506"/>
      <c r="Q36" s="1506"/>
      <c r="R36" s="1506"/>
      <c r="S36" s="1506"/>
      <c r="T36" s="1507"/>
      <c r="U36" s="1034"/>
      <c r="V36" s="1023"/>
      <c r="W36" s="1023"/>
      <c r="X36" s="1023"/>
      <c r="Y36" s="1023"/>
    </row>
    <row r="37" spans="2:28" s="1018" customFormat="1" ht="24.95" customHeight="1" x14ac:dyDescent="0.2">
      <c r="B37" s="592" t="s">
        <v>879</v>
      </c>
      <c r="C37" s="860">
        <v>237321.16010986408</v>
      </c>
      <c r="D37" s="860">
        <v>359476.59191486135</v>
      </c>
      <c r="E37" s="860">
        <v>508792.40918981039</v>
      </c>
      <c r="F37" s="860">
        <v>598285.45815427089</v>
      </c>
      <c r="G37" s="860">
        <v>839406.6351968149</v>
      </c>
      <c r="H37" s="903">
        <v>1100373.0970914857</v>
      </c>
      <c r="I37" s="773">
        <v>889810.84706628602</v>
      </c>
      <c r="J37" s="771">
        <v>969479.32890573284</v>
      </c>
      <c r="K37" s="771">
        <v>1010858.2763967698</v>
      </c>
      <c r="L37" s="771">
        <v>1008522.9566174063</v>
      </c>
      <c r="M37" s="771">
        <v>992502.08654479031</v>
      </c>
      <c r="N37" s="771">
        <v>991578.72308706981</v>
      </c>
      <c r="O37" s="771">
        <v>1026736.919238071</v>
      </c>
      <c r="P37" s="771">
        <v>1037748.309050353</v>
      </c>
      <c r="Q37" s="771">
        <v>1024931.8955850232</v>
      </c>
      <c r="R37" s="771">
        <v>1034094.0536184371</v>
      </c>
      <c r="S37" s="771">
        <v>1083106.2866039195</v>
      </c>
      <c r="T37" s="772">
        <v>1100373.0970914857</v>
      </c>
      <c r="U37" s="1032" t="s">
        <v>384</v>
      </c>
      <c r="V37" s="1023"/>
      <c r="W37" s="1023"/>
      <c r="X37" s="1023"/>
      <c r="Y37" s="1023"/>
    </row>
    <row r="38" spans="2:28" s="1018" customFormat="1" ht="15" customHeight="1" x14ac:dyDescent="0.2">
      <c r="B38" s="1028"/>
      <c r="C38" s="868"/>
      <c r="D38" s="868"/>
      <c r="E38" s="868"/>
      <c r="F38" s="868"/>
      <c r="G38" s="868"/>
      <c r="H38" s="1621"/>
      <c r="I38" s="869"/>
      <c r="J38" s="870"/>
      <c r="K38" s="870"/>
      <c r="L38" s="870"/>
      <c r="M38" s="870"/>
      <c r="N38" s="870"/>
      <c r="O38" s="870"/>
      <c r="P38" s="870"/>
      <c r="Q38" s="870"/>
      <c r="R38" s="870"/>
      <c r="S38" s="870"/>
      <c r="T38" s="871"/>
      <c r="U38" s="1035"/>
      <c r="V38" s="1023"/>
      <c r="W38" s="1023"/>
      <c r="X38" s="1023"/>
      <c r="Y38" s="1023"/>
    </row>
    <row r="39" spans="2:28" s="966" customFormat="1" ht="24.95" customHeight="1" x14ac:dyDescent="0.2">
      <c r="B39" s="592"/>
      <c r="C39" s="864"/>
      <c r="D39" s="864"/>
      <c r="E39" s="864"/>
      <c r="F39" s="864"/>
      <c r="G39" s="864"/>
      <c r="H39" s="907"/>
      <c r="I39" s="770"/>
      <c r="J39" s="768"/>
      <c r="K39" s="768"/>
      <c r="L39" s="768"/>
      <c r="M39" s="768"/>
      <c r="N39" s="768"/>
      <c r="O39" s="768"/>
      <c r="P39" s="768"/>
      <c r="Q39" s="768"/>
      <c r="R39" s="768"/>
      <c r="S39" s="768"/>
      <c r="T39" s="769"/>
      <c r="U39" s="1033"/>
      <c r="V39" s="1023"/>
      <c r="W39" s="1023"/>
      <c r="X39" s="1023"/>
      <c r="Y39" s="1023"/>
      <c r="Z39" s="991"/>
      <c r="AA39" s="991"/>
      <c r="AB39" s="991"/>
    </row>
    <row r="40" spans="2:28" s="1018" customFormat="1" ht="24.95" customHeight="1" x14ac:dyDescent="0.2">
      <c r="B40" s="832" t="s">
        <v>880</v>
      </c>
      <c r="C40" s="860"/>
      <c r="D40" s="860"/>
      <c r="E40" s="860"/>
      <c r="F40" s="860"/>
      <c r="G40" s="860"/>
      <c r="H40" s="903"/>
      <c r="I40" s="773"/>
      <c r="J40" s="771"/>
      <c r="K40" s="771"/>
      <c r="L40" s="771"/>
      <c r="M40" s="771"/>
      <c r="N40" s="771"/>
      <c r="O40" s="771"/>
      <c r="P40" s="771"/>
      <c r="Q40" s="771"/>
      <c r="R40" s="771"/>
      <c r="S40" s="771"/>
      <c r="T40" s="772"/>
      <c r="U40" s="1031" t="s">
        <v>385</v>
      </c>
      <c r="V40" s="1023"/>
      <c r="W40" s="1023"/>
      <c r="X40" s="1023"/>
      <c r="Y40" s="1023"/>
    </row>
    <row r="41" spans="2:28" s="966" customFormat="1" ht="15" customHeight="1" x14ac:dyDescent="0.2">
      <c r="B41" s="592"/>
      <c r="C41" s="864"/>
      <c r="D41" s="864"/>
      <c r="E41" s="864"/>
      <c r="F41" s="864"/>
      <c r="G41" s="864"/>
      <c r="H41" s="907"/>
      <c r="I41" s="770"/>
      <c r="J41" s="768"/>
      <c r="K41" s="768"/>
      <c r="L41" s="768"/>
      <c r="M41" s="768"/>
      <c r="N41" s="768"/>
      <c r="O41" s="768"/>
      <c r="P41" s="768"/>
      <c r="Q41" s="768"/>
      <c r="R41" s="768"/>
      <c r="S41" s="768"/>
      <c r="T41" s="769"/>
      <c r="U41" s="1033"/>
      <c r="V41" s="1023"/>
      <c r="W41" s="1023"/>
      <c r="X41" s="1023"/>
      <c r="Y41" s="1023"/>
      <c r="Z41" s="991"/>
      <c r="AA41" s="991"/>
      <c r="AB41" s="991"/>
    </row>
    <row r="42" spans="2:28" s="1018" customFormat="1" ht="24.75" customHeight="1" x14ac:dyDescent="0.2">
      <c r="B42" s="592" t="s">
        <v>855</v>
      </c>
      <c r="C42" s="860">
        <v>15679.710263145005</v>
      </c>
      <c r="D42" s="860">
        <v>37853.541615418013</v>
      </c>
      <c r="E42" s="860">
        <v>58366.377343947977</v>
      </c>
      <c r="F42" s="860">
        <v>92837.082097739883</v>
      </c>
      <c r="G42" s="860">
        <v>124284.42795908001</v>
      </c>
      <c r="H42" s="903">
        <v>174182.90909169993</v>
      </c>
      <c r="I42" s="773">
        <v>129760.9106216199</v>
      </c>
      <c r="J42" s="771">
        <v>125338.15880460995</v>
      </c>
      <c r="K42" s="771">
        <v>123264.7389912199</v>
      </c>
      <c r="L42" s="771">
        <v>126559.29641680994</v>
      </c>
      <c r="M42" s="771">
        <v>117136.68337250996</v>
      </c>
      <c r="N42" s="771">
        <v>135304.61214587995</v>
      </c>
      <c r="O42" s="771">
        <v>135565.56677816002</v>
      </c>
      <c r="P42" s="771">
        <v>147479.65528041014</v>
      </c>
      <c r="Q42" s="771">
        <v>141664.11367433993</v>
      </c>
      <c r="R42" s="771">
        <v>145281.76656637999</v>
      </c>
      <c r="S42" s="771">
        <v>165020.57997678008</v>
      </c>
      <c r="T42" s="772">
        <v>174182.90909169993</v>
      </c>
      <c r="U42" s="1032" t="s">
        <v>787</v>
      </c>
      <c r="V42" s="1023"/>
      <c r="W42" s="1023"/>
      <c r="X42" s="1023"/>
      <c r="Y42" s="1023"/>
    </row>
    <row r="43" spans="2:28" s="1018" customFormat="1" ht="25.5" customHeight="1" x14ac:dyDescent="0.2">
      <c r="B43" s="594" t="s">
        <v>933</v>
      </c>
      <c r="C43" s="864">
        <v>4.7520599400000005</v>
      </c>
      <c r="D43" s="864">
        <v>7.1518331000000011</v>
      </c>
      <c r="E43" s="864">
        <v>1.8824513899999999</v>
      </c>
      <c r="F43" s="864">
        <v>2.39584267</v>
      </c>
      <c r="G43" s="864">
        <v>16.732792270000001</v>
      </c>
      <c r="H43" s="907">
        <v>28.913805159999999</v>
      </c>
      <c r="I43" s="770">
        <v>16.844859980000003</v>
      </c>
      <c r="J43" s="768">
        <v>16.625264980000001</v>
      </c>
      <c r="K43" s="768">
        <v>16.025014980000002</v>
      </c>
      <c r="L43" s="768">
        <v>16.134929549999999</v>
      </c>
      <c r="M43" s="768">
        <v>16.134679549999998</v>
      </c>
      <c r="N43" s="768">
        <v>15.634429549999998</v>
      </c>
      <c r="O43" s="768">
        <v>15.579322750000001</v>
      </c>
      <c r="P43" s="768">
        <v>15.469397750000001</v>
      </c>
      <c r="Q43" s="768">
        <v>15.469147749999999</v>
      </c>
      <c r="R43" s="768">
        <v>28.889305159999999</v>
      </c>
      <c r="S43" s="768">
        <v>14.91405516</v>
      </c>
      <c r="T43" s="769">
        <v>28.913805159999999</v>
      </c>
      <c r="U43" s="987" t="s">
        <v>1185</v>
      </c>
      <c r="V43" s="1023"/>
      <c r="W43" s="1023"/>
      <c r="X43" s="1023"/>
      <c r="Y43" s="1023"/>
    </row>
    <row r="44" spans="2:28" s="511" customFormat="1" ht="25.5" customHeight="1" x14ac:dyDescent="0.2">
      <c r="B44" s="594" t="s">
        <v>952</v>
      </c>
      <c r="C44" s="864">
        <v>1012.8661667900001</v>
      </c>
      <c r="D44" s="864">
        <v>15263.208194140003</v>
      </c>
      <c r="E44" s="864">
        <v>19630.539910200001</v>
      </c>
      <c r="F44" s="864">
        <v>17781.182245550001</v>
      </c>
      <c r="G44" s="864">
        <v>16421.775558330002</v>
      </c>
      <c r="H44" s="907">
        <v>33846.553852160003</v>
      </c>
      <c r="I44" s="770">
        <v>18299.057011860001</v>
      </c>
      <c r="J44" s="768">
        <v>23192.33863441</v>
      </c>
      <c r="K44" s="768">
        <v>25634.723852370003</v>
      </c>
      <c r="L44" s="768">
        <v>26363.029074329999</v>
      </c>
      <c r="M44" s="768">
        <v>19697.526948549999</v>
      </c>
      <c r="N44" s="768">
        <v>20828.525790349999</v>
      </c>
      <c r="O44" s="768">
        <v>24548.197459619994</v>
      </c>
      <c r="P44" s="768">
        <v>28896.357141439999</v>
      </c>
      <c r="Q44" s="768">
        <v>27643.488086969995</v>
      </c>
      <c r="R44" s="768">
        <v>27991.565243269997</v>
      </c>
      <c r="S44" s="768">
        <v>32405.842427689997</v>
      </c>
      <c r="T44" s="769">
        <v>33846.553852160003</v>
      </c>
      <c r="U44" s="987" t="s">
        <v>1268</v>
      </c>
      <c r="V44" s="1023"/>
      <c r="W44" s="1023"/>
      <c r="X44" s="1023"/>
      <c r="Y44" s="1023"/>
    </row>
    <row r="45" spans="2:28" s="511" customFormat="1" ht="25.5" customHeight="1" x14ac:dyDescent="0.2">
      <c r="B45" s="594" t="s">
        <v>953</v>
      </c>
      <c r="C45" s="864">
        <v>14400.821917955005</v>
      </c>
      <c r="D45" s="864">
        <v>22164.011069928012</v>
      </c>
      <c r="E45" s="864">
        <v>38213.871510797981</v>
      </c>
      <c r="F45" s="864">
        <v>73550.171219449883</v>
      </c>
      <c r="G45" s="864">
        <v>102821.69639434</v>
      </c>
      <c r="H45" s="907">
        <v>136081.14945743993</v>
      </c>
      <c r="I45" s="770">
        <v>108579.0260828199</v>
      </c>
      <c r="J45" s="768">
        <v>97294.278356049952</v>
      </c>
      <c r="K45" s="768">
        <v>92152.505367139893</v>
      </c>
      <c r="L45" s="768">
        <v>95407.993453059942</v>
      </c>
      <c r="M45" s="768">
        <v>94587.314034179959</v>
      </c>
      <c r="N45" s="768">
        <v>107963.07860760995</v>
      </c>
      <c r="O45" s="768">
        <v>104752.94636112003</v>
      </c>
      <c r="P45" s="768">
        <v>110080.12452036014</v>
      </c>
      <c r="Q45" s="768">
        <v>111157.06696402993</v>
      </c>
      <c r="R45" s="768">
        <v>114078.10684186999</v>
      </c>
      <c r="S45" s="768">
        <v>130351.97277323008</v>
      </c>
      <c r="T45" s="769">
        <v>136081.14945743993</v>
      </c>
      <c r="U45" s="987" t="s">
        <v>1186</v>
      </c>
      <c r="V45" s="1023"/>
      <c r="W45" s="1023"/>
      <c r="X45" s="1023"/>
      <c r="Y45" s="1023"/>
    </row>
    <row r="46" spans="2:28" s="511" customFormat="1" ht="25.5" customHeight="1" x14ac:dyDescent="0.2">
      <c r="B46" s="594" t="s">
        <v>934</v>
      </c>
      <c r="C46" s="864">
        <v>261.27011845999999</v>
      </c>
      <c r="D46" s="864">
        <v>419.17051824999999</v>
      </c>
      <c r="E46" s="864">
        <v>520.08347156000002</v>
      </c>
      <c r="F46" s="864">
        <v>1503.3327900699999</v>
      </c>
      <c r="G46" s="864">
        <v>5024.22321414</v>
      </c>
      <c r="H46" s="907">
        <v>4226.2919769400005</v>
      </c>
      <c r="I46" s="770">
        <v>2865.9826669599997</v>
      </c>
      <c r="J46" s="768">
        <v>4834.9165491699996</v>
      </c>
      <c r="K46" s="768">
        <v>5461.4847567299994</v>
      </c>
      <c r="L46" s="768">
        <v>4772.1389598699998</v>
      </c>
      <c r="M46" s="768">
        <v>2835.70771023</v>
      </c>
      <c r="N46" s="768">
        <v>6497.3733183700015</v>
      </c>
      <c r="O46" s="768">
        <v>6248.8436346700018</v>
      </c>
      <c r="P46" s="768">
        <v>8487.7042208600014</v>
      </c>
      <c r="Q46" s="768">
        <v>2848.0894755900003</v>
      </c>
      <c r="R46" s="768">
        <v>3183.20517608</v>
      </c>
      <c r="S46" s="768">
        <v>2247.8507206999998</v>
      </c>
      <c r="T46" s="769">
        <v>4226.2919769400005</v>
      </c>
      <c r="U46" s="987" t="s">
        <v>1038</v>
      </c>
      <c r="V46" s="1023"/>
      <c r="W46" s="1023"/>
      <c r="X46" s="1023"/>
      <c r="Y46" s="1023"/>
    </row>
    <row r="47" spans="2:28" s="966" customFormat="1" ht="15" customHeight="1" x14ac:dyDescent="0.2">
      <c r="B47" s="594"/>
      <c r="C47" s="864"/>
      <c r="D47" s="864"/>
      <c r="E47" s="864"/>
      <c r="F47" s="864"/>
      <c r="G47" s="864"/>
      <c r="H47" s="907"/>
      <c r="I47" s="770"/>
      <c r="J47" s="768"/>
      <c r="K47" s="768"/>
      <c r="L47" s="768"/>
      <c r="M47" s="768"/>
      <c r="N47" s="768"/>
      <c r="O47" s="768"/>
      <c r="P47" s="768"/>
      <c r="Q47" s="768"/>
      <c r="R47" s="768"/>
      <c r="S47" s="768"/>
      <c r="T47" s="769"/>
      <c r="U47" s="1033"/>
      <c r="V47" s="1023"/>
      <c r="W47" s="1023"/>
      <c r="X47" s="1023"/>
      <c r="Y47" s="1023"/>
      <c r="Z47" s="991"/>
      <c r="AA47" s="991"/>
      <c r="AB47" s="991"/>
    </row>
    <row r="48" spans="2:28" s="1018" customFormat="1" ht="24.95" customHeight="1" x14ac:dyDescent="0.2">
      <c r="B48" s="592" t="s">
        <v>954</v>
      </c>
      <c r="C48" s="860">
        <v>11654.459353804983</v>
      </c>
      <c r="D48" s="860">
        <v>9547.9401824690194</v>
      </c>
      <c r="E48" s="860">
        <v>12560.74876344899</v>
      </c>
      <c r="F48" s="860">
        <v>30647.388775789888</v>
      </c>
      <c r="G48" s="860">
        <v>65036.375080519952</v>
      </c>
      <c r="H48" s="903">
        <v>64543.551678879994</v>
      </c>
      <c r="I48" s="773">
        <v>67272.892648599969</v>
      </c>
      <c r="J48" s="771">
        <v>70359.177738179802</v>
      </c>
      <c r="K48" s="771">
        <v>68267.938347219941</v>
      </c>
      <c r="L48" s="771">
        <v>67349.89036944996</v>
      </c>
      <c r="M48" s="771">
        <v>67126.787711819765</v>
      </c>
      <c r="N48" s="771">
        <v>67470.85737053011</v>
      </c>
      <c r="O48" s="771">
        <v>77293.323455500009</v>
      </c>
      <c r="P48" s="771">
        <v>76248.882796700011</v>
      </c>
      <c r="Q48" s="771">
        <v>74231.477022599982</v>
      </c>
      <c r="R48" s="771">
        <v>73150.651818899991</v>
      </c>
      <c r="S48" s="771">
        <v>66968.064637679985</v>
      </c>
      <c r="T48" s="772">
        <v>64543.551678879994</v>
      </c>
      <c r="U48" s="1032" t="s">
        <v>825</v>
      </c>
      <c r="V48" s="1023"/>
      <c r="W48" s="1023"/>
      <c r="X48" s="1023"/>
      <c r="Y48" s="1023"/>
    </row>
    <row r="49" spans="2:28" s="966" customFormat="1" ht="15" customHeight="1" x14ac:dyDescent="0.2">
      <c r="B49" s="594"/>
      <c r="C49" s="864"/>
      <c r="D49" s="864"/>
      <c r="E49" s="864"/>
      <c r="F49" s="864"/>
      <c r="G49" s="864"/>
      <c r="H49" s="907"/>
      <c r="I49" s="770"/>
      <c r="J49" s="768"/>
      <c r="K49" s="768"/>
      <c r="L49" s="768"/>
      <c r="M49" s="768"/>
      <c r="N49" s="768"/>
      <c r="O49" s="768"/>
      <c r="P49" s="768"/>
      <c r="Q49" s="768"/>
      <c r="R49" s="768"/>
      <c r="S49" s="768"/>
      <c r="T49" s="769"/>
      <c r="U49" s="1033"/>
      <c r="V49" s="1023"/>
      <c r="W49" s="1023"/>
      <c r="X49" s="1023"/>
      <c r="Y49" s="1023"/>
      <c r="Z49" s="991"/>
      <c r="AA49" s="991"/>
      <c r="AB49" s="991"/>
    </row>
    <row r="50" spans="2:28" s="1018" customFormat="1" ht="24.95" customHeight="1" x14ac:dyDescent="0.2">
      <c r="B50" s="592" t="s">
        <v>13</v>
      </c>
      <c r="C50" s="860">
        <v>17921.524181310539</v>
      </c>
      <c r="D50" s="860">
        <v>17355.463953999286</v>
      </c>
      <c r="E50" s="860">
        <v>22766.305659275149</v>
      </c>
      <c r="F50" s="860">
        <v>72052.19654502401</v>
      </c>
      <c r="G50" s="860">
        <v>106755.88380558658</v>
      </c>
      <c r="H50" s="903">
        <v>126285.05120407545</v>
      </c>
      <c r="I50" s="773">
        <v>106938.02841589288</v>
      </c>
      <c r="J50" s="771">
        <v>108727.07784626808</v>
      </c>
      <c r="K50" s="771">
        <v>108898.66544712723</v>
      </c>
      <c r="L50" s="771">
        <v>106607.53204616507</v>
      </c>
      <c r="M50" s="771">
        <v>107770.11159709963</v>
      </c>
      <c r="N50" s="771">
        <v>106774.20953275589</v>
      </c>
      <c r="O50" s="771">
        <v>110783.86083225519</v>
      </c>
      <c r="P50" s="771">
        <v>115551.22038369242</v>
      </c>
      <c r="Q50" s="771">
        <v>123462.28948231888</v>
      </c>
      <c r="R50" s="771">
        <v>129657.06956382882</v>
      </c>
      <c r="S50" s="771">
        <v>130760.58049300352</v>
      </c>
      <c r="T50" s="772">
        <v>126285.05120407545</v>
      </c>
      <c r="U50" s="1032" t="s">
        <v>824</v>
      </c>
      <c r="V50" s="1023"/>
      <c r="W50" s="1023"/>
      <c r="X50" s="1023"/>
      <c r="Y50" s="1023"/>
    </row>
    <row r="51" spans="2:28" s="1018" customFormat="1" ht="24" customHeight="1" x14ac:dyDescent="0.2">
      <c r="B51" s="594" t="s">
        <v>933</v>
      </c>
      <c r="C51" s="864">
        <v>29.1</v>
      </c>
      <c r="D51" s="864">
        <v>29.1</v>
      </c>
      <c r="E51" s="864">
        <v>8.1</v>
      </c>
      <c r="F51" s="864">
        <v>8.1</v>
      </c>
      <c r="G51" s="864">
        <v>8.1</v>
      </c>
      <c r="H51" s="907">
        <v>8.1</v>
      </c>
      <c r="I51" s="770">
        <v>8.1</v>
      </c>
      <c r="J51" s="768">
        <v>8.1</v>
      </c>
      <c r="K51" s="768">
        <v>8.1</v>
      </c>
      <c r="L51" s="768">
        <v>8.1</v>
      </c>
      <c r="M51" s="768">
        <v>8.1</v>
      </c>
      <c r="N51" s="768">
        <v>8.1</v>
      </c>
      <c r="O51" s="768">
        <v>8.1</v>
      </c>
      <c r="P51" s="768">
        <v>8.1</v>
      </c>
      <c r="Q51" s="768">
        <v>8.1</v>
      </c>
      <c r="R51" s="768">
        <v>8.1</v>
      </c>
      <c r="S51" s="768">
        <v>8.1</v>
      </c>
      <c r="T51" s="769">
        <v>8.1</v>
      </c>
      <c r="U51" s="987" t="s">
        <v>1185</v>
      </c>
      <c r="V51" s="1023"/>
      <c r="W51" s="1023"/>
      <c r="X51" s="1023"/>
      <c r="Y51" s="1023"/>
    </row>
    <row r="52" spans="2:28" s="1018" customFormat="1" ht="24" customHeight="1" x14ac:dyDescent="0.2">
      <c r="B52" s="594" t="s">
        <v>952</v>
      </c>
      <c r="C52" s="864">
        <v>6.5</v>
      </c>
      <c r="D52" s="864">
        <v>6.5</v>
      </c>
      <c r="E52" s="864">
        <v>2006.5</v>
      </c>
      <c r="F52" s="864">
        <v>9231.5</v>
      </c>
      <c r="G52" s="864">
        <v>6025</v>
      </c>
      <c r="H52" s="907">
        <v>11252.6</v>
      </c>
      <c r="I52" s="770">
        <v>6090</v>
      </c>
      <c r="J52" s="768">
        <v>6090</v>
      </c>
      <c r="K52" s="768">
        <v>6090</v>
      </c>
      <c r="L52" s="768">
        <v>7590</v>
      </c>
      <c r="M52" s="768">
        <v>8090</v>
      </c>
      <c r="N52" s="768">
        <v>8090</v>
      </c>
      <c r="O52" s="768">
        <v>8090</v>
      </c>
      <c r="P52" s="768">
        <v>8590</v>
      </c>
      <c r="Q52" s="768">
        <v>8590</v>
      </c>
      <c r="R52" s="768">
        <v>9590</v>
      </c>
      <c r="S52" s="768">
        <v>10590</v>
      </c>
      <c r="T52" s="769">
        <v>11252.6</v>
      </c>
      <c r="U52" s="987" t="s">
        <v>1268</v>
      </c>
      <c r="V52" s="1023"/>
      <c r="W52" s="1023"/>
      <c r="X52" s="1023"/>
      <c r="Y52" s="1023"/>
    </row>
    <row r="53" spans="2:28" s="1018" customFormat="1" ht="24" customHeight="1" x14ac:dyDescent="0.2">
      <c r="B53" s="594" t="s">
        <v>953</v>
      </c>
      <c r="C53" s="864">
        <v>14691.929106310539</v>
      </c>
      <c r="D53" s="864">
        <v>14461.617748999286</v>
      </c>
      <c r="E53" s="864">
        <v>18396.605613271888</v>
      </c>
      <c r="F53" s="864">
        <v>60752.726994825767</v>
      </c>
      <c r="G53" s="864">
        <v>96343.901382010197</v>
      </c>
      <c r="H53" s="907">
        <v>103128.3622087501</v>
      </c>
      <c r="I53" s="770">
        <v>96318.564775494859</v>
      </c>
      <c r="J53" s="768">
        <v>98343.050368103286</v>
      </c>
      <c r="K53" s="768">
        <v>98711.180381279424</v>
      </c>
      <c r="L53" s="768">
        <v>95012.792056144302</v>
      </c>
      <c r="M53" s="768">
        <v>95732.787691203615</v>
      </c>
      <c r="N53" s="768">
        <v>94620.424741126015</v>
      </c>
      <c r="O53" s="768">
        <v>98578.652943844369</v>
      </c>
      <c r="P53" s="768">
        <v>100739.09773882765</v>
      </c>
      <c r="Q53" s="768">
        <v>103710.08178143451</v>
      </c>
      <c r="R53" s="768">
        <v>108294.64721259412</v>
      </c>
      <c r="S53" s="768">
        <v>108337.47822863281</v>
      </c>
      <c r="T53" s="769">
        <v>103128.3622087501</v>
      </c>
      <c r="U53" s="987" t="s">
        <v>1186</v>
      </c>
      <c r="V53" s="1023"/>
      <c r="W53" s="1023"/>
      <c r="X53" s="1023"/>
      <c r="Y53" s="1023"/>
    </row>
    <row r="54" spans="2:28" s="1018" customFormat="1" ht="24" customHeight="1" x14ac:dyDescent="0.2">
      <c r="B54" s="594" t="s">
        <v>934</v>
      </c>
      <c r="C54" s="864">
        <v>3193.9950750000003</v>
      </c>
      <c r="D54" s="864">
        <v>2858.2462049999999</v>
      </c>
      <c r="E54" s="864">
        <v>2355.1000460032642</v>
      </c>
      <c r="F54" s="864">
        <v>2059.8695501982393</v>
      </c>
      <c r="G54" s="864">
        <v>4378.8824235763714</v>
      </c>
      <c r="H54" s="907">
        <v>11895.988995325353</v>
      </c>
      <c r="I54" s="770">
        <v>4521.3636403980263</v>
      </c>
      <c r="J54" s="768">
        <v>4285.9274781647846</v>
      </c>
      <c r="K54" s="768">
        <v>4089.3850658477982</v>
      </c>
      <c r="L54" s="768">
        <v>3996.6399900207648</v>
      </c>
      <c r="M54" s="768">
        <v>3939.2239058960095</v>
      </c>
      <c r="N54" s="768">
        <v>4055.6847916298775</v>
      </c>
      <c r="O54" s="768">
        <v>4107.1078884108092</v>
      </c>
      <c r="P54" s="768">
        <v>6214.0226448647609</v>
      </c>
      <c r="Q54" s="768">
        <v>11154.107700884368</v>
      </c>
      <c r="R54" s="768">
        <v>11764.322351234685</v>
      </c>
      <c r="S54" s="768">
        <v>11825.002264370702</v>
      </c>
      <c r="T54" s="769">
        <v>11895.988995325353</v>
      </c>
      <c r="U54" s="987" t="s">
        <v>1038</v>
      </c>
      <c r="V54" s="1023"/>
      <c r="W54" s="1023"/>
      <c r="X54" s="1023"/>
      <c r="Y54" s="1023"/>
    </row>
    <row r="55" spans="2:28" s="966" customFormat="1" ht="15" customHeight="1" x14ac:dyDescent="0.2">
      <c r="B55" s="594"/>
      <c r="C55" s="864"/>
      <c r="D55" s="864"/>
      <c r="E55" s="864"/>
      <c r="F55" s="864"/>
      <c r="G55" s="864"/>
      <c r="H55" s="907"/>
      <c r="I55" s="770"/>
      <c r="J55" s="768"/>
      <c r="K55" s="768"/>
      <c r="L55" s="768"/>
      <c r="M55" s="768"/>
      <c r="N55" s="768"/>
      <c r="O55" s="768"/>
      <c r="P55" s="768"/>
      <c r="Q55" s="768"/>
      <c r="R55" s="768"/>
      <c r="S55" s="768"/>
      <c r="T55" s="769"/>
      <c r="U55" s="1033"/>
      <c r="V55" s="1023"/>
      <c r="W55" s="1023"/>
      <c r="X55" s="1023"/>
      <c r="Y55" s="1023"/>
      <c r="Z55" s="991"/>
      <c r="AA55" s="991"/>
      <c r="AB55" s="991"/>
    </row>
    <row r="56" spans="2:28" s="1018" customFormat="1" ht="24.95" customHeight="1" x14ac:dyDescent="0.2">
      <c r="B56" s="592" t="s">
        <v>710</v>
      </c>
      <c r="C56" s="860">
        <v>44826.3933021864</v>
      </c>
      <c r="D56" s="860">
        <v>81834.048405626614</v>
      </c>
      <c r="E56" s="860">
        <v>119740.35293960146</v>
      </c>
      <c r="F56" s="860">
        <v>118850.1287580557</v>
      </c>
      <c r="G56" s="860">
        <v>145061.57018481419</v>
      </c>
      <c r="H56" s="903">
        <v>120540.0181017315</v>
      </c>
      <c r="I56" s="773">
        <v>130916.73209333986</v>
      </c>
      <c r="J56" s="771">
        <v>130084.4500999406</v>
      </c>
      <c r="K56" s="771">
        <v>137019.85299085383</v>
      </c>
      <c r="L56" s="771">
        <v>125324.61845758661</v>
      </c>
      <c r="M56" s="771">
        <v>129512.25035843678</v>
      </c>
      <c r="N56" s="771">
        <v>130453.63456034262</v>
      </c>
      <c r="O56" s="771">
        <v>128070.41038977928</v>
      </c>
      <c r="P56" s="771">
        <v>126692.26977780485</v>
      </c>
      <c r="Q56" s="771">
        <v>135202.79926749418</v>
      </c>
      <c r="R56" s="771">
        <v>126513.64449840788</v>
      </c>
      <c r="S56" s="771">
        <v>127066.84242510414</v>
      </c>
      <c r="T56" s="772">
        <v>120540.0181017315</v>
      </c>
      <c r="U56" s="1032" t="s">
        <v>788</v>
      </c>
      <c r="V56" s="1023"/>
      <c r="W56" s="1023"/>
      <c r="X56" s="1023"/>
      <c r="Y56" s="1023"/>
    </row>
    <row r="57" spans="2:28" s="1024" customFormat="1" ht="26.25" customHeight="1" x14ac:dyDescent="0.2">
      <c r="B57" s="594" t="s">
        <v>933</v>
      </c>
      <c r="C57" s="864">
        <v>0.75089993999999993</v>
      </c>
      <c r="D57" s="864">
        <v>1.1479396899999998</v>
      </c>
      <c r="E57" s="864">
        <v>1.6884328899999999</v>
      </c>
      <c r="F57" s="864">
        <v>1.6192166999999997</v>
      </c>
      <c r="G57" s="864">
        <v>1.54808151</v>
      </c>
      <c r="H57" s="907">
        <v>1.5182222699999999</v>
      </c>
      <c r="I57" s="770">
        <v>1.55796208</v>
      </c>
      <c r="J57" s="768">
        <v>1.5409041099999998</v>
      </c>
      <c r="K57" s="768">
        <v>1.51968261</v>
      </c>
      <c r="L57" s="768">
        <v>1.51570553</v>
      </c>
      <c r="M57" s="768">
        <v>1.50837277</v>
      </c>
      <c r="N57" s="768">
        <v>1.54050018</v>
      </c>
      <c r="O57" s="768">
        <v>1.5114488000000001</v>
      </c>
      <c r="P57" s="768">
        <v>1.5014128599999998</v>
      </c>
      <c r="Q57" s="768">
        <v>1.4816206300000001</v>
      </c>
      <c r="R57" s="768">
        <v>1.5121012900000002</v>
      </c>
      <c r="S57" s="768">
        <v>1.4925265599999999</v>
      </c>
      <c r="T57" s="769">
        <v>1.5182222699999999</v>
      </c>
      <c r="U57" s="987" t="s">
        <v>1185</v>
      </c>
      <c r="V57" s="1023"/>
      <c r="W57" s="1023"/>
      <c r="X57" s="1023"/>
      <c r="Y57" s="1023"/>
    </row>
    <row r="58" spans="2:28" s="1018" customFormat="1" ht="26.25" customHeight="1" x14ac:dyDescent="0.2">
      <c r="B58" s="594" t="s">
        <v>952</v>
      </c>
      <c r="C58" s="864">
        <v>428.73028820000002</v>
      </c>
      <c r="D58" s="864">
        <v>813.91581585999995</v>
      </c>
      <c r="E58" s="864">
        <v>222.19502775999999</v>
      </c>
      <c r="F58" s="864">
        <v>368.73850677000001</v>
      </c>
      <c r="G58" s="864">
        <v>1851.6774685800001</v>
      </c>
      <c r="H58" s="907">
        <v>285.74134322999998</v>
      </c>
      <c r="I58" s="770">
        <v>1381.7889724999998</v>
      </c>
      <c r="J58" s="768">
        <v>1378.9135330299998</v>
      </c>
      <c r="K58" s="768">
        <v>1337.0991409799997</v>
      </c>
      <c r="L58" s="768">
        <v>1427.0373241300001</v>
      </c>
      <c r="M58" s="768">
        <v>1412.20178356</v>
      </c>
      <c r="N58" s="768">
        <v>1412.4891262199999</v>
      </c>
      <c r="O58" s="768">
        <v>1860.00651298</v>
      </c>
      <c r="P58" s="768">
        <v>1448.08493507</v>
      </c>
      <c r="Q58" s="768">
        <v>1378.92472395</v>
      </c>
      <c r="R58" s="768">
        <v>1431.5105672700001</v>
      </c>
      <c r="S58" s="768">
        <v>1375.6629003600001</v>
      </c>
      <c r="T58" s="769">
        <v>285.74134322999998</v>
      </c>
      <c r="U58" s="987" t="s">
        <v>1268</v>
      </c>
      <c r="V58" s="1023"/>
      <c r="W58" s="1023"/>
      <c r="X58" s="1023"/>
      <c r="Y58" s="1023"/>
    </row>
    <row r="59" spans="2:28" s="1018" customFormat="1" ht="26.25" customHeight="1" x14ac:dyDescent="0.2">
      <c r="B59" s="594" t="s">
        <v>953</v>
      </c>
      <c r="C59" s="864">
        <v>42172.765480466398</v>
      </c>
      <c r="D59" s="864">
        <v>79114.819857486611</v>
      </c>
      <c r="E59" s="864">
        <v>115126.83712642548</v>
      </c>
      <c r="F59" s="864">
        <v>114519.50721545707</v>
      </c>
      <c r="G59" s="864">
        <v>139450.11096387703</v>
      </c>
      <c r="H59" s="907">
        <v>114496.5616233482</v>
      </c>
      <c r="I59" s="770">
        <v>120004.60186573975</v>
      </c>
      <c r="J59" s="768">
        <v>121046.36847620079</v>
      </c>
      <c r="K59" s="768">
        <v>127631.60187395212</v>
      </c>
      <c r="L59" s="768">
        <v>116290.24295004123</v>
      </c>
      <c r="M59" s="768">
        <v>120939.38448550017</v>
      </c>
      <c r="N59" s="768">
        <v>121397.79723221452</v>
      </c>
      <c r="O59" s="768">
        <v>120594.76264857678</v>
      </c>
      <c r="P59" s="768">
        <v>119678.93160347205</v>
      </c>
      <c r="Q59" s="768">
        <v>127645.00059740043</v>
      </c>
      <c r="R59" s="768">
        <v>119373.19578972796</v>
      </c>
      <c r="S59" s="768">
        <v>119652.42305375659</v>
      </c>
      <c r="T59" s="769">
        <v>114496.5616233482</v>
      </c>
      <c r="U59" s="987" t="s">
        <v>1186</v>
      </c>
      <c r="V59" s="1023"/>
      <c r="W59" s="1023"/>
      <c r="X59" s="1023"/>
      <c r="Y59" s="1023"/>
    </row>
    <row r="60" spans="2:28" s="1018" customFormat="1" ht="26.25" customHeight="1" x14ac:dyDescent="0.2">
      <c r="B60" s="594" t="s">
        <v>934</v>
      </c>
      <c r="C60" s="864">
        <v>2224.1466335799996</v>
      </c>
      <c r="D60" s="864">
        <v>1904.1647925900002</v>
      </c>
      <c r="E60" s="864">
        <v>4389.6323525259813</v>
      </c>
      <c r="F60" s="864">
        <v>3960.2638191286214</v>
      </c>
      <c r="G60" s="864">
        <v>3758.2336708471785</v>
      </c>
      <c r="H60" s="907">
        <v>5756.1969128833025</v>
      </c>
      <c r="I60" s="770">
        <v>9528.7832930201057</v>
      </c>
      <c r="J60" s="768">
        <v>7657.6271865998151</v>
      </c>
      <c r="K60" s="768">
        <v>8049.6322933117035</v>
      </c>
      <c r="L60" s="768">
        <v>7605.8224778853728</v>
      </c>
      <c r="M60" s="768">
        <v>7159.1557166066186</v>
      </c>
      <c r="N60" s="768">
        <v>7641.8077017280957</v>
      </c>
      <c r="O60" s="768">
        <v>5614.1297794224902</v>
      </c>
      <c r="P60" s="768">
        <v>5563.7518264027949</v>
      </c>
      <c r="Q60" s="768">
        <v>6177.392325513737</v>
      </c>
      <c r="R60" s="768">
        <v>5707.4260401199153</v>
      </c>
      <c r="S60" s="768">
        <v>6037.2639444275483</v>
      </c>
      <c r="T60" s="769">
        <v>5756.1969128833025</v>
      </c>
      <c r="U60" s="987" t="s">
        <v>1038</v>
      </c>
      <c r="V60" s="1023"/>
      <c r="W60" s="1023"/>
      <c r="X60" s="1023"/>
      <c r="Y60" s="1023"/>
    </row>
    <row r="61" spans="2:28" s="966" customFormat="1" ht="9.9499999999999993" customHeight="1" x14ac:dyDescent="0.2">
      <c r="B61" s="592"/>
      <c r="C61" s="864"/>
      <c r="D61" s="864"/>
      <c r="E61" s="864"/>
      <c r="F61" s="864"/>
      <c r="G61" s="864"/>
      <c r="H61" s="907"/>
      <c r="I61" s="770"/>
      <c r="J61" s="768"/>
      <c r="K61" s="768"/>
      <c r="L61" s="768"/>
      <c r="M61" s="768"/>
      <c r="N61" s="768"/>
      <c r="O61" s="768"/>
      <c r="P61" s="768"/>
      <c r="Q61" s="768"/>
      <c r="R61" s="768"/>
      <c r="S61" s="768"/>
      <c r="T61" s="769"/>
      <c r="U61" s="1033"/>
      <c r="V61" s="1023"/>
      <c r="W61" s="1023"/>
      <c r="X61" s="1023"/>
      <c r="Y61" s="1023"/>
      <c r="Z61" s="991"/>
      <c r="AA61" s="991"/>
      <c r="AB61" s="991"/>
    </row>
    <row r="62" spans="2:28" s="1018" customFormat="1" ht="30.75" x14ac:dyDescent="0.2">
      <c r="B62" s="592" t="s">
        <v>1431</v>
      </c>
      <c r="C62" s="860">
        <v>0</v>
      </c>
      <c r="D62" s="860">
        <v>0</v>
      </c>
      <c r="E62" s="860">
        <v>0</v>
      </c>
      <c r="F62" s="860">
        <v>0</v>
      </c>
      <c r="G62" s="860">
        <v>0</v>
      </c>
      <c r="H62" s="903">
        <v>0</v>
      </c>
      <c r="I62" s="773">
        <v>0</v>
      </c>
      <c r="J62" s="771">
        <v>0</v>
      </c>
      <c r="K62" s="771">
        <v>0</v>
      </c>
      <c r="L62" s="771">
        <v>0</v>
      </c>
      <c r="M62" s="771">
        <v>0</v>
      </c>
      <c r="N62" s="771">
        <v>0</v>
      </c>
      <c r="O62" s="771">
        <v>0</v>
      </c>
      <c r="P62" s="771">
        <v>0</v>
      </c>
      <c r="Q62" s="771">
        <v>0</v>
      </c>
      <c r="R62" s="771">
        <v>0</v>
      </c>
      <c r="S62" s="771">
        <v>0</v>
      </c>
      <c r="T62" s="772">
        <v>0</v>
      </c>
      <c r="U62" s="1032" t="s">
        <v>1117</v>
      </c>
      <c r="V62" s="1023"/>
      <c r="W62" s="1023"/>
      <c r="X62" s="1023"/>
      <c r="Y62" s="1023"/>
    </row>
    <row r="63" spans="2:28" s="966" customFormat="1" ht="9.9499999999999993" customHeight="1" x14ac:dyDescent="0.2">
      <c r="B63" s="592"/>
      <c r="C63" s="864"/>
      <c r="D63" s="864"/>
      <c r="E63" s="864"/>
      <c r="F63" s="864"/>
      <c r="G63" s="864"/>
      <c r="H63" s="907"/>
      <c r="I63" s="770"/>
      <c r="J63" s="768"/>
      <c r="K63" s="768"/>
      <c r="L63" s="768"/>
      <c r="M63" s="768"/>
      <c r="N63" s="768"/>
      <c r="O63" s="768"/>
      <c r="P63" s="768"/>
      <c r="Q63" s="768"/>
      <c r="R63" s="768"/>
      <c r="S63" s="768"/>
      <c r="T63" s="769"/>
      <c r="U63" s="1033"/>
      <c r="V63" s="1023"/>
      <c r="W63" s="1023"/>
      <c r="X63" s="1023"/>
      <c r="Y63" s="1023"/>
      <c r="Z63" s="991"/>
      <c r="AA63" s="991"/>
      <c r="AB63" s="991"/>
    </row>
    <row r="64" spans="2:28" s="1018" customFormat="1" ht="30.75" x14ac:dyDescent="0.2">
      <c r="B64" s="592" t="s">
        <v>847</v>
      </c>
      <c r="C64" s="860">
        <v>22473.708646974403</v>
      </c>
      <c r="D64" s="860">
        <v>29409.219794289209</v>
      </c>
      <c r="E64" s="860">
        <v>31039.396673110801</v>
      </c>
      <c r="F64" s="860">
        <v>15153.782204498199</v>
      </c>
      <c r="G64" s="860">
        <v>24763.608441730004</v>
      </c>
      <c r="H64" s="903">
        <v>16023.468528470001</v>
      </c>
      <c r="I64" s="773">
        <v>28311.615012465198</v>
      </c>
      <c r="J64" s="771">
        <v>25899.944555971197</v>
      </c>
      <c r="K64" s="771">
        <v>25717.815259814004</v>
      </c>
      <c r="L64" s="771">
        <v>25689.023665128796</v>
      </c>
      <c r="M64" s="771">
        <v>28067.032422586399</v>
      </c>
      <c r="N64" s="771">
        <v>25917.777925651997</v>
      </c>
      <c r="O64" s="771">
        <v>38969.590201888001</v>
      </c>
      <c r="P64" s="771">
        <v>30356.218010254794</v>
      </c>
      <c r="Q64" s="771">
        <v>20867.540323033994</v>
      </c>
      <c r="R64" s="771">
        <v>20378.843153709124</v>
      </c>
      <c r="S64" s="771">
        <v>18834.835240140001</v>
      </c>
      <c r="T64" s="772">
        <v>16023.468528470001</v>
      </c>
      <c r="U64" s="1032" t="s">
        <v>313</v>
      </c>
      <c r="V64" s="1023"/>
      <c r="W64" s="1023"/>
      <c r="X64" s="1023"/>
      <c r="Y64" s="1023"/>
    </row>
    <row r="65" spans="2:28" s="966" customFormat="1" ht="9.9499999999999993" customHeight="1" x14ac:dyDescent="0.2">
      <c r="B65" s="592"/>
      <c r="C65" s="864"/>
      <c r="D65" s="864"/>
      <c r="E65" s="864"/>
      <c r="F65" s="864"/>
      <c r="G65" s="864"/>
      <c r="H65" s="907"/>
      <c r="I65" s="770"/>
      <c r="J65" s="768"/>
      <c r="K65" s="768"/>
      <c r="L65" s="768"/>
      <c r="M65" s="768"/>
      <c r="N65" s="768"/>
      <c r="O65" s="768"/>
      <c r="P65" s="768"/>
      <c r="Q65" s="768"/>
      <c r="R65" s="768"/>
      <c r="S65" s="768"/>
      <c r="T65" s="769"/>
      <c r="U65" s="1033"/>
      <c r="V65" s="1023"/>
      <c r="W65" s="1023"/>
      <c r="X65" s="1023"/>
      <c r="Y65" s="1023"/>
      <c r="Z65" s="991"/>
      <c r="AA65" s="991"/>
      <c r="AB65" s="991"/>
    </row>
    <row r="66" spans="2:28" s="1018" customFormat="1" ht="30.75" x14ac:dyDescent="0.2">
      <c r="B66" s="592" t="s">
        <v>711</v>
      </c>
      <c r="C66" s="860">
        <v>22600.242773074606</v>
      </c>
      <c r="D66" s="860">
        <v>73028.523778365794</v>
      </c>
      <c r="E66" s="860">
        <v>53219.492796462</v>
      </c>
      <c r="F66" s="860">
        <v>46859.808067545702</v>
      </c>
      <c r="G66" s="860">
        <v>64387.912107048011</v>
      </c>
      <c r="H66" s="903">
        <v>279740.22537769401</v>
      </c>
      <c r="I66" s="773">
        <v>113769.05567153757</v>
      </c>
      <c r="J66" s="771">
        <v>173060.77127486438</v>
      </c>
      <c r="K66" s="771">
        <v>206214.95238852338</v>
      </c>
      <c r="L66" s="771">
        <v>205272.32989638764</v>
      </c>
      <c r="M66" s="771">
        <v>198724.98810765339</v>
      </c>
      <c r="N66" s="771">
        <v>202743.19323205607</v>
      </c>
      <c r="O66" s="771">
        <v>211477.76199842643</v>
      </c>
      <c r="P66" s="771">
        <v>214695.78941807209</v>
      </c>
      <c r="Q66" s="771">
        <v>218899.29444734426</v>
      </c>
      <c r="R66" s="771">
        <v>227007.46794767427</v>
      </c>
      <c r="S66" s="771">
        <v>257626.43586342427</v>
      </c>
      <c r="T66" s="772">
        <v>279740.22537769401</v>
      </c>
      <c r="U66" s="1032" t="s">
        <v>314</v>
      </c>
      <c r="V66" s="1023"/>
      <c r="W66" s="1023"/>
      <c r="X66" s="1023"/>
      <c r="Y66" s="1023"/>
    </row>
    <row r="67" spans="2:28" s="966" customFormat="1" ht="9.9499999999999993" customHeight="1" x14ac:dyDescent="0.2">
      <c r="B67" s="592"/>
      <c r="C67" s="864"/>
      <c r="D67" s="864"/>
      <c r="E67" s="864"/>
      <c r="F67" s="864"/>
      <c r="G67" s="864"/>
      <c r="H67" s="907"/>
      <c r="I67" s="770"/>
      <c r="J67" s="768"/>
      <c r="K67" s="768"/>
      <c r="L67" s="768"/>
      <c r="M67" s="768"/>
      <c r="N67" s="768"/>
      <c r="O67" s="768"/>
      <c r="P67" s="768"/>
      <c r="Q67" s="768"/>
      <c r="R67" s="768"/>
      <c r="S67" s="768"/>
      <c r="T67" s="769"/>
      <c r="U67" s="1033"/>
      <c r="V67" s="1023"/>
      <c r="W67" s="1023"/>
      <c r="X67" s="1023"/>
      <c r="Y67" s="1023"/>
      <c r="Z67" s="991"/>
      <c r="AA67" s="991"/>
      <c r="AB67" s="991"/>
    </row>
    <row r="68" spans="2:28" s="1018" customFormat="1" ht="30.75" x14ac:dyDescent="0.2">
      <c r="B68" s="592" t="s">
        <v>882</v>
      </c>
      <c r="C68" s="860">
        <v>3806.69642182907</v>
      </c>
      <c r="D68" s="860">
        <v>4618.070570623091</v>
      </c>
      <c r="E68" s="860">
        <v>11264.62901325573</v>
      </c>
      <c r="F68" s="860">
        <v>20294.161058448288</v>
      </c>
      <c r="G68" s="860">
        <v>37792.961971619225</v>
      </c>
      <c r="H68" s="903">
        <v>50212.538025059315</v>
      </c>
      <c r="I68" s="773">
        <v>27984.173566063258</v>
      </c>
      <c r="J68" s="771">
        <v>45547.372833935704</v>
      </c>
      <c r="K68" s="771">
        <v>52450.815840618918</v>
      </c>
      <c r="L68" s="771">
        <v>56367.917609746466</v>
      </c>
      <c r="M68" s="771">
        <v>69647.940549541425</v>
      </c>
      <c r="N68" s="771">
        <v>69879.868484011517</v>
      </c>
      <c r="O68" s="771">
        <v>74762.174865687106</v>
      </c>
      <c r="P68" s="771">
        <v>73837.243279560513</v>
      </c>
      <c r="Q68" s="771">
        <v>53645.009400225812</v>
      </c>
      <c r="R68" s="771">
        <v>49591.839585428192</v>
      </c>
      <c r="S68" s="771">
        <v>53366.151843782565</v>
      </c>
      <c r="T68" s="772">
        <v>50212.538025059315</v>
      </c>
      <c r="U68" s="1032" t="s">
        <v>5</v>
      </c>
      <c r="V68" s="1023"/>
      <c r="W68" s="1023"/>
      <c r="X68" s="1023"/>
      <c r="Y68" s="1023"/>
    </row>
    <row r="69" spans="2:28" s="966" customFormat="1" ht="9.9499999999999993" customHeight="1" x14ac:dyDescent="0.2">
      <c r="B69" s="592"/>
      <c r="C69" s="864"/>
      <c r="D69" s="864"/>
      <c r="E69" s="864"/>
      <c r="F69" s="864"/>
      <c r="G69" s="864"/>
      <c r="H69" s="907"/>
      <c r="I69" s="770"/>
      <c r="J69" s="768"/>
      <c r="K69" s="768"/>
      <c r="L69" s="768"/>
      <c r="M69" s="768"/>
      <c r="N69" s="768"/>
      <c r="O69" s="768"/>
      <c r="P69" s="768"/>
      <c r="Q69" s="768"/>
      <c r="R69" s="768"/>
      <c r="S69" s="768"/>
      <c r="T69" s="769"/>
      <c r="U69" s="1033"/>
      <c r="V69" s="1023"/>
      <c r="W69" s="1023"/>
      <c r="X69" s="1023"/>
      <c r="Y69" s="1023"/>
      <c r="Z69" s="991"/>
      <c r="AA69" s="991"/>
      <c r="AB69" s="991"/>
    </row>
    <row r="70" spans="2:28" s="1018" customFormat="1" ht="30.75" x14ac:dyDescent="0.2">
      <c r="B70" s="592" t="s">
        <v>1432</v>
      </c>
      <c r="C70" s="860">
        <v>48330.211359699999</v>
      </c>
      <c r="D70" s="860">
        <v>26833.56275542</v>
      </c>
      <c r="E70" s="860">
        <v>80210.69372807999</v>
      </c>
      <c r="F70" s="860">
        <v>84268.51320496999</v>
      </c>
      <c r="G70" s="860">
        <v>144864.15185352004</v>
      </c>
      <c r="H70" s="903">
        <v>111383.47119726001</v>
      </c>
      <c r="I70" s="773">
        <v>155975.88795601999</v>
      </c>
      <c r="J70" s="771">
        <v>158972.54406262</v>
      </c>
      <c r="K70" s="771">
        <v>154649.52009974001</v>
      </c>
      <c r="L70" s="771">
        <v>158364.17251249001</v>
      </c>
      <c r="M70" s="771">
        <v>135970.59281042</v>
      </c>
      <c r="N70" s="771">
        <v>112075.65710531001</v>
      </c>
      <c r="O70" s="771">
        <v>108445.61455735</v>
      </c>
      <c r="P70" s="771">
        <v>107715.35666885</v>
      </c>
      <c r="Q70" s="771">
        <v>110632.66128440999</v>
      </c>
      <c r="R70" s="771">
        <v>111494.39302685</v>
      </c>
      <c r="S70" s="771">
        <v>109663.79896654001</v>
      </c>
      <c r="T70" s="772">
        <v>111383.47119726001</v>
      </c>
      <c r="U70" s="1032" t="s">
        <v>1118</v>
      </c>
      <c r="V70" s="1023"/>
      <c r="W70" s="1023"/>
      <c r="X70" s="1023"/>
      <c r="Y70" s="1023"/>
    </row>
    <row r="71" spans="2:28" s="966" customFormat="1" ht="9.9499999999999993" customHeight="1" x14ac:dyDescent="0.2">
      <c r="B71" s="592"/>
      <c r="C71" s="864"/>
      <c r="D71" s="864"/>
      <c r="E71" s="864"/>
      <c r="F71" s="864"/>
      <c r="G71" s="864"/>
      <c r="H71" s="907"/>
      <c r="I71" s="770"/>
      <c r="J71" s="768"/>
      <c r="K71" s="768"/>
      <c r="L71" s="768"/>
      <c r="M71" s="768"/>
      <c r="N71" s="768"/>
      <c r="O71" s="768"/>
      <c r="P71" s="768"/>
      <c r="Q71" s="768"/>
      <c r="R71" s="768"/>
      <c r="S71" s="768"/>
      <c r="T71" s="769"/>
      <c r="U71" s="1033"/>
      <c r="V71" s="1023"/>
      <c r="W71" s="1023"/>
      <c r="X71" s="1023"/>
      <c r="Y71" s="1023"/>
      <c r="Z71" s="991"/>
      <c r="AA71" s="991"/>
      <c r="AB71" s="991"/>
    </row>
    <row r="72" spans="2:28" s="1018" customFormat="1" ht="30.75" x14ac:dyDescent="0.2">
      <c r="B72" s="592" t="s">
        <v>713</v>
      </c>
      <c r="C72" s="860">
        <v>29636.915266864413</v>
      </c>
      <c r="D72" s="860">
        <v>48661.97538208394</v>
      </c>
      <c r="E72" s="860">
        <v>80920.998285029113</v>
      </c>
      <c r="F72" s="860">
        <v>77539.952038599047</v>
      </c>
      <c r="G72" s="860">
        <v>85029.60666596111</v>
      </c>
      <c r="H72" s="903">
        <v>98945.085709605322</v>
      </c>
      <c r="I72" s="773">
        <v>85939.670241167289</v>
      </c>
      <c r="J72" s="771">
        <v>87690.284595548364</v>
      </c>
      <c r="K72" s="771">
        <v>88856.005677962603</v>
      </c>
      <c r="L72" s="771">
        <v>90153.857719615888</v>
      </c>
      <c r="M72" s="771">
        <v>91910.588085441952</v>
      </c>
      <c r="N72" s="771">
        <v>93858.868490390058</v>
      </c>
      <c r="O72" s="771">
        <v>93006.574936231729</v>
      </c>
      <c r="P72" s="771">
        <v>95901.268008240004</v>
      </c>
      <c r="Q72" s="771">
        <v>96511.536243352763</v>
      </c>
      <c r="R72" s="771">
        <v>98416.874709694923</v>
      </c>
      <c r="S72" s="771">
        <v>100711.20810041376</v>
      </c>
      <c r="T72" s="772">
        <v>98945.085709605322</v>
      </c>
      <c r="U72" s="1032" t="s">
        <v>854</v>
      </c>
      <c r="V72" s="1023"/>
      <c r="W72" s="1023"/>
      <c r="X72" s="1023"/>
      <c r="Y72" s="1023"/>
    </row>
    <row r="73" spans="2:28" s="966" customFormat="1" ht="9" customHeight="1" x14ac:dyDescent="0.2">
      <c r="B73" s="592"/>
      <c r="C73" s="864"/>
      <c r="D73" s="864"/>
      <c r="E73" s="864"/>
      <c r="F73" s="864"/>
      <c r="G73" s="864"/>
      <c r="H73" s="907"/>
      <c r="I73" s="770"/>
      <c r="J73" s="768"/>
      <c r="K73" s="768"/>
      <c r="L73" s="768"/>
      <c r="M73" s="768"/>
      <c r="N73" s="768"/>
      <c r="O73" s="768"/>
      <c r="P73" s="768"/>
      <c r="Q73" s="768"/>
      <c r="R73" s="768"/>
      <c r="S73" s="768"/>
      <c r="T73" s="769"/>
      <c r="U73" s="1033"/>
      <c r="V73" s="1023"/>
      <c r="W73" s="1023"/>
      <c r="X73" s="1023"/>
      <c r="Y73" s="1023"/>
      <c r="Z73" s="991"/>
      <c r="AA73" s="991"/>
      <c r="AB73" s="991"/>
    </row>
    <row r="74" spans="2:28" s="1018" customFormat="1" ht="30.75" x14ac:dyDescent="0.2">
      <c r="B74" s="592" t="s">
        <v>883</v>
      </c>
      <c r="C74" s="860">
        <v>20391.296759111523</v>
      </c>
      <c r="D74" s="860">
        <v>30334.24625632909</v>
      </c>
      <c r="E74" s="860">
        <v>38703.414154771119</v>
      </c>
      <c r="F74" s="860">
        <v>39782.445384580074</v>
      </c>
      <c r="G74" s="860">
        <v>41430.136592889772</v>
      </c>
      <c r="H74" s="903">
        <v>58516.778156883716</v>
      </c>
      <c r="I74" s="773">
        <v>42941.880868257373</v>
      </c>
      <c r="J74" s="771">
        <v>43799.547075608076</v>
      </c>
      <c r="K74" s="771">
        <v>45517.97130356705</v>
      </c>
      <c r="L74" s="771">
        <v>46834.317815362396</v>
      </c>
      <c r="M74" s="771">
        <v>46635.111503136424</v>
      </c>
      <c r="N74" s="771">
        <v>47100.044233015535</v>
      </c>
      <c r="O74" s="771">
        <v>48362.041216093181</v>
      </c>
      <c r="P74" s="771">
        <v>49270.40497078171</v>
      </c>
      <c r="Q74" s="771">
        <v>49815.174413901688</v>
      </c>
      <c r="R74" s="771">
        <v>52601.502746037244</v>
      </c>
      <c r="S74" s="771">
        <v>53087.78914052427</v>
      </c>
      <c r="T74" s="772">
        <v>58516.778156883716</v>
      </c>
      <c r="U74" s="1032" t="s">
        <v>6</v>
      </c>
      <c r="V74" s="1023"/>
      <c r="W74" s="1023"/>
      <c r="X74" s="1023"/>
      <c r="Y74" s="1023"/>
    </row>
    <row r="75" spans="2:28" s="501" customFormat="1" ht="31.5" thickBot="1" x14ac:dyDescent="0.75">
      <c r="B75" s="1029"/>
      <c r="C75" s="503"/>
      <c r="D75" s="503"/>
      <c r="E75" s="507"/>
      <c r="F75" s="507"/>
      <c r="G75" s="507"/>
      <c r="H75" s="1622"/>
      <c r="I75" s="504"/>
      <c r="J75" s="505"/>
      <c r="K75" s="505"/>
      <c r="L75" s="505"/>
      <c r="M75" s="505"/>
      <c r="N75" s="505"/>
      <c r="O75" s="505"/>
      <c r="P75" s="505"/>
      <c r="Q75" s="505"/>
      <c r="R75" s="505"/>
      <c r="S75" s="505"/>
      <c r="T75" s="506"/>
      <c r="U75" s="508"/>
      <c r="V75" s="502"/>
      <c r="X75" s="502"/>
      <c r="Y75" s="502"/>
    </row>
    <row r="76" spans="2:28" ht="14.25" customHeight="1" thickTop="1" x14ac:dyDescent="0.65">
      <c r="C76" s="265"/>
      <c r="D76" s="265"/>
      <c r="E76" s="265"/>
      <c r="F76" s="265"/>
      <c r="G76" s="265"/>
      <c r="H76" s="265"/>
      <c r="I76" s="265"/>
      <c r="J76" s="265"/>
      <c r="K76" s="265"/>
      <c r="L76" s="265"/>
      <c r="M76" s="265"/>
      <c r="N76" s="265"/>
      <c r="O76" s="265"/>
      <c r="P76" s="265"/>
      <c r="Q76" s="265"/>
      <c r="R76" s="265"/>
      <c r="S76" s="265"/>
      <c r="T76" s="265"/>
      <c r="V76" s="269"/>
      <c r="Y76" s="269"/>
    </row>
    <row r="77" spans="2:28" s="333" customFormat="1" ht="22.5" x14ac:dyDescent="0.5">
      <c r="B77" s="333" t="s">
        <v>1721</v>
      </c>
      <c r="U77" s="479" t="s">
        <v>1723</v>
      </c>
    </row>
    <row r="78" spans="2:28" s="129" customFormat="1" x14ac:dyDescent="0.5">
      <c r="B78" s="63"/>
      <c r="U78" s="258"/>
    </row>
    <row r="79" spans="2:28" s="129" customFormat="1" x14ac:dyDescent="0.5">
      <c r="B79" s="63"/>
      <c r="U79" s="258"/>
    </row>
    <row r="80" spans="2:28" s="129" customFormat="1" ht="18.75" x14ac:dyDescent="0.45">
      <c r="B80" s="143"/>
    </row>
    <row r="81" spans="1:21" s="263" customFormat="1" ht="21.75" customHeight="1" x14ac:dyDescent="0.65">
      <c r="C81" s="266"/>
      <c r="D81" s="266"/>
      <c r="E81" s="266"/>
      <c r="F81" s="266"/>
      <c r="G81" s="266"/>
      <c r="H81" s="266"/>
      <c r="I81" s="1573"/>
      <c r="J81" s="1573"/>
      <c r="K81" s="1573"/>
      <c r="L81" s="1573"/>
      <c r="M81" s="1573"/>
      <c r="N81" s="1573"/>
      <c r="O81" s="1573"/>
      <c r="P81" s="1573"/>
      <c r="Q81" s="1573"/>
      <c r="R81" s="1573"/>
      <c r="S81" s="1573"/>
      <c r="T81" s="1573"/>
    </row>
    <row r="82" spans="1:21" ht="21.75" customHeight="1" x14ac:dyDescent="0.65">
      <c r="I82" s="1573"/>
      <c r="J82" s="1573"/>
      <c r="K82" s="1573"/>
      <c r="L82" s="1573"/>
      <c r="M82" s="1573"/>
      <c r="N82" s="1573"/>
      <c r="O82" s="1573"/>
      <c r="P82" s="1573"/>
      <c r="Q82" s="1573"/>
      <c r="R82" s="1573"/>
      <c r="S82" s="1573"/>
      <c r="T82" s="1573"/>
      <c r="U82" s="264"/>
    </row>
    <row r="83" spans="1:21" ht="21.75" customHeight="1" x14ac:dyDescent="0.65">
      <c r="C83" s="267"/>
      <c r="D83" s="267"/>
      <c r="E83" s="267"/>
      <c r="F83" s="267"/>
      <c r="G83" s="267"/>
      <c r="H83" s="267"/>
      <c r="I83" s="1573"/>
      <c r="J83" s="1573"/>
      <c r="K83" s="1573"/>
      <c r="L83" s="1573"/>
      <c r="M83" s="1573"/>
      <c r="N83" s="1573"/>
      <c r="O83" s="1573"/>
      <c r="P83" s="1573"/>
      <c r="Q83" s="1573"/>
      <c r="R83" s="1573"/>
      <c r="S83" s="1573"/>
      <c r="T83" s="1573"/>
      <c r="U83" s="264"/>
    </row>
    <row r="84" spans="1:21" s="263" customFormat="1" ht="21.75" customHeight="1" x14ac:dyDescent="0.65">
      <c r="A84" s="264"/>
      <c r="I84" s="1573"/>
      <c r="J84" s="1573"/>
      <c r="K84" s="1573"/>
      <c r="L84" s="1573"/>
      <c r="M84" s="1573"/>
      <c r="N84" s="1573"/>
      <c r="O84" s="1573"/>
      <c r="P84" s="1573"/>
      <c r="Q84" s="1573"/>
      <c r="R84" s="1573"/>
      <c r="S84" s="1573"/>
      <c r="T84" s="1573"/>
    </row>
    <row r="85" spans="1:21" ht="21.75" customHeight="1" x14ac:dyDescent="0.65">
      <c r="I85" s="1573"/>
      <c r="J85" s="1573"/>
      <c r="K85" s="1573"/>
      <c r="L85" s="1573"/>
      <c r="M85" s="1573"/>
      <c r="N85" s="1573"/>
      <c r="O85" s="1573"/>
      <c r="P85" s="1573"/>
      <c r="Q85" s="1573"/>
      <c r="R85" s="1573"/>
      <c r="S85" s="1573"/>
      <c r="T85" s="1573"/>
      <c r="U85" s="264"/>
    </row>
    <row r="86" spans="1:21" ht="21.75" customHeight="1" x14ac:dyDescent="0.65">
      <c r="I86" s="1573"/>
      <c r="J86" s="1573"/>
      <c r="K86" s="1573"/>
      <c r="L86" s="1573"/>
      <c r="M86" s="1573"/>
      <c r="N86" s="1573"/>
      <c r="O86" s="1573"/>
      <c r="P86" s="1573"/>
      <c r="Q86" s="1573"/>
      <c r="R86" s="1573"/>
      <c r="S86" s="1573"/>
      <c r="T86" s="1573"/>
      <c r="U86" s="264"/>
    </row>
    <row r="87" spans="1:21" ht="21.75" customHeight="1" x14ac:dyDescent="0.65">
      <c r="I87" s="1573"/>
      <c r="J87" s="1573"/>
      <c r="K87" s="1573"/>
      <c r="L87" s="1573"/>
      <c r="M87" s="1573"/>
      <c r="N87" s="1573"/>
      <c r="O87" s="1573"/>
      <c r="P87" s="1573"/>
      <c r="Q87" s="1573"/>
      <c r="R87" s="1573"/>
      <c r="S87" s="1573"/>
      <c r="T87" s="1573"/>
      <c r="U87" s="264"/>
    </row>
    <row r="88" spans="1:21" ht="21.75" customHeight="1" x14ac:dyDescent="0.65">
      <c r="I88" s="1573"/>
      <c r="J88" s="1573"/>
      <c r="K88" s="1573"/>
      <c r="L88" s="1573"/>
      <c r="M88" s="1573"/>
      <c r="N88" s="1573"/>
      <c r="O88" s="1573"/>
      <c r="P88" s="1573"/>
      <c r="Q88" s="1573"/>
      <c r="R88" s="1573"/>
      <c r="S88" s="1573"/>
      <c r="T88" s="1573"/>
      <c r="U88" s="264"/>
    </row>
    <row r="89" spans="1:21" ht="21.75" customHeight="1" x14ac:dyDescent="0.65">
      <c r="I89" s="1573"/>
      <c r="J89" s="1573"/>
      <c r="K89" s="1573"/>
      <c r="L89" s="1573"/>
      <c r="M89" s="1573"/>
      <c r="N89" s="1573"/>
      <c r="O89" s="1573"/>
      <c r="P89" s="1573"/>
      <c r="Q89" s="1573"/>
      <c r="R89" s="1573"/>
      <c r="S89" s="1573"/>
      <c r="T89" s="1573"/>
      <c r="U89" s="264"/>
    </row>
    <row r="90" spans="1:21" ht="21.75" customHeight="1" x14ac:dyDescent="0.65">
      <c r="I90" s="1573"/>
      <c r="J90" s="1573"/>
      <c r="K90" s="1573"/>
      <c r="L90" s="1573"/>
      <c r="M90" s="1573"/>
      <c r="N90" s="1573"/>
      <c r="O90" s="1573"/>
      <c r="P90" s="1573"/>
      <c r="Q90" s="1573"/>
      <c r="R90" s="1573"/>
      <c r="S90" s="1573"/>
      <c r="T90" s="1573"/>
      <c r="U90" s="264"/>
    </row>
    <row r="91" spans="1:21" ht="21.75" customHeight="1" x14ac:dyDescent="0.65">
      <c r="I91" s="1573"/>
      <c r="J91" s="1573"/>
      <c r="K91" s="1573"/>
      <c r="L91" s="1573"/>
      <c r="M91" s="1573"/>
      <c r="N91" s="1573"/>
      <c r="O91" s="1573"/>
      <c r="P91" s="1573"/>
      <c r="Q91" s="1573"/>
      <c r="R91" s="1573"/>
      <c r="S91" s="1573"/>
      <c r="T91" s="1573"/>
      <c r="U91" s="264"/>
    </row>
    <row r="92" spans="1:21" ht="21.75" customHeight="1" x14ac:dyDescent="0.65">
      <c r="I92" s="1573"/>
      <c r="J92" s="1573"/>
      <c r="K92" s="1573"/>
      <c r="L92" s="1573"/>
      <c r="M92" s="1573"/>
      <c r="N92" s="1573"/>
      <c r="O92" s="1573"/>
      <c r="P92" s="1573"/>
      <c r="Q92" s="1573"/>
      <c r="R92" s="1573"/>
      <c r="S92" s="1573"/>
      <c r="T92" s="1573"/>
      <c r="U92" s="264"/>
    </row>
    <row r="93" spans="1:21" ht="21.75" customHeight="1" x14ac:dyDescent="0.65">
      <c r="I93" s="1573"/>
      <c r="J93" s="1573"/>
      <c r="K93" s="1573"/>
      <c r="L93" s="1573"/>
      <c r="M93" s="1573"/>
      <c r="N93" s="1573"/>
      <c r="O93" s="1573"/>
      <c r="P93" s="1573"/>
      <c r="Q93" s="1573"/>
      <c r="R93" s="1573"/>
      <c r="S93" s="1573"/>
      <c r="T93" s="1573"/>
      <c r="U93" s="264"/>
    </row>
    <row r="94" spans="1:21" ht="21.75" customHeight="1" x14ac:dyDescent="0.65">
      <c r="I94" s="1573"/>
      <c r="J94" s="1573"/>
      <c r="K94" s="1573"/>
      <c r="L94" s="1573"/>
      <c r="M94" s="1573"/>
      <c r="N94" s="1573"/>
      <c r="O94" s="1573"/>
      <c r="P94" s="1573"/>
      <c r="Q94" s="1573"/>
      <c r="R94" s="1573"/>
      <c r="S94" s="1573"/>
      <c r="T94" s="1573"/>
      <c r="U94" s="264"/>
    </row>
    <row r="95" spans="1:21" ht="21.75" customHeight="1" x14ac:dyDescent="0.65">
      <c r="I95" s="1573"/>
      <c r="J95" s="1573"/>
      <c r="K95" s="1573"/>
      <c r="L95" s="1573"/>
      <c r="M95" s="1573"/>
      <c r="N95" s="1573"/>
      <c r="O95" s="1573"/>
      <c r="P95" s="1573"/>
      <c r="Q95" s="1573"/>
      <c r="R95" s="1573"/>
      <c r="S95" s="1573"/>
      <c r="T95" s="1573"/>
      <c r="U95" s="264"/>
    </row>
    <row r="96" spans="1:21" ht="21.75" customHeight="1" x14ac:dyDescent="0.65">
      <c r="I96" s="1573"/>
      <c r="J96" s="1573"/>
      <c r="K96" s="1573"/>
      <c r="L96" s="1573"/>
      <c r="M96" s="1573"/>
      <c r="N96" s="1573"/>
      <c r="O96" s="1573"/>
      <c r="P96" s="1573"/>
      <c r="Q96" s="1573"/>
      <c r="R96" s="1573"/>
      <c r="S96" s="1573"/>
      <c r="T96" s="1573"/>
      <c r="U96" s="264"/>
    </row>
    <row r="97" spans="9:20" s="264" customFormat="1" ht="21.75" customHeight="1" x14ac:dyDescent="0.65">
      <c r="I97" s="1573"/>
      <c r="J97" s="1573"/>
      <c r="K97" s="1573"/>
      <c r="L97" s="1573"/>
      <c r="M97" s="1573"/>
      <c r="N97" s="1573"/>
      <c r="O97" s="1573"/>
      <c r="P97" s="1573"/>
      <c r="Q97" s="1573"/>
      <c r="R97" s="1573"/>
      <c r="S97" s="1573"/>
      <c r="T97" s="1573"/>
    </row>
    <row r="98" spans="9:20" s="264" customFormat="1" ht="21.75" customHeight="1" x14ac:dyDescent="0.65">
      <c r="I98" s="1573"/>
      <c r="J98" s="1573"/>
      <c r="K98" s="1573"/>
      <c r="L98" s="1573"/>
      <c r="M98" s="1573"/>
      <c r="N98" s="1573"/>
      <c r="O98" s="1573"/>
      <c r="P98" s="1573"/>
      <c r="Q98" s="1573"/>
      <c r="R98" s="1573"/>
      <c r="S98" s="1573"/>
      <c r="T98" s="1573"/>
    </row>
    <row r="99" spans="9:20" s="264" customFormat="1" ht="21.75" customHeight="1" x14ac:dyDescent="0.65">
      <c r="I99" s="1573"/>
      <c r="J99" s="1573"/>
      <c r="K99" s="1573"/>
      <c r="L99" s="1573"/>
      <c r="M99" s="1573"/>
      <c r="N99" s="1573"/>
      <c r="O99" s="1573"/>
      <c r="P99" s="1573"/>
      <c r="Q99" s="1573"/>
      <c r="R99" s="1573"/>
      <c r="S99" s="1573"/>
      <c r="T99" s="1573"/>
    </row>
    <row r="100" spans="9:20" s="264" customFormat="1" ht="21.75" customHeight="1" x14ac:dyDescent="0.65">
      <c r="I100" s="1573"/>
      <c r="J100" s="1573"/>
      <c r="K100" s="1573"/>
      <c r="L100" s="1573"/>
      <c r="M100" s="1573"/>
      <c r="N100" s="1573"/>
      <c r="O100" s="1573"/>
      <c r="P100" s="1573"/>
      <c r="Q100" s="1573"/>
      <c r="R100" s="1573"/>
      <c r="S100" s="1573"/>
      <c r="T100" s="1573"/>
    </row>
    <row r="101" spans="9:20" s="264" customFormat="1" ht="21.75" customHeight="1" x14ac:dyDescent="0.65">
      <c r="I101" s="1573"/>
      <c r="J101" s="1573"/>
      <c r="K101" s="1573"/>
      <c r="L101" s="1573"/>
      <c r="M101" s="1573"/>
      <c r="N101" s="1573"/>
      <c r="O101" s="1573"/>
      <c r="P101" s="1573"/>
      <c r="Q101" s="1573"/>
      <c r="R101" s="1573"/>
      <c r="S101" s="1573"/>
      <c r="T101" s="1573"/>
    </row>
    <row r="102" spans="9:20" s="264" customFormat="1" ht="21.75" customHeight="1" x14ac:dyDescent="0.65">
      <c r="I102" s="1573"/>
      <c r="J102" s="1573"/>
      <c r="K102" s="1573"/>
      <c r="L102" s="1573"/>
      <c r="M102" s="1573"/>
      <c r="N102" s="1573"/>
      <c r="O102" s="1573"/>
      <c r="P102" s="1573"/>
      <c r="Q102" s="1573"/>
      <c r="R102" s="1573"/>
      <c r="S102" s="1573"/>
      <c r="T102" s="1573"/>
    </row>
    <row r="103" spans="9:20" s="264" customFormat="1" ht="21.75" customHeight="1" x14ac:dyDescent="0.65">
      <c r="I103" s="1573"/>
      <c r="J103" s="1573"/>
      <c r="K103" s="1573"/>
      <c r="L103" s="1573"/>
      <c r="M103" s="1573"/>
      <c r="N103" s="1573"/>
      <c r="O103" s="1573"/>
      <c r="P103" s="1573"/>
      <c r="Q103" s="1573"/>
      <c r="R103" s="1573"/>
      <c r="S103" s="1573"/>
      <c r="T103" s="1573"/>
    </row>
    <row r="104" spans="9:20" s="264" customFormat="1" ht="21.75" customHeight="1" x14ac:dyDescent="0.65">
      <c r="I104" s="1573"/>
      <c r="J104" s="1573"/>
      <c r="K104" s="1573"/>
      <c r="L104" s="1573"/>
      <c r="M104" s="1573"/>
      <c r="N104" s="1573"/>
      <c r="O104" s="1573"/>
      <c r="P104" s="1573"/>
      <c r="Q104" s="1573"/>
      <c r="R104" s="1573"/>
      <c r="S104" s="1573"/>
      <c r="T104" s="1573"/>
    </row>
    <row r="105" spans="9:20" s="264" customFormat="1" ht="21.75" customHeight="1" x14ac:dyDescent="0.65">
      <c r="I105" s="1573"/>
      <c r="J105" s="1573"/>
      <c r="K105" s="1573"/>
      <c r="L105" s="1573"/>
      <c r="M105" s="1573"/>
      <c r="N105" s="1573"/>
      <c r="O105" s="1573"/>
      <c r="P105" s="1573"/>
      <c r="Q105" s="1573"/>
      <c r="R105" s="1573"/>
      <c r="S105" s="1573"/>
      <c r="T105" s="1573"/>
    </row>
    <row r="106" spans="9:20" s="264" customFormat="1" ht="21.75" customHeight="1" x14ac:dyDescent="0.65">
      <c r="I106" s="1573"/>
      <c r="J106" s="1573"/>
      <c r="K106" s="1573"/>
      <c r="L106" s="1573"/>
      <c r="M106" s="1573"/>
      <c r="N106" s="1573"/>
      <c r="O106" s="1573"/>
      <c r="P106" s="1573"/>
      <c r="Q106" s="1573"/>
      <c r="R106" s="1573"/>
      <c r="S106" s="1573"/>
      <c r="T106" s="1573"/>
    </row>
    <row r="107" spans="9:20" s="264" customFormat="1" ht="21.75" customHeight="1" x14ac:dyDescent="0.65">
      <c r="I107" s="1573"/>
      <c r="J107" s="1573"/>
      <c r="K107" s="1573"/>
      <c r="L107" s="1573"/>
      <c r="M107" s="1573"/>
      <c r="N107" s="1573"/>
      <c r="O107" s="1573"/>
      <c r="P107" s="1573"/>
      <c r="Q107" s="1573"/>
      <c r="R107" s="1573"/>
      <c r="S107" s="1573"/>
      <c r="T107" s="1573"/>
    </row>
    <row r="108" spans="9:20" s="264" customFormat="1" ht="21.75" customHeight="1" x14ac:dyDescent="0.65">
      <c r="I108" s="1573"/>
      <c r="J108" s="1573"/>
      <c r="K108" s="1573"/>
      <c r="L108" s="1573"/>
      <c r="M108" s="1573"/>
      <c r="N108" s="1573"/>
      <c r="O108" s="1573"/>
      <c r="P108" s="1573"/>
      <c r="Q108" s="1573"/>
      <c r="R108" s="1573"/>
      <c r="S108" s="1573"/>
      <c r="T108" s="1573"/>
    </row>
    <row r="109" spans="9:20" s="264" customFormat="1" ht="21.75" customHeight="1" x14ac:dyDescent="0.65">
      <c r="I109" s="1573"/>
      <c r="J109" s="1573"/>
      <c r="K109" s="1573"/>
      <c r="L109" s="1573"/>
      <c r="M109" s="1573"/>
      <c r="N109" s="1573"/>
      <c r="O109" s="1573"/>
      <c r="P109" s="1573"/>
      <c r="Q109" s="1573"/>
      <c r="R109" s="1573"/>
      <c r="S109" s="1573"/>
      <c r="T109" s="1573"/>
    </row>
    <row r="110" spans="9:20" s="264" customFormat="1" ht="21.75" customHeight="1" x14ac:dyDescent="0.65">
      <c r="I110" s="1573"/>
      <c r="J110" s="1573"/>
      <c r="K110" s="1573"/>
      <c r="L110" s="1573"/>
      <c r="M110" s="1573"/>
      <c r="N110" s="1573"/>
      <c r="O110" s="1573"/>
      <c r="P110" s="1573"/>
      <c r="Q110" s="1573"/>
      <c r="R110" s="1573"/>
      <c r="S110" s="1573"/>
      <c r="T110" s="1573"/>
    </row>
    <row r="111" spans="9:20" s="264" customFormat="1" ht="21.75" customHeight="1" x14ac:dyDescent="0.65">
      <c r="I111" s="1573"/>
      <c r="J111" s="1573"/>
      <c r="K111" s="1573"/>
      <c r="L111" s="1573"/>
      <c r="M111" s="1573"/>
      <c r="N111" s="1573"/>
      <c r="O111" s="1573"/>
      <c r="P111" s="1573"/>
      <c r="Q111" s="1573"/>
      <c r="R111" s="1573"/>
      <c r="S111" s="1573"/>
      <c r="T111" s="1573"/>
    </row>
    <row r="112" spans="9:20" s="264" customFormat="1" ht="21.75" customHeight="1" x14ac:dyDescent="0.65">
      <c r="I112" s="1573"/>
      <c r="J112" s="1573"/>
      <c r="K112" s="1573"/>
      <c r="L112" s="1573"/>
      <c r="M112" s="1573"/>
      <c r="N112" s="1573"/>
      <c r="O112" s="1573"/>
      <c r="P112" s="1573"/>
      <c r="Q112" s="1573"/>
      <c r="R112" s="1573"/>
      <c r="S112" s="1573"/>
      <c r="T112" s="1573"/>
    </row>
    <row r="113" spans="9:20" s="264" customFormat="1" ht="21.75" customHeight="1" x14ac:dyDescent="0.65">
      <c r="I113" s="1573"/>
      <c r="J113" s="1573"/>
      <c r="K113" s="1573"/>
      <c r="L113" s="1573"/>
      <c r="M113" s="1573"/>
      <c r="N113" s="1573"/>
      <c r="O113" s="1573"/>
      <c r="P113" s="1573"/>
      <c r="Q113" s="1573"/>
      <c r="R113" s="1573"/>
      <c r="S113" s="1573"/>
      <c r="T113" s="1573"/>
    </row>
    <row r="114" spans="9:20" s="264" customFormat="1" ht="21.75" customHeight="1" x14ac:dyDescent="0.65">
      <c r="I114" s="1573"/>
      <c r="J114" s="1573"/>
      <c r="K114" s="1573"/>
      <c r="L114" s="1573"/>
      <c r="M114" s="1573"/>
      <c r="N114" s="1573"/>
      <c r="O114" s="1573"/>
      <c r="P114" s="1573"/>
      <c r="Q114" s="1573"/>
      <c r="R114" s="1573"/>
      <c r="S114" s="1573"/>
      <c r="T114" s="1573"/>
    </row>
    <row r="115" spans="9:20" s="264" customFormat="1" ht="21.75" customHeight="1" x14ac:dyDescent="0.65">
      <c r="I115" s="1573"/>
      <c r="J115" s="1573"/>
      <c r="K115" s="1573"/>
      <c r="L115" s="1573"/>
      <c r="M115" s="1573"/>
      <c r="N115" s="1573"/>
      <c r="O115" s="1573"/>
      <c r="P115" s="1573"/>
      <c r="Q115" s="1573"/>
      <c r="R115" s="1573"/>
      <c r="S115" s="1573"/>
      <c r="T115" s="1573"/>
    </row>
    <row r="116" spans="9:20" s="264" customFormat="1" ht="21.75" customHeight="1" x14ac:dyDescent="0.65">
      <c r="I116" s="1573"/>
      <c r="J116" s="1573"/>
      <c r="K116" s="1573"/>
      <c r="L116" s="1573"/>
      <c r="M116" s="1573"/>
      <c r="N116" s="1573"/>
      <c r="O116" s="1573"/>
      <c r="P116" s="1573"/>
      <c r="Q116" s="1573"/>
      <c r="R116" s="1573"/>
      <c r="S116" s="1573"/>
      <c r="T116" s="1573"/>
    </row>
    <row r="117" spans="9:20" s="264" customFormat="1" ht="21.75" customHeight="1" x14ac:dyDescent="0.65">
      <c r="I117" s="1573"/>
      <c r="J117" s="1573"/>
      <c r="K117" s="1573"/>
      <c r="L117" s="1573"/>
      <c r="M117" s="1573"/>
      <c r="N117" s="1573"/>
      <c r="O117" s="1573"/>
      <c r="P117" s="1573"/>
      <c r="Q117" s="1573"/>
      <c r="R117" s="1573"/>
      <c r="S117" s="1573"/>
      <c r="T117" s="1573"/>
    </row>
    <row r="118" spans="9:20" s="264" customFormat="1" ht="21.75" customHeight="1" x14ac:dyDescent="0.65">
      <c r="I118" s="1573"/>
      <c r="J118" s="1573"/>
      <c r="K118" s="1573"/>
      <c r="L118" s="1573"/>
      <c r="M118" s="1573"/>
      <c r="N118" s="1573"/>
      <c r="O118" s="1573"/>
      <c r="P118" s="1573"/>
      <c r="Q118" s="1573"/>
      <c r="R118" s="1573"/>
      <c r="S118" s="1573"/>
      <c r="T118" s="1573"/>
    </row>
    <row r="119" spans="9:20" s="264" customFormat="1" ht="21.75" customHeight="1" x14ac:dyDescent="0.65">
      <c r="I119" s="1573"/>
      <c r="J119" s="1573"/>
      <c r="K119" s="1573"/>
      <c r="L119" s="1573"/>
      <c r="M119" s="1573"/>
      <c r="N119" s="1573"/>
      <c r="O119" s="1573"/>
      <c r="P119" s="1573"/>
      <c r="Q119" s="1573"/>
      <c r="R119" s="1573"/>
      <c r="S119" s="1573"/>
      <c r="T119" s="1573"/>
    </row>
    <row r="120" spans="9:20" s="264" customFormat="1" ht="21.75" customHeight="1" x14ac:dyDescent="0.65">
      <c r="I120" s="1573"/>
      <c r="J120" s="1573"/>
      <c r="K120" s="1573"/>
      <c r="L120" s="1573"/>
      <c r="M120" s="1573"/>
      <c r="N120" s="1573"/>
      <c r="O120" s="1573"/>
      <c r="P120" s="1573"/>
      <c r="Q120" s="1573"/>
      <c r="R120" s="1573"/>
      <c r="S120" s="1573"/>
      <c r="T120" s="1573"/>
    </row>
    <row r="121" spans="9:20" s="264" customFormat="1" ht="21.75" customHeight="1" x14ac:dyDescent="0.65">
      <c r="I121" s="1573"/>
      <c r="J121" s="1573"/>
      <c r="K121" s="1573"/>
      <c r="L121" s="1573"/>
      <c r="M121" s="1573"/>
      <c r="N121" s="1573"/>
      <c r="O121" s="1573"/>
      <c r="P121" s="1573"/>
      <c r="Q121" s="1573"/>
      <c r="R121" s="1573"/>
      <c r="S121" s="1573"/>
      <c r="T121" s="1573"/>
    </row>
    <row r="122" spans="9:20" s="264" customFormat="1" ht="21.75" customHeight="1" x14ac:dyDescent="0.65">
      <c r="I122" s="1573"/>
      <c r="J122" s="1573"/>
      <c r="K122" s="1573"/>
      <c r="L122" s="1573"/>
      <c r="M122" s="1573"/>
      <c r="N122" s="1573"/>
      <c r="O122" s="1573"/>
      <c r="P122" s="1573"/>
      <c r="Q122" s="1573"/>
      <c r="R122" s="1573"/>
      <c r="S122" s="1573"/>
      <c r="T122" s="1573"/>
    </row>
    <row r="123" spans="9:20" s="264" customFormat="1" ht="21.75" customHeight="1" x14ac:dyDescent="0.65">
      <c r="I123" s="1573"/>
      <c r="J123" s="1573"/>
      <c r="K123" s="1573"/>
      <c r="L123" s="1573"/>
      <c r="M123" s="1573"/>
      <c r="N123" s="1573"/>
      <c r="O123" s="1573"/>
      <c r="P123" s="1573"/>
      <c r="Q123" s="1573"/>
      <c r="R123" s="1573"/>
      <c r="S123" s="1573"/>
      <c r="T123" s="1573"/>
    </row>
    <row r="124" spans="9:20" s="264" customFormat="1" ht="21.75" customHeight="1" x14ac:dyDescent="0.65">
      <c r="I124" s="1573"/>
      <c r="J124" s="1573"/>
      <c r="K124" s="1573"/>
      <c r="L124" s="1573"/>
      <c r="M124" s="1573"/>
      <c r="N124" s="1573"/>
      <c r="O124" s="1573"/>
      <c r="P124" s="1573"/>
      <c r="Q124" s="1573"/>
      <c r="R124" s="1573"/>
      <c r="S124" s="1573"/>
      <c r="T124" s="1573"/>
    </row>
    <row r="125" spans="9:20" s="264" customFormat="1" ht="21.75" customHeight="1" x14ac:dyDescent="0.65">
      <c r="I125" s="1573"/>
      <c r="J125" s="1573"/>
      <c r="K125" s="1573"/>
      <c r="L125" s="1573"/>
      <c r="M125" s="1573"/>
      <c r="N125" s="1573"/>
      <c r="O125" s="1573"/>
      <c r="P125" s="1573"/>
      <c r="Q125" s="1573"/>
      <c r="R125" s="1573"/>
      <c r="S125" s="1573"/>
      <c r="T125" s="1573"/>
    </row>
    <row r="126" spans="9:20" s="264" customFormat="1" ht="21.75" customHeight="1" x14ac:dyDescent="0.65">
      <c r="I126" s="1573"/>
      <c r="J126" s="1573"/>
      <c r="K126" s="1573"/>
      <c r="L126" s="1573"/>
      <c r="M126" s="1573"/>
      <c r="N126" s="1573"/>
      <c r="O126" s="1573"/>
      <c r="P126" s="1573"/>
      <c r="Q126" s="1573"/>
      <c r="R126" s="1573"/>
      <c r="S126" s="1573"/>
      <c r="T126" s="1573"/>
    </row>
    <row r="127" spans="9:20" s="264" customFormat="1" ht="21.75" customHeight="1" x14ac:dyDescent="0.65">
      <c r="I127" s="1573"/>
      <c r="J127" s="1573"/>
      <c r="K127" s="1573"/>
      <c r="L127" s="1573"/>
      <c r="M127" s="1573"/>
      <c r="N127" s="1573"/>
      <c r="O127" s="1573"/>
      <c r="P127" s="1573"/>
      <c r="Q127" s="1573"/>
      <c r="R127" s="1573"/>
      <c r="S127" s="1573"/>
      <c r="T127" s="1573"/>
    </row>
    <row r="128" spans="9:20" s="264" customFormat="1" ht="21.75" customHeight="1" x14ac:dyDescent="0.65">
      <c r="I128" s="1573"/>
      <c r="J128" s="1573"/>
      <c r="K128" s="1573"/>
      <c r="L128" s="1573"/>
      <c r="M128" s="1573"/>
      <c r="N128" s="1573"/>
      <c r="O128" s="1573"/>
      <c r="P128" s="1573"/>
      <c r="Q128" s="1573"/>
      <c r="R128" s="1573"/>
      <c r="S128" s="1573"/>
      <c r="T128" s="1573"/>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28"/>
  <sheetViews>
    <sheetView rightToLeft="1" view="pageBreakPreview" zoomScale="50" zoomScaleNormal="60" zoomScaleSheetLayoutView="50" workbookViewId="0"/>
  </sheetViews>
  <sheetFormatPr defaultColWidth="6" defaultRowHeight="21.75" x14ac:dyDescent="0.5"/>
  <cols>
    <col min="1" max="1" width="6" style="264"/>
    <col min="2" max="2" width="59.7109375" style="263" customWidth="1"/>
    <col min="3" max="3" width="16" style="263" customWidth="1"/>
    <col min="4" max="8" width="16.28515625" style="263" customWidth="1"/>
    <col min="9" max="11" width="16.28515625" style="264" customWidth="1"/>
    <col min="12" max="20" width="15.42578125" style="264" customWidth="1"/>
    <col min="21" max="21" width="59" style="263" customWidth="1"/>
    <col min="22" max="23" width="6" style="264" customWidth="1"/>
    <col min="24" max="24" width="6.5703125" style="264" customWidth="1"/>
    <col min="25" max="25" width="12.85546875" style="264" customWidth="1"/>
    <col min="26" max="29" width="6" style="264" customWidth="1"/>
    <col min="30" max="16384" width="6" style="264"/>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59" customFormat="1" ht="36.75" x14ac:dyDescent="0.85">
      <c r="B4" s="1795" t="s">
        <v>1791</v>
      </c>
      <c r="C4" s="1795"/>
      <c r="D4" s="1795"/>
      <c r="E4" s="1795"/>
      <c r="F4" s="1795"/>
      <c r="G4" s="1795"/>
      <c r="H4" s="1795"/>
      <c r="I4" s="1795"/>
      <c r="J4" s="1795"/>
      <c r="K4" s="1795"/>
      <c r="L4" s="1795" t="s">
        <v>1792</v>
      </c>
      <c r="M4" s="1795"/>
      <c r="N4" s="1795"/>
      <c r="O4" s="1795"/>
      <c r="P4" s="1795"/>
      <c r="Q4" s="1795"/>
      <c r="R4" s="1795"/>
      <c r="S4" s="1795"/>
      <c r="T4" s="1795"/>
      <c r="U4" s="1795"/>
      <c r="V4" s="261"/>
    </row>
    <row r="5" spans="1:28" s="260" customFormat="1" ht="13.5" customHeight="1" x14ac:dyDescent="0.7">
      <c r="I5" s="261"/>
      <c r="J5" s="261"/>
      <c r="K5" s="261"/>
      <c r="L5" s="261"/>
      <c r="M5" s="261"/>
      <c r="N5" s="261"/>
      <c r="O5" s="261"/>
      <c r="P5" s="261"/>
      <c r="Q5" s="261"/>
      <c r="R5" s="261"/>
      <c r="S5" s="261"/>
      <c r="T5" s="261"/>
      <c r="U5" s="261"/>
    </row>
    <row r="6" spans="1:28" s="260" customFormat="1" ht="13.5" customHeight="1" x14ac:dyDescent="0.65">
      <c r="B6" s="262"/>
      <c r="C6" s="262"/>
      <c r="D6" s="262"/>
      <c r="E6" s="262"/>
      <c r="F6" s="262"/>
      <c r="G6" s="262"/>
      <c r="H6" s="262"/>
      <c r="I6" s="262"/>
      <c r="J6" s="262"/>
      <c r="K6" s="262"/>
      <c r="L6" s="262"/>
      <c r="M6" s="262"/>
      <c r="N6" s="262"/>
      <c r="O6" s="262"/>
      <c r="P6" s="262"/>
      <c r="Q6" s="262"/>
      <c r="R6" s="262"/>
      <c r="S6" s="262"/>
      <c r="T6" s="262"/>
      <c r="U6" s="262"/>
    </row>
    <row r="7" spans="1:28" s="514" customFormat="1" ht="22.5" x14ac:dyDescent="0.5">
      <c r="B7" s="515" t="s">
        <v>1720</v>
      </c>
      <c r="C7" s="515"/>
      <c r="D7" s="515"/>
      <c r="E7" s="515"/>
      <c r="F7" s="515"/>
      <c r="G7" s="515"/>
      <c r="H7" s="515"/>
      <c r="I7" s="516"/>
      <c r="J7" s="516"/>
      <c r="K7" s="516"/>
      <c r="L7" s="516"/>
      <c r="M7" s="516"/>
      <c r="N7" s="516"/>
      <c r="O7" s="516"/>
      <c r="P7" s="516"/>
      <c r="Q7" s="516"/>
      <c r="R7" s="516"/>
      <c r="S7" s="516"/>
      <c r="T7" s="516"/>
      <c r="U7" s="517" t="s">
        <v>1724</v>
      </c>
    </row>
    <row r="8" spans="1:28" s="260" customFormat="1" ht="13.5" customHeight="1" thickBot="1" x14ac:dyDescent="0.7">
      <c r="B8" s="262"/>
      <c r="C8" s="262"/>
      <c r="D8" s="262"/>
      <c r="E8" s="262"/>
      <c r="F8" s="262"/>
      <c r="G8" s="262"/>
      <c r="H8" s="262"/>
      <c r="I8" s="262"/>
      <c r="J8" s="262"/>
      <c r="K8" s="262"/>
      <c r="L8" s="262"/>
      <c r="M8" s="262"/>
      <c r="N8" s="262"/>
      <c r="O8" s="262"/>
      <c r="P8" s="262"/>
      <c r="Q8" s="262"/>
      <c r="R8" s="262"/>
      <c r="S8" s="262"/>
      <c r="T8" s="262"/>
      <c r="U8" s="262"/>
    </row>
    <row r="9" spans="1:28" s="512" customFormat="1" ht="26.25" customHeight="1" thickTop="1" x14ac:dyDescent="0.2">
      <c r="A9" s="511"/>
      <c r="B9" s="1800"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765" t="s">
        <v>884</v>
      </c>
    </row>
    <row r="10" spans="1:28" s="509" customFormat="1" ht="21" customHeight="1" x14ac:dyDescent="0.2">
      <c r="B10" s="1801"/>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66"/>
    </row>
    <row r="11" spans="1:28" s="510" customFormat="1" ht="21" customHeight="1" x14ac:dyDescent="0.2">
      <c r="A11" s="509"/>
      <c r="B11" s="1802"/>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67"/>
    </row>
    <row r="12" spans="1:28" s="428" customFormat="1" ht="9" customHeight="1" x14ac:dyDescent="0.7">
      <c r="B12" s="339"/>
      <c r="C12" s="424"/>
      <c r="D12" s="424"/>
      <c r="E12" s="1617"/>
      <c r="F12" s="1617"/>
      <c r="G12" s="1617"/>
      <c r="H12" s="1617"/>
      <c r="I12" s="426"/>
      <c r="J12" s="427"/>
      <c r="K12" s="427"/>
      <c r="L12" s="427"/>
      <c r="M12" s="427"/>
      <c r="N12" s="427"/>
      <c r="O12" s="427"/>
      <c r="P12" s="427"/>
      <c r="Q12" s="427"/>
      <c r="R12" s="427"/>
      <c r="S12" s="427"/>
      <c r="T12" s="495"/>
      <c r="U12" s="498"/>
      <c r="V12" s="499"/>
      <c r="W12" s="500"/>
      <c r="X12" s="500"/>
      <c r="Y12" s="458"/>
      <c r="Z12" s="458"/>
      <c r="AA12" s="458"/>
      <c r="AB12" s="458"/>
    </row>
    <row r="13" spans="1:28" s="1018" customFormat="1" ht="30.75" x14ac:dyDescent="0.2">
      <c r="A13" s="511"/>
      <c r="B13" s="454" t="s">
        <v>7</v>
      </c>
      <c r="C13" s="1014"/>
      <c r="D13" s="1014"/>
      <c r="E13" s="1618"/>
      <c r="F13" s="1618"/>
      <c r="G13" s="1618"/>
      <c r="H13" s="1618"/>
      <c r="I13" s="1016"/>
      <c r="J13" s="1017"/>
      <c r="K13" s="1017"/>
      <c r="L13" s="1017"/>
      <c r="M13" s="1017"/>
      <c r="N13" s="1017"/>
      <c r="O13" s="1017"/>
      <c r="P13" s="1017"/>
      <c r="Q13" s="1017"/>
      <c r="R13" s="1017"/>
      <c r="S13" s="1017"/>
      <c r="T13" s="1015"/>
      <c r="U13" s="378" t="s">
        <v>378</v>
      </c>
    </row>
    <row r="14" spans="1:28" s="1018" customFormat="1" ht="11.25" customHeight="1" x14ac:dyDescent="0.2">
      <c r="B14" s="453"/>
      <c r="C14" s="1019"/>
      <c r="D14" s="1019"/>
      <c r="E14" s="1619"/>
      <c r="F14" s="1619"/>
      <c r="G14" s="1619"/>
      <c r="H14" s="1619"/>
      <c r="I14" s="1020"/>
      <c r="J14" s="1021"/>
      <c r="K14" s="1021"/>
      <c r="L14" s="1021"/>
      <c r="M14" s="1021"/>
      <c r="N14" s="1021"/>
      <c r="O14" s="1021"/>
      <c r="P14" s="1021"/>
      <c r="Q14" s="1021"/>
      <c r="R14" s="1021"/>
      <c r="S14" s="1021"/>
      <c r="T14" s="1022"/>
      <c r="U14" s="604"/>
    </row>
    <row r="15" spans="1:28" s="1018" customFormat="1" ht="28.5" customHeight="1" x14ac:dyDescent="0.2">
      <c r="B15" s="453" t="s">
        <v>9</v>
      </c>
      <c r="C15" s="860">
        <v>4057.3341153580004</v>
      </c>
      <c r="D15" s="860">
        <v>6059.5252123749142</v>
      </c>
      <c r="E15" s="903">
        <v>8691.8104422853012</v>
      </c>
      <c r="F15" s="903">
        <v>12120.822058872844</v>
      </c>
      <c r="G15" s="903">
        <v>17757.772550353497</v>
      </c>
      <c r="H15" s="903">
        <v>24694.84640671255</v>
      </c>
      <c r="I15" s="773">
        <v>19888.689314274001</v>
      </c>
      <c r="J15" s="771">
        <v>20374.577313873</v>
      </c>
      <c r="K15" s="771">
        <v>20430.428159111925</v>
      </c>
      <c r="L15" s="771">
        <v>21736.394685919578</v>
      </c>
      <c r="M15" s="771">
        <v>23905.448707591997</v>
      </c>
      <c r="N15" s="771">
        <v>23663.452924723133</v>
      </c>
      <c r="O15" s="771">
        <v>24564.226534634876</v>
      </c>
      <c r="P15" s="771">
        <v>24603.893389299483</v>
      </c>
      <c r="Q15" s="771">
        <v>23780.227827661554</v>
      </c>
      <c r="R15" s="771">
        <v>24119.363105571756</v>
      </c>
      <c r="S15" s="771">
        <v>24560.822797901936</v>
      </c>
      <c r="T15" s="772">
        <v>24694.84640671255</v>
      </c>
      <c r="U15" s="604" t="s">
        <v>383</v>
      </c>
      <c r="V15" s="1023"/>
      <c r="W15" s="1023"/>
      <c r="X15" s="1023"/>
      <c r="Y15" s="1023"/>
    </row>
    <row r="16" spans="1:28" s="511" customFormat="1" ht="28.5" customHeight="1" x14ac:dyDescent="0.2">
      <c r="B16" s="605" t="s">
        <v>951</v>
      </c>
      <c r="C16" s="860">
        <v>0</v>
      </c>
      <c r="D16" s="860">
        <v>0</v>
      </c>
      <c r="E16" s="903">
        <v>0</v>
      </c>
      <c r="F16" s="903">
        <v>0</v>
      </c>
      <c r="G16" s="903">
        <v>0</v>
      </c>
      <c r="H16" s="903">
        <v>0</v>
      </c>
      <c r="I16" s="773">
        <v>0</v>
      </c>
      <c r="J16" s="771">
        <v>0</v>
      </c>
      <c r="K16" s="771">
        <v>0</v>
      </c>
      <c r="L16" s="771">
        <v>0</v>
      </c>
      <c r="M16" s="771">
        <v>0</v>
      </c>
      <c r="N16" s="771">
        <v>0</v>
      </c>
      <c r="O16" s="771">
        <v>0</v>
      </c>
      <c r="P16" s="771">
        <v>0</v>
      </c>
      <c r="Q16" s="771">
        <v>0</v>
      </c>
      <c r="R16" s="771">
        <v>0</v>
      </c>
      <c r="S16" s="771">
        <v>0</v>
      </c>
      <c r="T16" s="772">
        <v>0</v>
      </c>
      <c r="U16" s="606" t="s">
        <v>941</v>
      </c>
      <c r="V16" s="1023"/>
      <c r="W16" s="1023"/>
      <c r="X16" s="1023"/>
      <c r="Y16" s="1023"/>
    </row>
    <row r="17" spans="2:28" s="511" customFormat="1" ht="28.5" customHeight="1" x14ac:dyDescent="0.2">
      <c r="B17" s="889" t="s">
        <v>948</v>
      </c>
      <c r="C17" s="864">
        <v>0</v>
      </c>
      <c r="D17" s="864">
        <v>0</v>
      </c>
      <c r="E17" s="907">
        <v>0</v>
      </c>
      <c r="F17" s="907">
        <v>0</v>
      </c>
      <c r="G17" s="907">
        <v>0</v>
      </c>
      <c r="H17" s="907">
        <v>0</v>
      </c>
      <c r="I17" s="770">
        <v>0</v>
      </c>
      <c r="J17" s="768">
        <v>0</v>
      </c>
      <c r="K17" s="768">
        <v>0</v>
      </c>
      <c r="L17" s="768">
        <v>0</v>
      </c>
      <c r="M17" s="768">
        <v>0</v>
      </c>
      <c r="N17" s="768">
        <v>0</v>
      </c>
      <c r="O17" s="768">
        <v>0</v>
      </c>
      <c r="P17" s="768">
        <v>0</v>
      </c>
      <c r="Q17" s="768">
        <v>0</v>
      </c>
      <c r="R17" s="768">
        <v>0</v>
      </c>
      <c r="S17" s="768">
        <v>0</v>
      </c>
      <c r="T17" s="769">
        <v>0</v>
      </c>
      <c r="U17" s="892" t="s">
        <v>1705</v>
      </c>
      <c r="V17" s="1023"/>
      <c r="W17" s="1023"/>
      <c r="X17" s="1023"/>
      <c r="Y17" s="1023"/>
    </row>
    <row r="18" spans="2:28" s="511" customFormat="1" ht="28.5" customHeight="1" x14ac:dyDescent="0.2">
      <c r="B18" s="889" t="s">
        <v>929</v>
      </c>
      <c r="C18" s="864">
        <v>0</v>
      </c>
      <c r="D18" s="864">
        <v>0</v>
      </c>
      <c r="E18" s="907">
        <v>0</v>
      </c>
      <c r="F18" s="907">
        <v>0</v>
      </c>
      <c r="G18" s="907">
        <v>0</v>
      </c>
      <c r="H18" s="907">
        <v>0</v>
      </c>
      <c r="I18" s="770">
        <v>0</v>
      </c>
      <c r="J18" s="768">
        <v>0</v>
      </c>
      <c r="K18" s="768">
        <v>0</v>
      </c>
      <c r="L18" s="768">
        <v>0</v>
      </c>
      <c r="M18" s="768">
        <v>0</v>
      </c>
      <c r="N18" s="768">
        <v>0</v>
      </c>
      <c r="O18" s="768">
        <v>0</v>
      </c>
      <c r="P18" s="768">
        <v>0</v>
      </c>
      <c r="Q18" s="768">
        <v>0</v>
      </c>
      <c r="R18" s="768">
        <v>0</v>
      </c>
      <c r="S18" s="768">
        <v>0</v>
      </c>
      <c r="T18" s="769">
        <v>0</v>
      </c>
      <c r="U18" s="892" t="s">
        <v>1302</v>
      </c>
      <c r="V18" s="1023"/>
      <c r="W18" s="1023"/>
      <c r="X18" s="1023"/>
      <c r="Y18" s="1023"/>
    </row>
    <row r="19" spans="2:28" s="511" customFormat="1" ht="28.5" customHeight="1" x14ac:dyDescent="0.2">
      <c r="B19" s="605" t="s">
        <v>930</v>
      </c>
      <c r="C19" s="864">
        <v>2078.3798691370002</v>
      </c>
      <c r="D19" s="864">
        <v>2858.587659802914</v>
      </c>
      <c r="E19" s="907">
        <v>4202.9126835503012</v>
      </c>
      <c r="F19" s="907">
        <v>6625.7736624618428</v>
      </c>
      <c r="G19" s="907">
        <v>12843.079029996497</v>
      </c>
      <c r="H19" s="907">
        <v>18490.837147568222</v>
      </c>
      <c r="I19" s="770">
        <v>13021.293264211003</v>
      </c>
      <c r="J19" s="768">
        <v>13257.540379533999</v>
      </c>
      <c r="K19" s="768">
        <v>13603.386980944928</v>
      </c>
      <c r="L19" s="768">
        <v>13761.735571920583</v>
      </c>
      <c r="M19" s="768">
        <v>14335.034693266</v>
      </c>
      <c r="N19" s="768">
        <v>14679.315849589133</v>
      </c>
      <c r="O19" s="768">
        <v>15269.759393043876</v>
      </c>
      <c r="P19" s="768">
        <v>15684.393109071487</v>
      </c>
      <c r="Q19" s="768">
        <v>16413.518941225793</v>
      </c>
      <c r="R19" s="768">
        <v>17105.958832271757</v>
      </c>
      <c r="S19" s="768">
        <v>17889.326992031933</v>
      </c>
      <c r="T19" s="769">
        <v>18490.837147568222</v>
      </c>
      <c r="U19" s="606" t="s">
        <v>942</v>
      </c>
      <c r="V19" s="1023"/>
      <c r="W19" s="1023"/>
      <c r="X19" s="1023"/>
      <c r="Y19" s="1023"/>
    </row>
    <row r="20" spans="2:28" s="511" customFormat="1" ht="28.5" customHeight="1" x14ac:dyDescent="0.2">
      <c r="B20" s="605" t="s">
        <v>931</v>
      </c>
      <c r="C20" s="864">
        <v>0</v>
      </c>
      <c r="D20" s="864">
        <v>0</v>
      </c>
      <c r="E20" s="907">
        <v>0</v>
      </c>
      <c r="F20" s="907">
        <v>0</v>
      </c>
      <c r="G20" s="907">
        <v>34.654504000000003</v>
      </c>
      <c r="H20" s="907">
        <v>0</v>
      </c>
      <c r="I20" s="770">
        <v>34.654504000000003</v>
      </c>
      <c r="J20" s="768">
        <v>34.654504000000003</v>
      </c>
      <c r="K20" s="768">
        <v>34.654504000000003</v>
      </c>
      <c r="L20" s="768">
        <v>34.654504000000003</v>
      </c>
      <c r="M20" s="768">
        <v>34.654504000000003</v>
      </c>
      <c r="N20" s="768">
        <v>34.654504000000003</v>
      </c>
      <c r="O20" s="768">
        <v>34.654504000000003</v>
      </c>
      <c r="P20" s="768">
        <v>34.654504000000003</v>
      </c>
      <c r="Q20" s="768">
        <v>34.654504000000003</v>
      </c>
      <c r="R20" s="768">
        <v>34.654504000000003</v>
      </c>
      <c r="S20" s="768">
        <v>0</v>
      </c>
      <c r="T20" s="769">
        <v>0</v>
      </c>
      <c r="U20" s="606" t="s">
        <v>943</v>
      </c>
      <c r="V20" s="1023"/>
      <c r="W20" s="1023"/>
      <c r="X20" s="1023"/>
      <c r="Y20" s="1023"/>
    </row>
    <row r="21" spans="2:28" s="511" customFormat="1" ht="28.5" customHeight="1" x14ac:dyDescent="0.2">
      <c r="B21" s="453" t="s">
        <v>938</v>
      </c>
      <c r="C21" s="860">
        <v>375.56580264000002</v>
      </c>
      <c r="D21" s="860">
        <v>623.48423848000004</v>
      </c>
      <c r="E21" s="903">
        <v>898.07419768000011</v>
      </c>
      <c r="F21" s="903">
        <v>1110.77496032</v>
      </c>
      <c r="G21" s="903">
        <v>1430.9229284709998</v>
      </c>
      <c r="H21" s="903">
        <v>1944.8251575300001</v>
      </c>
      <c r="I21" s="773">
        <v>1568.201822321</v>
      </c>
      <c r="J21" s="771">
        <v>1621.7745426810002</v>
      </c>
      <c r="K21" s="771">
        <v>1501.2310891609998</v>
      </c>
      <c r="L21" s="771">
        <v>1564.2756732610001</v>
      </c>
      <c r="M21" s="771">
        <v>1731.600378201</v>
      </c>
      <c r="N21" s="771">
        <v>1695.372785131</v>
      </c>
      <c r="O21" s="771">
        <v>1772.379571101</v>
      </c>
      <c r="P21" s="771">
        <v>1946.3997951509998</v>
      </c>
      <c r="Q21" s="771">
        <v>1996.548568678762</v>
      </c>
      <c r="R21" s="771">
        <v>2027.5196153900001</v>
      </c>
      <c r="S21" s="771">
        <v>1893.8585985099999</v>
      </c>
      <c r="T21" s="772">
        <v>1944.8251575300001</v>
      </c>
      <c r="U21" s="604" t="s">
        <v>944</v>
      </c>
      <c r="V21" s="1023"/>
      <c r="W21" s="1023"/>
      <c r="X21" s="1023"/>
      <c r="Y21" s="1023"/>
    </row>
    <row r="22" spans="2:28" s="511" customFormat="1" ht="28.5" customHeight="1" x14ac:dyDescent="0.2">
      <c r="B22" s="975" t="s">
        <v>786</v>
      </c>
      <c r="C22" s="864">
        <v>55.115731080000003</v>
      </c>
      <c r="D22" s="864">
        <v>55.378466230000008</v>
      </c>
      <c r="E22" s="907">
        <v>76.646595000000005</v>
      </c>
      <c r="F22" s="907">
        <v>159.84070286999997</v>
      </c>
      <c r="G22" s="907">
        <v>258.40157187</v>
      </c>
      <c r="H22" s="907">
        <v>487.73447233000007</v>
      </c>
      <c r="I22" s="770">
        <v>330.30657601999997</v>
      </c>
      <c r="J22" s="768">
        <v>359.85692227999994</v>
      </c>
      <c r="K22" s="768">
        <v>231.83035600999992</v>
      </c>
      <c r="L22" s="768">
        <v>216.05563066000002</v>
      </c>
      <c r="M22" s="768">
        <v>382.92957699999994</v>
      </c>
      <c r="N22" s="768">
        <v>346.48249893000002</v>
      </c>
      <c r="O22" s="768">
        <v>323.68437289999997</v>
      </c>
      <c r="P22" s="768">
        <v>496.92199095000001</v>
      </c>
      <c r="Q22" s="768">
        <v>546.14415247776185</v>
      </c>
      <c r="R22" s="768">
        <v>575.87003429000004</v>
      </c>
      <c r="S22" s="768">
        <v>440.44046831000003</v>
      </c>
      <c r="T22" s="769">
        <v>487.73447233000007</v>
      </c>
      <c r="U22" s="606" t="s">
        <v>1052</v>
      </c>
      <c r="V22" s="1023"/>
      <c r="W22" s="1023"/>
      <c r="X22" s="1023"/>
      <c r="Y22" s="1023"/>
    </row>
    <row r="23" spans="2:28" s="511" customFormat="1" ht="28.5" customHeight="1" x14ac:dyDescent="0.2">
      <c r="B23" s="975" t="s">
        <v>174</v>
      </c>
      <c r="C23" s="864">
        <v>320.45007156000003</v>
      </c>
      <c r="D23" s="864">
        <v>568.10577225000009</v>
      </c>
      <c r="E23" s="907">
        <v>821.42760268000006</v>
      </c>
      <c r="F23" s="907">
        <v>950.9342574499999</v>
      </c>
      <c r="G23" s="907">
        <v>1172.5213566009998</v>
      </c>
      <c r="H23" s="907">
        <v>1457.0906852000001</v>
      </c>
      <c r="I23" s="770">
        <v>1237.895246301</v>
      </c>
      <c r="J23" s="768">
        <v>1261.9176204010002</v>
      </c>
      <c r="K23" s="768">
        <v>1269.4007331509999</v>
      </c>
      <c r="L23" s="768">
        <v>1348.2200426010002</v>
      </c>
      <c r="M23" s="768">
        <v>1348.6708012010001</v>
      </c>
      <c r="N23" s="768">
        <v>1348.890286201</v>
      </c>
      <c r="O23" s="768">
        <v>1448.695198201</v>
      </c>
      <c r="P23" s="768">
        <v>1449.4778042009998</v>
      </c>
      <c r="Q23" s="768">
        <v>1450.404416201</v>
      </c>
      <c r="R23" s="768">
        <v>1451.6495811</v>
      </c>
      <c r="S23" s="768">
        <v>1453.4181302</v>
      </c>
      <c r="T23" s="769">
        <v>1457.0906852000001</v>
      </c>
      <c r="U23" s="606" t="s">
        <v>945</v>
      </c>
      <c r="V23" s="1023"/>
      <c r="W23" s="1023"/>
      <c r="X23" s="1023"/>
      <c r="Y23" s="1023"/>
    </row>
    <row r="24" spans="2:28" s="511" customFormat="1" ht="28.5" customHeight="1" x14ac:dyDescent="0.2">
      <c r="B24" s="889" t="s">
        <v>920</v>
      </c>
      <c r="C24" s="864">
        <v>320.45007156000003</v>
      </c>
      <c r="D24" s="864">
        <v>568.10577225000009</v>
      </c>
      <c r="E24" s="907">
        <v>821.42760268000006</v>
      </c>
      <c r="F24" s="907">
        <v>950.9342574499999</v>
      </c>
      <c r="G24" s="907">
        <v>1172.5213566009998</v>
      </c>
      <c r="H24" s="907">
        <v>1457.0906852000001</v>
      </c>
      <c r="I24" s="770">
        <v>1237.895246301</v>
      </c>
      <c r="J24" s="768">
        <v>1261.9176204010002</v>
      </c>
      <c r="K24" s="768">
        <v>1269.4007331509999</v>
      </c>
      <c r="L24" s="768">
        <v>1348.2200426010002</v>
      </c>
      <c r="M24" s="768">
        <v>1348.6708012010001</v>
      </c>
      <c r="N24" s="768">
        <v>1348.890286201</v>
      </c>
      <c r="O24" s="768">
        <v>1448.695198201</v>
      </c>
      <c r="P24" s="768">
        <v>1449.4778042009998</v>
      </c>
      <c r="Q24" s="768">
        <v>1450.404416201</v>
      </c>
      <c r="R24" s="768">
        <v>1451.6495811</v>
      </c>
      <c r="S24" s="768">
        <v>1453.4181302</v>
      </c>
      <c r="T24" s="769">
        <v>1457.0906852000001</v>
      </c>
      <c r="U24" s="892" t="s">
        <v>172</v>
      </c>
      <c r="V24" s="1023"/>
      <c r="W24" s="1023"/>
      <c r="X24" s="1023"/>
      <c r="Y24" s="1023"/>
    </row>
    <row r="25" spans="2:28" s="511" customFormat="1" ht="28.5" customHeight="1" x14ac:dyDescent="0.2">
      <c r="B25" s="889" t="s">
        <v>881</v>
      </c>
      <c r="C25" s="864">
        <v>0</v>
      </c>
      <c r="D25" s="864">
        <v>0</v>
      </c>
      <c r="E25" s="907">
        <v>0</v>
      </c>
      <c r="F25" s="907">
        <v>0</v>
      </c>
      <c r="G25" s="907">
        <v>0</v>
      </c>
      <c r="H25" s="907">
        <v>0</v>
      </c>
      <c r="I25" s="770">
        <v>0</v>
      </c>
      <c r="J25" s="768">
        <v>0</v>
      </c>
      <c r="K25" s="768">
        <v>0</v>
      </c>
      <c r="L25" s="768">
        <v>0</v>
      </c>
      <c r="M25" s="768">
        <v>0</v>
      </c>
      <c r="N25" s="768">
        <v>0</v>
      </c>
      <c r="O25" s="768">
        <v>0</v>
      </c>
      <c r="P25" s="768">
        <v>0</v>
      </c>
      <c r="Q25" s="768">
        <v>0</v>
      </c>
      <c r="R25" s="768">
        <v>0</v>
      </c>
      <c r="S25" s="768">
        <v>0</v>
      </c>
      <c r="T25" s="769">
        <v>0</v>
      </c>
      <c r="U25" s="892" t="s">
        <v>794</v>
      </c>
      <c r="V25" s="1023"/>
      <c r="W25" s="1023"/>
      <c r="X25" s="1023"/>
      <c r="Y25" s="1023"/>
    </row>
    <row r="26" spans="2:28" s="511" customFormat="1" ht="28.5" customHeight="1" x14ac:dyDescent="0.2">
      <c r="B26" s="453" t="s">
        <v>157</v>
      </c>
      <c r="C26" s="860">
        <v>1603.388443581</v>
      </c>
      <c r="D26" s="860">
        <v>2577.4533140919998</v>
      </c>
      <c r="E26" s="903">
        <v>3590.8235610549996</v>
      </c>
      <c r="F26" s="903">
        <v>4384.2734360910008</v>
      </c>
      <c r="G26" s="903">
        <v>3449.1160878860014</v>
      </c>
      <c r="H26" s="903">
        <v>4259.1841016143271</v>
      </c>
      <c r="I26" s="773">
        <v>5264.5397237419993</v>
      </c>
      <c r="J26" s="771">
        <v>5460.6078876580004</v>
      </c>
      <c r="K26" s="771">
        <v>5291.1555850059985</v>
      </c>
      <c r="L26" s="771">
        <v>6375.728936737999</v>
      </c>
      <c r="M26" s="771">
        <v>7804.1591321249989</v>
      </c>
      <c r="N26" s="771">
        <v>7254.1097860030031</v>
      </c>
      <c r="O26" s="771">
        <v>7487.4330664900008</v>
      </c>
      <c r="P26" s="771">
        <v>6938.4459810770004</v>
      </c>
      <c r="Q26" s="771">
        <v>5335.5058137570004</v>
      </c>
      <c r="R26" s="771">
        <v>4951.2301539099999</v>
      </c>
      <c r="S26" s="771">
        <v>4777.6372073600014</v>
      </c>
      <c r="T26" s="772">
        <v>4259.1841016143271</v>
      </c>
      <c r="U26" s="604" t="s">
        <v>178</v>
      </c>
      <c r="V26" s="1023"/>
      <c r="W26" s="1023"/>
      <c r="X26" s="1023"/>
      <c r="Y26" s="1023"/>
    </row>
    <row r="27" spans="2:28" s="1018" customFormat="1" ht="30.75" x14ac:dyDescent="0.2">
      <c r="B27" s="976"/>
      <c r="C27" s="860"/>
      <c r="D27" s="860"/>
      <c r="E27" s="903"/>
      <c r="F27" s="903"/>
      <c r="G27" s="903"/>
      <c r="H27" s="903"/>
      <c r="I27" s="773"/>
      <c r="J27" s="771"/>
      <c r="K27" s="771"/>
      <c r="L27" s="771"/>
      <c r="M27" s="771"/>
      <c r="N27" s="771"/>
      <c r="O27" s="771"/>
      <c r="P27" s="771"/>
      <c r="Q27" s="771"/>
      <c r="R27" s="771"/>
      <c r="S27" s="771"/>
      <c r="T27" s="772"/>
      <c r="U27" s="978"/>
      <c r="V27" s="1023"/>
      <c r="W27" s="1023"/>
      <c r="X27" s="1023"/>
      <c r="Y27" s="1023"/>
    </row>
    <row r="28" spans="2:28" s="1018" customFormat="1" ht="30.75" x14ac:dyDescent="0.2">
      <c r="B28" s="887"/>
      <c r="C28" s="1624"/>
      <c r="D28" s="1624"/>
      <c r="E28" s="1620"/>
      <c r="F28" s="1620"/>
      <c r="G28" s="1620"/>
      <c r="H28" s="1620"/>
      <c r="I28" s="1508"/>
      <c r="J28" s="1506"/>
      <c r="K28" s="1506"/>
      <c r="L28" s="1506"/>
      <c r="M28" s="1506"/>
      <c r="N28" s="1506"/>
      <c r="O28" s="1506"/>
      <c r="P28" s="1506"/>
      <c r="Q28" s="1506"/>
      <c r="R28" s="1506"/>
      <c r="S28" s="1506"/>
      <c r="T28" s="1507"/>
      <c r="U28" s="890"/>
      <c r="V28" s="1023"/>
      <c r="W28" s="1023"/>
      <c r="X28" s="1023"/>
      <c r="Y28" s="1023"/>
    </row>
    <row r="29" spans="2:28" s="1018" customFormat="1" ht="30.75" x14ac:dyDescent="0.2">
      <c r="B29" s="453" t="s">
        <v>879</v>
      </c>
      <c r="C29" s="860">
        <v>4057.3341153580004</v>
      </c>
      <c r="D29" s="860">
        <v>6059.5252123749142</v>
      </c>
      <c r="E29" s="903">
        <v>8691.8104422853012</v>
      </c>
      <c r="F29" s="903">
        <v>12120.822058872844</v>
      </c>
      <c r="G29" s="903">
        <v>17757.772550353497</v>
      </c>
      <c r="H29" s="903">
        <v>24694.84640671255</v>
      </c>
      <c r="I29" s="773">
        <v>19888.689314274001</v>
      </c>
      <c r="J29" s="771">
        <v>20374.577313873</v>
      </c>
      <c r="K29" s="771">
        <v>20430.428159111925</v>
      </c>
      <c r="L29" s="771">
        <v>21736.394685919578</v>
      </c>
      <c r="M29" s="771">
        <v>23905.448707591997</v>
      </c>
      <c r="N29" s="771">
        <v>23663.452924723133</v>
      </c>
      <c r="O29" s="771">
        <v>24564.226534634876</v>
      </c>
      <c r="P29" s="771">
        <v>24603.893389299483</v>
      </c>
      <c r="Q29" s="771">
        <v>23780.227827661554</v>
      </c>
      <c r="R29" s="771">
        <v>24119.363105571756</v>
      </c>
      <c r="S29" s="771">
        <v>24560.822797901936</v>
      </c>
      <c r="T29" s="772">
        <v>24694.84640671255</v>
      </c>
      <c r="U29" s="604" t="s">
        <v>384</v>
      </c>
      <c r="V29" s="1023"/>
      <c r="W29" s="1023"/>
      <c r="X29" s="1023"/>
      <c r="Y29" s="1023"/>
    </row>
    <row r="30" spans="2:28" s="1018" customFormat="1" ht="30.75" x14ac:dyDescent="0.2">
      <c r="B30" s="888"/>
      <c r="C30" s="868"/>
      <c r="D30" s="868"/>
      <c r="E30" s="1621"/>
      <c r="F30" s="1621"/>
      <c r="G30" s="1621"/>
      <c r="H30" s="1621"/>
      <c r="I30" s="869"/>
      <c r="J30" s="870"/>
      <c r="K30" s="870"/>
      <c r="L30" s="870"/>
      <c r="M30" s="870"/>
      <c r="N30" s="870"/>
      <c r="O30" s="870"/>
      <c r="P30" s="870"/>
      <c r="Q30" s="870"/>
      <c r="R30" s="870"/>
      <c r="S30" s="870"/>
      <c r="T30" s="871"/>
      <c r="U30" s="891"/>
      <c r="V30" s="1023"/>
      <c r="W30" s="1023"/>
      <c r="X30" s="1023"/>
      <c r="Y30" s="1023"/>
    </row>
    <row r="31" spans="2:28" s="966" customFormat="1" ht="30.75" x14ac:dyDescent="0.2">
      <c r="B31" s="453"/>
      <c r="C31" s="864"/>
      <c r="D31" s="864"/>
      <c r="E31" s="907"/>
      <c r="F31" s="907"/>
      <c r="G31" s="907"/>
      <c r="H31" s="907"/>
      <c r="I31" s="770"/>
      <c r="J31" s="768"/>
      <c r="K31" s="768"/>
      <c r="L31" s="768"/>
      <c r="M31" s="768"/>
      <c r="N31" s="768"/>
      <c r="O31" s="768"/>
      <c r="P31" s="768"/>
      <c r="Q31" s="768"/>
      <c r="R31" s="768"/>
      <c r="S31" s="768"/>
      <c r="T31" s="769"/>
      <c r="U31" s="604"/>
      <c r="V31" s="1023"/>
      <c r="W31" s="1023"/>
      <c r="X31" s="1023"/>
      <c r="Y31" s="1023"/>
      <c r="Z31" s="991"/>
      <c r="AA31" s="991"/>
      <c r="AB31" s="991"/>
    </row>
    <row r="32" spans="2:28" s="1018" customFormat="1" ht="30.75" x14ac:dyDescent="0.2">
      <c r="B32" s="454" t="s">
        <v>880</v>
      </c>
      <c r="C32" s="860"/>
      <c r="D32" s="860"/>
      <c r="E32" s="903"/>
      <c r="F32" s="903"/>
      <c r="G32" s="903"/>
      <c r="H32" s="903"/>
      <c r="I32" s="773"/>
      <c r="J32" s="771"/>
      <c r="K32" s="771"/>
      <c r="L32" s="771"/>
      <c r="M32" s="771"/>
      <c r="N32" s="771"/>
      <c r="O32" s="771"/>
      <c r="P32" s="771"/>
      <c r="Q32" s="771"/>
      <c r="R32" s="771"/>
      <c r="S32" s="771"/>
      <c r="T32" s="772"/>
      <c r="U32" s="378" t="s">
        <v>385</v>
      </c>
      <c r="V32" s="1023"/>
      <c r="W32" s="1023"/>
      <c r="X32" s="1023"/>
      <c r="Y32" s="1023"/>
    </row>
    <row r="33" spans="2:28" s="966" customFormat="1" ht="14.25" customHeight="1" x14ac:dyDescent="0.2">
      <c r="B33" s="976"/>
      <c r="C33" s="864"/>
      <c r="D33" s="864"/>
      <c r="E33" s="907"/>
      <c r="F33" s="907"/>
      <c r="G33" s="907"/>
      <c r="H33" s="907"/>
      <c r="I33" s="770"/>
      <c r="J33" s="768"/>
      <c r="K33" s="768"/>
      <c r="L33" s="768"/>
      <c r="M33" s="768"/>
      <c r="N33" s="768"/>
      <c r="O33" s="768"/>
      <c r="P33" s="768"/>
      <c r="Q33" s="768"/>
      <c r="R33" s="768"/>
      <c r="S33" s="768"/>
      <c r="T33" s="769"/>
      <c r="U33" s="978"/>
      <c r="V33" s="1023"/>
      <c r="W33" s="1023"/>
      <c r="X33" s="1023"/>
      <c r="Y33" s="1023"/>
      <c r="Z33" s="991"/>
      <c r="AA33" s="991"/>
      <c r="AB33" s="991"/>
    </row>
    <row r="34" spans="2:28" s="1018" customFormat="1" ht="26.25" customHeight="1" x14ac:dyDescent="0.2">
      <c r="B34" s="453" t="s">
        <v>855</v>
      </c>
      <c r="C34" s="860">
        <v>384.01465482400005</v>
      </c>
      <c r="D34" s="860">
        <v>927.749355928</v>
      </c>
      <c r="E34" s="903">
        <v>742.16124535400002</v>
      </c>
      <c r="F34" s="903">
        <v>1516.6567102069998</v>
      </c>
      <c r="G34" s="903">
        <v>1641.4168637699981</v>
      </c>
      <c r="H34" s="903">
        <v>1708.0264849000009</v>
      </c>
      <c r="I34" s="773">
        <v>2814.579165204002</v>
      </c>
      <c r="J34" s="771">
        <v>3116.3563018640016</v>
      </c>
      <c r="K34" s="771">
        <v>2954.0237556760007</v>
      </c>
      <c r="L34" s="771">
        <v>3099.3168501959995</v>
      </c>
      <c r="M34" s="771">
        <v>3017.4964728310006</v>
      </c>
      <c r="N34" s="771">
        <v>2870.2731485859986</v>
      </c>
      <c r="O34" s="771">
        <v>3276.5151521650046</v>
      </c>
      <c r="P34" s="771">
        <v>2915.4967095859997</v>
      </c>
      <c r="Q34" s="771">
        <v>2010.0291129840016</v>
      </c>
      <c r="R34" s="771">
        <v>1674.5319456719994</v>
      </c>
      <c r="S34" s="771">
        <v>1599.7021659049485</v>
      </c>
      <c r="T34" s="772">
        <v>1708.0264849000009</v>
      </c>
      <c r="U34" s="604" t="s">
        <v>787</v>
      </c>
      <c r="V34" s="1023"/>
      <c r="W34" s="1023"/>
      <c r="X34" s="1023"/>
      <c r="Y34" s="1023"/>
    </row>
    <row r="35" spans="2:28" s="1018" customFormat="1" ht="26.25" customHeight="1" x14ac:dyDescent="0.2">
      <c r="B35" s="605" t="s">
        <v>933</v>
      </c>
      <c r="C35" s="864">
        <v>0</v>
      </c>
      <c r="D35" s="864">
        <v>0</v>
      </c>
      <c r="E35" s="907">
        <v>0</v>
      </c>
      <c r="F35" s="907">
        <v>0</v>
      </c>
      <c r="G35" s="907">
        <v>0</v>
      </c>
      <c r="H35" s="907">
        <v>0</v>
      </c>
      <c r="I35" s="770">
        <v>0</v>
      </c>
      <c r="J35" s="768">
        <v>0</v>
      </c>
      <c r="K35" s="768">
        <v>0</v>
      </c>
      <c r="L35" s="768">
        <v>0</v>
      </c>
      <c r="M35" s="768">
        <v>0</v>
      </c>
      <c r="N35" s="768">
        <v>0</v>
      </c>
      <c r="O35" s="768">
        <v>0</v>
      </c>
      <c r="P35" s="768">
        <v>0</v>
      </c>
      <c r="Q35" s="768">
        <v>0</v>
      </c>
      <c r="R35" s="768">
        <v>0</v>
      </c>
      <c r="S35" s="768">
        <v>0</v>
      </c>
      <c r="T35" s="769">
        <v>0</v>
      </c>
      <c r="U35" s="606" t="s">
        <v>1185</v>
      </c>
      <c r="V35" s="1023"/>
      <c r="W35" s="1023"/>
      <c r="X35" s="1023"/>
      <c r="Y35" s="1023"/>
    </row>
    <row r="36" spans="2:28" s="511" customFormat="1" ht="27.75" customHeight="1" x14ac:dyDescent="0.2">
      <c r="B36" s="605" t="s">
        <v>952</v>
      </c>
      <c r="C36" s="864">
        <v>0</v>
      </c>
      <c r="D36" s="864">
        <v>0</v>
      </c>
      <c r="E36" s="907">
        <v>0</v>
      </c>
      <c r="F36" s="907">
        <v>0</v>
      </c>
      <c r="G36" s="907">
        <v>0</v>
      </c>
      <c r="H36" s="907">
        <v>0</v>
      </c>
      <c r="I36" s="770">
        <v>0</v>
      </c>
      <c r="J36" s="768">
        <v>0</v>
      </c>
      <c r="K36" s="768">
        <v>0</v>
      </c>
      <c r="L36" s="768">
        <v>0</v>
      </c>
      <c r="M36" s="768">
        <v>0</v>
      </c>
      <c r="N36" s="768">
        <v>0</v>
      </c>
      <c r="O36" s="768">
        <v>0</v>
      </c>
      <c r="P36" s="768">
        <v>0</v>
      </c>
      <c r="Q36" s="768">
        <v>0</v>
      </c>
      <c r="R36" s="768">
        <v>0</v>
      </c>
      <c r="S36" s="768">
        <v>0</v>
      </c>
      <c r="T36" s="769">
        <v>0</v>
      </c>
      <c r="U36" s="606" t="s">
        <v>1268</v>
      </c>
      <c r="V36" s="1023"/>
      <c r="W36" s="1023"/>
      <c r="X36" s="1023"/>
      <c r="Y36" s="1023"/>
    </row>
    <row r="37" spans="2:28" s="511" customFormat="1" ht="26.25" customHeight="1" x14ac:dyDescent="0.2">
      <c r="B37" s="605" t="s">
        <v>953</v>
      </c>
      <c r="C37" s="864">
        <v>384.01465482400005</v>
      </c>
      <c r="D37" s="864">
        <v>927.749355928</v>
      </c>
      <c r="E37" s="907">
        <v>742.16124535400002</v>
      </c>
      <c r="F37" s="907">
        <v>1516.6567102069998</v>
      </c>
      <c r="G37" s="907">
        <v>1641.4168637699981</v>
      </c>
      <c r="H37" s="907">
        <v>1708.0264849000009</v>
      </c>
      <c r="I37" s="770">
        <v>2814.579165204002</v>
      </c>
      <c r="J37" s="768">
        <v>3116.3563018640016</v>
      </c>
      <c r="K37" s="768">
        <v>2954.0237556760007</v>
      </c>
      <c r="L37" s="768">
        <v>3099.3168501959995</v>
      </c>
      <c r="M37" s="768">
        <v>3017.4964728310006</v>
      </c>
      <c r="N37" s="768">
        <v>2870.2731485859986</v>
      </c>
      <c r="O37" s="768">
        <v>3276.5151521650046</v>
      </c>
      <c r="P37" s="768">
        <v>2915.4967095859997</v>
      </c>
      <c r="Q37" s="768">
        <v>2010.0291129840016</v>
      </c>
      <c r="R37" s="768">
        <v>1674.5319456719994</v>
      </c>
      <c r="S37" s="768">
        <v>1599.7021659049485</v>
      </c>
      <c r="T37" s="769">
        <v>1708.0264849000009</v>
      </c>
      <c r="U37" s="606" t="s">
        <v>1186</v>
      </c>
      <c r="V37" s="1023"/>
      <c r="W37" s="1023"/>
      <c r="X37" s="1023"/>
      <c r="Y37" s="1023"/>
    </row>
    <row r="38" spans="2:28" s="511" customFormat="1" ht="26.25" customHeight="1" x14ac:dyDescent="0.2">
      <c r="B38" s="605" t="s">
        <v>934</v>
      </c>
      <c r="C38" s="864">
        <v>0</v>
      </c>
      <c r="D38" s="864">
        <v>0</v>
      </c>
      <c r="E38" s="907">
        <v>0</v>
      </c>
      <c r="F38" s="907">
        <v>0</v>
      </c>
      <c r="G38" s="907">
        <v>0</v>
      </c>
      <c r="H38" s="907">
        <v>0</v>
      </c>
      <c r="I38" s="770">
        <v>0</v>
      </c>
      <c r="J38" s="768">
        <v>0</v>
      </c>
      <c r="K38" s="768">
        <v>0</v>
      </c>
      <c r="L38" s="768">
        <v>0</v>
      </c>
      <c r="M38" s="768">
        <v>0</v>
      </c>
      <c r="N38" s="768">
        <v>0</v>
      </c>
      <c r="O38" s="768">
        <v>0</v>
      </c>
      <c r="P38" s="768">
        <v>0</v>
      </c>
      <c r="Q38" s="768">
        <v>0</v>
      </c>
      <c r="R38" s="768">
        <v>0</v>
      </c>
      <c r="S38" s="768">
        <v>0</v>
      </c>
      <c r="T38" s="769">
        <v>0</v>
      </c>
      <c r="U38" s="606" t="s">
        <v>1038</v>
      </c>
      <c r="V38" s="1023"/>
      <c r="W38" s="1023"/>
      <c r="X38" s="1023"/>
      <c r="Y38" s="1023"/>
    </row>
    <row r="39" spans="2:28" s="966" customFormat="1" ht="9" customHeight="1" x14ac:dyDescent="0.2">
      <c r="B39" s="976"/>
      <c r="C39" s="864"/>
      <c r="D39" s="864"/>
      <c r="E39" s="907"/>
      <c r="F39" s="907"/>
      <c r="G39" s="907"/>
      <c r="H39" s="907"/>
      <c r="I39" s="770"/>
      <c r="J39" s="768"/>
      <c r="K39" s="768"/>
      <c r="L39" s="768"/>
      <c r="M39" s="768"/>
      <c r="N39" s="768"/>
      <c r="O39" s="768"/>
      <c r="P39" s="768"/>
      <c r="Q39" s="768"/>
      <c r="R39" s="768"/>
      <c r="S39" s="768"/>
      <c r="T39" s="769"/>
      <c r="U39" s="978"/>
      <c r="V39" s="1023"/>
      <c r="W39" s="1023"/>
      <c r="X39" s="1023"/>
      <c r="Y39" s="1023"/>
      <c r="Z39" s="991"/>
      <c r="AA39" s="991"/>
      <c r="AB39" s="991"/>
    </row>
    <row r="40" spans="2:28" s="1018" customFormat="1" ht="26.25" customHeight="1" x14ac:dyDescent="0.2">
      <c r="B40" s="453" t="s">
        <v>954</v>
      </c>
      <c r="C40" s="860">
        <v>500.96527873600002</v>
      </c>
      <c r="D40" s="860">
        <v>601.66195566099998</v>
      </c>
      <c r="E40" s="903">
        <v>1016.783728764</v>
      </c>
      <c r="F40" s="903">
        <v>1529.181860486</v>
      </c>
      <c r="G40" s="903">
        <v>2119.4455491979847</v>
      </c>
      <c r="H40" s="903">
        <v>3840.0190690734025</v>
      </c>
      <c r="I40" s="773">
        <v>2079.6821131200441</v>
      </c>
      <c r="J40" s="771">
        <v>2089.7958721300438</v>
      </c>
      <c r="K40" s="771">
        <v>2104.1781460440443</v>
      </c>
      <c r="L40" s="771">
        <v>2110.2985905300434</v>
      </c>
      <c r="M40" s="771">
        <v>2297.8399550949789</v>
      </c>
      <c r="N40" s="771">
        <v>2539.3795351210279</v>
      </c>
      <c r="O40" s="771">
        <v>2753.8820807460183</v>
      </c>
      <c r="P40" s="771">
        <v>2994.8095564970176</v>
      </c>
      <c r="Q40" s="771">
        <v>3049.2081311000161</v>
      </c>
      <c r="R40" s="771">
        <v>3286.418119573033</v>
      </c>
      <c r="S40" s="771">
        <v>3489.1998741250354</v>
      </c>
      <c r="T40" s="772">
        <v>3840.0190690734025</v>
      </c>
      <c r="U40" s="604" t="s">
        <v>825</v>
      </c>
      <c r="V40" s="1023"/>
      <c r="W40" s="1023"/>
      <c r="X40" s="1023"/>
      <c r="Y40" s="1023"/>
    </row>
    <row r="41" spans="2:28" s="966" customFormat="1" ht="9" customHeight="1" x14ac:dyDescent="0.2">
      <c r="B41" s="976"/>
      <c r="C41" s="864"/>
      <c r="D41" s="864"/>
      <c r="E41" s="907"/>
      <c r="F41" s="907"/>
      <c r="G41" s="907"/>
      <c r="H41" s="907"/>
      <c r="I41" s="770"/>
      <c r="J41" s="768"/>
      <c r="K41" s="768"/>
      <c r="L41" s="768"/>
      <c r="M41" s="768"/>
      <c r="N41" s="768"/>
      <c r="O41" s="768"/>
      <c r="P41" s="768"/>
      <c r="Q41" s="768"/>
      <c r="R41" s="768"/>
      <c r="S41" s="768"/>
      <c r="T41" s="769"/>
      <c r="U41" s="978"/>
      <c r="V41" s="1023"/>
      <c r="W41" s="1023"/>
      <c r="X41" s="1023"/>
      <c r="Y41" s="1023"/>
      <c r="Z41" s="991"/>
      <c r="AA41" s="991"/>
      <c r="AB41" s="991"/>
    </row>
    <row r="42" spans="2:28" s="1018" customFormat="1" ht="26.25" customHeight="1" x14ac:dyDescent="0.2">
      <c r="B42" s="453" t="s">
        <v>13</v>
      </c>
      <c r="C42" s="860">
        <v>728.66600507199996</v>
      </c>
      <c r="D42" s="860">
        <v>1170.391203553</v>
      </c>
      <c r="E42" s="903">
        <v>2643.5862887160001</v>
      </c>
      <c r="F42" s="903">
        <v>4552.4750272209949</v>
      </c>
      <c r="G42" s="903">
        <v>7897.9881547740097</v>
      </c>
      <c r="H42" s="903">
        <v>7510.6484610080061</v>
      </c>
      <c r="I42" s="773">
        <v>8276.305952426017</v>
      </c>
      <c r="J42" s="771">
        <v>8326.1335555910227</v>
      </c>
      <c r="K42" s="771">
        <v>8432.5236821328363</v>
      </c>
      <c r="L42" s="771">
        <v>8291.0345624350084</v>
      </c>
      <c r="M42" s="771">
        <v>8208.1840620290113</v>
      </c>
      <c r="N42" s="771">
        <v>7926.5510494440032</v>
      </c>
      <c r="O42" s="771">
        <v>7676.7471826000028</v>
      </c>
      <c r="P42" s="771">
        <v>7583.6079495589993</v>
      </c>
      <c r="Q42" s="771">
        <v>7460.7186751800064</v>
      </c>
      <c r="R42" s="771">
        <v>7746.3300758750065</v>
      </c>
      <c r="S42" s="771">
        <v>7730.3041090419847</v>
      </c>
      <c r="T42" s="772">
        <v>7510.6484610080061</v>
      </c>
      <c r="U42" s="604" t="s">
        <v>824</v>
      </c>
      <c r="V42" s="1023"/>
      <c r="W42" s="1023"/>
      <c r="X42" s="1023"/>
      <c r="Y42" s="1023"/>
    </row>
    <row r="43" spans="2:28" s="1018" customFormat="1" ht="26.25" customHeight="1" x14ac:dyDescent="0.2">
      <c r="B43" s="605" t="s">
        <v>933</v>
      </c>
      <c r="C43" s="864">
        <v>0</v>
      </c>
      <c r="D43" s="864">
        <v>0</v>
      </c>
      <c r="E43" s="907">
        <v>0</v>
      </c>
      <c r="F43" s="907">
        <v>0</v>
      </c>
      <c r="G43" s="907">
        <v>0</v>
      </c>
      <c r="H43" s="907">
        <v>0</v>
      </c>
      <c r="I43" s="770">
        <v>0</v>
      </c>
      <c r="J43" s="768">
        <v>0</v>
      </c>
      <c r="K43" s="768">
        <v>0</v>
      </c>
      <c r="L43" s="768">
        <v>0</v>
      </c>
      <c r="M43" s="768">
        <v>0</v>
      </c>
      <c r="N43" s="768">
        <v>0</v>
      </c>
      <c r="O43" s="768">
        <v>0</v>
      </c>
      <c r="P43" s="768">
        <v>0</v>
      </c>
      <c r="Q43" s="768">
        <v>0</v>
      </c>
      <c r="R43" s="768">
        <v>0</v>
      </c>
      <c r="S43" s="768">
        <v>0</v>
      </c>
      <c r="T43" s="769">
        <v>0</v>
      </c>
      <c r="U43" s="606" t="s">
        <v>1185</v>
      </c>
      <c r="V43" s="1023"/>
      <c r="W43" s="1023"/>
      <c r="X43" s="1023"/>
      <c r="Y43" s="1023"/>
    </row>
    <row r="44" spans="2:28" s="1018" customFormat="1" ht="26.25" customHeight="1" x14ac:dyDescent="0.2">
      <c r="B44" s="605" t="s">
        <v>952</v>
      </c>
      <c r="C44" s="864">
        <v>0</v>
      </c>
      <c r="D44" s="864">
        <v>0</v>
      </c>
      <c r="E44" s="907">
        <v>0</v>
      </c>
      <c r="F44" s="907">
        <v>0</v>
      </c>
      <c r="G44" s="907">
        <v>0</v>
      </c>
      <c r="H44" s="907">
        <v>0</v>
      </c>
      <c r="I44" s="770">
        <v>0</v>
      </c>
      <c r="J44" s="768">
        <v>0</v>
      </c>
      <c r="K44" s="768">
        <v>0</v>
      </c>
      <c r="L44" s="768">
        <v>0</v>
      </c>
      <c r="M44" s="768">
        <v>0</v>
      </c>
      <c r="N44" s="768">
        <v>0</v>
      </c>
      <c r="O44" s="768">
        <v>0</v>
      </c>
      <c r="P44" s="768">
        <v>0</v>
      </c>
      <c r="Q44" s="768">
        <v>0</v>
      </c>
      <c r="R44" s="768">
        <v>0</v>
      </c>
      <c r="S44" s="768">
        <v>0</v>
      </c>
      <c r="T44" s="769">
        <v>0</v>
      </c>
      <c r="U44" s="606" t="s">
        <v>1268</v>
      </c>
      <c r="V44" s="1023"/>
      <c r="W44" s="1023"/>
      <c r="X44" s="1023"/>
      <c r="Y44" s="1023"/>
    </row>
    <row r="45" spans="2:28" s="1018" customFormat="1" ht="26.25" customHeight="1" x14ac:dyDescent="0.2">
      <c r="B45" s="605" t="s">
        <v>953</v>
      </c>
      <c r="C45" s="864">
        <v>728.66600507199996</v>
      </c>
      <c r="D45" s="864">
        <v>1170.391203553</v>
      </c>
      <c r="E45" s="907">
        <v>2643.5862887160001</v>
      </c>
      <c r="F45" s="907">
        <v>4552.4750272209949</v>
      </c>
      <c r="G45" s="907">
        <v>7849.4532981740094</v>
      </c>
      <c r="H45" s="907">
        <v>7455.6589229380061</v>
      </c>
      <c r="I45" s="770">
        <v>8225.7807808260168</v>
      </c>
      <c r="J45" s="768">
        <v>8275.1978089910226</v>
      </c>
      <c r="K45" s="768">
        <v>8381.1773605328362</v>
      </c>
      <c r="L45" s="768">
        <v>8239.2776658350085</v>
      </c>
      <c r="M45" s="768">
        <v>8156.0165904290106</v>
      </c>
      <c r="N45" s="768">
        <v>7873.9730028440035</v>
      </c>
      <c r="O45" s="768">
        <v>7623.7585560000025</v>
      </c>
      <c r="P45" s="768">
        <v>7530.2872373689988</v>
      </c>
      <c r="Q45" s="768">
        <v>7406.9741724500063</v>
      </c>
      <c r="R45" s="768">
        <v>7692.1617505750064</v>
      </c>
      <c r="S45" s="768">
        <v>7675.8039656719848</v>
      </c>
      <c r="T45" s="769">
        <v>7455.6589229380061</v>
      </c>
      <c r="U45" s="606" t="s">
        <v>1186</v>
      </c>
      <c r="V45" s="1023"/>
      <c r="W45" s="1023"/>
      <c r="X45" s="1023"/>
      <c r="Y45" s="1023"/>
    </row>
    <row r="46" spans="2:28" s="1018" customFormat="1" ht="26.25" customHeight="1" x14ac:dyDescent="0.2">
      <c r="B46" s="605" t="s">
        <v>934</v>
      </c>
      <c r="C46" s="864">
        <v>0</v>
      </c>
      <c r="D46" s="864">
        <v>0</v>
      </c>
      <c r="E46" s="907">
        <v>0</v>
      </c>
      <c r="F46" s="907">
        <v>0</v>
      </c>
      <c r="G46" s="907">
        <v>48.534856599999998</v>
      </c>
      <c r="H46" s="907">
        <v>54.989538069999995</v>
      </c>
      <c r="I46" s="770">
        <v>50.5251716</v>
      </c>
      <c r="J46" s="768">
        <v>50.935746600000002</v>
      </c>
      <c r="K46" s="768">
        <v>51.346321599999996</v>
      </c>
      <c r="L46" s="768">
        <v>51.756896599999997</v>
      </c>
      <c r="M46" s="768">
        <v>52.167471599999999</v>
      </c>
      <c r="N46" s="768">
        <v>52.5780466</v>
      </c>
      <c r="O46" s="768">
        <v>52.988626600000003</v>
      </c>
      <c r="P46" s="768">
        <v>53.320712190000002</v>
      </c>
      <c r="Q46" s="768">
        <v>53.744502730000001</v>
      </c>
      <c r="R46" s="768">
        <v>54.168325299999999</v>
      </c>
      <c r="S46" s="768">
        <v>54.500143369999996</v>
      </c>
      <c r="T46" s="769">
        <v>54.989538069999995</v>
      </c>
      <c r="U46" s="606" t="s">
        <v>1038</v>
      </c>
      <c r="V46" s="1023"/>
      <c r="W46" s="1023"/>
      <c r="X46" s="1023"/>
      <c r="Y46" s="1023"/>
    </row>
    <row r="47" spans="2:28" s="966" customFormat="1" ht="9" customHeight="1" x14ac:dyDescent="0.2">
      <c r="B47" s="976"/>
      <c r="C47" s="864"/>
      <c r="D47" s="864"/>
      <c r="E47" s="907"/>
      <c r="F47" s="907"/>
      <c r="G47" s="907"/>
      <c r="H47" s="907"/>
      <c r="I47" s="770"/>
      <c r="J47" s="768"/>
      <c r="K47" s="768"/>
      <c r="L47" s="768"/>
      <c r="M47" s="768"/>
      <c r="N47" s="768"/>
      <c r="O47" s="768"/>
      <c r="P47" s="768"/>
      <c r="Q47" s="768"/>
      <c r="R47" s="768"/>
      <c r="S47" s="768"/>
      <c r="T47" s="769"/>
      <c r="U47" s="978"/>
      <c r="V47" s="1023"/>
      <c r="W47" s="1023"/>
      <c r="X47" s="1023"/>
      <c r="Y47" s="1023"/>
      <c r="Z47" s="991"/>
      <c r="AA47" s="991"/>
      <c r="AB47" s="991"/>
    </row>
    <row r="48" spans="2:28" s="1018" customFormat="1" ht="30.75" x14ac:dyDescent="0.2">
      <c r="B48" s="453" t="s">
        <v>1159</v>
      </c>
      <c r="C48" s="860">
        <v>0</v>
      </c>
      <c r="D48" s="860">
        <v>0</v>
      </c>
      <c r="E48" s="903">
        <v>0</v>
      </c>
      <c r="F48" s="903">
        <v>0</v>
      </c>
      <c r="G48" s="903">
        <v>0</v>
      </c>
      <c r="H48" s="903">
        <v>0</v>
      </c>
      <c r="I48" s="773">
        <v>0</v>
      </c>
      <c r="J48" s="771">
        <v>0</v>
      </c>
      <c r="K48" s="771">
        <v>0</v>
      </c>
      <c r="L48" s="771">
        <v>0</v>
      </c>
      <c r="M48" s="771">
        <v>0</v>
      </c>
      <c r="N48" s="771">
        <v>0</v>
      </c>
      <c r="O48" s="771">
        <v>0</v>
      </c>
      <c r="P48" s="771">
        <v>0</v>
      </c>
      <c r="Q48" s="771">
        <v>0</v>
      </c>
      <c r="R48" s="771">
        <v>0</v>
      </c>
      <c r="S48" s="771">
        <v>0</v>
      </c>
      <c r="T48" s="772">
        <v>0</v>
      </c>
      <c r="U48" s="604" t="s">
        <v>946</v>
      </c>
      <c r="V48" s="1023"/>
      <c r="W48" s="1023"/>
      <c r="X48" s="1023"/>
      <c r="Y48" s="1023"/>
    </row>
    <row r="49" spans="2:28" s="966" customFormat="1" ht="9" customHeight="1" x14ac:dyDescent="0.2">
      <c r="B49" s="453"/>
      <c r="C49" s="864"/>
      <c r="D49" s="864"/>
      <c r="E49" s="907"/>
      <c r="F49" s="907"/>
      <c r="G49" s="907"/>
      <c r="H49" s="907"/>
      <c r="I49" s="770"/>
      <c r="J49" s="768"/>
      <c r="K49" s="768"/>
      <c r="L49" s="768"/>
      <c r="M49" s="768"/>
      <c r="N49" s="768"/>
      <c r="O49" s="768"/>
      <c r="P49" s="768"/>
      <c r="Q49" s="768"/>
      <c r="R49" s="768"/>
      <c r="S49" s="768"/>
      <c r="T49" s="769"/>
      <c r="U49" s="604"/>
      <c r="V49" s="1023"/>
      <c r="W49" s="1023"/>
      <c r="X49" s="1023"/>
      <c r="Y49" s="1023"/>
      <c r="Z49" s="991"/>
      <c r="AA49" s="991"/>
      <c r="AB49" s="991"/>
    </row>
    <row r="50" spans="2:28" s="1018" customFormat="1" ht="30.75" x14ac:dyDescent="0.2">
      <c r="B50" s="453" t="s">
        <v>847</v>
      </c>
      <c r="C50" s="860">
        <v>0</v>
      </c>
      <c r="D50" s="860">
        <v>0</v>
      </c>
      <c r="E50" s="903">
        <v>0</v>
      </c>
      <c r="F50" s="903">
        <v>0</v>
      </c>
      <c r="G50" s="903">
        <v>0</v>
      </c>
      <c r="H50" s="903">
        <v>0</v>
      </c>
      <c r="I50" s="773">
        <v>0</v>
      </c>
      <c r="J50" s="771">
        <v>0</v>
      </c>
      <c r="K50" s="771">
        <v>0</v>
      </c>
      <c r="L50" s="771">
        <v>0</v>
      </c>
      <c r="M50" s="771">
        <v>0</v>
      </c>
      <c r="N50" s="771">
        <v>0</v>
      </c>
      <c r="O50" s="771">
        <v>0</v>
      </c>
      <c r="P50" s="771">
        <v>0</v>
      </c>
      <c r="Q50" s="771">
        <v>0</v>
      </c>
      <c r="R50" s="771">
        <v>0</v>
      </c>
      <c r="S50" s="771">
        <v>0</v>
      </c>
      <c r="T50" s="772">
        <v>0</v>
      </c>
      <c r="U50" s="604" t="s">
        <v>313</v>
      </c>
      <c r="V50" s="1023"/>
      <c r="W50" s="1023"/>
      <c r="X50" s="1023"/>
      <c r="Y50" s="1023"/>
    </row>
    <row r="51" spans="2:28" s="966" customFormat="1" ht="15" customHeight="1" x14ac:dyDescent="0.2">
      <c r="B51" s="453"/>
      <c r="C51" s="864"/>
      <c r="D51" s="864"/>
      <c r="E51" s="907"/>
      <c r="F51" s="907"/>
      <c r="G51" s="907"/>
      <c r="H51" s="907"/>
      <c r="I51" s="770"/>
      <c r="J51" s="768"/>
      <c r="K51" s="768"/>
      <c r="L51" s="768"/>
      <c r="M51" s="768"/>
      <c r="N51" s="768"/>
      <c r="O51" s="768"/>
      <c r="P51" s="768"/>
      <c r="Q51" s="768"/>
      <c r="R51" s="768"/>
      <c r="S51" s="768"/>
      <c r="T51" s="769"/>
      <c r="U51" s="604"/>
      <c r="V51" s="1023"/>
      <c r="W51" s="1023"/>
      <c r="X51" s="1023"/>
      <c r="Y51" s="1023"/>
      <c r="Z51" s="991"/>
      <c r="AA51" s="991"/>
      <c r="AB51" s="991"/>
    </row>
    <row r="52" spans="2:28" s="1018" customFormat="1" ht="30.75" x14ac:dyDescent="0.2">
      <c r="B52" s="453" t="s">
        <v>711</v>
      </c>
      <c r="C52" s="860">
        <v>54.283000000000001</v>
      </c>
      <c r="D52" s="860">
        <v>90.700999999999993</v>
      </c>
      <c r="E52" s="903">
        <v>160.864</v>
      </c>
      <c r="F52" s="903">
        <v>270.112232877</v>
      </c>
      <c r="G52" s="903">
        <v>490.33443378999988</v>
      </c>
      <c r="H52" s="903">
        <v>559.6776563799998</v>
      </c>
      <c r="I52" s="773">
        <v>509.51113561999972</v>
      </c>
      <c r="J52" s="771">
        <v>519.72369544999981</v>
      </c>
      <c r="K52" s="771">
        <v>512.1107392599996</v>
      </c>
      <c r="L52" s="771">
        <v>516.22528792999958</v>
      </c>
      <c r="M52" s="771">
        <v>537.95426238999994</v>
      </c>
      <c r="N52" s="771">
        <v>550.55032954999967</v>
      </c>
      <c r="O52" s="771">
        <v>556.22978055999954</v>
      </c>
      <c r="P52" s="771">
        <v>578.39819654999951</v>
      </c>
      <c r="Q52" s="771">
        <v>565.15702217999967</v>
      </c>
      <c r="R52" s="771">
        <v>570.36854235999954</v>
      </c>
      <c r="S52" s="771">
        <v>557.51322728999969</v>
      </c>
      <c r="T52" s="772">
        <v>559.6776563799998</v>
      </c>
      <c r="U52" s="604" t="s">
        <v>314</v>
      </c>
      <c r="V52" s="1023"/>
      <c r="W52" s="1023"/>
      <c r="X52" s="1023"/>
      <c r="Y52" s="1023"/>
    </row>
    <row r="53" spans="2:28" s="966" customFormat="1" ht="15" customHeight="1" x14ac:dyDescent="0.2">
      <c r="B53" s="976"/>
      <c r="C53" s="864"/>
      <c r="D53" s="864"/>
      <c r="E53" s="907"/>
      <c r="F53" s="907"/>
      <c r="G53" s="907"/>
      <c r="H53" s="907"/>
      <c r="I53" s="770"/>
      <c r="J53" s="768"/>
      <c r="K53" s="768"/>
      <c r="L53" s="768"/>
      <c r="M53" s="768"/>
      <c r="N53" s="768"/>
      <c r="O53" s="768"/>
      <c r="P53" s="768"/>
      <c r="Q53" s="768"/>
      <c r="R53" s="768"/>
      <c r="S53" s="768"/>
      <c r="T53" s="769"/>
      <c r="U53" s="978"/>
      <c r="V53" s="1023"/>
      <c r="W53" s="1023"/>
      <c r="X53" s="1023"/>
      <c r="Y53" s="1023"/>
      <c r="Z53" s="991"/>
      <c r="AA53" s="991"/>
      <c r="AB53" s="991"/>
    </row>
    <row r="54" spans="2:28" s="1018" customFormat="1" ht="30.75" x14ac:dyDescent="0.2">
      <c r="B54" s="453" t="s">
        <v>712</v>
      </c>
      <c r="C54" s="860">
        <v>0</v>
      </c>
      <c r="D54" s="860">
        <v>0</v>
      </c>
      <c r="E54" s="903">
        <v>0</v>
      </c>
      <c r="F54" s="903">
        <v>0</v>
      </c>
      <c r="G54" s="903">
        <v>0</v>
      </c>
      <c r="H54" s="903">
        <v>0</v>
      </c>
      <c r="I54" s="773">
        <v>0</v>
      </c>
      <c r="J54" s="771">
        <v>0</v>
      </c>
      <c r="K54" s="771">
        <v>0</v>
      </c>
      <c r="L54" s="771">
        <v>0</v>
      </c>
      <c r="M54" s="771">
        <v>0</v>
      </c>
      <c r="N54" s="771">
        <v>0</v>
      </c>
      <c r="O54" s="771">
        <v>0</v>
      </c>
      <c r="P54" s="771">
        <v>0</v>
      </c>
      <c r="Q54" s="771">
        <v>0</v>
      </c>
      <c r="R54" s="771">
        <v>0</v>
      </c>
      <c r="S54" s="771">
        <v>0</v>
      </c>
      <c r="T54" s="772">
        <v>0</v>
      </c>
      <c r="U54" s="604" t="s">
        <v>947</v>
      </c>
      <c r="V54" s="1023"/>
      <c r="W54" s="1023"/>
      <c r="X54" s="1023"/>
      <c r="Y54" s="1023"/>
    </row>
    <row r="55" spans="2:28" s="966" customFormat="1" ht="9" customHeight="1" x14ac:dyDescent="0.2">
      <c r="B55" s="976"/>
      <c r="C55" s="864"/>
      <c r="D55" s="864"/>
      <c r="E55" s="907"/>
      <c r="F55" s="907"/>
      <c r="G55" s="907"/>
      <c r="H55" s="907"/>
      <c r="I55" s="770"/>
      <c r="J55" s="768"/>
      <c r="K55" s="768"/>
      <c r="L55" s="768"/>
      <c r="M55" s="768"/>
      <c r="N55" s="768"/>
      <c r="O55" s="768"/>
      <c r="P55" s="768"/>
      <c r="Q55" s="768"/>
      <c r="R55" s="768"/>
      <c r="S55" s="768"/>
      <c r="T55" s="769"/>
      <c r="U55" s="978"/>
      <c r="V55" s="1023"/>
      <c r="W55" s="1023"/>
      <c r="X55" s="1023"/>
      <c r="Y55" s="1023"/>
      <c r="Z55" s="991"/>
      <c r="AA55" s="991"/>
      <c r="AB55" s="991"/>
    </row>
    <row r="56" spans="2:28" s="1018" customFormat="1" ht="30.75" x14ac:dyDescent="0.2">
      <c r="B56" s="453" t="s">
        <v>713</v>
      </c>
      <c r="C56" s="860">
        <v>1636.1782028399998</v>
      </c>
      <c r="D56" s="860">
        <v>2463.6565657790002</v>
      </c>
      <c r="E56" s="903">
        <v>3593.6887339129999</v>
      </c>
      <c r="F56" s="903">
        <v>3557.3506487390005</v>
      </c>
      <c r="G56" s="903">
        <v>4310.2661409150005</v>
      </c>
      <c r="H56" s="903">
        <v>9035.300970045042</v>
      </c>
      <c r="I56" s="773">
        <v>4388.5608980893339</v>
      </c>
      <c r="J56" s="771">
        <v>4476.7423565866657</v>
      </c>
      <c r="K56" s="771">
        <v>4506.9146859556695</v>
      </c>
      <c r="L56" s="771">
        <v>6049.8038829871693</v>
      </c>
      <c r="M56" s="771">
        <v>6117.406234815171</v>
      </c>
      <c r="N56" s="771">
        <v>6080.6032443363993</v>
      </c>
      <c r="O56" s="771">
        <v>8143.0524462967805</v>
      </c>
      <c r="P56" s="771">
        <v>8274.4257984795404</v>
      </c>
      <c r="Q56" s="771">
        <v>8381.9002048698421</v>
      </c>
      <c r="R56" s="771">
        <v>8495.1239659473304</v>
      </c>
      <c r="S56" s="771">
        <v>8610.9921167309094</v>
      </c>
      <c r="T56" s="772">
        <v>9035.300970045042</v>
      </c>
      <c r="U56" s="604" t="s">
        <v>854</v>
      </c>
      <c r="V56" s="1023"/>
      <c r="W56" s="1023"/>
      <c r="X56" s="1023"/>
      <c r="Y56" s="1023"/>
    </row>
    <row r="57" spans="2:28" s="966" customFormat="1" ht="15" customHeight="1" x14ac:dyDescent="0.2">
      <c r="B57" s="976"/>
      <c r="C57" s="864"/>
      <c r="D57" s="864"/>
      <c r="E57" s="907"/>
      <c r="F57" s="907"/>
      <c r="G57" s="907"/>
      <c r="H57" s="907"/>
      <c r="I57" s="770"/>
      <c r="J57" s="768"/>
      <c r="K57" s="768"/>
      <c r="L57" s="768"/>
      <c r="M57" s="768"/>
      <c r="N57" s="768"/>
      <c r="O57" s="768"/>
      <c r="P57" s="768"/>
      <c r="Q57" s="768"/>
      <c r="R57" s="768"/>
      <c r="S57" s="768"/>
      <c r="T57" s="769"/>
      <c r="U57" s="978"/>
      <c r="V57" s="1023"/>
      <c r="W57" s="1023"/>
      <c r="X57" s="1023"/>
      <c r="Y57" s="1023"/>
      <c r="Z57" s="991"/>
      <c r="AA57" s="991"/>
      <c r="AB57" s="991"/>
    </row>
    <row r="58" spans="2:28" s="1018" customFormat="1" ht="30.75" x14ac:dyDescent="0.2">
      <c r="B58" s="453" t="s">
        <v>883</v>
      </c>
      <c r="C58" s="860">
        <v>753.22697680051601</v>
      </c>
      <c r="D58" s="860">
        <v>805.36517606680002</v>
      </c>
      <c r="E58" s="903">
        <v>534.72644598969998</v>
      </c>
      <c r="F58" s="903">
        <v>695.04558621340004</v>
      </c>
      <c r="G58" s="903">
        <v>1298.3214038500194</v>
      </c>
      <c r="H58" s="903">
        <v>2041.1744262771308</v>
      </c>
      <c r="I58" s="773">
        <v>1820.0506241923263</v>
      </c>
      <c r="J58" s="771">
        <v>1845.8255467169051</v>
      </c>
      <c r="K58" s="771">
        <v>1920.6775240663983</v>
      </c>
      <c r="L58" s="771">
        <v>1669.7158611369994</v>
      </c>
      <c r="M58" s="771">
        <v>3726.5676103126257</v>
      </c>
      <c r="N58" s="771">
        <v>3696.095355908049</v>
      </c>
      <c r="O58" s="771">
        <v>2157.8006003188398</v>
      </c>
      <c r="P58" s="771">
        <v>2257.1529196082574</v>
      </c>
      <c r="Q58" s="771">
        <v>2313.2157859235481</v>
      </c>
      <c r="R58" s="771">
        <v>2346.5879188428389</v>
      </c>
      <c r="S58" s="771">
        <v>2573.1120620193733</v>
      </c>
      <c r="T58" s="772">
        <v>2041.1744262771308</v>
      </c>
      <c r="U58" s="604" t="s">
        <v>6</v>
      </c>
      <c r="V58" s="1023"/>
      <c r="W58" s="1023"/>
      <c r="X58" s="1023"/>
      <c r="Y58" s="1023"/>
    </row>
    <row r="59" spans="2:28" s="501" customFormat="1" ht="31.5" thickBot="1" x14ac:dyDescent="0.75">
      <c r="B59" s="1029"/>
      <c r="C59" s="1690"/>
      <c r="D59" s="1623"/>
      <c r="E59" s="1623"/>
      <c r="F59" s="1622"/>
      <c r="G59" s="1622"/>
      <c r="H59" s="1622"/>
      <c r="I59" s="504"/>
      <c r="J59" s="505"/>
      <c r="K59" s="505"/>
      <c r="L59" s="505"/>
      <c r="M59" s="505"/>
      <c r="N59" s="505"/>
      <c r="O59" s="505"/>
      <c r="P59" s="505"/>
      <c r="Q59" s="505"/>
      <c r="R59" s="505"/>
      <c r="S59" s="505"/>
      <c r="T59" s="506"/>
      <c r="U59" s="508"/>
      <c r="V59" s="502"/>
      <c r="X59" s="502"/>
      <c r="Y59" s="502"/>
    </row>
    <row r="60" spans="2:28" ht="27.75" thickTop="1" x14ac:dyDescent="0.65">
      <c r="I60" s="265"/>
      <c r="J60" s="265"/>
      <c r="K60" s="265"/>
      <c r="L60" s="265"/>
      <c r="M60" s="265"/>
      <c r="N60" s="265"/>
      <c r="O60" s="265"/>
      <c r="P60" s="265"/>
      <c r="Q60" s="265"/>
      <c r="R60" s="265"/>
      <c r="S60" s="265"/>
      <c r="T60" s="265"/>
      <c r="V60" s="269"/>
      <c r="Y60" s="269"/>
    </row>
    <row r="61" spans="2:28" s="333" customFormat="1" ht="22.5" x14ac:dyDescent="0.5">
      <c r="B61" s="333" t="s">
        <v>1531</v>
      </c>
      <c r="U61" s="479" t="s">
        <v>1723</v>
      </c>
    </row>
    <row r="62" spans="2:28" s="129" customFormat="1" x14ac:dyDescent="0.5">
      <c r="B62" s="63"/>
      <c r="C62" s="63"/>
      <c r="D62" s="63"/>
      <c r="E62" s="63"/>
      <c r="F62" s="63"/>
      <c r="G62" s="63"/>
      <c r="H62" s="63"/>
      <c r="U62" s="258"/>
    </row>
    <row r="63" spans="2:28" s="129" customFormat="1" ht="9" customHeight="1" x14ac:dyDescent="0.5">
      <c r="B63" s="63"/>
      <c r="C63" s="63"/>
      <c r="D63" s="63"/>
      <c r="E63" s="63"/>
      <c r="F63" s="63"/>
      <c r="G63" s="63"/>
      <c r="H63" s="63"/>
      <c r="U63" s="258"/>
    </row>
    <row r="64" spans="2:28" s="129" customFormat="1" ht="18.75" x14ac:dyDescent="0.45">
      <c r="B64" s="143"/>
      <c r="C64" s="143"/>
      <c r="D64" s="143"/>
      <c r="E64" s="143"/>
      <c r="F64" s="143"/>
      <c r="G64" s="143"/>
      <c r="H64" s="143"/>
    </row>
    <row r="65" spans="1:21" s="263" customFormat="1" ht="9" customHeight="1" x14ac:dyDescent="0.5">
      <c r="I65" s="1572"/>
      <c r="J65" s="1572"/>
      <c r="K65" s="1572"/>
      <c r="L65" s="1572"/>
      <c r="M65" s="1572"/>
      <c r="N65" s="1572"/>
      <c r="O65" s="1572"/>
      <c r="P65" s="1572"/>
      <c r="Q65" s="1572"/>
      <c r="R65" s="1572"/>
      <c r="S65" s="1572"/>
      <c r="T65" s="1572"/>
    </row>
    <row r="66" spans="1:21" x14ac:dyDescent="0.5">
      <c r="I66" s="1572"/>
      <c r="J66" s="1572"/>
      <c r="K66" s="1572"/>
      <c r="L66" s="1572"/>
      <c r="M66" s="1572"/>
      <c r="N66" s="1572"/>
      <c r="O66" s="1572"/>
      <c r="P66" s="1572"/>
      <c r="Q66" s="1572"/>
      <c r="R66" s="1572"/>
      <c r="S66" s="1572"/>
      <c r="T66" s="1572"/>
      <c r="U66" s="264"/>
    </row>
    <row r="67" spans="1:21" ht="9" customHeight="1" x14ac:dyDescent="0.5">
      <c r="I67" s="1572"/>
      <c r="J67" s="1572"/>
      <c r="K67" s="1572"/>
      <c r="L67" s="1572"/>
      <c r="M67" s="1572"/>
      <c r="N67" s="1572"/>
      <c r="O67" s="1572"/>
      <c r="P67" s="1572"/>
      <c r="Q67" s="1572"/>
      <c r="R67" s="1572"/>
      <c r="S67" s="1572"/>
      <c r="T67" s="1572"/>
      <c r="U67" s="264"/>
    </row>
    <row r="68" spans="1:21" s="263" customFormat="1" x14ac:dyDescent="0.5">
      <c r="A68" s="264"/>
      <c r="I68" s="1572"/>
      <c r="J68" s="1572"/>
      <c r="K68" s="1572"/>
      <c r="L68" s="1572"/>
      <c r="M68" s="1572"/>
      <c r="N68" s="1572"/>
      <c r="O68" s="1572"/>
      <c r="P68" s="1572"/>
      <c r="Q68" s="1572"/>
      <c r="R68" s="1572"/>
      <c r="S68" s="1572"/>
      <c r="T68" s="1572"/>
    </row>
    <row r="69" spans="1:21" ht="9" customHeight="1" x14ac:dyDescent="0.5">
      <c r="I69" s="1572"/>
      <c r="J69" s="1572"/>
      <c r="K69" s="1572"/>
      <c r="L69" s="1572"/>
      <c r="M69" s="1572"/>
      <c r="N69" s="1572"/>
      <c r="O69" s="1572"/>
      <c r="P69" s="1572"/>
      <c r="Q69" s="1572"/>
      <c r="R69" s="1572"/>
      <c r="S69" s="1572"/>
      <c r="T69" s="1572"/>
      <c r="U69" s="264"/>
    </row>
    <row r="70" spans="1:21" x14ac:dyDescent="0.5">
      <c r="I70" s="1572"/>
      <c r="J70" s="1572"/>
      <c r="K70" s="1572"/>
      <c r="L70" s="1572"/>
      <c r="M70" s="1572"/>
      <c r="N70" s="1572"/>
      <c r="O70" s="1572"/>
      <c r="P70" s="1572"/>
      <c r="Q70" s="1572"/>
      <c r="R70" s="1572"/>
      <c r="S70" s="1572"/>
      <c r="T70" s="1572"/>
      <c r="U70" s="264"/>
    </row>
    <row r="71" spans="1:21" ht="9" customHeight="1" x14ac:dyDescent="0.5">
      <c r="I71" s="1572"/>
      <c r="J71" s="1572"/>
      <c r="K71" s="1572"/>
      <c r="L71" s="1572"/>
      <c r="M71" s="1572"/>
      <c r="N71" s="1572"/>
      <c r="O71" s="1572"/>
      <c r="P71" s="1572"/>
      <c r="Q71" s="1572"/>
      <c r="R71" s="1572"/>
      <c r="S71" s="1572"/>
      <c r="T71" s="1572"/>
      <c r="U71" s="264"/>
    </row>
    <row r="72" spans="1:21" x14ac:dyDescent="0.5">
      <c r="I72" s="1572"/>
      <c r="J72" s="1572"/>
      <c r="K72" s="1572"/>
      <c r="L72" s="1572"/>
      <c r="M72" s="1572"/>
      <c r="N72" s="1572"/>
      <c r="O72" s="1572"/>
      <c r="P72" s="1572"/>
      <c r="Q72" s="1572"/>
      <c r="R72" s="1572"/>
      <c r="S72" s="1572"/>
      <c r="T72" s="1572"/>
      <c r="U72" s="264"/>
    </row>
    <row r="73" spans="1:21" ht="9" customHeight="1" x14ac:dyDescent="0.5">
      <c r="I73" s="1572"/>
      <c r="J73" s="1572"/>
      <c r="K73" s="1572"/>
      <c r="L73" s="1572"/>
      <c r="M73" s="1572"/>
      <c r="N73" s="1572"/>
      <c r="O73" s="1572"/>
      <c r="P73" s="1572"/>
      <c r="Q73" s="1572"/>
      <c r="R73" s="1572"/>
      <c r="S73" s="1572"/>
      <c r="T73" s="1572"/>
      <c r="U73" s="264"/>
    </row>
    <row r="74" spans="1:21" x14ac:dyDescent="0.5">
      <c r="I74" s="1572"/>
      <c r="J74" s="1572"/>
      <c r="K74" s="1572"/>
      <c r="L74" s="1572"/>
      <c r="M74" s="1572"/>
      <c r="N74" s="1572"/>
      <c r="O74" s="1572"/>
      <c r="P74" s="1572"/>
      <c r="Q74" s="1572"/>
      <c r="R74" s="1572"/>
      <c r="S74" s="1572"/>
      <c r="T74" s="1572"/>
      <c r="U74" s="264"/>
    </row>
    <row r="75" spans="1:21" ht="15" customHeight="1" x14ac:dyDescent="0.5">
      <c r="I75" s="1572"/>
      <c r="J75" s="1572"/>
      <c r="K75" s="1572"/>
      <c r="L75" s="1572"/>
      <c r="M75" s="1572"/>
      <c r="N75" s="1572"/>
      <c r="O75" s="1572"/>
      <c r="P75" s="1572"/>
      <c r="Q75" s="1572"/>
      <c r="R75" s="1572"/>
      <c r="S75" s="1572"/>
      <c r="T75" s="1572"/>
      <c r="U75" s="264"/>
    </row>
    <row r="76" spans="1:21" ht="12" customHeight="1" x14ac:dyDescent="0.5">
      <c r="I76" s="1572"/>
      <c r="J76" s="1572"/>
      <c r="K76" s="1572"/>
      <c r="L76" s="1572"/>
      <c r="M76" s="1572"/>
      <c r="N76" s="1572"/>
      <c r="O76" s="1572"/>
      <c r="P76" s="1572"/>
      <c r="Q76" s="1572"/>
      <c r="R76" s="1572"/>
      <c r="S76" s="1572"/>
      <c r="T76" s="1572"/>
      <c r="U76" s="264"/>
    </row>
    <row r="77" spans="1:21" x14ac:dyDescent="0.5">
      <c r="I77" s="1572"/>
      <c r="J77" s="1572"/>
      <c r="K77" s="1572"/>
      <c r="L77" s="1572"/>
      <c r="M77" s="1572"/>
      <c r="N77" s="1572"/>
      <c r="O77" s="1572"/>
      <c r="P77" s="1572"/>
      <c r="Q77" s="1572"/>
      <c r="R77" s="1572"/>
      <c r="S77" s="1572"/>
      <c r="T77" s="1572"/>
      <c r="U77" s="264"/>
    </row>
    <row r="78" spans="1:21" ht="8.25" customHeight="1" x14ac:dyDescent="0.5">
      <c r="I78" s="1572"/>
      <c r="J78" s="1572"/>
      <c r="K78" s="1572"/>
      <c r="L78" s="1572"/>
      <c r="M78" s="1572"/>
      <c r="N78" s="1572"/>
      <c r="O78" s="1572"/>
      <c r="P78" s="1572"/>
      <c r="Q78" s="1572"/>
      <c r="R78" s="1572"/>
      <c r="S78" s="1572"/>
      <c r="T78" s="1572"/>
      <c r="U78" s="264"/>
    </row>
    <row r="79" spans="1:21" ht="8.25" customHeight="1" x14ac:dyDescent="0.5">
      <c r="I79" s="1572"/>
      <c r="J79" s="1572"/>
      <c r="K79" s="1572"/>
      <c r="L79" s="1572"/>
      <c r="M79" s="1572"/>
      <c r="N79" s="1572"/>
      <c r="O79" s="1572"/>
      <c r="P79" s="1572"/>
      <c r="Q79" s="1572"/>
      <c r="R79" s="1572"/>
      <c r="S79" s="1572"/>
      <c r="T79" s="1572"/>
      <c r="U79" s="264"/>
    </row>
    <row r="80" spans="1:21" ht="8.25" customHeight="1" x14ac:dyDescent="0.5">
      <c r="I80" s="1572"/>
      <c r="J80" s="1572"/>
      <c r="K80" s="1572"/>
      <c r="L80" s="1572"/>
      <c r="M80" s="1572"/>
      <c r="N80" s="1572"/>
      <c r="O80" s="1572"/>
      <c r="P80" s="1572"/>
      <c r="Q80" s="1572"/>
      <c r="R80" s="1572"/>
      <c r="S80" s="1572"/>
      <c r="T80" s="1572"/>
      <c r="U80" s="264"/>
    </row>
    <row r="81" spans="2:21" x14ac:dyDescent="0.5">
      <c r="B81" s="264"/>
      <c r="C81" s="264"/>
      <c r="D81" s="264"/>
      <c r="E81" s="264"/>
      <c r="F81" s="264"/>
      <c r="G81" s="264"/>
      <c r="H81" s="264"/>
      <c r="I81" s="1572"/>
      <c r="J81" s="1572"/>
      <c r="K81" s="1572"/>
      <c r="L81" s="1572"/>
      <c r="M81" s="1572"/>
      <c r="N81" s="1572"/>
      <c r="O81" s="1572"/>
      <c r="P81" s="1572"/>
      <c r="Q81" s="1572"/>
      <c r="R81" s="1572"/>
      <c r="S81" s="1572"/>
      <c r="T81" s="1572"/>
      <c r="U81" s="264"/>
    </row>
    <row r="82" spans="2:21" x14ac:dyDescent="0.5">
      <c r="B82" s="264"/>
      <c r="C82" s="264"/>
      <c r="D82" s="264"/>
      <c r="E82" s="264"/>
      <c r="F82" s="264"/>
      <c r="G82" s="264"/>
      <c r="H82" s="264"/>
      <c r="I82" s="1572"/>
      <c r="J82" s="1572"/>
      <c r="K82" s="1572"/>
      <c r="L82" s="1572"/>
      <c r="M82" s="1572"/>
      <c r="N82" s="1572"/>
      <c r="O82" s="1572"/>
      <c r="P82" s="1572"/>
      <c r="Q82" s="1572"/>
      <c r="R82" s="1572"/>
      <c r="S82" s="1572"/>
      <c r="T82" s="1572"/>
      <c r="U82" s="264"/>
    </row>
    <row r="83" spans="2:21" x14ac:dyDescent="0.5">
      <c r="B83" s="264"/>
      <c r="C83" s="264"/>
      <c r="D83" s="264"/>
      <c r="E83" s="264"/>
      <c r="F83" s="264"/>
      <c r="G83" s="264"/>
      <c r="H83" s="264"/>
      <c r="I83" s="1572"/>
      <c r="J83" s="1572"/>
      <c r="K83" s="1572"/>
      <c r="L83" s="1572"/>
      <c r="M83" s="1572"/>
      <c r="N83" s="1572"/>
      <c r="O83" s="1572"/>
      <c r="P83" s="1572"/>
      <c r="Q83" s="1572"/>
      <c r="R83" s="1572"/>
      <c r="S83" s="1572"/>
      <c r="T83" s="1572"/>
      <c r="U83" s="264"/>
    </row>
    <row r="84" spans="2:21" x14ac:dyDescent="0.5">
      <c r="B84" s="264"/>
      <c r="C84" s="264"/>
      <c r="D84" s="264"/>
      <c r="E84" s="264"/>
      <c r="F84" s="264"/>
      <c r="G84" s="264"/>
      <c r="H84" s="264"/>
      <c r="I84" s="1572"/>
      <c r="J84" s="1572"/>
      <c r="K84" s="1572"/>
      <c r="L84" s="1572"/>
      <c r="M84" s="1572"/>
      <c r="N84" s="1572"/>
      <c r="O84" s="1572"/>
      <c r="P84" s="1572"/>
      <c r="Q84" s="1572"/>
      <c r="R84" s="1572"/>
      <c r="S84" s="1572"/>
      <c r="T84" s="1572"/>
      <c r="U84" s="264"/>
    </row>
    <row r="85" spans="2:21" x14ac:dyDescent="0.5">
      <c r="B85" s="264"/>
      <c r="C85" s="264"/>
      <c r="D85" s="264"/>
      <c r="E85" s="264"/>
      <c r="F85" s="264"/>
      <c r="G85" s="264"/>
      <c r="H85" s="264"/>
      <c r="I85" s="1572"/>
      <c r="J85" s="1572"/>
      <c r="K85" s="1572"/>
      <c r="L85" s="1572"/>
      <c r="M85" s="1572"/>
      <c r="N85" s="1572"/>
      <c r="O85" s="1572"/>
      <c r="P85" s="1572"/>
      <c r="Q85" s="1572"/>
      <c r="R85" s="1572"/>
      <c r="S85" s="1572"/>
      <c r="T85" s="1572"/>
      <c r="U85" s="264"/>
    </row>
    <row r="86" spans="2:21" x14ac:dyDescent="0.5">
      <c r="B86" s="264"/>
      <c r="C86" s="264"/>
      <c r="D86" s="264"/>
      <c r="E86" s="264"/>
      <c r="F86" s="264"/>
      <c r="G86" s="264"/>
      <c r="H86" s="264"/>
      <c r="I86" s="1572"/>
      <c r="J86" s="1572"/>
      <c r="K86" s="1572"/>
      <c r="L86" s="1572"/>
      <c r="M86" s="1572"/>
      <c r="N86" s="1572"/>
      <c r="O86" s="1572"/>
      <c r="P86" s="1572"/>
      <c r="Q86" s="1572"/>
      <c r="R86" s="1572"/>
      <c r="S86" s="1572"/>
      <c r="T86" s="1572"/>
      <c r="U86" s="264"/>
    </row>
    <row r="87" spans="2:21" x14ac:dyDescent="0.5">
      <c r="B87" s="264"/>
      <c r="C87" s="264"/>
      <c r="D87" s="264"/>
      <c r="E87" s="264"/>
      <c r="F87" s="264"/>
      <c r="G87" s="264"/>
      <c r="H87" s="264"/>
      <c r="I87" s="1572"/>
      <c r="J87" s="1572"/>
      <c r="K87" s="1572"/>
      <c r="L87" s="1572"/>
      <c r="M87" s="1572"/>
      <c r="N87" s="1572"/>
      <c r="O87" s="1572"/>
      <c r="P87" s="1572"/>
      <c r="Q87" s="1572"/>
      <c r="R87" s="1572"/>
      <c r="S87" s="1572"/>
      <c r="T87" s="1572"/>
      <c r="U87" s="264"/>
    </row>
    <row r="88" spans="2:21" x14ac:dyDescent="0.5">
      <c r="B88" s="264"/>
      <c r="C88" s="264"/>
      <c r="D88" s="264"/>
      <c r="E88" s="264"/>
      <c r="F88" s="264"/>
      <c r="G88" s="264"/>
      <c r="H88" s="264"/>
      <c r="I88" s="1572"/>
      <c r="J88" s="1572"/>
      <c r="K88" s="1572"/>
      <c r="L88" s="1572"/>
      <c r="M88" s="1572"/>
      <c r="N88" s="1572"/>
      <c r="O88" s="1572"/>
      <c r="P88" s="1572"/>
      <c r="Q88" s="1572"/>
      <c r="R88" s="1572"/>
      <c r="S88" s="1572"/>
      <c r="T88" s="1572"/>
      <c r="U88" s="264"/>
    </row>
    <row r="89" spans="2:21" x14ac:dyDescent="0.5">
      <c r="B89" s="264"/>
      <c r="C89" s="264"/>
      <c r="D89" s="264"/>
      <c r="E89" s="264"/>
      <c r="F89" s="264"/>
      <c r="G89" s="264"/>
      <c r="H89" s="264"/>
      <c r="I89" s="1572"/>
      <c r="J89" s="1572"/>
      <c r="K89" s="1572"/>
      <c r="L89" s="1572"/>
      <c r="M89" s="1572"/>
      <c r="N89" s="1572"/>
      <c r="O89" s="1572"/>
      <c r="P89" s="1572"/>
      <c r="Q89" s="1572"/>
      <c r="R89" s="1572"/>
      <c r="S89" s="1572"/>
      <c r="T89" s="1572"/>
      <c r="U89" s="264"/>
    </row>
    <row r="90" spans="2:21" x14ac:dyDescent="0.5">
      <c r="B90" s="264"/>
      <c r="C90" s="264"/>
      <c r="D90" s="264"/>
      <c r="E90" s="264"/>
      <c r="F90" s="264"/>
      <c r="G90" s="264"/>
      <c r="H90" s="264"/>
      <c r="I90" s="1572"/>
      <c r="J90" s="1572"/>
      <c r="K90" s="1572"/>
      <c r="L90" s="1572"/>
      <c r="M90" s="1572"/>
      <c r="N90" s="1572"/>
      <c r="O90" s="1572"/>
      <c r="P90" s="1572"/>
      <c r="Q90" s="1572"/>
      <c r="R90" s="1572"/>
      <c r="S90" s="1572"/>
      <c r="T90" s="1572"/>
      <c r="U90" s="264"/>
    </row>
    <row r="91" spans="2:21" x14ac:dyDescent="0.5">
      <c r="B91" s="264"/>
      <c r="C91" s="264"/>
      <c r="D91" s="264"/>
      <c r="E91" s="264"/>
      <c r="F91" s="264"/>
      <c r="G91" s="264"/>
      <c r="H91" s="264"/>
      <c r="I91" s="1572"/>
      <c r="J91" s="1572"/>
      <c r="K91" s="1572"/>
      <c r="L91" s="1572"/>
      <c r="M91" s="1572"/>
      <c r="N91" s="1572"/>
      <c r="O91" s="1572"/>
      <c r="P91" s="1572"/>
      <c r="Q91" s="1572"/>
      <c r="R91" s="1572"/>
      <c r="S91" s="1572"/>
      <c r="T91" s="1572"/>
      <c r="U91" s="264"/>
    </row>
    <row r="92" spans="2:21" x14ac:dyDescent="0.5">
      <c r="B92" s="264"/>
      <c r="C92" s="264"/>
      <c r="D92" s="264"/>
      <c r="E92" s="264"/>
      <c r="F92" s="264"/>
      <c r="G92" s="264"/>
      <c r="H92" s="264"/>
      <c r="I92" s="1572"/>
      <c r="J92" s="1572"/>
      <c r="K92" s="1572"/>
      <c r="L92" s="1572"/>
      <c r="M92" s="1572"/>
      <c r="N92" s="1572"/>
      <c r="O92" s="1572"/>
      <c r="P92" s="1572"/>
      <c r="Q92" s="1572"/>
      <c r="R92" s="1572"/>
      <c r="S92" s="1572"/>
      <c r="T92" s="1572"/>
      <c r="U92" s="264"/>
    </row>
    <row r="93" spans="2:21" x14ac:dyDescent="0.5">
      <c r="B93" s="264"/>
      <c r="C93" s="264"/>
      <c r="D93" s="264"/>
      <c r="E93" s="264"/>
      <c r="F93" s="264"/>
      <c r="G93" s="264"/>
      <c r="H93" s="264"/>
      <c r="I93" s="1572"/>
      <c r="J93" s="1572"/>
      <c r="K93" s="1572"/>
      <c r="L93" s="1572"/>
      <c r="M93" s="1572"/>
      <c r="N93" s="1572"/>
      <c r="O93" s="1572"/>
      <c r="P93" s="1572"/>
      <c r="Q93" s="1572"/>
      <c r="R93" s="1572"/>
      <c r="S93" s="1572"/>
      <c r="T93" s="1572"/>
      <c r="U93" s="264"/>
    </row>
    <row r="94" spans="2:21" x14ac:dyDescent="0.5">
      <c r="B94" s="264"/>
      <c r="C94" s="264"/>
      <c r="D94" s="264"/>
      <c r="E94" s="264"/>
      <c r="F94" s="264"/>
      <c r="G94" s="264"/>
      <c r="H94" s="264"/>
      <c r="I94" s="1572"/>
      <c r="J94" s="1572"/>
      <c r="K94" s="1572"/>
      <c r="L94" s="1572"/>
      <c r="M94" s="1572"/>
      <c r="N94" s="1572"/>
      <c r="O94" s="1572"/>
      <c r="P94" s="1572"/>
      <c r="Q94" s="1572"/>
      <c r="R94" s="1572"/>
      <c r="S94" s="1572"/>
      <c r="T94" s="1572"/>
      <c r="U94" s="264"/>
    </row>
    <row r="95" spans="2:21" x14ac:dyDescent="0.5">
      <c r="B95" s="264"/>
      <c r="C95" s="264"/>
      <c r="D95" s="264"/>
      <c r="E95" s="264"/>
      <c r="F95" s="264"/>
      <c r="G95" s="264"/>
      <c r="H95" s="264"/>
      <c r="I95" s="1572"/>
      <c r="J95" s="1572"/>
      <c r="K95" s="1572"/>
      <c r="L95" s="1572"/>
      <c r="M95" s="1572"/>
      <c r="N95" s="1572"/>
      <c r="O95" s="1572"/>
      <c r="P95" s="1572"/>
      <c r="Q95" s="1572"/>
      <c r="R95" s="1572"/>
      <c r="S95" s="1572"/>
      <c r="T95" s="1572"/>
      <c r="U95" s="264"/>
    </row>
    <row r="96" spans="2:21" x14ac:dyDescent="0.5">
      <c r="B96" s="264"/>
      <c r="C96" s="264"/>
      <c r="D96" s="264"/>
      <c r="E96" s="264"/>
      <c r="F96" s="264"/>
      <c r="G96" s="264"/>
      <c r="H96" s="264"/>
      <c r="I96" s="1572"/>
      <c r="J96" s="1572"/>
      <c r="K96" s="1572"/>
      <c r="L96" s="1572"/>
      <c r="M96" s="1572"/>
      <c r="N96" s="1572"/>
      <c r="O96" s="1572"/>
      <c r="P96" s="1572"/>
      <c r="Q96" s="1572"/>
      <c r="R96" s="1572"/>
      <c r="S96" s="1572"/>
      <c r="T96" s="1572"/>
      <c r="U96" s="264"/>
    </row>
    <row r="97" spans="9:20" s="264" customFormat="1" x14ac:dyDescent="0.5">
      <c r="I97" s="1572"/>
      <c r="J97" s="1572"/>
      <c r="K97" s="1572"/>
      <c r="L97" s="1572"/>
      <c r="M97" s="1572"/>
      <c r="N97" s="1572"/>
      <c r="O97" s="1572"/>
      <c r="P97" s="1572"/>
      <c r="Q97" s="1572"/>
      <c r="R97" s="1572"/>
      <c r="S97" s="1572"/>
      <c r="T97" s="1572"/>
    </row>
    <row r="98" spans="9:20" s="264" customFormat="1" x14ac:dyDescent="0.5">
      <c r="I98" s="1572"/>
      <c r="J98" s="1572"/>
      <c r="K98" s="1572"/>
      <c r="L98" s="1572"/>
      <c r="M98" s="1572"/>
      <c r="N98" s="1572"/>
      <c r="O98" s="1572"/>
      <c r="P98" s="1572"/>
      <c r="Q98" s="1572"/>
      <c r="R98" s="1572"/>
      <c r="S98" s="1572"/>
      <c r="T98" s="1572"/>
    </row>
    <row r="99" spans="9:20" s="264" customFormat="1" x14ac:dyDescent="0.5">
      <c r="I99" s="1572"/>
      <c r="J99" s="1572"/>
      <c r="K99" s="1572"/>
      <c r="L99" s="1572"/>
      <c r="M99" s="1572"/>
      <c r="N99" s="1572"/>
      <c r="O99" s="1572"/>
      <c r="P99" s="1572"/>
      <c r="Q99" s="1572"/>
      <c r="R99" s="1572"/>
      <c r="S99" s="1572"/>
      <c r="T99" s="1572"/>
    </row>
    <row r="100" spans="9:20" s="264" customFormat="1" x14ac:dyDescent="0.5">
      <c r="I100" s="1572"/>
      <c r="J100" s="1572"/>
      <c r="K100" s="1572"/>
      <c r="L100" s="1572"/>
      <c r="M100" s="1572"/>
      <c r="N100" s="1572"/>
      <c r="O100" s="1572"/>
      <c r="P100" s="1572"/>
      <c r="Q100" s="1572"/>
      <c r="R100" s="1572"/>
      <c r="S100" s="1572"/>
      <c r="T100" s="1572"/>
    </row>
    <row r="101" spans="9:20" s="264" customFormat="1" x14ac:dyDescent="0.5">
      <c r="I101" s="1572"/>
      <c r="J101" s="1572"/>
      <c r="K101" s="1572"/>
      <c r="L101" s="1572"/>
      <c r="M101" s="1572"/>
      <c r="N101" s="1572"/>
      <c r="O101" s="1572"/>
      <c r="P101" s="1572"/>
      <c r="Q101" s="1572"/>
      <c r="R101" s="1572"/>
      <c r="S101" s="1572"/>
      <c r="T101" s="1572"/>
    </row>
    <row r="102" spans="9:20" s="264" customFormat="1" x14ac:dyDescent="0.5">
      <c r="I102" s="1572"/>
      <c r="J102" s="1572"/>
      <c r="K102" s="1572"/>
      <c r="L102" s="1572"/>
      <c r="M102" s="1572"/>
      <c r="N102" s="1572"/>
      <c r="O102" s="1572"/>
      <c r="P102" s="1572"/>
      <c r="Q102" s="1572"/>
      <c r="R102" s="1572"/>
      <c r="S102" s="1572"/>
      <c r="T102" s="1572"/>
    </row>
    <row r="103" spans="9:20" s="264" customFormat="1" x14ac:dyDescent="0.5">
      <c r="I103" s="1572"/>
      <c r="J103" s="1572"/>
      <c r="K103" s="1572"/>
      <c r="L103" s="1572"/>
      <c r="M103" s="1572"/>
      <c r="N103" s="1572"/>
      <c r="O103" s="1572"/>
      <c r="P103" s="1572"/>
      <c r="Q103" s="1572"/>
      <c r="R103" s="1572"/>
      <c r="S103" s="1572"/>
      <c r="T103" s="1572"/>
    </row>
    <row r="104" spans="9:20" s="264" customFormat="1" x14ac:dyDescent="0.5">
      <c r="I104" s="1572"/>
      <c r="J104" s="1572"/>
      <c r="K104" s="1572"/>
      <c r="L104" s="1572"/>
      <c r="M104" s="1572"/>
      <c r="N104" s="1572"/>
      <c r="O104" s="1572"/>
      <c r="P104" s="1572"/>
      <c r="Q104" s="1572"/>
      <c r="R104" s="1572"/>
      <c r="S104" s="1572"/>
      <c r="T104" s="1572"/>
    </row>
    <row r="105" spans="9:20" s="264" customFormat="1" x14ac:dyDescent="0.5">
      <c r="I105" s="1572"/>
      <c r="J105" s="1572"/>
      <c r="K105" s="1572"/>
      <c r="L105" s="1572"/>
      <c r="M105" s="1572"/>
      <c r="N105" s="1572"/>
      <c r="O105" s="1572"/>
      <c r="P105" s="1572"/>
      <c r="Q105" s="1572"/>
      <c r="R105" s="1572"/>
      <c r="S105" s="1572"/>
      <c r="T105" s="1572"/>
    </row>
    <row r="106" spans="9:20" s="264" customFormat="1" x14ac:dyDescent="0.5">
      <c r="I106" s="1572"/>
      <c r="J106" s="1572"/>
      <c r="K106" s="1572"/>
      <c r="L106" s="1572"/>
      <c r="M106" s="1572"/>
      <c r="N106" s="1572"/>
      <c r="O106" s="1572"/>
      <c r="P106" s="1572"/>
      <c r="Q106" s="1572"/>
      <c r="R106" s="1572"/>
      <c r="S106" s="1572"/>
      <c r="T106" s="1572"/>
    </row>
    <row r="107" spans="9:20" s="264" customFormat="1" x14ac:dyDescent="0.5">
      <c r="I107" s="1572"/>
      <c r="J107" s="1572"/>
      <c r="K107" s="1572"/>
      <c r="L107" s="1572"/>
      <c r="M107" s="1572"/>
      <c r="N107" s="1572"/>
      <c r="O107" s="1572"/>
      <c r="P107" s="1572"/>
      <c r="Q107" s="1572"/>
      <c r="R107" s="1572"/>
      <c r="S107" s="1572"/>
      <c r="T107" s="1572"/>
    </row>
    <row r="108" spans="9:20" s="264" customFormat="1" x14ac:dyDescent="0.5">
      <c r="I108" s="1572"/>
      <c r="J108" s="1572"/>
      <c r="K108" s="1572"/>
      <c r="L108" s="1572"/>
      <c r="M108" s="1572"/>
      <c r="N108" s="1572"/>
      <c r="O108" s="1572"/>
      <c r="P108" s="1572"/>
      <c r="Q108" s="1572"/>
      <c r="R108" s="1572"/>
      <c r="S108" s="1572"/>
      <c r="T108" s="1572"/>
    </row>
    <row r="109" spans="9:20" s="264" customFormat="1" x14ac:dyDescent="0.5">
      <c r="I109" s="1572"/>
      <c r="J109" s="1572"/>
      <c r="K109" s="1572"/>
      <c r="L109" s="1572"/>
      <c r="M109" s="1572"/>
      <c r="N109" s="1572"/>
      <c r="O109" s="1572"/>
      <c r="P109" s="1572"/>
      <c r="Q109" s="1572"/>
      <c r="R109" s="1572"/>
      <c r="S109" s="1572"/>
      <c r="T109" s="1572"/>
    </row>
    <row r="110" spans="9:20" s="264" customFormat="1" x14ac:dyDescent="0.5">
      <c r="I110" s="1572"/>
      <c r="J110" s="1572"/>
      <c r="K110" s="1572"/>
      <c r="L110" s="1572"/>
      <c r="M110" s="1572"/>
      <c r="N110" s="1572"/>
      <c r="O110" s="1572"/>
      <c r="P110" s="1572"/>
      <c r="Q110" s="1572"/>
      <c r="R110" s="1572"/>
      <c r="S110" s="1572"/>
      <c r="T110" s="1572"/>
    </row>
    <row r="111" spans="9:20" s="264" customFormat="1" x14ac:dyDescent="0.5">
      <c r="I111" s="1572"/>
      <c r="J111" s="1572"/>
      <c r="K111" s="1572"/>
      <c r="L111" s="1572"/>
      <c r="M111" s="1572"/>
      <c r="N111" s="1572"/>
      <c r="O111" s="1572"/>
      <c r="P111" s="1572"/>
      <c r="Q111" s="1572"/>
      <c r="R111" s="1572"/>
      <c r="S111" s="1572"/>
      <c r="T111" s="1572"/>
    </row>
    <row r="112" spans="9:20" s="264" customFormat="1" x14ac:dyDescent="0.5">
      <c r="I112" s="1572"/>
      <c r="J112" s="1572"/>
      <c r="K112" s="1572"/>
      <c r="L112" s="1572"/>
      <c r="M112" s="1572"/>
      <c r="N112" s="1572"/>
      <c r="O112" s="1572"/>
      <c r="P112" s="1572"/>
      <c r="Q112" s="1572"/>
      <c r="R112" s="1572"/>
      <c r="S112" s="1572"/>
      <c r="T112" s="1572"/>
    </row>
    <row r="113" spans="9:20" s="264" customFormat="1" x14ac:dyDescent="0.5">
      <c r="I113" s="1572"/>
      <c r="J113" s="1572"/>
      <c r="K113" s="1572"/>
      <c r="L113" s="1572"/>
      <c r="M113" s="1572"/>
      <c r="N113" s="1572"/>
      <c r="O113" s="1572"/>
      <c r="P113" s="1572"/>
      <c r="Q113" s="1572"/>
      <c r="R113" s="1572"/>
      <c r="S113" s="1572"/>
      <c r="T113" s="1572"/>
    </row>
    <row r="114" spans="9:20" s="264" customFormat="1" x14ac:dyDescent="0.5">
      <c r="I114" s="1572"/>
      <c r="J114" s="1572"/>
      <c r="K114" s="1572"/>
      <c r="L114" s="1572"/>
      <c r="M114" s="1572"/>
      <c r="N114" s="1572"/>
      <c r="O114" s="1572"/>
      <c r="P114" s="1572"/>
      <c r="Q114" s="1572"/>
      <c r="R114" s="1572"/>
      <c r="S114" s="1572"/>
      <c r="T114" s="1572"/>
    </row>
    <row r="115" spans="9:20" s="264" customFormat="1" x14ac:dyDescent="0.5">
      <c r="I115" s="1572"/>
      <c r="J115" s="1572"/>
      <c r="K115" s="1572"/>
      <c r="L115" s="1572"/>
      <c r="M115" s="1572"/>
      <c r="N115" s="1572"/>
      <c r="O115" s="1572"/>
      <c r="P115" s="1572"/>
      <c r="Q115" s="1572"/>
      <c r="R115" s="1572"/>
      <c r="S115" s="1572"/>
      <c r="T115" s="1572"/>
    </row>
    <row r="116" spans="9:20" s="264" customFormat="1" x14ac:dyDescent="0.5">
      <c r="I116" s="1572"/>
      <c r="J116" s="1572"/>
      <c r="K116" s="1572"/>
      <c r="L116" s="1572"/>
      <c r="M116" s="1572"/>
      <c r="N116" s="1572"/>
      <c r="O116" s="1572"/>
      <c r="P116" s="1572"/>
      <c r="Q116" s="1572"/>
      <c r="R116" s="1572"/>
      <c r="S116" s="1572"/>
      <c r="T116" s="1572"/>
    </row>
    <row r="117" spans="9:20" s="264" customFormat="1" ht="15" x14ac:dyDescent="0.35"/>
    <row r="118" spans="9:20" s="264" customFormat="1" ht="15" x14ac:dyDescent="0.35"/>
    <row r="119" spans="9:20" s="264" customFormat="1" ht="15" x14ac:dyDescent="0.35"/>
    <row r="120" spans="9:20" s="264" customFormat="1" ht="15" x14ac:dyDescent="0.35"/>
    <row r="121" spans="9:20" s="264" customFormat="1" ht="15" x14ac:dyDescent="0.35"/>
    <row r="122" spans="9:20" s="264" customFormat="1" ht="15" x14ac:dyDescent="0.35"/>
    <row r="123" spans="9:20" s="264" customFormat="1" ht="15" x14ac:dyDescent="0.35"/>
    <row r="124" spans="9:20" s="264" customFormat="1" ht="15" x14ac:dyDescent="0.35"/>
    <row r="125" spans="9:20" s="264" customFormat="1" ht="15" x14ac:dyDescent="0.35"/>
    <row r="126" spans="9:20" s="264" customFormat="1" ht="15" x14ac:dyDescent="0.35"/>
    <row r="127" spans="9:20" s="264" customFormat="1" ht="15" x14ac:dyDescent="0.35"/>
    <row r="128" spans="9:20" s="264" customFormat="1" ht="15" x14ac:dyDescent="0.35"/>
  </sheetData>
  <mergeCells count="12">
    <mergeCell ref="B4:K4"/>
    <mergeCell ref="L4:U4"/>
    <mergeCell ref="E9:E11"/>
    <mergeCell ref="B9:B11"/>
    <mergeCell ref="U9:U11"/>
    <mergeCell ref="D9:D11"/>
    <mergeCell ref="G9:G11"/>
    <mergeCell ref="F9:F11"/>
    <mergeCell ref="H9:H11"/>
    <mergeCell ref="I9:K9"/>
    <mergeCell ref="L9:T9"/>
    <mergeCell ref="C9:C11"/>
  </mergeCells>
  <printOptions horizontalCentered="1"/>
  <pageMargins left="0.196850393700787" right="0.196850393700787" top="0.39370078740157499" bottom="0.39370078740157499" header="0.511811023622047" footer="0.511811023622047"/>
  <pageSetup paperSize="9" scale="48" fitToHeight="2" orientation="portrait" r:id="rId1"/>
  <headerFooter alignWithMargins="0">
    <oddFooter>&amp;C&amp;"Times New Roman,Regular"&amp;20- &amp;P+9 -</oddFooter>
  </headerFooter>
  <rowBreaks count="1" manualBreakCount="1">
    <brk id="77" max="16383" man="1"/>
  </rowBreaks>
  <colBreaks count="1" manualBreakCount="1">
    <brk id="11"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0"/>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3" width="16.28515625" style="48" customWidth="1"/>
    <col min="4" max="11" width="16.85546875" style="48" customWidth="1"/>
    <col min="12" max="20" width="16.28515625" style="48" customWidth="1"/>
    <col min="21" max="21" width="65.7109375" style="48" customWidth="1"/>
    <col min="22" max="31" width="9.140625" style="48"/>
    <col min="32" max="32" width="11.42578125" style="48" customWidth="1"/>
    <col min="33" max="35" width="14.28515625" style="48" bestFit="1" customWidth="1"/>
    <col min="36" max="16384" width="9.140625" style="48"/>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8" customFormat="1" ht="36.75" x14ac:dyDescent="0.85">
      <c r="B4" s="1771" t="s">
        <v>1924</v>
      </c>
      <c r="C4" s="1771"/>
      <c r="D4" s="1771"/>
      <c r="E4" s="1771"/>
      <c r="F4" s="1771"/>
      <c r="G4" s="1771"/>
      <c r="H4" s="1771"/>
      <c r="I4" s="1771"/>
      <c r="J4" s="1771"/>
      <c r="K4" s="1771"/>
      <c r="L4" s="1763" t="s">
        <v>1925</v>
      </c>
      <c r="M4" s="1763"/>
      <c r="N4" s="1763"/>
      <c r="O4" s="1763"/>
      <c r="P4" s="1763"/>
      <c r="Q4" s="1763"/>
      <c r="R4" s="1763"/>
      <c r="S4" s="1763"/>
      <c r="T4" s="1763"/>
      <c r="U4" s="1763"/>
      <c r="V4" s="467"/>
      <c r="W4" s="467"/>
      <c r="X4" s="467"/>
      <c r="Y4" s="467"/>
      <c r="Z4" s="467"/>
      <c r="AA4" s="467"/>
      <c r="AB4" s="467"/>
      <c r="AC4" s="467"/>
      <c r="AD4" s="467"/>
      <c r="AE4" s="467"/>
      <c r="AF4" s="467"/>
      <c r="AG4" s="467"/>
    </row>
    <row r="5" spans="1:35" s="76" customFormat="1" ht="13.5" customHeight="1" x14ac:dyDescent="0.5">
      <c r="C5" s="154"/>
      <c r="D5" s="154"/>
      <c r="E5" s="154"/>
      <c r="F5" s="154"/>
      <c r="G5" s="154"/>
      <c r="H5" s="154"/>
      <c r="I5" s="154"/>
      <c r="J5" s="154"/>
      <c r="K5" s="154"/>
      <c r="L5" s="154"/>
      <c r="M5" s="154"/>
      <c r="N5" s="154"/>
      <c r="O5" s="154"/>
      <c r="P5" s="154"/>
      <c r="Q5" s="154"/>
      <c r="R5" s="154"/>
      <c r="S5" s="154"/>
      <c r="T5" s="154"/>
    </row>
    <row r="6" spans="1:35" s="76" customFormat="1" ht="13.5" customHeight="1" x14ac:dyDescent="0.65">
      <c r="B6" s="75"/>
      <c r="C6" s="166"/>
      <c r="D6" s="166"/>
      <c r="E6" s="166"/>
      <c r="F6" s="154"/>
      <c r="G6" s="154"/>
      <c r="H6" s="154"/>
      <c r="I6" s="154"/>
      <c r="J6" s="154"/>
      <c r="K6" s="154"/>
      <c r="L6" s="154"/>
      <c r="M6" s="154"/>
      <c r="N6" s="154"/>
      <c r="O6" s="154"/>
      <c r="P6" s="154"/>
      <c r="Q6" s="154"/>
      <c r="R6" s="154"/>
      <c r="S6" s="154"/>
      <c r="T6" s="154"/>
    </row>
    <row r="7" spans="1:35" s="416" customFormat="1" ht="22.5" x14ac:dyDescent="0.5">
      <c r="B7" s="1609" t="s">
        <v>1720</v>
      </c>
      <c r="C7" s="475"/>
      <c r="D7" s="475"/>
      <c r="E7" s="475"/>
      <c r="F7" s="475"/>
      <c r="G7" s="475"/>
      <c r="H7" s="475"/>
      <c r="I7" s="475"/>
      <c r="J7" s="475"/>
      <c r="K7" s="475"/>
      <c r="L7" s="475"/>
      <c r="M7" s="475"/>
      <c r="N7" s="475"/>
      <c r="O7" s="475"/>
      <c r="P7" s="475"/>
      <c r="Q7" s="475"/>
      <c r="R7" s="475"/>
      <c r="S7" s="475"/>
      <c r="T7" s="475"/>
      <c r="U7" s="228" t="s">
        <v>1724</v>
      </c>
    </row>
    <row r="8" spans="1:35" s="76" customFormat="1" ht="13.5" customHeight="1" thickBot="1" x14ac:dyDescent="0.7">
      <c r="B8" s="75"/>
    </row>
    <row r="9" spans="1:35" s="1496" customFormat="1" ht="26.25" customHeight="1" thickTop="1" x14ac:dyDescent="0.7">
      <c r="A9" s="257"/>
      <c r="B9" s="1803"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765" t="s">
        <v>884</v>
      </c>
    </row>
    <row r="10" spans="1:35" s="337" customFormat="1" ht="21" customHeight="1" x14ac:dyDescent="0.7">
      <c r="A10" s="257"/>
      <c r="B10" s="1804"/>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66"/>
    </row>
    <row r="11" spans="1:35" s="337" customFormat="1" ht="21" customHeight="1" x14ac:dyDescent="0.7">
      <c r="A11" s="257"/>
      <c r="B11" s="1805"/>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67"/>
    </row>
    <row r="12" spans="1:35" s="257" customFormat="1" ht="9" customHeight="1" x14ac:dyDescent="0.7">
      <c r="B12" s="344"/>
      <c r="C12" s="448"/>
      <c r="D12" s="448"/>
      <c r="E12" s="448"/>
      <c r="F12" s="448"/>
      <c r="G12" s="448"/>
      <c r="H12" s="448"/>
      <c r="I12" s="450"/>
      <c r="J12" s="449"/>
      <c r="K12" s="449"/>
      <c r="L12" s="449"/>
      <c r="M12" s="449"/>
      <c r="N12" s="449"/>
      <c r="O12" s="449"/>
      <c r="P12" s="449"/>
      <c r="Q12" s="449"/>
      <c r="R12" s="449"/>
      <c r="S12" s="449"/>
      <c r="T12" s="451"/>
      <c r="U12" s="436"/>
    </row>
    <row r="13" spans="1:35" s="359" customFormat="1" ht="30.75" x14ac:dyDescent="0.2">
      <c r="A13" s="1591"/>
      <c r="B13" s="454" t="s">
        <v>976</v>
      </c>
      <c r="C13" s="860">
        <v>292200.60989423422</v>
      </c>
      <c r="D13" s="860">
        <v>276224.42920887936</v>
      </c>
      <c r="E13" s="860">
        <v>327705.38102540636</v>
      </c>
      <c r="F13" s="860">
        <v>566913.66689239512</v>
      </c>
      <c r="G13" s="860">
        <v>822394.16264764406</v>
      </c>
      <c r="H13" s="860">
        <v>908611.1199688724</v>
      </c>
      <c r="I13" s="773">
        <v>839030.64070551656</v>
      </c>
      <c r="J13" s="771">
        <v>839457.38661195384</v>
      </c>
      <c r="K13" s="771">
        <v>831388.10534322297</v>
      </c>
      <c r="L13" s="771">
        <v>823089.51842516102</v>
      </c>
      <c r="M13" s="771">
        <v>811749.52081691893</v>
      </c>
      <c r="N13" s="771">
        <v>829737.66119773989</v>
      </c>
      <c r="O13" s="771">
        <v>866803.96140069445</v>
      </c>
      <c r="P13" s="771">
        <v>880832.49457682588</v>
      </c>
      <c r="Q13" s="771">
        <v>888515.96315465891</v>
      </c>
      <c r="R13" s="771">
        <v>897472.58472599857</v>
      </c>
      <c r="S13" s="771">
        <v>916575.65079067973</v>
      </c>
      <c r="T13" s="772">
        <v>908611.1199688724</v>
      </c>
      <c r="U13" s="378" t="s">
        <v>991</v>
      </c>
      <c r="V13" s="362"/>
      <c r="W13" s="362"/>
      <c r="X13" s="362"/>
      <c r="Y13" s="362"/>
      <c r="Z13" s="362"/>
      <c r="AA13" s="362"/>
      <c r="AB13" s="362"/>
      <c r="AC13" s="362"/>
      <c r="AD13" s="362"/>
      <c r="AE13" s="362"/>
      <c r="AF13" s="362"/>
      <c r="AG13" s="362"/>
      <c r="AH13" s="362"/>
      <c r="AI13" s="362"/>
    </row>
    <row r="14" spans="1:35" s="364" customFormat="1" ht="12" customHeight="1" x14ac:dyDescent="0.2">
      <c r="B14" s="605"/>
      <c r="C14" s="864"/>
      <c r="D14" s="864"/>
      <c r="E14" s="864"/>
      <c r="F14" s="864"/>
      <c r="G14" s="864"/>
      <c r="H14" s="864"/>
      <c r="I14" s="770"/>
      <c r="J14" s="768"/>
      <c r="K14" s="768"/>
      <c r="L14" s="768"/>
      <c r="M14" s="768"/>
      <c r="N14" s="768"/>
      <c r="O14" s="768"/>
      <c r="P14" s="768"/>
      <c r="Q14" s="768"/>
      <c r="R14" s="768"/>
      <c r="S14" s="768"/>
      <c r="T14" s="769"/>
      <c r="U14" s="1043"/>
      <c r="V14" s="362"/>
      <c r="W14" s="362"/>
      <c r="X14" s="362"/>
      <c r="Y14" s="362"/>
      <c r="Z14" s="362"/>
      <c r="AA14" s="362"/>
      <c r="AB14" s="362"/>
      <c r="AC14" s="362"/>
      <c r="AD14" s="362"/>
      <c r="AE14" s="362"/>
      <c r="AF14" s="362"/>
      <c r="AG14" s="362"/>
      <c r="AH14" s="362"/>
      <c r="AI14" s="362"/>
    </row>
    <row r="15" spans="1:35" s="359" customFormat="1" ht="26.1" customHeight="1" x14ac:dyDescent="0.2">
      <c r="B15" s="453" t="s">
        <v>855</v>
      </c>
      <c r="C15" s="860">
        <v>132689.27110199424</v>
      </c>
      <c r="D15" s="860">
        <v>125273.04572907214</v>
      </c>
      <c r="E15" s="860">
        <v>168132.920800708</v>
      </c>
      <c r="F15" s="860">
        <v>264645.41796618304</v>
      </c>
      <c r="G15" s="860">
        <v>412027.86495959666</v>
      </c>
      <c r="H15" s="860">
        <v>446400.88096753514</v>
      </c>
      <c r="I15" s="773">
        <v>422210.80270670058</v>
      </c>
      <c r="J15" s="771">
        <v>415970.902750012</v>
      </c>
      <c r="K15" s="771">
        <v>410396.76546426368</v>
      </c>
      <c r="L15" s="771">
        <v>405917.11261448392</v>
      </c>
      <c r="M15" s="771">
        <v>392607.63275671762</v>
      </c>
      <c r="N15" s="771">
        <v>404989.71691885259</v>
      </c>
      <c r="O15" s="771">
        <v>411872.66420218186</v>
      </c>
      <c r="P15" s="771">
        <v>419931.59173689288</v>
      </c>
      <c r="Q15" s="771">
        <v>422409.12884547032</v>
      </c>
      <c r="R15" s="771">
        <v>423185.48625707754</v>
      </c>
      <c r="S15" s="771">
        <v>447162.53588485019</v>
      </c>
      <c r="T15" s="772">
        <v>446400.88096753514</v>
      </c>
      <c r="U15" s="604" t="s">
        <v>1165</v>
      </c>
      <c r="V15" s="362"/>
      <c r="W15" s="362"/>
      <c r="X15" s="362"/>
      <c r="Y15" s="362"/>
      <c r="Z15" s="362"/>
      <c r="AA15" s="362"/>
      <c r="AB15" s="362"/>
      <c r="AC15" s="362"/>
      <c r="AD15" s="362"/>
      <c r="AE15" s="362"/>
      <c r="AF15" s="362"/>
      <c r="AG15" s="362"/>
      <c r="AH15" s="362"/>
      <c r="AI15" s="362"/>
    </row>
    <row r="16" spans="1:35" s="359" customFormat="1" ht="26.1" customHeight="1" x14ac:dyDescent="0.2">
      <c r="B16" s="453" t="s">
        <v>1191</v>
      </c>
      <c r="C16" s="860">
        <v>2061.4863493899998</v>
      </c>
      <c r="D16" s="860">
        <v>16213.411213200001</v>
      </c>
      <c r="E16" s="860">
        <v>20571.678820289999</v>
      </c>
      <c r="F16" s="860">
        <v>21511.832610990004</v>
      </c>
      <c r="G16" s="860">
        <v>30018.155672389999</v>
      </c>
      <c r="H16" s="860">
        <v>41163.116538789996</v>
      </c>
      <c r="I16" s="773">
        <v>29401.613746760006</v>
      </c>
      <c r="J16" s="771">
        <v>36611.394548230004</v>
      </c>
      <c r="K16" s="771">
        <v>38861.283033850006</v>
      </c>
      <c r="L16" s="771">
        <v>40165.418083639997</v>
      </c>
      <c r="M16" s="771">
        <v>30863.947966589996</v>
      </c>
      <c r="N16" s="771">
        <v>35056.86648271</v>
      </c>
      <c r="O16" s="771">
        <v>37443.790213579996</v>
      </c>
      <c r="P16" s="771">
        <v>39970.667954030003</v>
      </c>
      <c r="Q16" s="771">
        <v>33857.921349089993</v>
      </c>
      <c r="R16" s="771">
        <v>34583.206868770001</v>
      </c>
      <c r="S16" s="771">
        <v>39813.03449346</v>
      </c>
      <c r="T16" s="772">
        <v>41163.116538789996</v>
      </c>
      <c r="U16" s="604" t="s">
        <v>1200</v>
      </c>
      <c r="V16" s="362"/>
      <c r="W16" s="362"/>
      <c r="X16" s="362"/>
      <c r="Y16" s="362"/>
      <c r="Z16" s="362"/>
      <c r="AA16" s="362"/>
      <c r="AB16" s="362"/>
      <c r="AC16" s="362"/>
      <c r="AD16" s="362"/>
      <c r="AE16" s="362"/>
      <c r="AF16" s="362"/>
      <c r="AG16" s="362"/>
      <c r="AH16" s="362"/>
      <c r="AI16" s="362"/>
    </row>
    <row r="17" spans="2:35" s="364" customFormat="1" ht="26.1" customHeight="1" x14ac:dyDescent="0.2">
      <c r="B17" s="605" t="s">
        <v>956</v>
      </c>
      <c r="C17" s="864">
        <v>5.1629364999999998</v>
      </c>
      <c r="D17" s="864">
        <v>7.1697666600000014</v>
      </c>
      <c r="E17" s="864">
        <v>1.9003849499999999</v>
      </c>
      <c r="F17" s="864">
        <v>2.4137762299999999</v>
      </c>
      <c r="G17" s="864">
        <v>16.750725830000004</v>
      </c>
      <c r="H17" s="864">
        <v>28.931738720000002</v>
      </c>
      <c r="I17" s="770">
        <v>16.862793540000002</v>
      </c>
      <c r="J17" s="768">
        <v>16.64319854</v>
      </c>
      <c r="K17" s="768">
        <v>16.042948540000001</v>
      </c>
      <c r="L17" s="768">
        <v>16.152863109999998</v>
      </c>
      <c r="M17" s="768">
        <v>16.152613109999997</v>
      </c>
      <c r="N17" s="768">
        <v>15.652363109999998</v>
      </c>
      <c r="O17" s="768">
        <v>15.597256310000001</v>
      </c>
      <c r="P17" s="768">
        <v>15.48733131</v>
      </c>
      <c r="Q17" s="768">
        <v>15.487081309999999</v>
      </c>
      <c r="R17" s="768">
        <v>28.907238720000002</v>
      </c>
      <c r="S17" s="768">
        <v>14.93198872</v>
      </c>
      <c r="T17" s="769">
        <v>28.931738720000002</v>
      </c>
      <c r="U17" s="606" t="s">
        <v>1161</v>
      </c>
      <c r="V17" s="362"/>
      <c r="W17" s="362"/>
      <c r="X17" s="362"/>
      <c r="Y17" s="362"/>
      <c r="Z17" s="362"/>
      <c r="AA17" s="362"/>
      <c r="AB17" s="362"/>
      <c r="AC17" s="362"/>
      <c r="AD17" s="362"/>
      <c r="AE17" s="362"/>
      <c r="AF17" s="362"/>
      <c r="AG17" s="362"/>
      <c r="AH17" s="362"/>
      <c r="AI17" s="362"/>
    </row>
    <row r="18" spans="2:35" s="364" customFormat="1" ht="26.1" customHeight="1" x14ac:dyDescent="0.2">
      <c r="B18" s="605" t="s">
        <v>957</v>
      </c>
      <c r="C18" s="864">
        <v>2050.8913568899998</v>
      </c>
      <c r="D18" s="864">
        <v>16191.287446540002</v>
      </c>
      <c r="E18" s="864">
        <v>20569.778435339998</v>
      </c>
      <c r="F18" s="864">
        <v>19389.457011640003</v>
      </c>
      <c r="G18" s="864">
        <v>24142.802180180002</v>
      </c>
      <c r="H18" s="864">
        <v>40748.90279375</v>
      </c>
      <c r="I18" s="770">
        <v>25677.259034440005</v>
      </c>
      <c r="J18" s="768">
        <v>30681.882280910002</v>
      </c>
      <c r="K18" s="768">
        <v>32923.643839130003</v>
      </c>
      <c r="L18" s="768">
        <v>34205.011699969997</v>
      </c>
      <c r="M18" s="768">
        <v>27114.632405919998</v>
      </c>
      <c r="N18" s="768">
        <v>28775.284159160001</v>
      </c>
      <c r="O18" s="768">
        <v>31792.377755149995</v>
      </c>
      <c r="P18" s="768">
        <v>34803.439398759998</v>
      </c>
      <c r="Q18" s="768">
        <v>33657.826833569998</v>
      </c>
      <c r="R18" s="768">
        <v>34339.22538584</v>
      </c>
      <c r="S18" s="768">
        <v>39560.722810529995</v>
      </c>
      <c r="T18" s="769">
        <v>40748.90279375</v>
      </c>
      <c r="U18" s="606" t="s">
        <v>1274</v>
      </c>
      <c r="V18" s="362"/>
      <c r="W18" s="362"/>
      <c r="X18" s="362"/>
      <c r="Y18" s="362"/>
      <c r="Z18" s="362"/>
      <c r="AA18" s="362"/>
      <c r="AB18" s="362"/>
      <c r="AC18" s="362"/>
      <c r="AD18" s="362"/>
      <c r="AE18" s="362"/>
      <c r="AF18" s="362"/>
      <c r="AG18" s="362"/>
      <c r="AH18" s="362"/>
      <c r="AI18" s="362"/>
    </row>
    <row r="19" spans="2:35" s="364" customFormat="1" ht="26.1" customHeight="1" x14ac:dyDescent="0.2">
      <c r="B19" s="605" t="s">
        <v>958</v>
      </c>
      <c r="C19" s="864">
        <v>5.4320559999999993</v>
      </c>
      <c r="D19" s="864">
        <v>14.954000000000001</v>
      </c>
      <c r="E19" s="864">
        <v>0</v>
      </c>
      <c r="F19" s="864">
        <v>2119.9618231199997</v>
      </c>
      <c r="G19" s="864">
        <v>5858.6027663799996</v>
      </c>
      <c r="H19" s="864">
        <v>385.28200632000005</v>
      </c>
      <c r="I19" s="770">
        <v>3707.4919187800001</v>
      </c>
      <c r="J19" s="768">
        <v>5912.869068779999</v>
      </c>
      <c r="K19" s="768">
        <v>5921.59624618</v>
      </c>
      <c r="L19" s="768">
        <v>5944.2535205599997</v>
      </c>
      <c r="M19" s="768">
        <v>3733.1629475599998</v>
      </c>
      <c r="N19" s="768">
        <v>6265.9299604399994</v>
      </c>
      <c r="O19" s="768">
        <v>5635.8152021200003</v>
      </c>
      <c r="P19" s="768">
        <v>5151.7412239599998</v>
      </c>
      <c r="Q19" s="768">
        <v>184.60743421000001</v>
      </c>
      <c r="R19" s="768">
        <v>215.07424421000002</v>
      </c>
      <c r="S19" s="768">
        <v>237.37969421000003</v>
      </c>
      <c r="T19" s="769">
        <v>385.28200632000005</v>
      </c>
      <c r="U19" s="606" t="s">
        <v>1278</v>
      </c>
      <c r="V19" s="362"/>
      <c r="W19" s="362"/>
      <c r="X19" s="362"/>
      <c r="Y19" s="362"/>
      <c r="Z19" s="362"/>
      <c r="AA19" s="362"/>
      <c r="AB19" s="362"/>
      <c r="AC19" s="362"/>
      <c r="AD19" s="362"/>
      <c r="AE19" s="362"/>
      <c r="AF19" s="362"/>
      <c r="AG19" s="362"/>
      <c r="AH19" s="362"/>
      <c r="AI19" s="362"/>
    </row>
    <row r="20" spans="2:35" s="359" customFormat="1" ht="26.1" customHeight="1" x14ac:dyDescent="0.2">
      <c r="B20" s="453" t="s">
        <v>1192</v>
      </c>
      <c r="C20" s="860">
        <v>130627.78475260425</v>
      </c>
      <c r="D20" s="860">
        <v>109059.63451587214</v>
      </c>
      <c r="E20" s="860">
        <v>147561.24198041801</v>
      </c>
      <c r="F20" s="860">
        <v>243133.58535519306</v>
      </c>
      <c r="G20" s="860">
        <v>382009.70928720664</v>
      </c>
      <c r="H20" s="860">
        <v>405237.76442874514</v>
      </c>
      <c r="I20" s="773">
        <v>392809.18895994057</v>
      </c>
      <c r="J20" s="771">
        <v>379359.50820178201</v>
      </c>
      <c r="K20" s="771">
        <v>371535.48243041366</v>
      </c>
      <c r="L20" s="771">
        <v>365751.69453084393</v>
      </c>
      <c r="M20" s="771">
        <v>361743.68479012762</v>
      </c>
      <c r="N20" s="771">
        <v>369932.85043614259</v>
      </c>
      <c r="O20" s="771">
        <v>374428.87398860184</v>
      </c>
      <c r="P20" s="771">
        <v>379960.9237828629</v>
      </c>
      <c r="Q20" s="771">
        <v>388551.20749638032</v>
      </c>
      <c r="R20" s="771">
        <v>388602.27938830754</v>
      </c>
      <c r="S20" s="771">
        <v>407349.50139139022</v>
      </c>
      <c r="T20" s="772">
        <v>405237.76442874514</v>
      </c>
      <c r="U20" s="604" t="s">
        <v>1201</v>
      </c>
      <c r="V20" s="362"/>
      <c r="W20" s="362"/>
      <c r="X20" s="362"/>
      <c r="Y20" s="362"/>
      <c r="Z20" s="362"/>
      <c r="AA20" s="362"/>
      <c r="AB20" s="362"/>
      <c r="AC20" s="362"/>
      <c r="AD20" s="362"/>
      <c r="AE20" s="362"/>
      <c r="AF20" s="362"/>
      <c r="AG20" s="362"/>
      <c r="AH20" s="362"/>
      <c r="AI20" s="362"/>
    </row>
    <row r="21" spans="2:35" s="364" customFormat="1" ht="26.1" customHeight="1" x14ac:dyDescent="0.2">
      <c r="B21" s="605" t="s">
        <v>955</v>
      </c>
      <c r="C21" s="864">
        <v>129033.25156219525</v>
      </c>
      <c r="D21" s="864">
        <v>107072.48058347213</v>
      </c>
      <c r="E21" s="864">
        <v>144343.52081636203</v>
      </c>
      <c r="F21" s="864">
        <v>236048.42163604105</v>
      </c>
      <c r="G21" s="864">
        <v>368164.37986821466</v>
      </c>
      <c r="H21" s="864">
        <v>390196.28680064314</v>
      </c>
      <c r="I21" s="770">
        <v>377391.23059749859</v>
      </c>
      <c r="J21" s="768">
        <v>365010.72000879998</v>
      </c>
      <c r="K21" s="768">
        <v>357134.98695465166</v>
      </c>
      <c r="L21" s="768">
        <v>350925.92732042196</v>
      </c>
      <c r="M21" s="768">
        <v>347635.96151318564</v>
      </c>
      <c r="N21" s="768">
        <v>354904.45827287063</v>
      </c>
      <c r="O21" s="768">
        <v>354380.16421643982</v>
      </c>
      <c r="P21" s="768">
        <v>365746.56752224092</v>
      </c>
      <c r="Q21" s="768">
        <v>372969.4653174383</v>
      </c>
      <c r="R21" s="768">
        <v>373446.44712760556</v>
      </c>
      <c r="S21" s="768">
        <v>392447.57742568821</v>
      </c>
      <c r="T21" s="769">
        <v>390196.28680064314</v>
      </c>
      <c r="U21" s="606" t="s">
        <v>1281</v>
      </c>
      <c r="V21" s="362"/>
      <c r="W21" s="362"/>
      <c r="X21" s="362"/>
      <c r="Y21" s="362"/>
      <c r="Z21" s="362"/>
      <c r="AA21" s="362"/>
      <c r="AB21" s="362"/>
      <c r="AC21" s="362"/>
      <c r="AD21" s="362"/>
      <c r="AE21" s="362"/>
      <c r="AF21" s="362"/>
      <c r="AG21" s="362"/>
      <c r="AH21" s="362"/>
      <c r="AI21" s="362"/>
    </row>
    <row r="22" spans="2:35" s="364" customFormat="1" ht="26.1" customHeight="1" x14ac:dyDescent="0.2">
      <c r="B22" s="605" t="s">
        <v>960</v>
      </c>
      <c r="C22" s="864">
        <v>54814.286793201012</v>
      </c>
      <c r="D22" s="864">
        <v>48067.420516259976</v>
      </c>
      <c r="E22" s="864">
        <v>73760.039354200009</v>
      </c>
      <c r="F22" s="864">
        <v>94296.624197519996</v>
      </c>
      <c r="G22" s="864">
        <v>138616.73913275998</v>
      </c>
      <c r="H22" s="864">
        <v>182572.70967439999</v>
      </c>
      <c r="I22" s="770">
        <v>142096.33623219986</v>
      </c>
      <c r="J22" s="768">
        <v>134767.46562220997</v>
      </c>
      <c r="K22" s="768">
        <v>130834.97476412996</v>
      </c>
      <c r="L22" s="768">
        <v>133317.51670982994</v>
      </c>
      <c r="M22" s="768">
        <v>130541.68177036998</v>
      </c>
      <c r="N22" s="768">
        <v>135178.41750501</v>
      </c>
      <c r="O22" s="768">
        <v>130857.49179870999</v>
      </c>
      <c r="P22" s="768">
        <v>137594.29532775003</v>
      </c>
      <c r="Q22" s="768">
        <v>151694.33900275998</v>
      </c>
      <c r="R22" s="768">
        <v>154211.69702214992</v>
      </c>
      <c r="S22" s="768">
        <v>174686.26114984002</v>
      </c>
      <c r="T22" s="769">
        <v>182572.70967439999</v>
      </c>
      <c r="U22" s="606" t="s">
        <v>1202</v>
      </c>
      <c r="V22" s="362"/>
      <c r="W22" s="362"/>
      <c r="X22" s="362"/>
      <c r="Y22" s="362"/>
      <c r="Z22" s="362"/>
      <c r="AA22" s="362"/>
      <c r="AB22" s="362"/>
      <c r="AC22" s="362"/>
      <c r="AD22" s="362"/>
      <c r="AE22" s="362"/>
      <c r="AF22" s="362"/>
      <c r="AG22" s="362"/>
      <c r="AH22" s="362"/>
      <c r="AI22" s="362"/>
    </row>
    <row r="23" spans="2:35" s="364" customFormat="1" ht="26.1" customHeight="1" x14ac:dyDescent="0.2">
      <c r="B23" s="605" t="s">
        <v>961</v>
      </c>
      <c r="C23" s="864">
        <v>72836.014967844239</v>
      </c>
      <c r="D23" s="864">
        <v>57330.37539840216</v>
      </c>
      <c r="E23" s="864">
        <v>68126.080147782021</v>
      </c>
      <c r="F23" s="864">
        <v>136419.00205993105</v>
      </c>
      <c r="G23" s="864">
        <v>220963.17889003467</v>
      </c>
      <c r="H23" s="864">
        <v>199789.87901018315</v>
      </c>
      <c r="I23" s="770">
        <v>227290.05312314874</v>
      </c>
      <c r="J23" s="768">
        <v>222345.54797810997</v>
      </c>
      <c r="K23" s="768">
        <v>216994.41686395174</v>
      </c>
      <c r="L23" s="768">
        <v>209260.44676067197</v>
      </c>
      <c r="M23" s="768">
        <v>208721.82872682568</v>
      </c>
      <c r="N23" s="768">
        <v>210537.30888553057</v>
      </c>
      <c r="O23" s="768">
        <v>215278.30592776983</v>
      </c>
      <c r="P23" s="768">
        <v>218468.66246680086</v>
      </c>
      <c r="Q23" s="768">
        <v>214918.12263174829</v>
      </c>
      <c r="R23" s="768">
        <v>212121.64796979559</v>
      </c>
      <c r="S23" s="768">
        <v>211094.75418164817</v>
      </c>
      <c r="T23" s="769">
        <v>199789.87901018315</v>
      </c>
      <c r="U23" s="606" t="s">
        <v>1203</v>
      </c>
      <c r="V23" s="362"/>
      <c r="W23" s="362"/>
      <c r="X23" s="362"/>
      <c r="Y23" s="362"/>
      <c r="Z23" s="362"/>
      <c r="AA23" s="362"/>
      <c r="AB23" s="362"/>
      <c r="AC23" s="362"/>
      <c r="AD23" s="362"/>
      <c r="AE23" s="362"/>
      <c r="AF23" s="362"/>
      <c r="AG23" s="362"/>
      <c r="AH23" s="362"/>
      <c r="AI23" s="362"/>
    </row>
    <row r="24" spans="2:35" s="364" customFormat="1" ht="26.1" customHeight="1" x14ac:dyDescent="0.2">
      <c r="B24" s="605" t="s">
        <v>962</v>
      </c>
      <c r="C24" s="864">
        <v>1382.94980115</v>
      </c>
      <c r="D24" s="864">
        <v>1674.6846688100002</v>
      </c>
      <c r="E24" s="864">
        <v>2457.4013143800003</v>
      </c>
      <c r="F24" s="864">
        <v>5332.7953785899999</v>
      </c>
      <c r="G24" s="864">
        <v>8584.4618454200008</v>
      </c>
      <c r="H24" s="864">
        <v>7833.6981160600017</v>
      </c>
      <c r="I24" s="770">
        <v>8004.8412421500016</v>
      </c>
      <c r="J24" s="768">
        <v>7897.7064084799986</v>
      </c>
      <c r="K24" s="768">
        <v>9305.5953265700009</v>
      </c>
      <c r="L24" s="768">
        <v>8347.9638499200009</v>
      </c>
      <c r="M24" s="768">
        <v>8372.4510159899983</v>
      </c>
      <c r="N24" s="768">
        <v>9188.7318823300011</v>
      </c>
      <c r="O24" s="768">
        <v>8244.3664899600026</v>
      </c>
      <c r="P24" s="768">
        <v>9683.60972769</v>
      </c>
      <c r="Q24" s="768">
        <v>6357.0036829300016</v>
      </c>
      <c r="R24" s="768">
        <v>7113.1021356600004</v>
      </c>
      <c r="S24" s="768">
        <v>6666.5620941999996</v>
      </c>
      <c r="T24" s="769">
        <v>7833.6981160600017</v>
      </c>
      <c r="U24" s="606" t="s">
        <v>1279</v>
      </c>
      <c r="V24" s="362"/>
      <c r="W24" s="362"/>
      <c r="X24" s="362"/>
      <c r="Y24" s="362"/>
      <c r="Z24" s="362"/>
      <c r="AA24" s="362"/>
      <c r="AB24" s="362"/>
      <c r="AC24" s="362"/>
      <c r="AD24" s="362"/>
      <c r="AE24" s="362"/>
      <c r="AF24" s="362"/>
      <c r="AG24" s="362"/>
      <c r="AH24" s="362"/>
      <c r="AI24" s="362"/>
    </row>
    <row r="25" spans="2:35" s="364" customFormat="1" ht="26.1" customHeight="1" x14ac:dyDescent="0.2">
      <c r="B25" s="605" t="s">
        <v>959</v>
      </c>
      <c r="C25" s="864">
        <v>1594.5331904090003</v>
      </c>
      <c r="D25" s="864">
        <v>1987.1539324</v>
      </c>
      <c r="E25" s="864">
        <v>3217.7211640559949</v>
      </c>
      <c r="F25" s="864">
        <v>7085.1637191520012</v>
      </c>
      <c r="G25" s="864">
        <v>13845.329418991994</v>
      </c>
      <c r="H25" s="864">
        <v>15041.477628101997</v>
      </c>
      <c r="I25" s="770">
        <v>15417.958362441992</v>
      </c>
      <c r="J25" s="768">
        <v>14348.788192982</v>
      </c>
      <c r="K25" s="768">
        <v>14400.495475761989</v>
      </c>
      <c r="L25" s="768">
        <v>14825.767210421991</v>
      </c>
      <c r="M25" s="768">
        <v>14107.723276941986</v>
      </c>
      <c r="N25" s="768">
        <v>15028.392163271983</v>
      </c>
      <c r="O25" s="768">
        <v>20048.709772161998</v>
      </c>
      <c r="P25" s="768">
        <v>14214.356260621997</v>
      </c>
      <c r="Q25" s="768">
        <v>15581.742178941999</v>
      </c>
      <c r="R25" s="768">
        <v>15155.832260701995</v>
      </c>
      <c r="S25" s="768">
        <v>14901.923965702001</v>
      </c>
      <c r="T25" s="769">
        <v>15041.477628101997</v>
      </c>
      <c r="U25" s="606" t="s">
        <v>1280</v>
      </c>
      <c r="V25" s="362"/>
      <c r="W25" s="362"/>
      <c r="X25" s="362"/>
      <c r="Y25" s="362"/>
      <c r="Z25" s="362"/>
      <c r="AA25" s="362"/>
      <c r="AB25" s="362"/>
      <c r="AC25" s="362"/>
      <c r="AD25" s="362"/>
      <c r="AE25" s="362"/>
      <c r="AF25" s="362"/>
      <c r="AG25" s="362"/>
      <c r="AH25" s="362"/>
      <c r="AI25" s="362"/>
    </row>
    <row r="26" spans="2:35" s="364" customFormat="1" ht="12" customHeight="1" x14ac:dyDescent="0.2">
      <c r="B26" s="453"/>
      <c r="C26" s="860"/>
      <c r="D26" s="860"/>
      <c r="E26" s="860"/>
      <c r="F26" s="860"/>
      <c r="G26" s="860"/>
      <c r="H26" s="860"/>
      <c r="I26" s="773"/>
      <c r="J26" s="771"/>
      <c r="K26" s="771"/>
      <c r="L26" s="771"/>
      <c r="M26" s="771"/>
      <c r="N26" s="771"/>
      <c r="O26" s="771"/>
      <c r="P26" s="771"/>
      <c r="Q26" s="771"/>
      <c r="R26" s="771"/>
      <c r="S26" s="771"/>
      <c r="T26" s="772"/>
      <c r="U26" s="1044"/>
      <c r="V26" s="362"/>
      <c r="W26" s="362"/>
      <c r="X26" s="362"/>
      <c r="Y26" s="362"/>
      <c r="Z26" s="362"/>
      <c r="AA26" s="362"/>
      <c r="AB26" s="362"/>
      <c r="AC26" s="362"/>
      <c r="AD26" s="362"/>
      <c r="AE26" s="362"/>
      <c r="AF26" s="362"/>
      <c r="AG26" s="362"/>
      <c r="AH26" s="362"/>
      <c r="AI26" s="362"/>
    </row>
    <row r="27" spans="2:35" s="359" customFormat="1" ht="26.1" customHeight="1" x14ac:dyDescent="0.2">
      <c r="B27" s="453" t="s">
        <v>972</v>
      </c>
      <c r="C27" s="860">
        <v>35164.05765573198</v>
      </c>
      <c r="D27" s="860">
        <v>30505.738502410019</v>
      </c>
      <c r="E27" s="860">
        <v>33909.50911675299</v>
      </c>
      <c r="F27" s="860">
        <v>62291.432059465886</v>
      </c>
      <c r="G27" s="860">
        <v>121703.66864350795</v>
      </c>
      <c r="H27" s="860">
        <v>132617.1255768034</v>
      </c>
      <c r="I27" s="773">
        <v>126894.37653210002</v>
      </c>
      <c r="J27" s="771">
        <v>131721.53199394984</v>
      </c>
      <c r="K27" s="771">
        <v>131058.24532791396</v>
      </c>
      <c r="L27" s="771">
        <v>130038.96738311001</v>
      </c>
      <c r="M27" s="771">
        <v>130366.62362816476</v>
      </c>
      <c r="N27" s="771">
        <v>132515.70757900114</v>
      </c>
      <c r="O27" s="771">
        <v>142814.79510124607</v>
      </c>
      <c r="P27" s="771">
        <v>142196.52092255707</v>
      </c>
      <c r="Q27" s="771">
        <v>139950.56445121003</v>
      </c>
      <c r="R27" s="771">
        <v>139525.35173796304</v>
      </c>
      <c r="S27" s="771">
        <v>133175.93239579501</v>
      </c>
      <c r="T27" s="772">
        <v>132617.1255768034</v>
      </c>
      <c r="U27" s="604" t="s">
        <v>1166</v>
      </c>
      <c r="V27" s="362"/>
      <c r="W27" s="362"/>
      <c r="X27" s="362"/>
      <c r="Y27" s="362"/>
      <c r="Z27" s="362"/>
      <c r="AA27" s="362"/>
      <c r="AB27" s="362"/>
      <c r="AC27" s="362"/>
      <c r="AD27" s="362"/>
      <c r="AE27" s="362"/>
      <c r="AF27" s="362"/>
      <c r="AG27" s="362"/>
      <c r="AH27" s="362"/>
      <c r="AI27" s="362"/>
    </row>
    <row r="28" spans="2:35" s="364" customFormat="1" ht="26.1" customHeight="1" x14ac:dyDescent="0.2">
      <c r="B28" s="605" t="s">
        <v>977</v>
      </c>
      <c r="C28" s="864">
        <v>34615.233213450978</v>
      </c>
      <c r="D28" s="864">
        <v>29944.305378000019</v>
      </c>
      <c r="E28" s="864">
        <v>33169.249160012987</v>
      </c>
      <c r="F28" s="864">
        <v>61032.801125695885</v>
      </c>
      <c r="G28" s="864">
        <v>118276.60241832795</v>
      </c>
      <c r="H28" s="864">
        <v>127566.52732393341</v>
      </c>
      <c r="I28" s="770">
        <v>123136.34194173002</v>
      </c>
      <c r="J28" s="768">
        <v>127875.42997866984</v>
      </c>
      <c r="K28" s="768">
        <v>127041.70317206396</v>
      </c>
      <c r="L28" s="768">
        <v>126043.50294066001</v>
      </c>
      <c r="M28" s="768">
        <v>126527.36078506475</v>
      </c>
      <c r="N28" s="768">
        <v>128326.31176470115</v>
      </c>
      <c r="O28" s="768">
        <v>138387.77343364607</v>
      </c>
      <c r="P28" s="768">
        <v>137716.44135960707</v>
      </c>
      <c r="Q28" s="768">
        <v>135465.39218603002</v>
      </c>
      <c r="R28" s="768">
        <v>135224.92759566303</v>
      </c>
      <c r="S28" s="768">
        <v>128496.96836440501</v>
      </c>
      <c r="T28" s="769">
        <v>127566.52732393341</v>
      </c>
      <c r="U28" s="606" t="s">
        <v>1167</v>
      </c>
      <c r="V28" s="362"/>
      <c r="W28" s="362"/>
      <c r="X28" s="362"/>
      <c r="Y28" s="362"/>
      <c r="Z28" s="362"/>
      <c r="AA28" s="362"/>
      <c r="AB28" s="362"/>
      <c r="AC28" s="362"/>
      <c r="AD28" s="362"/>
      <c r="AE28" s="362"/>
      <c r="AF28" s="362"/>
      <c r="AG28" s="362"/>
      <c r="AH28" s="362"/>
      <c r="AI28" s="362"/>
    </row>
    <row r="29" spans="2:35" s="364" customFormat="1" ht="26.1" customHeight="1" x14ac:dyDescent="0.2">
      <c r="B29" s="605" t="s">
        <v>979</v>
      </c>
      <c r="C29" s="864">
        <v>548.82444228100019</v>
      </c>
      <c r="D29" s="864">
        <v>561.43312440999978</v>
      </c>
      <c r="E29" s="864">
        <v>740.25995674000023</v>
      </c>
      <c r="F29" s="864">
        <v>1258.6309337700009</v>
      </c>
      <c r="G29" s="864">
        <v>3427.0662251800013</v>
      </c>
      <c r="H29" s="864">
        <v>5050.5982528700024</v>
      </c>
      <c r="I29" s="770">
        <v>3758.0345903700022</v>
      </c>
      <c r="J29" s="768">
        <v>3846.1020152800011</v>
      </c>
      <c r="K29" s="768">
        <v>4016.5421558500007</v>
      </c>
      <c r="L29" s="768">
        <v>3995.4644424500007</v>
      </c>
      <c r="M29" s="768">
        <v>3839.2628431000003</v>
      </c>
      <c r="N29" s="768">
        <v>4189.3958142999991</v>
      </c>
      <c r="O29" s="768">
        <v>4427.0216676</v>
      </c>
      <c r="P29" s="768">
        <v>4480.0795629500035</v>
      </c>
      <c r="Q29" s="768">
        <v>4485.1722651800028</v>
      </c>
      <c r="R29" s="768">
        <v>4300.4241423000021</v>
      </c>
      <c r="S29" s="768">
        <v>4678.9640313900018</v>
      </c>
      <c r="T29" s="769">
        <v>5050.5982528700024</v>
      </c>
      <c r="U29" s="606" t="s">
        <v>1270</v>
      </c>
      <c r="V29" s="362"/>
      <c r="W29" s="362"/>
      <c r="X29" s="362"/>
      <c r="Y29" s="362"/>
      <c r="Z29" s="362"/>
      <c r="AA29" s="362"/>
      <c r="AB29" s="362"/>
      <c r="AC29" s="362"/>
      <c r="AD29" s="362"/>
      <c r="AE29" s="362"/>
      <c r="AF29" s="362"/>
      <c r="AG29" s="362"/>
      <c r="AH29" s="362"/>
      <c r="AI29" s="362"/>
    </row>
    <row r="30" spans="2:35" s="364" customFormat="1" ht="12" customHeight="1" x14ac:dyDescent="0.2">
      <c r="B30" s="453"/>
      <c r="C30" s="864"/>
      <c r="D30" s="864"/>
      <c r="E30" s="864"/>
      <c r="F30" s="864"/>
      <c r="G30" s="864"/>
      <c r="H30" s="864"/>
      <c r="I30" s="770"/>
      <c r="J30" s="768"/>
      <c r="K30" s="768"/>
      <c r="L30" s="768"/>
      <c r="M30" s="768"/>
      <c r="N30" s="768"/>
      <c r="O30" s="768"/>
      <c r="P30" s="768"/>
      <c r="Q30" s="768"/>
      <c r="R30" s="768"/>
      <c r="S30" s="768"/>
      <c r="T30" s="769"/>
      <c r="U30" s="604"/>
      <c r="V30" s="362"/>
      <c r="W30" s="362"/>
      <c r="X30" s="362"/>
      <c r="Y30" s="362"/>
      <c r="Z30" s="362"/>
      <c r="AA30" s="362"/>
      <c r="AB30" s="362"/>
      <c r="AC30" s="362"/>
      <c r="AD30" s="362"/>
      <c r="AE30" s="362"/>
      <c r="AF30" s="362"/>
      <c r="AG30" s="362"/>
      <c r="AH30" s="362"/>
      <c r="AI30" s="362"/>
    </row>
    <row r="31" spans="2:35" s="359" customFormat="1" ht="26.1" customHeight="1" x14ac:dyDescent="0.2">
      <c r="B31" s="453" t="s">
        <v>978</v>
      </c>
      <c r="C31" s="860">
        <v>124347.281136508</v>
      </c>
      <c r="D31" s="860">
        <v>120445.6449773972</v>
      </c>
      <c r="E31" s="860">
        <v>125662.95110794535</v>
      </c>
      <c r="F31" s="860">
        <v>239976.81686674623</v>
      </c>
      <c r="G31" s="860">
        <v>288662.62904453947</v>
      </c>
      <c r="H31" s="860">
        <v>329593.11342453386</v>
      </c>
      <c r="I31" s="773">
        <v>289925.4614667159</v>
      </c>
      <c r="J31" s="771">
        <v>291764.95186799212</v>
      </c>
      <c r="K31" s="771">
        <v>289933.09455104533</v>
      </c>
      <c r="L31" s="771">
        <v>287133.43842756719</v>
      </c>
      <c r="M31" s="771">
        <v>288775.26443203649</v>
      </c>
      <c r="N31" s="771">
        <v>292232.23669988621</v>
      </c>
      <c r="O31" s="771">
        <v>312116.50209726655</v>
      </c>
      <c r="P31" s="771">
        <v>318704.38191737595</v>
      </c>
      <c r="Q31" s="771">
        <v>326156.26985797862</v>
      </c>
      <c r="R31" s="771">
        <v>334761.74673095805</v>
      </c>
      <c r="S31" s="771">
        <v>336237.18251003453</v>
      </c>
      <c r="T31" s="772">
        <v>329593.11342453386</v>
      </c>
      <c r="U31" s="604" t="s">
        <v>1168</v>
      </c>
      <c r="V31" s="362"/>
      <c r="W31" s="362"/>
      <c r="X31" s="362"/>
      <c r="Y31" s="362"/>
      <c r="Z31" s="362"/>
      <c r="AA31" s="362"/>
      <c r="AB31" s="362"/>
      <c r="AC31" s="362"/>
      <c r="AD31" s="362"/>
      <c r="AE31" s="362"/>
      <c r="AF31" s="362"/>
      <c r="AG31" s="362"/>
      <c r="AH31" s="362"/>
      <c r="AI31" s="362"/>
    </row>
    <row r="32" spans="2:35" s="359" customFormat="1" ht="26.1" customHeight="1" x14ac:dyDescent="0.2">
      <c r="B32" s="453" t="s">
        <v>1191</v>
      </c>
      <c r="C32" s="860">
        <v>591.71401561000005</v>
      </c>
      <c r="D32" s="860">
        <v>676.64046114000007</v>
      </c>
      <c r="E32" s="860">
        <v>9577.5137873399999</v>
      </c>
      <c r="F32" s="860">
        <v>16572.19375309</v>
      </c>
      <c r="G32" s="860">
        <v>15892.204578030001</v>
      </c>
      <c r="H32" s="860">
        <v>33685.728290439991</v>
      </c>
      <c r="I32" s="773">
        <v>16173.009496739998</v>
      </c>
      <c r="J32" s="771">
        <v>16195.87307831</v>
      </c>
      <c r="K32" s="771">
        <v>16176.950828290001</v>
      </c>
      <c r="L32" s="771">
        <v>17678.257479250002</v>
      </c>
      <c r="M32" s="771">
        <v>18379.9337605</v>
      </c>
      <c r="N32" s="771">
        <v>19392.920336249997</v>
      </c>
      <c r="O32" s="771">
        <v>19909.030163650001</v>
      </c>
      <c r="P32" s="771">
        <v>22376.672513689999</v>
      </c>
      <c r="Q32" s="771">
        <v>28248.97087764</v>
      </c>
      <c r="R32" s="771">
        <v>29640.304318999995</v>
      </c>
      <c r="S32" s="771">
        <v>30917.780526939998</v>
      </c>
      <c r="T32" s="772">
        <v>33685.728290439991</v>
      </c>
      <c r="U32" s="604" t="s">
        <v>1282</v>
      </c>
      <c r="V32" s="362"/>
      <c r="W32" s="362"/>
      <c r="X32" s="362"/>
      <c r="Y32" s="362"/>
      <c r="Z32" s="362"/>
      <c r="AA32" s="362"/>
      <c r="AB32" s="362"/>
      <c r="AC32" s="362"/>
      <c r="AD32" s="362"/>
      <c r="AE32" s="362"/>
      <c r="AF32" s="362"/>
      <c r="AG32" s="362"/>
      <c r="AH32" s="362"/>
      <c r="AI32" s="362"/>
    </row>
    <row r="33" spans="2:35" s="364" customFormat="1" ht="26.1" customHeight="1" x14ac:dyDescent="0.2">
      <c r="B33" s="605" t="s">
        <v>956</v>
      </c>
      <c r="C33" s="864">
        <v>29.1</v>
      </c>
      <c r="D33" s="864">
        <v>29.1</v>
      </c>
      <c r="E33" s="864">
        <v>8.1</v>
      </c>
      <c r="F33" s="864">
        <v>8.1</v>
      </c>
      <c r="G33" s="864">
        <v>8.1</v>
      </c>
      <c r="H33" s="864">
        <v>8.1</v>
      </c>
      <c r="I33" s="770">
        <v>8.1</v>
      </c>
      <c r="J33" s="768">
        <v>8.1</v>
      </c>
      <c r="K33" s="768">
        <v>8.1</v>
      </c>
      <c r="L33" s="768">
        <v>8.1</v>
      </c>
      <c r="M33" s="768">
        <v>8.1</v>
      </c>
      <c r="N33" s="768">
        <v>8.1</v>
      </c>
      <c r="O33" s="768">
        <v>8.1</v>
      </c>
      <c r="P33" s="768">
        <v>8.1</v>
      </c>
      <c r="Q33" s="768">
        <v>8.1</v>
      </c>
      <c r="R33" s="768">
        <v>8.1</v>
      </c>
      <c r="S33" s="768">
        <v>8.1</v>
      </c>
      <c r="T33" s="769">
        <v>8.1</v>
      </c>
      <c r="U33" s="606" t="s">
        <v>1161</v>
      </c>
      <c r="V33" s="362"/>
      <c r="W33" s="362"/>
      <c r="X33" s="362"/>
      <c r="Y33" s="362"/>
      <c r="Z33" s="362"/>
      <c r="AA33" s="362"/>
      <c r="AB33" s="362"/>
      <c r="AC33" s="362"/>
      <c r="AD33" s="362"/>
      <c r="AE33" s="362"/>
      <c r="AF33" s="362"/>
      <c r="AG33" s="362"/>
      <c r="AH33" s="362"/>
      <c r="AI33" s="362"/>
    </row>
    <row r="34" spans="2:35" s="364" customFormat="1" ht="26.1" customHeight="1" x14ac:dyDescent="0.2">
      <c r="B34" s="605" t="s">
        <v>957</v>
      </c>
      <c r="C34" s="864">
        <v>562.61401561000002</v>
      </c>
      <c r="D34" s="864">
        <v>647.54046114000005</v>
      </c>
      <c r="E34" s="864">
        <v>9569.4137873399995</v>
      </c>
      <c r="F34" s="864">
        <v>15064.093753089999</v>
      </c>
      <c r="G34" s="864">
        <v>11534.104578030001</v>
      </c>
      <c r="H34" s="864">
        <v>19277.629090439998</v>
      </c>
      <c r="I34" s="770">
        <v>11814.909496739998</v>
      </c>
      <c r="J34" s="768">
        <v>11837.77307831</v>
      </c>
      <c r="K34" s="768">
        <v>11818.85082829</v>
      </c>
      <c r="L34" s="768">
        <v>13320.15747925</v>
      </c>
      <c r="M34" s="768">
        <v>13971.8337605</v>
      </c>
      <c r="N34" s="768">
        <v>14484.820336249999</v>
      </c>
      <c r="O34" s="768">
        <v>14500.930163649999</v>
      </c>
      <c r="P34" s="768">
        <v>14968.572513689998</v>
      </c>
      <c r="Q34" s="768">
        <v>15840.870877640002</v>
      </c>
      <c r="R34" s="768">
        <v>17232.204318999997</v>
      </c>
      <c r="S34" s="768">
        <v>18509.680526939999</v>
      </c>
      <c r="T34" s="769">
        <v>19277.629090439998</v>
      </c>
      <c r="U34" s="606" t="s">
        <v>1274</v>
      </c>
      <c r="V34" s="362"/>
      <c r="W34" s="362"/>
      <c r="X34" s="362"/>
      <c r="Y34" s="362"/>
      <c r="Z34" s="362"/>
      <c r="AA34" s="362"/>
      <c r="AB34" s="362"/>
      <c r="AC34" s="362"/>
      <c r="AD34" s="362"/>
      <c r="AE34" s="362"/>
      <c r="AF34" s="362"/>
      <c r="AG34" s="362"/>
      <c r="AH34" s="362"/>
      <c r="AI34" s="362"/>
    </row>
    <row r="35" spans="2:35" s="364" customFormat="1" ht="26.1" customHeight="1" x14ac:dyDescent="0.2">
      <c r="B35" s="605" t="s">
        <v>958</v>
      </c>
      <c r="C35" s="864">
        <v>0</v>
      </c>
      <c r="D35" s="864">
        <v>0</v>
      </c>
      <c r="E35" s="864">
        <v>0</v>
      </c>
      <c r="F35" s="864">
        <v>1500</v>
      </c>
      <c r="G35" s="864">
        <v>4350</v>
      </c>
      <c r="H35" s="864">
        <v>14399.999199999998</v>
      </c>
      <c r="I35" s="770">
        <v>4350</v>
      </c>
      <c r="J35" s="768">
        <v>4350</v>
      </c>
      <c r="K35" s="768">
        <v>4350</v>
      </c>
      <c r="L35" s="768">
        <v>4350</v>
      </c>
      <c r="M35" s="768">
        <v>4400</v>
      </c>
      <c r="N35" s="768">
        <v>4900</v>
      </c>
      <c r="O35" s="768">
        <v>5400</v>
      </c>
      <c r="P35" s="768">
        <v>7400</v>
      </c>
      <c r="Q35" s="768">
        <v>12400</v>
      </c>
      <c r="R35" s="768">
        <v>12400</v>
      </c>
      <c r="S35" s="768">
        <v>12400</v>
      </c>
      <c r="T35" s="769">
        <v>14399.999199999998</v>
      </c>
      <c r="U35" s="606" t="s">
        <v>1278</v>
      </c>
      <c r="V35" s="362"/>
      <c r="W35" s="362"/>
      <c r="X35" s="362"/>
      <c r="Y35" s="362"/>
      <c r="Z35" s="362"/>
      <c r="AA35" s="362"/>
      <c r="AB35" s="362"/>
      <c r="AC35" s="362"/>
      <c r="AD35" s="362"/>
      <c r="AE35" s="362"/>
      <c r="AF35" s="362"/>
      <c r="AG35" s="362"/>
      <c r="AH35" s="362"/>
      <c r="AI35" s="362"/>
    </row>
    <row r="36" spans="2:35" s="359" customFormat="1" ht="26.1" customHeight="1" x14ac:dyDescent="0.2">
      <c r="B36" s="453" t="s">
        <v>1192</v>
      </c>
      <c r="C36" s="860">
        <v>123755.56712089799</v>
      </c>
      <c r="D36" s="860">
        <v>119769.00451625719</v>
      </c>
      <c r="E36" s="860">
        <v>116085.43732060536</v>
      </c>
      <c r="F36" s="860">
        <v>223404.62311365624</v>
      </c>
      <c r="G36" s="860">
        <v>272770.42446650949</v>
      </c>
      <c r="H36" s="860">
        <v>295907.38513409387</v>
      </c>
      <c r="I36" s="773">
        <v>273752.4519699759</v>
      </c>
      <c r="J36" s="771">
        <v>275569.07878968213</v>
      </c>
      <c r="K36" s="771">
        <v>273756.14372275531</v>
      </c>
      <c r="L36" s="771">
        <v>269455.18094831717</v>
      </c>
      <c r="M36" s="771">
        <v>270395.3306715365</v>
      </c>
      <c r="N36" s="771">
        <v>272839.31636363623</v>
      </c>
      <c r="O36" s="771">
        <v>292207.47193361656</v>
      </c>
      <c r="P36" s="771">
        <v>296327.70940368593</v>
      </c>
      <c r="Q36" s="771">
        <v>297907.29898033862</v>
      </c>
      <c r="R36" s="771">
        <v>305121.44241195807</v>
      </c>
      <c r="S36" s="771">
        <v>305319.40198309452</v>
      </c>
      <c r="T36" s="772">
        <v>295907.38513409387</v>
      </c>
      <c r="U36" s="604" t="s">
        <v>1283</v>
      </c>
      <c r="V36" s="362"/>
      <c r="W36" s="362"/>
      <c r="X36" s="362"/>
      <c r="Y36" s="362"/>
      <c r="Z36" s="362"/>
      <c r="AA36" s="362"/>
      <c r="AB36" s="362"/>
      <c r="AC36" s="362"/>
      <c r="AD36" s="362"/>
      <c r="AE36" s="362"/>
      <c r="AF36" s="362"/>
      <c r="AG36" s="362"/>
      <c r="AH36" s="362"/>
      <c r="AI36" s="362"/>
    </row>
    <row r="37" spans="2:35" s="364" customFormat="1" ht="26.1" customHeight="1" x14ac:dyDescent="0.2">
      <c r="B37" s="605" t="s">
        <v>955</v>
      </c>
      <c r="C37" s="864">
        <v>121580.84067117507</v>
      </c>
      <c r="D37" s="864">
        <v>116823.9473379767</v>
      </c>
      <c r="E37" s="864">
        <v>113240.89746130302</v>
      </c>
      <c r="F37" s="864">
        <v>217700.95153294055</v>
      </c>
      <c r="G37" s="864">
        <v>262109.2980368126</v>
      </c>
      <c r="H37" s="864">
        <v>282956.73249398149</v>
      </c>
      <c r="I37" s="770">
        <v>262454.70724349516</v>
      </c>
      <c r="J37" s="768">
        <v>264167.40182343061</v>
      </c>
      <c r="K37" s="768">
        <v>262324.1018795179</v>
      </c>
      <c r="L37" s="768">
        <v>258057.30471092262</v>
      </c>
      <c r="M37" s="768">
        <v>258926.83161416664</v>
      </c>
      <c r="N37" s="768">
        <v>261219.32866798385</v>
      </c>
      <c r="O37" s="768">
        <v>280252.49601482711</v>
      </c>
      <c r="P37" s="768">
        <v>283669.71636848478</v>
      </c>
      <c r="Q37" s="768">
        <v>285452.02092642273</v>
      </c>
      <c r="R37" s="768">
        <v>292349.87978008855</v>
      </c>
      <c r="S37" s="768">
        <v>292360.34541781881</v>
      </c>
      <c r="T37" s="769">
        <v>282956.73249398149</v>
      </c>
      <c r="U37" s="606" t="s">
        <v>1281</v>
      </c>
      <c r="V37" s="362"/>
      <c r="W37" s="362"/>
      <c r="X37" s="362"/>
      <c r="Y37" s="362"/>
      <c r="Z37" s="362"/>
      <c r="AA37" s="362"/>
      <c r="AB37" s="362"/>
      <c r="AC37" s="362"/>
      <c r="AD37" s="362"/>
      <c r="AE37" s="362"/>
      <c r="AF37" s="362"/>
      <c r="AG37" s="362"/>
      <c r="AH37" s="362"/>
      <c r="AI37" s="362"/>
    </row>
    <row r="38" spans="2:35" s="364" customFormat="1" ht="26.1" customHeight="1" x14ac:dyDescent="0.2">
      <c r="B38" s="605" t="s">
        <v>960</v>
      </c>
      <c r="C38" s="864">
        <v>28041.483705319999</v>
      </c>
      <c r="D38" s="864">
        <v>28653.553669619992</v>
      </c>
      <c r="E38" s="864">
        <v>16004.264191939998</v>
      </c>
      <c r="F38" s="864">
        <v>28966.603081900001</v>
      </c>
      <c r="G38" s="864">
        <v>29788.769837719999</v>
      </c>
      <c r="H38" s="864">
        <v>44135.871067149994</v>
      </c>
      <c r="I38" s="770">
        <v>29674.179281889996</v>
      </c>
      <c r="J38" s="768">
        <v>30576.614011549995</v>
      </c>
      <c r="K38" s="768">
        <v>30541.273664569999</v>
      </c>
      <c r="L38" s="768">
        <v>29596.265089889999</v>
      </c>
      <c r="M38" s="768">
        <v>30987.532177079996</v>
      </c>
      <c r="N38" s="768">
        <v>30629.045917669999</v>
      </c>
      <c r="O38" s="768">
        <v>37995.555404229999</v>
      </c>
      <c r="P38" s="768">
        <v>38324.981310319999</v>
      </c>
      <c r="Q38" s="768">
        <v>39945.148828190002</v>
      </c>
      <c r="R38" s="768">
        <v>59993.107067560006</v>
      </c>
      <c r="S38" s="768">
        <v>41665.436185839993</v>
      </c>
      <c r="T38" s="769">
        <v>44135.871067149994</v>
      </c>
      <c r="U38" s="606" t="s">
        <v>1202</v>
      </c>
      <c r="V38" s="362"/>
      <c r="W38" s="362"/>
      <c r="X38" s="362"/>
      <c r="Y38" s="362"/>
      <c r="Z38" s="362"/>
      <c r="AA38" s="362"/>
      <c r="AB38" s="362"/>
      <c r="AC38" s="362"/>
      <c r="AD38" s="362"/>
      <c r="AE38" s="362"/>
      <c r="AF38" s="362"/>
      <c r="AG38" s="362"/>
      <c r="AH38" s="362"/>
      <c r="AI38" s="362"/>
    </row>
    <row r="39" spans="2:35" s="364" customFormat="1" ht="26.1" customHeight="1" x14ac:dyDescent="0.2">
      <c r="B39" s="605" t="s">
        <v>961</v>
      </c>
      <c r="C39" s="864">
        <v>74260.192788052154</v>
      </c>
      <c r="D39" s="864">
        <v>69540.003575088427</v>
      </c>
      <c r="E39" s="864">
        <v>79630.661787440855</v>
      </c>
      <c r="F39" s="864">
        <v>169800.2861079289</v>
      </c>
      <c r="G39" s="864">
        <v>213857.17405248759</v>
      </c>
      <c r="H39" s="864">
        <v>219448.708564584</v>
      </c>
      <c r="I39" s="770">
        <v>213899.76716878364</v>
      </c>
      <c r="J39" s="768">
        <v>214941.29564552865</v>
      </c>
      <c r="K39" s="768">
        <v>213682.14124690046</v>
      </c>
      <c r="L39" s="768">
        <v>210492.21077556672</v>
      </c>
      <c r="M39" s="768">
        <v>210612.85029467489</v>
      </c>
      <c r="N39" s="768">
        <v>211117.488009486</v>
      </c>
      <c r="O39" s="768">
        <v>222181.7539263409</v>
      </c>
      <c r="P39" s="768">
        <v>225686.30739233291</v>
      </c>
      <c r="Q39" s="768">
        <v>226413.36485203367</v>
      </c>
      <c r="R39" s="768">
        <v>212938.82856248782</v>
      </c>
      <c r="S39" s="768">
        <v>231780.09762475608</v>
      </c>
      <c r="T39" s="769">
        <v>219448.708564584</v>
      </c>
      <c r="U39" s="606" t="s">
        <v>1203</v>
      </c>
      <c r="V39" s="362"/>
      <c r="W39" s="362"/>
      <c r="X39" s="362"/>
      <c r="Y39" s="362"/>
      <c r="Z39" s="362"/>
      <c r="AA39" s="362"/>
      <c r="AB39" s="362"/>
      <c r="AC39" s="362"/>
      <c r="AD39" s="362"/>
      <c r="AE39" s="362"/>
      <c r="AF39" s="362"/>
      <c r="AG39" s="362"/>
      <c r="AH39" s="362"/>
      <c r="AI39" s="362"/>
    </row>
    <row r="40" spans="2:35" s="364" customFormat="1" ht="26.1" customHeight="1" x14ac:dyDescent="0.2">
      <c r="B40" s="605" t="s">
        <v>962</v>
      </c>
      <c r="C40" s="864">
        <v>19279.164177802919</v>
      </c>
      <c r="D40" s="864">
        <v>18630.390093268288</v>
      </c>
      <c r="E40" s="864">
        <v>17605.971481922163</v>
      </c>
      <c r="F40" s="864">
        <v>18934.062343111658</v>
      </c>
      <c r="G40" s="864">
        <v>18463.354146604997</v>
      </c>
      <c r="H40" s="864">
        <v>19372.152862247509</v>
      </c>
      <c r="I40" s="770">
        <v>18880.760792821504</v>
      </c>
      <c r="J40" s="768">
        <v>18649.492166351949</v>
      </c>
      <c r="K40" s="768">
        <v>18100.686968047463</v>
      </c>
      <c r="L40" s="768">
        <v>17968.828845465909</v>
      </c>
      <c r="M40" s="768">
        <v>17326.449142411751</v>
      </c>
      <c r="N40" s="768">
        <v>19472.794740827834</v>
      </c>
      <c r="O40" s="768">
        <v>20075.186684256198</v>
      </c>
      <c r="P40" s="768">
        <v>19658.427665831885</v>
      </c>
      <c r="Q40" s="768">
        <v>19093.507246199079</v>
      </c>
      <c r="R40" s="768">
        <v>19417.94415004073</v>
      </c>
      <c r="S40" s="768">
        <v>18914.811607222713</v>
      </c>
      <c r="T40" s="769">
        <v>19372.152862247509</v>
      </c>
      <c r="U40" s="606" t="s">
        <v>1279</v>
      </c>
      <c r="V40" s="362"/>
      <c r="W40" s="362"/>
      <c r="X40" s="362"/>
      <c r="Y40" s="362"/>
      <c r="Z40" s="362"/>
      <c r="AA40" s="362"/>
      <c r="AB40" s="362"/>
      <c r="AC40" s="362"/>
      <c r="AD40" s="362"/>
      <c r="AE40" s="362"/>
      <c r="AF40" s="362"/>
      <c r="AG40" s="362"/>
      <c r="AH40" s="362"/>
      <c r="AI40" s="362"/>
    </row>
    <row r="41" spans="2:35" s="364" customFormat="1" ht="26.1" customHeight="1" x14ac:dyDescent="0.2">
      <c r="B41" s="605" t="s">
        <v>959</v>
      </c>
      <c r="C41" s="864">
        <v>2174.7264497229212</v>
      </c>
      <c r="D41" s="864">
        <v>2945.0571782804968</v>
      </c>
      <c r="E41" s="864">
        <v>2844.5398593023406</v>
      </c>
      <c r="F41" s="864">
        <v>5703.6715807156888</v>
      </c>
      <c r="G41" s="864">
        <v>10661.126429696902</v>
      </c>
      <c r="H41" s="864">
        <v>12950.652640112385</v>
      </c>
      <c r="I41" s="770">
        <v>11297.744726480749</v>
      </c>
      <c r="J41" s="768">
        <v>11401.676966251491</v>
      </c>
      <c r="K41" s="768">
        <v>11432.041843237435</v>
      </c>
      <c r="L41" s="768">
        <v>11397.876237394525</v>
      </c>
      <c r="M41" s="768">
        <v>11468.499057369847</v>
      </c>
      <c r="N41" s="768">
        <v>11619.987695652395</v>
      </c>
      <c r="O41" s="768">
        <v>11954.975918789472</v>
      </c>
      <c r="P41" s="768">
        <v>12657.993035201156</v>
      </c>
      <c r="Q41" s="768">
        <v>12455.278053915905</v>
      </c>
      <c r="R41" s="768">
        <v>12771.562631869532</v>
      </c>
      <c r="S41" s="768">
        <v>12959.056565275696</v>
      </c>
      <c r="T41" s="769">
        <v>12950.652640112385</v>
      </c>
      <c r="U41" s="606" t="s">
        <v>1269</v>
      </c>
      <c r="V41" s="362"/>
      <c r="W41" s="362"/>
      <c r="X41" s="362"/>
      <c r="Y41" s="362"/>
      <c r="Z41" s="362"/>
      <c r="AA41" s="362"/>
      <c r="AB41" s="362"/>
      <c r="AC41" s="362"/>
      <c r="AD41" s="362"/>
      <c r="AE41" s="362"/>
      <c r="AF41" s="362"/>
      <c r="AG41" s="362"/>
      <c r="AH41" s="362"/>
      <c r="AI41" s="362"/>
    </row>
    <row r="42" spans="2:35" s="364" customFormat="1" ht="15" customHeight="1" x14ac:dyDescent="0.2">
      <c r="B42" s="605"/>
      <c r="C42" s="864"/>
      <c r="D42" s="864"/>
      <c r="E42" s="864"/>
      <c r="F42" s="864"/>
      <c r="G42" s="864"/>
      <c r="H42" s="864"/>
      <c r="I42" s="770"/>
      <c r="J42" s="768"/>
      <c r="K42" s="768"/>
      <c r="L42" s="768"/>
      <c r="M42" s="768"/>
      <c r="N42" s="768"/>
      <c r="O42" s="768"/>
      <c r="P42" s="768"/>
      <c r="Q42" s="768"/>
      <c r="R42" s="768"/>
      <c r="S42" s="768"/>
      <c r="T42" s="769"/>
      <c r="U42" s="604"/>
      <c r="V42" s="362"/>
      <c r="W42" s="362"/>
      <c r="X42" s="362"/>
      <c r="Y42" s="362"/>
      <c r="Z42" s="362"/>
      <c r="AA42" s="362"/>
      <c r="AB42" s="362"/>
      <c r="AC42" s="362"/>
      <c r="AD42" s="362"/>
      <c r="AE42" s="362"/>
      <c r="AF42" s="362"/>
      <c r="AG42" s="362"/>
      <c r="AH42" s="362"/>
      <c r="AI42" s="362"/>
    </row>
    <row r="43" spans="2:35" s="359" customFormat="1" ht="26.1" customHeight="1" x14ac:dyDescent="0.2">
      <c r="B43" s="454" t="s">
        <v>710</v>
      </c>
      <c r="C43" s="860">
        <v>260909.30193393311</v>
      </c>
      <c r="D43" s="860">
        <v>384366.81781416386</v>
      </c>
      <c r="E43" s="860">
        <v>531844.55750874919</v>
      </c>
      <c r="F43" s="860">
        <v>455078.00754350738</v>
      </c>
      <c r="G43" s="860">
        <v>496075.77008140809</v>
      </c>
      <c r="H43" s="860">
        <v>493355.26828856475</v>
      </c>
      <c r="I43" s="773">
        <v>471064.22420265718</v>
      </c>
      <c r="J43" s="771">
        <v>486334.84694821003</v>
      </c>
      <c r="K43" s="771">
        <v>503555.57147319021</v>
      </c>
      <c r="L43" s="771">
        <v>502042.36589571653</v>
      </c>
      <c r="M43" s="771">
        <v>523252.79036409355</v>
      </c>
      <c r="N43" s="771">
        <v>520102.14187706029</v>
      </c>
      <c r="O43" s="771">
        <v>524751.64612933144</v>
      </c>
      <c r="P43" s="771">
        <v>526194.04301110446</v>
      </c>
      <c r="Q43" s="771">
        <v>513117.13187689299</v>
      </c>
      <c r="R43" s="771">
        <v>509201.97364922153</v>
      </c>
      <c r="S43" s="771">
        <v>506931.43394513062</v>
      </c>
      <c r="T43" s="772">
        <v>493355.26828856475</v>
      </c>
      <c r="U43" s="378" t="s">
        <v>1610</v>
      </c>
      <c r="V43" s="362"/>
      <c r="W43" s="362"/>
      <c r="X43" s="362"/>
      <c r="Y43" s="362"/>
      <c r="Z43" s="362"/>
      <c r="AA43" s="362"/>
      <c r="AB43" s="362"/>
      <c r="AC43" s="362"/>
      <c r="AD43" s="362"/>
      <c r="AE43" s="362"/>
      <c r="AF43" s="362"/>
      <c r="AG43" s="362"/>
      <c r="AH43" s="362"/>
      <c r="AI43" s="362"/>
    </row>
    <row r="44" spans="2:35" s="364" customFormat="1" ht="12" customHeight="1" x14ac:dyDescent="0.2">
      <c r="B44" s="453"/>
      <c r="C44" s="864"/>
      <c r="D44" s="864"/>
      <c r="E44" s="864"/>
      <c r="F44" s="864"/>
      <c r="G44" s="864"/>
      <c r="H44" s="864"/>
      <c r="I44" s="770"/>
      <c r="J44" s="768"/>
      <c r="K44" s="768"/>
      <c r="L44" s="768"/>
      <c r="M44" s="768"/>
      <c r="N44" s="768"/>
      <c r="O44" s="768"/>
      <c r="P44" s="768"/>
      <c r="Q44" s="768"/>
      <c r="R44" s="768"/>
      <c r="S44" s="768"/>
      <c r="T44" s="769"/>
      <c r="U44" s="604"/>
      <c r="V44" s="362"/>
      <c r="W44" s="362"/>
      <c r="X44" s="362"/>
      <c r="Y44" s="362"/>
      <c r="Z44" s="362"/>
      <c r="AA44" s="362"/>
      <c r="AB44" s="362"/>
      <c r="AC44" s="362"/>
      <c r="AD44" s="362"/>
      <c r="AE44" s="362"/>
      <c r="AF44" s="362"/>
      <c r="AG44" s="362"/>
      <c r="AH44" s="362"/>
      <c r="AI44" s="362"/>
    </row>
    <row r="45" spans="2:35" s="359" customFormat="1" ht="26.1" customHeight="1" x14ac:dyDescent="0.2">
      <c r="B45" s="453" t="s">
        <v>1160</v>
      </c>
      <c r="C45" s="860">
        <v>146690.4744845391</v>
      </c>
      <c r="D45" s="860">
        <v>219213.03435432017</v>
      </c>
      <c r="E45" s="860">
        <v>299534.56490712048</v>
      </c>
      <c r="F45" s="860">
        <v>260271.24478651534</v>
      </c>
      <c r="G45" s="860">
        <v>278847.99644702452</v>
      </c>
      <c r="H45" s="860">
        <v>303058.27465791232</v>
      </c>
      <c r="I45" s="773">
        <v>254177.82746977877</v>
      </c>
      <c r="J45" s="771">
        <v>276815.38509045</v>
      </c>
      <c r="K45" s="771">
        <v>298646.60540205578</v>
      </c>
      <c r="L45" s="771">
        <v>298221.18095304765</v>
      </c>
      <c r="M45" s="771">
        <v>319897.56767923199</v>
      </c>
      <c r="N45" s="771">
        <v>317988.18338807399</v>
      </c>
      <c r="O45" s="771">
        <v>323381.66793886916</v>
      </c>
      <c r="P45" s="771">
        <v>323933.37057445198</v>
      </c>
      <c r="Q45" s="771">
        <v>313725.23029238824</v>
      </c>
      <c r="R45" s="771">
        <v>312925.28628045903</v>
      </c>
      <c r="S45" s="771">
        <v>311263.1203895103</v>
      </c>
      <c r="T45" s="772">
        <v>303058.27465791232</v>
      </c>
      <c r="U45" s="604" t="s">
        <v>1165</v>
      </c>
      <c r="V45" s="362"/>
      <c r="W45" s="362"/>
      <c r="X45" s="362"/>
      <c r="Y45" s="362"/>
      <c r="Z45" s="362"/>
      <c r="AA45" s="362"/>
      <c r="AB45" s="362"/>
      <c r="AC45" s="362"/>
      <c r="AD45" s="362"/>
      <c r="AE45" s="362"/>
      <c r="AF45" s="362"/>
      <c r="AG45" s="362"/>
      <c r="AH45" s="362"/>
      <c r="AI45" s="362"/>
    </row>
    <row r="46" spans="2:35" s="359" customFormat="1" ht="26.1" customHeight="1" x14ac:dyDescent="0.2">
      <c r="B46" s="453" t="s">
        <v>1191</v>
      </c>
      <c r="C46" s="860">
        <v>2091.8458269572002</v>
      </c>
      <c r="D46" s="860">
        <v>891.71079131879992</v>
      </c>
      <c r="E46" s="860">
        <v>398.4401914069</v>
      </c>
      <c r="F46" s="860">
        <v>378.80827434090003</v>
      </c>
      <c r="G46" s="860">
        <v>2281.1944732659999</v>
      </c>
      <c r="H46" s="860">
        <v>297.39125213999995</v>
      </c>
      <c r="I46" s="773">
        <v>1389.4763156179997</v>
      </c>
      <c r="J46" s="771">
        <v>1390.9823415870001</v>
      </c>
      <c r="K46" s="771">
        <v>1349.1338113599998</v>
      </c>
      <c r="L46" s="771">
        <v>1433.3418004199998</v>
      </c>
      <c r="M46" s="771">
        <v>1423.6555030623999</v>
      </c>
      <c r="N46" s="771">
        <v>1422.589156712</v>
      </c>
      <c r="O46" s="771">
        <v>1873.4080848300005</v>
      </c>
      <c r="P46" s="771">
        <v>1464.0251341599999</v>
      </c>
      <c r="Q46" s="771">
        <v>1397.7500929</v>
      </c>
      <c r="R46" s="771">
        <v>1443.1637145500001</v>
      </c>
      <c r="S46" s="771">
        <v>1387.2831773600001</v>
      </c>
      <c r="T46" s="772">
        <v>297.39125213999995</v>
      </c>
      <c r="U46" s="604" t="s">
        <v>1282</v>
      </c>
      <c r="V46" s="362"/>
      <c r="W46" s="362"/>
      <c r="X46" s="362"/>
      <c r="Y46" s="362"/>
      <c r="Z46" s="362"/>
      <c r="AA46" s="362"/>
      <c r="AB46" s="362"/>
      <c r="AC46" s="362"/>
      <c r="AD46" s="362"/>
      <c r="AE46" s="362"/>
      <c r="AF46" s="362"/>
      <c r="AG46" s="362"/>
      <c r="AH46" s="362"/>
      <c r="AI46" s="362"/>
    </row>
    <row r="47" spans="2:35" s="364" customFormat="1" ht="26.1" customHeight="1" x14ac:dyDescent="0.2">
      <c r="B47" s="605" t="s">
        <v>956</v>
      </c>
      <c r="C47" s="864">
        <v>0.78972693999999988</v>
      </c>
      <c r="D47" s="864">
        <v>1.20214369</v>
      </c>
      <c r="E47" s="864">
        <v>1.7616658899999997</v>
      </c>
      <c r="F47" s="864">
        <v>1.6833586999999999</v>
      </c>
      <c r="G47" s="864">
        <v>1.60354551</v>
      </c>
      <c r="H47" s="864">
        <v>1.5594232699999999</v>
      </c>
      <c r="I47" s="770">
        <v>1.6132790800000001</v>
      </c>
      <c r="J47" s="768">
        <v>1.5951201099999996</v>
      </c>
      <c r="K47" s="768">
        <v>1.5726616100000002</v>
      </c>
      <c r="L47" s="768">
        <v>1.5680575300000001</v>
      </c>
      <c r="M47" s="768">
        <v>1.5599867700000001</v>
      </c>
      <c r="N47" s="768">
        <v>1.59222218</v>
      </c>
      <c r="O47" s="768">
        <v>1.5612218</v>
      </c>
      <c r="P47" s="768">
        <v>1.54988886</v>
      </c>
      <c r="Q47" s="768">
        <v>1.52755163</v>
      </c>
      <c r="R47" s="768">
        <v>1.55702929</v>
      </c>
      <c r="S47" s="768">
        <v>1.5349515599999999</v>
      </c>
      <c r="T47" s="769">
        <v>1.5594232699999999</v>
      </c>
      <c r="U47" s="606" t="s">
        <v>1161</v>
      </c>
      <c r="V47" s="362"/>
      <c r="W47" s="362"/>
      <c r="X47" s="362"/>
      <c r="Y47" s="362"/>
      <c r="Z47" s="362"/>
      <c r="AA47" s="362"/>
      <c r="AB47" s="362"/>
      <c r="AC47" s="362"/>
      <c r="AD47" s="362"/>
      <c r="AE47" s="362"/>
      <c r="AF47" s="362"/>
      <c r="AG47" s="362"/>
      <c r="AH47" s="362"/>
      <c r="AI47" s="362"/>
    </row>
    <row r="48" spans="2:35" s="364" customFormat="1" ht="26.1" customHeight="1" x14ac:dyDescent="0.2">
      <c r="B48" s="605" t="s">
        <v>957</v>
      </c>
      <c r="C48" s="864">
        <v>2091.0561000172002</v>
      </c>
      <c r="D48" s="864">
        <v>890.50864762879996</v>
      </c>
      <c r="E48" s="864">
        <v>396.67852551689998</v>
      </c>
      <c r="F48" s="864">
        <v>377.12491564090004</v>
      </c>
      <c r="G48" s="864">
        <v>2279.5909277559999</v>
      </c>
      <c r="H48" s="864">
        <v>293.3621139899999</v>
      </c>
      <c r="I48" s="770">
        <v>1387.8630365379997</v>
      </c>
      <c r="J48" s="768">
        <v>1384.979194127</v>
      </c>
      <c r="K48" s="768">
        <v>1343.1539577399997</v>
      </c>
      <c r="L48" s="768">
        <v>1431.7737428899998</v>
      </c>
      <c r="M48" s="768">
        <v>1417.7504079624</v>
      </c>
      <c r="N48" s="768">
        <v>1418.525344032</v>
      </c>
      <c r="O48" s="768">
        <v>1869.3763397400003</v>
      </c>
      <c r="P48" s="768">
        <v>1460.00522183</v>
      </c>
      <c r="Q48" s="768">
        <v>1393.7533047100001</v>
      </c>
      <c r="R48" s="768">
        <v>1439.1367500300003</v>
      </c>
      <c r="S48" s="768">
        <v>1383.27906912</v>
      </c>
      <c r="T48" s="769">
        <v>293.3621139899999</v>
      </c>
      <c r="U48" s="606" t="s">
        <v>1274</v>
      </c>
      <c r="V48" s="362"/>
      <c r="W48" s="362"/>
      <c r="X48" s="362"/>
      <c r="Y48" s="362"/>
      <c r="Z48" s="362"/>
      <c r="AA48" s="362"/>
      <c r="AB48" s="362"/>
      <c r="AC48" s="362"/>
      <c r="AD48" s="362"/>
      <c r="AE48" s="362"/>
      <c r="AF48" s="362"/>
      <c r="AG48" s="362"/>
      <c r="AH48" s="362"/>
      <c r="AI48" s="362"/>
    </row>
    <row r="49" spans="2:35" s="364" customFormat="1" ht="26.1" customHeight="1" x14ac:dyDescent="0.2">
      <c r="B49" s="605" t="s">
        <v>958</v>
      </c>
      <c r="C49" s="864">
        <v>0</v>
      </c>
      <c r="D49" s="864">
        <v>0</v>
      </c>
      <c r="E49" s="864">
        <v>0</v>
      </c>
      <c r="F49" s="864">
        <v>0</v>
      </c>
      <c r="G49" s="864">
        <v>0</v>
      </c>
      <c r="H49" s="864">
        <v>2.4697148800000002</v>
      </c>
      <c r="I49" s="770">
        <v>0</v>
      </c>
      <c r="J49" s="768">
        <v>4.4080273500000002</v>
      </c>
      <c r="K49" s="768">
        <v>4.4071920100000002</v>
      </c>
      <c r="L49" s="768">
        <v>0</v>
      </c>
      <c r="M49" s="768">
        <v>4.3451083300000004</v>
      </c>
      <c r="N49" s="768">
        <v>2.4715904999999996</v>
      </c>
      <c r="O49" s="768">
        <v>2.47052329</v>
      </c>
      <c r="P49" s="768">
        <v>2.4700234700000001</v>
      </c>
      <c r="Q49" s="768">
        <v>2.4692365599999997</v>
      </c>
      <c r="R49" s="768">
        <v>2.4699352299999999</v>
      </c>
      <c r="S49" s="768">
        <v>2.4691566800000002</v>
      </c>
      <c r="T49" s="769">
        <v>2.4697148800000002</v>
      </c>
      <c r="U49" s="606" t="s">
        <v>1278</v>
      </c>
      <c r="V49" s="362"/>
      <c r="W49" s="362"/>
      <c r="X49" s="362"/>
      <c r="Y49" s="362"/>
      <c r="Z49" s="362"/>
      <c r="AA49" s="362"/>
      <c r="AB49" s="362"/>
      <c r="AC49" s="362"/>
      <c r="AD49" s="362"/>
      <c r="AE49" s="362"/>
      <c r="AF49" s="362"/>
      <c r="AG49" s="362"/>
      <c r="AH49" s="362"/>
      <c r="AI49" s="362"/>
    </row>
    <row r="50" spans="2:35" s="359" customFormat="1" ht="26.1" customHeight="1" x14ac:dyDescent="0.2">
      <c r="B50" s="453" t="s">
        <v>1192</v>
      </c>
      <c r="C50" s="860">
        <v>144598.6286575819</v>
      </c>
      <c r="D50" s="860">
        <v>218321.32356300138</v>
      </c>
      <c r="E50" s="860">
        <v>299136.12471571361</v>
      </c>
      <c r="F50" s="860">
        <v>259892.43651217443</v>
      </c>
      <c r="G50" s="860">
        <v>276566.8019737585</v>
      </c>
      <c r="H50" s="860">
        <v>302760.88340577233</v>
      </c>
      <c r="I50" s="773">
        <v>252788.35115416077</v>
      </c>
      <c r="J50" s="771">
        <v>275424.40274886298</v>
      </c>
      <c r="K50" s="771">
        <v>297297.47159069579</v>
      </c>
      <c r="L50" s="771">
        <v>296787.83915262762</v>
      </c>
      <c r="M50" s="771">
        <v>318473.91217616957</v>
      </c>
      <c r="N50" s="771">
        <v>316565.59423136199</v>
      </c>
      <c r="O50" s="771">
        <v>321508.25985403918</v>
      </c>
      <c r="P50" s="771">
        <v>322469.34544029197</v>
      </c>
      <c r="Q50" s="771">
        <v>312327.48019948823</v>
      </c>
      <c r="R50" s="771">
        <v>311482.122565909</v>
      </c>
      <c r="S50" s="771">
        <v>309875.83721215028</v>
      </c>
      <c r="T50" s="772">
        <v>302760.88340577233</v>
      </c>
      <c r="U50" s="604" t="s">
        <v>1283</v>
      </c>
      <c r="V50" s="362"/>
      <c r="W50" s="362"/>
      <c r="X50" s="362"/>
      <c r="Y50" s="362"/>
      <c r="Z50" s="362"/>
      <c r="AA50" s="362"/>
      <c r="AB50" s="362"/>
      <c r="AC50" s="362"/>
      <c r="AD50" s="362"/>
      <c r="AE50" s="362"/>
      <c r="AF50" s="362"/>
      <c r="AG50" s="362"/>
      <c r="AH50" s="362"/>
      <c r="AI50" s="362"/>
    </row>
    <row r="51" spans="2:35" s="364" customFormat="1" ht="26.1" customHeight="1" x14ac:dyDescent="0.2">
      <c r="B51" s="605" t="s">
        <v>955</v>
      </c>
      <c r="C51" s="864">
        <v>135713.21847892829</v>
      </c>
      <c r="D51" s="864">
        <v>207546.36687850908</v>
      </c>
      <c r="E51" s="864">
        <v>272024.26078718546</v>
      </c>
      <c r="F51" s="864">
        <v>232672.60328338883</v>
      </c>
      <c r="G51" s="864">
        <v>243954.8650039263</v>
      </c>
      <c r="H51" s="864">
        <v>262847.54272020754</v>
      </c>
      <c r="I51" s="770">
        <v>232580.68787747936</v>
      </c>
      <c r="J51" s="768">
        <v>235871.81901051066</v>
      </c>
      <c r="K51" s="768">
        <v>252069.20287874516</v>
      </c>
      <c r="L51" s="768">
        <v>248980.18865810233</v>
      </c>
      <c r="M51" s="768">
        <v>257061.68655276592</v>
      </c>
      <c r="N51" s="768">
        <v>254860.01471251258</v>
      </c>
      <c r="O51" s="768">
        <v>261506.56895955448</v>
      </c>
      <c r="P51" s="768">
        <v>257757.0463722643</v>
      </c>
      <c r="Q51" s="768">
        <v>269319.52025504014</v>
      </c>
      <c r="R51" s="768">
        <v>271563.53004825028</v>
      </c>
      <c r="S51" s="768">
        <v>267009.35422190151</v>
      </c>
      <c r="T51" s="769">
        <v>262847.54272020754</v>
      </c>
      <c r="U51" s="606" t="s">
        <v>1281</v>
      </c>
      <c r="V51" s="362"/>
      <c r="W51" s="362"/>
      <c r="X51" s="362"/>
      <c r="Y51" s="362"/>
      <c r="Z51" s="362"/>
      <c r="AA51" s="362"/>
      <c r="AB51" s="362"/>
      <c r="AC51" s="362"/>
      <c r="AD51" s="362"/>
      <c r="AE51" s="362"/>
      <c r="AF51" s="362"/>
      <c r="AG51" s="362"/>
      <c r="AH51" s="362"/>
      <c r="AI51" s="362"/>
    </row>
    <row r="52" spans="2:35" s="364" customFormat="1" ht="26.1" customHeight="1" x14ac:dyDescent="0.2">
      <c r="B52" s="605" t="s">
        <v>960</v>
      </c>
      <c r="C52" s="864">
        <v>49150.573577543182</v>
      </c>
      <c r="D52" s="864">
        <v>82843.942644832234</v>
      </c>
      <c r="E52" s="864">
        <v>104704.38398379489</v>
      </c>
      <c r="F52" s="864">
        <v>95767.469473536345</v>
      </c>
      <c r="G52" s="864">
        <v>118582.42089959433</v>
      </c>
      <c r="H52" s="864">
        <v>150417.9080552338</v>
      </c>
      <c r="I52" s="770">
        <v>93603.866328827862</v>
      </c>
      <c r="J52" s="768">
        <v>106719.56440685302</v>
      </c>
      <c r="K52" s="768">
        <v>129368.39810813963</v>
      </c>
      <c r="L52" s="768">
        <v>130167.07088131827</v>
      </c>
      <c r="M52" s="768">
        <v>146658.00459907838</v>
      </c>
      <c r="N52" s="768">
        <v>145931.50147876015</v>
      </c>
      <c r="O52" s="768">
        <v>156015.70950912568</v>
      </c>
      <c r="P52" s="768">
        <v>152842.06293751873</v>
      </c>
      <c r="Q52" s="768">
        <v>134698.63993907542</v>
      </c>
      <c r="R52" s="768">
        <v>160564.70070965838</v>
      </c>
      <c r="S52" s="768">
        <v>147524.74411889917</v>
      </c>
      <c r="T52" s="769">
        <v>150417.9080552338</v>
      </c>
      <c r="U52" s="606" t="s">
        <v>1202</v>
      </c>
      <c r="V52" s="362"/>
      <c r="W52" s="362"/>
      <c r="X52" s="362"/>
      <c r="Y52" s="362"/>
      <c r="Z52" s="362"/>
      <c r="AA52" s="362"/>
      <c r="AB52" s="362"/>
      <c r="AC52" s="362"/>
      <c r="AD52" s="362"/>
      <c r="AE52" s="362"/>
      <c r="AF52" s="362"/>
      <c r="AG52" s="362"/>
      <c r="AH52" s="362"/>
      <c r="AI52" s="362"/>
    </row>
    <row r="53" spans="2:35" s="364" customFormat="1" ht="26.1" customHeight="1" x14ac:dyDescent="0.2">
      <c r="B53" s="605" t="s">
        <v>961</v>
      </c>
      <c r="C53" s="864">
        <v>82467.403767227122</v>
      </c>
      <c r="D53" s="864">
        <v>121379.54138832846</v>
      </c>
      <c r="E53" s="864">
        <v>162189.04347470345</v>
      </c>
      <c r="F53" s="864">
        <v>133100.19093161201</v>
      </c>
      <c r="G53" s="864">
        <v>120680.28422245856</v>
      </c>
      <c r="H53" s="864">
        <v>103728.27752684534</v>
      </c>
      <c r="I53" s="770">
        <v>127513.09598306481</v>
      </c>
      <c r="J53" s="768">
        <v>120285.78839504426</v>
      </c>
      <c r="K53" s="768">
        <v>114244.54728688353</v>
      </c>
      <c r="L53" s="768">
        <v>109089.89412943646</v>
      </c>
      <c r="M53" s="768">
        <v>99522.922039108729</v>
      </c>
      <c r="N53" s="768">
        <v>99151.459445541434</v>
      </c>
      <c r="O53" s="768">
        <v>96337.713275757807</v>
      </c>
      <c r="P53" s="768">
        <v>98019.145649240949</v>
      </c>
      <c r="Q53" s="768">
        <v>125635.11276650272</v>
      </c>
      <c r="R53" s="768">
        <v>97376.315360188091</v>
      </c>
      <c r="S53" s="768">
        <v>106970.00334044357</v>
      </c>
      <c r="T53" s="769">
        <v>103728.27752684534</v>
      </c>
      <c r="U53" s="606" t="s">
        <v>1203</v>
      </c>
      <c r="V53" s="362"/>
      <c r="W53" s="362"/>
      <c r="X53" s="362"/>
      <c r="Y53" s="362"/>
      <c r="Z53" s="362"/>
      <c r="AA53" s="362"/>
      <c r="AB53" s="362"/>
      <c r="AC53" s="362"/>
      <c r="AD53" s="362"/>
      <c r="AE53" s="362"/>
      <c r="AF53" s="362"/>
      <c r="AG53" s="362"/>
      <c r="AH53" s="362"/>
      <c r="AI53" s="362"/>
    </row>
    <row r="54" spans="2:35" s="364" customFormat="1" ht="26.1" customHeight="1" x14ac:dyDescent="0.2">
      <c r="B54" s="605" t="s">
        <v>962</v>
      </c>
      <c r="C54" s="864">
        <v>4095.2411341579996</v>
      </c>
      <c r="D54" s="864">
        <v>3322.8828453483998</v>
      </c>
      <c r="E54" s="864">
        <v>5130.8333286870993</v>
      </c>
      <c r="F54" s="864">
        <v>3804.9428782404998</v>
      </c>
      <c r="G54" s="864">
        <v>4692.159881873401</v>
      </c>
      <c r="H54" s="864">
        <v>8701.3571381284019</v>
      </c>
      <c r="I54" s="770">
        <v>11463.725565586701</v>
      </c>
      <c r="J54" s="768">
        <v>8866.4662086133994</v>
      </c>
      <c r="K54" s="768">
        <v>8456.257483722</v>
      </c>
      <c r="L54" s="768">
        <v>9723.2236473476041</v>
      </c>
      <c r="M54" s="768">
        <v>10880.759914578801</v>
      </c>
      <c r="N54" s="768">
        <v>9777.0537882109984</v>
      </c>
      <c r="O54" s="768">
        <v>9153.1461746709974</v>
      </c>
      <c r="P54" s="768">
        <v>6895.8377855046001</v>
      </c>
      <c r="Q54" s="768">
        <v>8985.7675494620016</v>
      </c>
      <c r="R54" s="768">
        <v>13622.5139784038</v>
      </c>
      <c r="S54" s="768">
        <v>12514.606762558798</v>
      </c>
      <c r="T54" s="769">
        <v>8701.3571381284019</v>
      </c>
      <c r="U54" s="606" t="s">
        <v>1279</v>
      </c>
      <c r="V54" s="362"/>
      <c r="W54" s="362"/>
      <c r="X54" s="362"/>
      <c r="Y54" s="362"/>
      <c r="Z54" s="362"/>
      <c r="AA54" s="362"/>
      <c r="AB54" s="362"/>
      <c r="AC54" s="362"/>
      <c r="AD54" s="362"/>
      <c r="AE54" s="362"/>
      <c r="AF54" s="362"/>
      <c r="AG54" s="362"/>
      <c r="AH54" s="362"/>
      <c r="AI54" s="362"/>
    </row>
    <row r="55" spans="2:35" s="364" customFormat="1" ht="26.1" customHeight="1" x14ac:dyDescent="0.2">
      <c r="B55" s="605" t="s">
        <v>959</v>
      </c>
      <c r="C55" s="864">
        <v>8885.4101786536012</v>
      </c>
      <c r="D55" s="864">
        <v>10774.956684492301</v>
      </c>
      <c r="E55" s="864">
        <v>27111.863928528153</v>
      </c>
      <c r="F55" s="864">
        <v>27219.833228785599</v>
      </c>
      <c r="G55" s="864">
        <v>32611.936969832193</v>
      </c>
      <c r="H55" s="864">
        <v>39913.340685564785</v>
      </c>
      <c r="I55" s="770">
        <v>20207.663276681411</v>
      </c>
      <c r="J55" s="768">
        <v>39552.583738352296</v>
      </c>
      <c r="K55" s="768">
        <v>45228.268711950608</v>
      </c>
      <c r="L55" s="768">
        <v>47807.650494525296</v>
      </c>
      <c r="M55" s="768">
        <v>61412.225623403676</v>
      </c>
      <c r="N55" s="768">
        <v>61705.579518849394</v>
      </c>
      <c r="O55" s="768">
        <v>60001.690894484702</v>
      </c>
      <c r="P55" s="768">
        <v>64712.299068027693</v>
      </c>
      <c r="Q55" s="768">
        <v>43007.959944448092</v>
      </c>
      <c r="R55" s="768">
        <v>39918.592517658697</v>
      </c>
      <c r="S55" s="768">
        <v>42866.482990248784</v>
      </c>
      <c r="T55" s="769">
        <v>39913.340685564785</v>
      </c>
      <c r="U55" s="606" t="s">
        <v>1280</v>
      </c>
      <c r="V55" s="362"/>
      <c r="W55" s="362"/>
      <c r="X55" s="362"/>
      <c r="Y55" s="362"/>
      <c r="Z55" s="362"/>
      <c r="AA55" s="362"/>
      <c r="AB55" s="362"/>
      <c r="AC55" s="362"/>
      <c r="AD55" s="362"/>
      <c r="AE55" s="362"/>
      <c r="AF55" s="362"/>
      <c r="AG55" s="362"/>
      <c r="AH55" s="362"/>
      <c r="AI55" s="362"/>
    </row>
    <row r="56" spans="2:35" s="364" customFormat="1" ht="12" customHeight="1" x14ac:dyDescent="0.2">
      <c r="B56" s="453"/>
      <c r="C56" s="864"/>
      <c r="D56" s="864"/>
      <c r="E56" s="864"/>
      <c r="F56" s="864"/>
      <c r="G56" s="864"/>
      <c r="H56" s="864"/>
      <c r="I56" s="770"/>
      <c r="J56" s="768"/>
      <c r="K56" s="768"/>
      <c r="L56" s="768"/>
      <c r="M56" s="768"/>
      <c r="N56" s="768"/>
      <c r="O56" s="768"/>
      <c r="P56" s="768"/>
      <c r="Q56" s="768"/>
      <c r="R56" s="768"/>
      <c r="S56" s="768"/>
      <c r="T56" s="769"/>
      <c r="U56" s="604"/>
      <c r="V56" s="362"/>
      <c r="W56" s="362"/>
      <c r="X56" s="362"/>
      <c r="Y56" s="362"/>
      <c r="Z56" s="362"/>
      <c r="AA56" s="362"/>
      <c r="AB56" s="362"/>
      <c r="AC56" s="362"/>
      <c r="AD56" s="362"/>
      <c r="AE56" s="362"/>
      <c r="AF56" s="362"/>
      <c r="AG56" s="362"/>
      <c r="AH56" s="362"/>
      <c r="AI56" s="362"/>
    </row>
    <row r="57" spans="2:35" s="359" customFormat="1" ht="26.1" customHeight="1" x14ac:dyDescent="0.2">
      <c r="B57" s="453" t="s">
        <v>972</v>
      </c>
      <c r="C57" s="860">
        <v>6751.507065173003</v>
      </c>
      <c r="D57" s="860">
        <v>9496.4908447730104</v>
      </c>
      <c r="E57" s="860">
        <v>14167.79620000101</v>
      </c>
      <c r="F57" s="860">
        <v>15797.925967172989</v>
      </c>
      <c r="G57" s="860">
        <v>18379.263866125992</v>
      </c>
      <c r="H57" s="860">
        <v>12528.508094889001</v>
      </c>
      <c r="I57" s="773">
        <v>16062.585046579999</v>
      </c>
      <c r="J57" s="771">
        <v>15203.958528221016</v>
      </c>
      <c r="K57" s="771">
        <v>14328.048561109999</v>
      </c>
      <c r="L57" s="771">
        <v>13344.527460123001</v>
      </c>
      <c r="M57" s="771">
        <v>13069.214381352012</v>
      </c>
      <c r="N57" s="771">
        <v>12791.906766433998</v>
      </c>
      <c r="O57" s="771">
        <v>12537.524372357</v>
      </c>
      <c r="P57" s="771">
        <v>13369.338658148999</v>
      </c>
      <c r="Q57" s="771">
        <v>13490.805834059</v>
      </c>
      <c r="R57" s="771">
        <v>13296.713730698995</v>
      </c>
      <c r="S57" s="771">
        <v>13128.505257465002</v>
      </c>
      <c r="T57" s="772">
        <v>12528.508094889001</v>
      </c>
      <c r="U57" s="604" t="s">
        <v>1166</v>
      </c>
      <c r="V57" s="362"/>
      <c r="W57" s="362"/>
      <c r="X57" s="362"/>
      <c r="Y57" s="362"/>
      <c r="Z57" s="362"/>
      <c r="AA57" s="362"/>
      <c r="AB57" s="362"/>
      <c r="AC57" s="362"/>
      <c r="AD57" s="362"/>
      <c r="AE57" s="362"/>
      <c r="AF57" s="362"/>
      <c r="AG57" s="362"/>
      <c r="AH57" s="362"/>
      <c r="AI57" s="362"/>
    </row>
    <row r="58" spans="2:35" s="364" customFormat="1" ht="26.1" customHeight="1" x14ac:dyDescent="0.2">
      <c r="B58" s="605" t="s">
        <v>977</v>
      </c>
      <c r="C58" s="864">
        <v>6481.5865919290027</v>
      </c>
      <c r="D58" s="864">
        <v>8909.2403543810105</v>
      </c>
      <c r="E58" s="864">
        <v>13596.01718473801</v>
      </c>
      <c r="F58" s="864">
        <v>15234.714385408988</v>
      </c>
      <c r="G58" s="864">
        <v>17474.071507381992</v>
      </c>
      <c r="H58" s="864">
        <v>11297.020241781001</v>
      </c>
      <c r="I58" s="770">
        <v>15117.254470809999</v>
      </c>
      <c r="J58" s="768">
        <v>14241.715508635014</v>
      </c>
      <c r="K58" s="768">
        <v>13364.346905339999</v>
      </c>
      <c r="L58" s="768">
        <v>12299.426418293</v>
      </c>
      <c r="M58" s="768">
        <v>12019.187280314012</v>
      </c>
      <c r="N58" s="768">
        <v>11690.924993315997</v>
      </c>
      <c r="O58" s="768">
        <v>11326.754104300002</v>
      </c>
      <c r="P58" s="768">
        <v>12177.176727966</v>
      </c>
      <c r="Q58" s="768">
        <v>12234.767198448</v>
      </c>
      <c r="R58" s="768">
        <v>12077.617369818996</v>
      </c>
      <c r="S58" s="768">
        <v>11922.769351533001</v>
      </c>
      <c r="T58" s="769">
        <v>11297.020241781001</v>
      </c>
      <c r="U58" s="606" t="s">
        <v>1167</v>
      </c>
      <c r="V58" s="362"/>
      <c r="W58" s="362"/>
      <c r="X58" s="362"/>
      <c r="Y58" s="362"/>
      <c r="Z58" s="362"/>
      <c r="AA58" s="362"/>
      <c r="AB58" s="362"/>
      <c r="AC58" s="362"/>
      <c r="AD58" s="362"/>
      <c r="AE58" s="362"/>
      <c r="AF58" s="362"/>
      <c r="AG58" s="362"/>
      <c r="AH58" s="362"/>
      <c r="AI58" s="362"/>
    </row>
    <row r="59" spans="2:35" s="364" customFormat="1" ht="26.1" customHeight="1" x14ac:dyDescent="0.2">
      <c r="B59" s="605" t="s">
        <v>979</v>
      </c>
      <c r="C59" s="864">
        <v>269.92047324400011</v>
      </c>
      <c r="D59" s="864">
        <v>587.2504903920003</v>
      </c>
      <c r="E59" s="864">
        <v>571.77901526299979</v>
      </c>
      <c r="F59" s="864">
        <v>563.21158176399967</v>
      </c>
      <c r="G59" s="864">
        <v>905.19235874399988</v>
      </c>
      <c r="H59" s="864">
        <v>1231.4878531079996</v>
      </c>
      <c r="I59" s="770">
        <v>945.33057577000068</v>
      </c>
      <c r="J59" s="768">
        <v>962.24301958600074</v>
      </c>
      <c r="K59" s="768">
        <v>963.70165577000068</v>
      </c>
      <c r="L59" s="768">
        <v>1045.1010418300004</v>
      </c>
      <c r="M59" s="768">
        <v>1050.0271010379997</v>
      </c>
      <c r="N59" s="768">
        <v>1100.9817731180003</v>
      </c>
      <c r="O59" s="768">
        <v>1210.7702680569987</v>
      </c>
      <c r="P59" s="768">
        <v>1192.1619301829994</v>
      </c>
      <c r="Q59" s="768">
        <v>1256.0386356109998</v>
      </c>
      <c r="R59" s="768">
        <v>1219.0963608799996</v>
      </c>
      <c r="S59" s="768">
        <v>1205.7359059319999</v>
      </c>
      <c r="T59" s="769">
        <v>1231.4878531079996</v>
      </c>
      <c r="U59" s="606" t="s">
        <v>1270</v>
      </c>
      <c r="V59" s="362"/>
      <c r="W59" s="362"/>
      <c r="X59" s="362"/>
      <c r="Y59" s="362"/>
      <c r="Z59" s="362"/>
      <c r="AA59" s="362"/>
      <c r="AB59" s="362"/>
      <c r="AC59" s="362"/>
      <c r="AD59" s="362"/>
      <c r="AE59" s="362"/>
      <c r="AF59" s="362"/>
      <c r="AG59" s="362"/>
      <c r="AH59" s="362"/>
      <c r="AI59" s="362"/>
    </row>
    <row r="60" spans="2:35" s="364" customFormat="1" ht="12" customHeight="1" x14ac:dyDescent="0.2">
      <c r="B60" s="453"/>
      <c r="C60" s="864"/>
      <c r="D60" s="864"/>
      <c r="E60" s="864"/>
      <c r="F60" s="864"/>
      <c r="G60" s="864"/>
      <c r="H60" s="864"/>
      <c r="I60" s="770"/>
      <c r="J60" s="768"/>
      <c r="K60" s="768"/>
      <c r="L60" s="768"/>
      <c r="M60" s="768"/>
      <c r="N60" s="768"/>
      <c r="O60" s="768"/>
      <c r="P60" s="768"/>
      <c r="Q60" s="768"/>
      <c r="R60" s="768"/>
      <c r="S60" s="768"/>
      <c r="T60" s="769"/>
      <c r="U60" s="604"/>
      <c r="V60" s="362"/>
      <c r="W60" s="362"/>
      <c r="X60" s="362"/>
      <c r="Y60" s="362"/>
      <c r="Z60" s="362"/>
      <c r="AA60" s="362"/>
      <c r="AB60" s="362"/>
      <c r="AC60" s="362"/>
      <c r="AD60" s="362"/>
      <c r="AE60" s="362"/>
      <c r="AF60" s="362"/>
      <c r="AG60" s="362"/>
      <c r="AH60" s="362"/>
      <c r="AI60" s="362"/>
    </row>
    <row r="61" spans="2:35" s="359" customFormat="1" ht="26.1" customHeight="1" x14ac:dyDescent="0.2">
      <c r="B61" s="453" t="s">
        <v>978</v>
      </c>
      <c r="C61" s="860">
        <v>107467.32038422099</v>
      </c>
      <c r="D61" s="860">
        <v>155657.29261507068</v>
      </c>
      <c r="E61" s="860">
        <v>218142.19640162765</v>
      </c>
      <c r="F61" s="860">
        <v>179008.83678981906</v>
      </c>
      <c r="G61" s="860">
        <v>198848.50976825753</v>
      </c>
      <c r="H61" s="860">
        <v>177768.48553576344</v>
      </c>
      <c r="I61" s="773">
        <v>200823.8116862984</v>
      </c>
      <c r="J61" s="771">
        <v>194315.503329539</v>
      </c>
      <c r="K61" s="771">
        <v>190580.91751002442</v>
      </c>
      <c r="L61" s="771">
        <v>190476.65748254588</v>
      </c>
      <c r="M61" s="771">
        <v>190286.00830350956</v>
      </c>
      <c r="N61" s="771">
        <v>189322.05172255228</v>
      </c>
      <c r="O61" s="771">
        <v>188832.45381810525</v>
      </c>
      <c r="P61" s="771">
        <v>188891.33377850341</v>
      </c>
      <c r="Q61" s="771">
        <v>185901.0957504457</v>
      </c>
      <c r="R61" s="771">
        <v>182979.97363806353</v>
      </c>
      <c r="S61" s="771">
        <v>182539.80829815532</v>
      </c>
      <c r="T61" s="772">
        <v>177768.48553576344</v>
      </c>
      <c r="U61" s="604" t="s">
        <v>1168</v>
      </c>
      <c r="V61" s="362"/>
      <c r="W61" s="362"/>
      <c r="X61" s="362"/>
      <c r="Y61" s="362"/>
      <c r="Z61" s="362"/>
      <c r="AA61" s="362"/>
      <c r="AB61" s="362"/>
      <c r="AC61" s="362"/>
      <c r="AD61" s="362"/>
      <c r="AE61" s="362"/>
      <c r="AF61" s="362"/>
      <c r="AG61" s="362"/>
      <c r="AH61" s="362"/>
      <c r="AI61" s="362"/>
    </row>
    <row r="62" spans="2:35" s="359" customFormat="1" ht="26.1" customHeight="1" x14ac:dyDescent="0.2">
      <c r="B62" s="453" t="s">
        <v>1191</v>
      </c>
      <c r="C62" s="860">
        <v>0</v>
      </c>
      <c r="D62" s="860">
        <v>0</v>
      </c>
      <c r="E62" s="860">
        <v>0</v>
      </c>
      <c r="F62" s="860">
        <v>0</v>
      </c>
      <c r="G62" s="860">
        <v>0</v>
      </c>
      <c r="H62" s="860">
        <v>0</v>
      </c>
      <c r="I62" s="773">
        <v>0</v>
      </c>
      <c r="J62" s="771">
        <v>0</v>
      </c>
      <c r="K62" s="771">
        <v>0</v>
      </c>
      <c r="L62" s="771">
        <v>0</v>
      </c>
      <c r="M62" s="771">
        <v>0</v>
      </c>
      <c r="N62" s="771">
        <v>0</v>
      </c>
      <c r="O62" s="771">
        <v>0</v>
      </c>
      <c r="P62" s="771">
        <v>0</v>
      </c>
      <c r="Q62" s="771">
        <v>0</v>
      </c>
      <c r="R62" s="771">
        <v>0</v>
      </c>
      <c r="S62" s="771">
        <v>0</v>
      </c>
      <c r="T62" s="772">
        <v>0</v>
      </c>
      <c r="U62" s="604" t="s">
        <v>1282</v>
      </c>
      <c r="V62" s="362"/>
      <c r="W62" s="362"/>
      <c r="X62" s="362"/>
      <c r="Y62" s="362"/>
      <c r="Z62" s="362"/>
      <c r="AA62" s="362"/>
      <c r="AB62" s="362"/>
      <c r="AC62" s="362"/>
      <c r="AD62" s="362"/>
      <c r="AE62" s="362"/>
      <c r="AF62" s="362"/>
      <c r="AG62" s="362"/>
      <c r="AH62" s="362"/>
      <c r="AI62" s="362"/>
    </row>
    <row r="63" spans="2:35" s="364" customFormat="1" ht="26.1" customHeight="1" x14ac:dyDescent="0.2">
      <c r="B63" s="605" t="s">
        <v>956</v>
      </c>
      <c r="C63" s="864">
        <v>0</v>
      </c>
      <c r="D63" s="864">
        <v>0</v>
      </c>
      <c r="E63" s="864">
        <v>0</v>
      </c>
      <c r="F63" s="864">
        <v>0</v>
      </c>
      <c r="G63" s="864">
        <v>0</v>
      </c>
      <c r="H63" s="864">
        <v>0</v>
      </c>
      <c r="I63" s="770">
        <v>0</v>
      </c>
      <c r="J63" s="768">
        <v>0</v>
      </c>
      <c r="K63" s="768">
        <v>0</v>
      </c>
      <c r="L63" s="768">
        <v>0</v>
      </c>
      <c r="M63" s="768">
        <v>0</v>
      </c>
      <c r="N63" s="768">
        <v>0</v>
      </c>
      <c r="O63" s="768">
        <v>0</v>
      </c>
      <c r="P63" s="768">
        <v>0</v>
      </c>
      <c r="Q63" s="768">
        <v>0</v>
      </c>
      <c r="R63" s="768">
        <v>0</v>
      </c>
      <c r="S63" s="768">
        <v>0</v>
      </c>
      <c r="T63" s="769">
        <v>0</v>
      </c>
      <c r="U63" s="606" t="s">
        <v>1161</v>
      </c>
      <c r="V63" s="362"/>
      <c r="W63" s="362"/>
      <c r="X63" s="362"/>
      <c r="Y63" s="362"/>
      <c r="Z63" s="362"/>
      <c r="AA63" s="362"/>
      <c r="AB63" s="362"/>
      <c r="AC63" s="362"/>
      <c r="AD63" s="362"/>
      <c r="AE63" s="362"/>
      <c r="AF63" s="362"/>
      <c r="AG63" s="362"/>
      <c r="AH63" s="362"/>
      <c r="AI63" s="362"/>
    </row>
    <row r="64" spans="2:35" s="364" customFormat="1" ht="26.1" customHeight="1" x14ac:dyDescent="0.2">
      <c r="B64" s="605" t="s">
        <v>957</v>
      </c>
      <c r="C64" s="864">
        <v>0</v>
      </c>
      <c r="D64" s="864">
        <v>0</v>
      </c>
      <c r="E64" s="864">
        <v>0</v>
      </c>
      <c r="F64" s="864">
        <v>0</v>
      </c>
      <c r="G64" s="864">
        <v>0</v>
      </c>
      <c r="H64" s="864">
        <v>0</v>
      </c>
      <c r="I64" s="770">
        <v>0</v>
      </c>
      <c r="J64" s="768">
        <v>0</v>
      </c>
      <c r="K64" s="768">
        <v>0</v>
      </c>
      <c r="L64" s="768">
        <v>0</v>
      </c>
      <c r="M64" s="768">
        <v>0</v>
      </c>
      <c r="N64" s="768">
        <v>0</v>
      </c>
      <c r="O64" s="768">
        <v>0</v>
      </c>
      <c r="P64" s="768">
        <v>0</v>
      </c>
      <c r="Q64" s="768">
        <v>0</v>
      </c>
      <c r="R64" s="768">
        <v>0</v>
      </c>
      <c r="S64" s="768">
        <v>0</v>
      </c>
      <c r="T64" s="769">
        <v>0</v>
      </c>
      <c r="U64" s="606" t="s">
        <v>1274</v>
      </c>
      <c r="V64" s="362"/>
      <c r="W64" s="362"/>
      <c r="X64" s="362"/>
      <c r="Y64" s="362"/>
      <c r="Z64" s="362"/>
      <c r="AA64" s="362"/>
      <c r="AB64" s="362"/>
      <c r="AC64" s="362"/>
      <c r="AD64" s="362"/>
      <c r="AE64" s="362"/>
      <c r="AF64" s="362"/>
      <c r="AG64" s="362"/>
      <c r="AH64" s="362"/>
      <c r="AI64" s="362"/>
    </row>
    <row r="65" spans="2:35" s="364" customFormat="1" ht="26.1" customHeight="1" x14ac:dyDescent="0.2">
      <c r="B65" s="605" t="s">
        <v>958</v>
      </c>
      <c r="C65" s="864">
        <v>0</v>
      </c>
      <c r="D65" s="864">
        <v>0</v>
      </c>
      <c r="E65" s="864">
        <v>0</v>
      </c>
      <c r="F65" s="864">
        <v>0</v>
      </c>
      <c r="G65" s="864">
        <v>0</v>
      </c>
      <c r="H65" s="864">
        <v>0</v>
      </c>
      <c r="I65" s="770">
        <v>0</v>
      </c>
      <c r="J65" s="768">
        <v>0</v>
      </c>
      <c r="K65" s="768">
        <v>0</v>
      </c>
      <c r="L65" s="768">
        <v>0</v>
      </c>
      <c r="M65" s="768">
        <v>0</v>
      </c>
      <c r="N65" s="768">
        <v>0</v>
      </c>
      <c r="O65" s="768">
        <v>0</v>
      </c>
      <c r="P65" s="768">
        <v>0</v>
      </c>
      <c r="Q65" s="768">
        <v>0</v>
      </c>
      <c r="R65" s="768">
        <v>0</v>
      </c>
      <c r="S65" s="768">
        <v>0</v>
      </c>
      <c r="T65" s="769">
        <v>0</v>
      </c>
      <c r="U65" s="606" t="s">
        <v>1278</v>
      </c>
      <c r="V65" s="362"/>
      <c r="W65" s="362"/>
      <c r="X65" s="362"/>
      <c r="Y65" s="362"/>
      <c r="Z65" s="362"/>
      <c r="AA65" s="362"/>
      <c r="AB65" s="362"/>
      <c r="AC65" s="362"/>
      <c r="AD65" s="362"/>
      <c r="AE65" s="362"/>
      <c r="AF65" s="362"/>
      <c r="AG65" s="362"/>
      <c r="AH65" s="362"/>
      <c r="AI65" s="362"/>
    </row>
    <row r="66" spans="2:35" s="359" customFormat="1" ht="26.1" customHeight="1" x14ac:dyDescent="0.2">
      <c r="B66" s="453" t="s">
        <v>1192</v>
      </c>
      <c r="C66" s="860">
        <v>107467.32038422099</v>
      </c>
      <c r="D66" s="860">
        <v>155657.29261507068</v>
      </c>
      <c r="E66" s="860">
        <v>218142.19640162765</v>
      </c>
      <c r="F66" s="860">
        <v>179008.83678981906</v>
      </c>
      <c r="G66" s="860">
        <v>198848.50976825753</v>
      </c>
      <c r="H66" s="860">
        <v>177768.48553576344</v>
      </c>
      <c r="I66" s="773">
        <v>200823.8116862984</v>
      </c>
      <c r="J66" s="771">
        <v>194315.503329539</v>
      </c>
      <c r="K66" s="771">
        <v>190580.91751002442</v>
      </c>
      <c r="L66" s="771">
        <v>190476.65748254588</v>
      </c>
      <c r="M66" s="771">
        <v>190286.00830350956</v>
      </c>
      <c r="N66" s="771">
        <v>189322.05172255228</v>
      </c>
      <c r="O66" s="771">
        <v>188832.45381810525</v>
      </c>
      <c r="P66" s="771">
        <v>188891.33377850341</v>
      </c>
      <c r="Q66" s="771">
        <v>185901.0957504457</v>
      </c>
      <c r="R66" s="771">
        <v>182979.97363806353</v>
      </c>
      <c r="S66" s="771">
        <v>182539.80829815532</v>
      </c>
      <c r="T66" s="772">
        <v>177768.48553576344</v>
      </c>
      <c r="U66" s="604" t="s">
        <v>1283</v>
      </c>
      <c r="V66" s="362"/>
      <c r="W66" s="362"/>
      <c r="X66" s="362"/>
      <c r="Y66" s="362"/>
      <c r="Z66" s="362"/>
      <c r="AA66" s="362"/>
      <c r="AB66" s="362"/>
      <c r="AC66" s="362"/>
      <c r="AD66" s="362"/>
      <c r="AE66" s="362"/>
      <c r="AF66" s="362"/>
      <c r="AG66" s="362"/>
      <c r="AH66" s="362"/>
      <c r="AI66" s="362"/>
    </row>
    <row r="67" spans="2:35" s="364" customFormat="1" ht="26.1" customHeight="1" x14ac:dyDescent="0.2">
      <c r="B67" s="605" t="s">
        <v>955</v>
      </c>
      <c r="C67" s="864">
        <v>104733.40464420698</v>
      </c>
      <c r="D67" s="864">
        <v>151111.53065074401</v>
      </c>
      <c r="E67" s="864">
        <v>212445.89149069265</v>
      </c>
      <c r="F67" s="864">
        <v>172511.06614966586</v>
      </c>
      <c r="G67" s="864">
        <v>189514.70552143554</v>
      </c>
      <c r="H67" s="864">
        <v>164761.04922706034</v>
      </c>
      <c r="I67" s="770">
        <v>191155.42411841729</v>
      </c>
      <c r="J67" s="768">
        <v>184521.76573274666</v>
      </c>
      <c r="K67" s="768">
        <v>180774.02638177745</v>
      </c>
      <c r="L67" s="768">
        <v>180425.66125856264</v>
      </c>
      <c r="M67" s="768">
        <v>179914.20667829801</v>
      </c>
      <c r="N67" s="768">
        <v>178603.18878847887</v>
      </c>
      <c r="O67" s="768">
        <v>177397.98252437016</v>
      </c>
      <c r="P67" s="768">
        <v>176804.44686780748</v>
      </c>
      <c r="Q67" s="768">
        <v>173629.8043455428</v>
      </c>
      <c r="R67" s="768">
        <v>170137.47554835447</v>
      </c>
      <c r="S67" s="768">
        <v>169588.10863099911</v>
      </c>
      <c r="T67" s="769">
        <v>164761.04922706034</v>
      </c>
      <c r="U67" s="606" t="s">
        <v>1281</v>
      </c>
      <c r="V67" s="362"/>
      <c r="W67" s="362"/>
      <c r="X67" s="362"/>
      <c r="Y67" s="362"/>
      <c r="Z67" s="362"/>
      <c r="AA67" s="362"/>
      <c r="AB67" s="362"/>
      <c r="AC67" s="362"/>
      <c r="AD67" s="362"/>
      <c r="AE67" s="362"/>
      <c r="AF67" s="362"/>
      <c r="AG67" s="362"/>
      <c r="AH67" s="362"/>
      <c r="AI67" s="362"/>
    </row>
    <row r="68" spans="2:35" s="364" customFormat="1" ht="26.1" customHeight="1" x14ac:dyDescent="0.2">
      <c r="B68" s="605" t="s">
        <v>960</v>
      </c>
      <c r="C68" s="864">
        <v>30070.409082364407</v>
      </c>
      <c r="D68" s="864">
        <v>45058.872154321893</v>
      </c>
      <c r="E68" s="864">
        <v>57420.983735631606</v>
      </c>
      <c r="F68" s="864">
        <v>44864.759331276902</v>
      </c>
      <c r="G68" s="864">
        <v>49016.965460388405</v>
      </c>
      <c r="H68" s="864">
        <v>31018.708983620407</v>
      </c>
      <c r="I68" s="770">
        <v>49445.872457281999</v>
      </c>
      <c r="J68" s="768">
        <v>41127.926865586698</v>
      </c>
      <c r="K68" s="768">
        <v>40354.221976617002</v>
      </c>
      <c r="L68" s="768">
        <v>40388.418251623792</v>
      </c>
      <c r="M68" s="768">
        <v>40258.082945078997</v>
      </c>
      <c r="N68" s="768">
        <v>34603.025432980001</v>
      </c>
      <c r="O68" s="768">
        <v>32189.368801973</v>
      </c>
      <c r="P68" s="768">
        <v>31846.344198591596</v>
      </c>
      <c r="Q68" s="768">
        <v>30540.953568704499</v>
      </c>
      <c r="R68" s="768">
        <v>43716.761822071203</v>
      </c>
      <c r="S68" s="768">
        <v>31692.741191037803</v>
      </c>
      <c r="T68" s="769">
        <v>31018.708983620407</v>
      </c>
      <c r="U68" s="606" t="s">
        <v>1202</v>
      </c>
      <c r="V68" s="362"/>
      <c r="W68" s="362"/>
      <c r="X68" s="362"/>
      <c r="Y68" s="362"/>
      <c r="Z68" s="362"/>
      <c r="AA68" s="362"/>
      <c r="AB68" s="362"/>
      <c r="AC68" s="362"/>
      <c r="AD68" s="362"/>
      <c r="AE68" s="362"/>
      <c r="AF68" s="362"/>
      <c r="AG68" s="362"/>
      <c r="AH68" s="362"/>
      <c r="AI68" s="362"/>
    </row>
    <row r="69" spans="2:35" s="364" customFormat="1" ht="26.1" customHeight="1" x14ac:dyDescent="0.2">
      <c r="B69" s="605" t="s">
        <v>961</v>
      </c>
      <c r="C69" s="864">
        <v>69541.438119553422</v>
      </c>
      <c r="D69" s="864">
        <v>100335.25296303302</v>
      </c>
      <c r="E69" s="864">
        <v>144685.42009766435</v>
      </c>
      <c r="F69" s="864">
        <v>117523.84914501774</v>
      </c>
      <c r="G69" s="864">
        <v>130601.93600710604</v>
      </c>
      <c r="H69" s="864">
        <v>126202.52038527554</v>
      </c>
      <c r="I69" s="770">
        <v>131907.43311964883</v>
      </c>
      <c r="J69" s="768">
        <v>133624.25445268775</v>
      </c>
      <c r="K69" s="768">
        <v>130545.02023258475</v>
      </c>
      <c r="L69" s="768">
        <v>130241.6954326086</v>
      </c>
      <c r="M69" s="768">
        <v>129694.80193428129</v>
      </c>
      <c r="N69" s="768">
        <v>134170.40868504276</v>
      </c>
      <c r="O69" s="768">
        <v>135296.44272518167</v>
      </c>
      <c r="P69" s="768">
        <v>135656.8403021539</v>
      </c>
      <c r="Q69" s="768">
        <v>134152.96623913056</v>
      </c>
      <c r="R69" s="768">
        <v>117770.00051345317</v>
      </c>
      <c r="S69" s="768">
        <v>129626.30905596637</v>
      </c>
      <c r="T69" s="769">
        <v>126202.52038527554</v>
      </c>
      <c r="U69" s="606" t="s">
        <v>1203</v>
      </c>
      <c r="V69" s="362"/>
      <c r="W69" s="362"/>
      <c r="X69" s="362"/>
      <c r="Y69" s="362"/>
      <c r="Z69" s="362"/>
      <c r="AA69" s="362"/>
      <c r="AB69" s="362"/>
      <c r="AC69" s="362"/>
      <c r="AD69" s="362"/>
      <c r="AE69" s="362"/>
      <c r="AF69" s="362"/>
      <c r="AG69" s="362"/>
      <c r="AH69" s="362"/>
      <c r="AI69" s="362"/>
    </row>
    <row r="70" spans="2:35" s="364" customFormat="1" ht="26.1" customHeight="1" x14ac:dyDescent="0.2">
      <c r="B70" s="605" t="s">
        <v>962</v>
      </c>
      <c r="C70" s="864">
        <v>5121.5574422891495</v>
      </c>
      <c r="D70" s="864">
        <v>5717.4055333891001</v>
      </c>
      <c r="E70" s="864">
        <v>10339.487657396716</v>
      </c>
      <c r="F70" s="864">
        <v>10122.457673371202</v>
      </c>
      <c r="G70" s="864">
        <v>9895.8040539411159</v>
      </c>
      <c r="H70" s="864">
        <v>7539.8198581644019</v>
      </c>
      <c r="I70" s="770">
        <v>9802.1185414864376</v>
      </c>
      <c r="J70" s="768">
        <v>9769.584414472225</v>
      </c>
      <c r="K70" s="768">
        <v>9874.7841725757044</v>
      </c>
      <c r="L70" s="768">
        <v>9795.5475743302359</v>
      </c>
      <c r="M70" s="768">
        <v>9961.3217989377245</v>
      </c>
      <c r="N70" s="768">
        <v>9829.7546704560991</v>
      </c>
      <c r="O70" s="768">
        <v>9912.1709972154913</v>
      </c>
      <c r="P70" s="768">
        <v>9301.2623670619942</v>
      </c>
      <c r="Q70" s="768">
        <v>8935.8845377077378</v>
      </c>
      <c r="R70" s="768">
        <v>8650.7132128301146</v>
      </c>
      <c r="S70" s="768">
        <v>8269.0583839949468</v>
      </c>
      <c r="T70" s="769">
        <v>7539.8198581644019</v>
      </c>
      <c r="U70" s="606" t="s">
        <v>1279</v>
      </c>
      <c r="V70" s="362"/>
      <c r="W70" s="362"/>
      <c r="X70" s="362"/>
      <c r="Y70" s="362"/>
      <c r="Z70" s="362"/>
      <c r="AA70" s="362"/>
      <c r="AB70" s="362"/>
      <c r="AC70" s="362"/>
      <c r="AD70" s="362"/>
      <c r="AE70" s="362"/>
      <c r="AF70" s="362"/>
      <c r="AG70" s="362"/>
      <c r="AH70" s="362"/>
      <c r="AI70" s="362"/>
    </row>
    <row r="71" spans="2:35" s="364" customFormat="1" ht="26.1" customHeight="1" x14ac:dyDescent="0.2">
      <c r="B71" s="605" t="s">
        <v>959</v>
      </c>
      <c r="C71" s="864">
        <v>2733.9157400140043</v>
      </c>
      <c r="D71" s="864">
        <v>4545.7619643266744</v>
      </c>
      <c r="E71" s="864">
        <v>5696.3049109349868</v>
      </c>
      <c r="F71" s="864">
        <v>6497.7706401531987</v>
      </c>
      <c r="G71" s="864">
        <v>9333.8042468219883</v>
      </c>
      <c r="H71" s="864">
        <v>13007.436308703091</v>
      </c>
      <c r="I71" s="770">
        <v>9668.3875678811219</v>
      </c>
      <c r="J71" s="768">
        <v>9793.7375967923326</v>
      </c>
      <c r="K71" s="768">
        <v>9806.8911282469708</v>
      </c>
      <c r="L71" s="768">
        <v>10050.996223983237</v>
      </c>
      <c r="M71" s="768">
        <v>10371.801625211558</v>
      </c>
      <c r="N71" s="768">
        <v>10718.862934073402</v>
      </c>
      <c r="O71" s="768">
        <v>11434.471293735081</v>
      </c>
      <c r="P71" s="768">
        <v>12086.88691069593</v>
      </c>
      <c r="Q71" s="768">
        <v>12271.29140490291</v>
      </c>
      <c r="R71" s="768">
        <v>12842.498089709063</v>
      </c>
      <c r="S71" s="768">
        <v>12951.699667156208</v>
      </c>
      <c r="T71" s="769">
        <v>13007.436308703091</v>
      </c>
      <c r="U71" s="606" t="s">
        <v>1280</v>
      </c>
      <c r="V71" s="362"/>
      <c r="W71" s="362"/>
      <c r="X71" s="362"/>
      <c r="Y71" s="362"/>
      <c r="Z71" s="362"/>
      <c r="AA71" s="362"/>
      <c r="AB71" s="362"/>
      <c r="AC71" s="362"/>
      <c r="AD71" s="362"/>
      <c r="AE71" s="362"/>
      <c r="AF71" s="362"/>
      <c r="AG71" s="362"/>
      <c r="AH71" s="362"/>
      <c r="AI71" s="362"/>
    </row>
    <row r="72" spans="2:35" s="364" customFormat="1" ht="12" customHeight="1" x14ac:dyDescent="0.2">
      <c r="B72" s="453"/>
      <c r="C72" s="860"/>
      <c r="D72" s="860"/>
      <c r="E72" s="860"/>
      <c r="F72" s="860"/>
      <c r="G72" s="860"/>
      <c r="H72" s="860"/>
      <c r="I72" s="773"/>
      <c r="J72" s="771"/>
      <c r="K72" s="771"/>
      <c r="L72" s="771"/>
      <c r="M72" s="771"/>
      <c r="N72" s="771"/>
      <c r="O72" s="771"/>
      <c r="P72" s="771"/>
      <c r="Q72" s="771"/>
      <c r="R72" s="771"/>
      <c r="S72" s="771"/>
      <c r="T72" s="772"/>
      <c r="U72" s="1044"/>
      <c r="V72" s="362"/>
      <c r="W72" s="362"/>
      <c r="X72" s="362"/>
      <c r="Y72" s="362"/>
      <c r="Z72" s="362"/>
      <c r="AA72" s="362"/>
      <c r="AB72" s="362"/>
      <c r="AC72" s="362"/>
      <c r="AD72" s="362"/>
      <c r="AE72" s="362"/>
      <c r="AF72" s="362"/>
      <c r="AG72" s="362"/>
      <c r="AH72" s="362"/>
      <c r="AI72" s="362"/>
    </row>
    <row r="73" spans="2:35" s="359" customFormat="1" ht="30.75" x14ac:dyDescent="0.2">
      <c r="B73" s="1042" t="s">
        <v>331</v>
      </c>
      <c r="C73" s="867">
        <v>553109.91182816727</v>
      </c>
      <c r="D73" s="867">
        <v>660591.24702304322</v>
      </c>
      <c r="E73" s="867">
        <v>859549.93853415549</v>
      </c>
      <c r="F73" s="867">
        <v>1021991.6744359025</v>
      </c>
      <c r="G73" s="867">
        <v>1318469.9327290521</v>
      </c>
      <c r="H73" s="867">
        <v>1401966.3882574372</v>
      </c>
      <c r="I73" s="1508">
        <v>1310094.8649081737</v>
      </c>
      <c r="J73" s="1506">
        <v>1325792.233560164</v>
      </c>
      <c r="K73" s="1506">
        <v>1334943.6768164132</v>
      </c>
      <c r="L73" s="1506">
        <v>1325131.8843208775</v>
      </c>
      <c r="M73" s="1506">
        <v>1335002.3111810125</v>
      </c>
      <c r="N73" s="1506">
        <v>1349839.8030748002</v>
      </c>
      <c r="O73" s="1506">
        <v>1391555.6075300258</v>
      </c>
      <c r="P73" s="1506">
        <v>1407026.5375879304</v>
      </c>
      <c r="Q73" s="1506">
        <v>1401633.095031552</v>
      </c>
      <c r="R73" s="1506">
        <v>1406674.55837522</v>
      </c>
      <c r="S73" s="1506">
        <v>1423507.0847358103</v>
      </c>
      <c r="T73" s="1507">
        <v>1401966.3882574372</v>
      </c>
      <c r="U73" s="1045" t="s">
        <v>1003</v>
      </c>
      <c r="V73" s="362"/>
      <c r="W73" s="362"/>
      <c r="X73" s="362"/>
      <c r="Y73" s="362"/>
      <c r="Z73" s="362"/>
      <c r="AA73" s="362"/>
      <c r="AB73" s="362"/>
      <c r="AC73" s="362"/>
      <c r="AD73" s="362"/>
      <c r="AE73" s="362"/>
      <c r="AF73" s="362"/>
      <c r="AG73" s="362"/>
      <c r="AH73" s="362"/>
      <c r="AI73" s="362"/>
    </row>
    <row r="74" spans="2:35" s="782" customFormat="1" ht="15" customHeight="1" thickBot="1" x14ac:dyDescent="0.25">
      <c r="B74" s="775"/>
      <c r="C74" s="776"/>
      <c r="D74" s="776"/>
      <c r="E74" s="776"/>
      <c r="F74" s="780"/>
      <c r="G74" s="780"/>
      <c r="H74" s="780"/>
      <c r="I74" s="777"/>
      <c r="J74" s="778"/>
      <c r="K74" s="778"/>
      <c r="L74" s="778"/>
      <c r="M74" s="778"/>
      <c r="N74" s="778"/>
      <c r="O74" s="778"/>
      <c r="P74" s="778"/>
      <c r="Q74" s="778"/>
      <c r="R74" s="778"/>
      <c r="S74" s="778"/>
      <c r="T74" s="779"/>
      <c r="U74" s="781"/>
      <c r="V74" s="766"/>
      <c r="X74" s="766"/>
      <c r="Y74" s="766"/>
      <c r="Z74" s="766"/>
      <c r="AA74" s="766"/>
      <c r="AB74" s="766"/>
      <c r="AC74" s="766"/>
      <c r="AD74" s="766"/>
      <c r="AE74" s="766"/>
      <c r="AF74" s="766"/>
      <c r="AG74" s="766"/>
      <c r="AH74" s="766"/>
      <c r="AI74" s="766"/>
    </row>
    <row r="75" spans="2:35" s="786" customFormat="1" ht="12" customHeight="1" thickTop="1" x14ac:dyDescent="0.2">
      <c r="B75" s="783"/>
      <c r="C75" s="784"/>
      <c r="D75" s="784"/>
      <c r="E75" s="784"/>
      <c r="F75" s="784"/>
      <c r="G75" s="784"/>
      <c r="H75" s="784"/>
      <c r="I75" s="784"/>
      <c r="J75" s="784"/>
      <c r="K75" s="784"/>
      <c r="L75" s="784"/>
      <c r="M75" s="784"/>
      <c r="N75" s="784"/>
      <c r="O75" s="784"/>
      <c r="P75" s="784"/>
      <c r="Q75" s="784"/>
      <c r="R75" s="784"/>
      <c r="S75" s="784"/>
      <c r="T75" s="784"/>
      <c r="U75" s="785"/>
      <c r="V75" s="766"/>
    </row>
    <row r="76" spans="2:35" s="790" customFormat="1" ht="22.5" x14ac:dyDescent="0.2">
      <c r="B76" s="787" t="s">
        <v>1531</v>
      </c>
      <c r="C76" s="788"/>
      <c r="D76" s="788"/>
      <c r="E76" s="788"/>
      <c r="F76" s="788"/>
      <c r="G76" s="788"/>
      <c r="H76" s="788"/>
      <c r="I76" s="788"/>
      <c r="J76" s="788"/>
      <c r="K76" s="788"/>
      <c r="L76" s="788"/>
      <c r="M76" s="788"/>
      <c r="N76" s="788"/>
      <c r="O76" s="788"/>
      <c r="P76" s="788"/>
      <c r="Q76" s="788"/>
      <c r="R76" s="788"/>
      <c r="S76" s="788"/>
      <c r="T76" s="788"/>
      <c r="U76" s="789" t="s">
        <v>1723</v>
      </c>
    </row>
    <row r="77" spans="2:35" s="791" customFormat="1" ht="23.25" x14ac:dyDescent="0.2">
      <c r="C77" s="792"/>
      <c r="D77" s="792"/>
      <c r="E77" s="792"/>
      <c r="F77" s="792"/>
      <c r="G77" s="792"/>
      <c r="H77" s="792"/>
      <c r="I77" s="792"/>
      <c r="J77" s="792"/>
      <c r="K77" s="792"/>
      <c r="L77" s="792"/>
      <c r="M77" s="792"/>
      <c r="N77" s="792"/>
      <c r="O77" s="792"/>
      <c r="P77" s="792"/>
      <c r="Q77" s="792"/>
      <c r="R77" s="792"/>
      <c r="S77" s="792"/>
      <c r="T77" s="792"/>
      <c r="U77" s="793"/>
    </row>
    <row r="78" spans="2:35" s="791" customFormat="1" ht="23.25" x14ac:dyDescent="0.2">
      <c r="C78" s="792"/>
      <c r="D78" s="792"/>
      <c r="E78" s="792"/>
      <c r="F78" s="792"/>
      <c r="G78" s="792"/>
      <c r="H78" s="792"/>
      <c r="I78" s="792"/>
      <c r="J78" s="792"/>
      <c r="K78" s="792"/>
      <c r="L78" s="792"/>
      <c r="M78" s="792"/>
      <c r="N78" s="792"/>
      <c r="O78" s="792"/>
      <c r="P78" s="792"/>
      <c r="Q78" s="792"/>
      <c r="R78" s="792"/>
      <c r="S78" s="792"/>
      <c r="T78" s="792"/>
      <c r="U78" s="793"/>
    </row>
    <row r="79" spans="2:35" s="791" customFormat="1" ht="23.25" x14ac:dyDescent="0.2">
      <c r="C79" s="792"/>
      <c r="D79" s="792"/>
      <c r="E79" s="792"/>
      <c r="F79" s="792"/>
      <c r="G79" s="792"/>
      <c r="H79" s="792"/>
      <c r="I79" s="792"/>
      <c r="J79" s="792"/>
      <c r="K79" s="792"/>
      <c r="L79" s="792"/>
      <c r="M79" s="792"/>
      <c r="N79" s="792"/>
      <c r="O79" s="792"/>
      <c r="P79" s="792"/>
      <c r="Q79" s="792"/>
      <c r="R79" s="792"/>
      <c r="S79" s="792"/>
      <c r="T79" s="792"/>
    </row>
    <row r="80" spans="2:35" s="791" customFormat="1" ht="23.25" x14ac:dyDescent="0.2">
      <c r="C80" s="792"/>
      <c r="D80" s="792"/>
      <c r="E80" s="792"/>
      <c r="F80" s="792"/>
      <c r="G80" s="792"/>
      <c r="H80" s="792"/>
      <c r="I80" s="792"/>
      <c r="J80" s="792"/>
      <c r="K80" s="792"/>
      <c r="L80" s="792"/>
      <c r="M80" s="792"/>
      <c r="N80" s="792"/>
      <c r="O80" s="792"/>
      <c r="P80" s="792"/>
      <c r="Q80" s="792"/>
      <c r="R80" s="792"/>
      <c r="S80" s="792"/>
      <c r="T80" s="792"/>
    </row>
    <row r="81" spans="3:20" s="791" customFormat="1" ht="23.25" x14ac:dyDescent="0.2">
      <c r="C81" s="792"/>
      <c r="D81" s="792"/>
      <c r="E81" s="792"/>
      <c r="F81" s="792"/>
      <c r="G81" s="792"/>
      <c r="H81" s="792"/>
      <c r="I81" s="792"/>
      <c r="J81" s="792"/>
      <c r="K81" s="792"/>
      <c r="L81" s="792"/>
      <c r="M81" s="792"/>
      <c r="N81" s="792"/>
      <c r="O81" s="792"/>
      <c r="P81" s="792"/>
      <c r="Q81" s="792"/>
      <c r="R81" s="792"/>
      <c r="S81" s="792"/>
      <c r="T81" s="792"/>
    </row>
    <row r="82" spans="3:20" s="791" customFormat="1" ht="23.25" x14ac:dyDescent="0.2">
      <c r="C82" s="792"/>
      <c r="D82" s="792"/>
      <c r="E82" s="792"/>
      <c r="F82" s="792"/>
      <c r="G82" s="792"/>
      <c r="H82" s="792"/>
      <c r="I82" s="792"/>
      <c r="J82" s="792"/>
      <c r="K82" s="792"/>
      <c r="L82" s="792"/>
      <c r="M82" s="792"/>
      <c r="N82" s="792"/>
      <c r="O82" s="792"/>
      <c r="P82" s="792"/>
      <c r="Q82" s="792"/>
      <c r="R82" s="792"/>
      <c r="S82" s="792"/>
      <c r="T82" s="792"/>
    </row>
    <row r="83" spans="3:20" s="791" customFormat="1" ht="23.25" x14ac:dyDescent="0.2">
      <c r="C83" s="793"/>
      <c r="D83" s="793"/>
      <c r="E83" s="793"/>
      <c r="F83" s="793"/>
      <c r="G83" s="793"/>
      <c r="H83" s="793"/>
      <c r="I83" s="792"/>
      <c r="J83" s="792"/>
      <c r="K83" s="792"/>
      <c r="L83" s="792"/>
      <c r="M83" s="792"/>
      <c r="N83" s="792"/>
      <c r="O83" s="792"/>
      <c r="P83" s="792"/>
      <c r="Q83" s="792"/>
      <c r="R83" s="792"/>
      <c r="S83" s="792"/>
      <c r="T83" s="792"/>
    </row>
    <row r="84" spans="3:20" s="791" customFormat="1" ht="23.25" x14ac:dyDescent="0.2">
      <c r="C84" s="793"/>
      <c r="D84" s="793"/>
      <c r="E84" s="793"/>
      <c r="F84" s="793"/>
      <c r="G84" s="793"/>
      <c r="H84" s="793"/>
      <c r="I84" s="792"/>
      <c r="J84" s="792"/>
      <c r="K84" s="792"/>
      <c r="L84" s="792"/>
      <c r="M84" s="792"/>
      <c r="N84" s="792"/>
      <c r="O84" s="792"/>
      <c r="P84" s="792"/>
      <c r="Q84" s="792"/>
      <c r="R84" s="792"/>
      <c r="S84" s="792"/>
      <c r="T84" s="792"/>
    </row>
    <row r="85" spans="3:20" s="791" customFormat="1" ht="23.25" x14ac:dyDescent="0.2">
      <c r="C85" s="793"/>
      <c r="D85" s="793"/>
      <c r="E85" s="793"/>
      <c r="F85" s="793"/>
      <c r="G85" s="793"/>
      <c r="H85" s="793"/>
      <c r="I85" s="792"/>
      <c r="J85" s="792"/>
      <c r="K85" s="792"/>
      <c r="L85" s="792"/>
      <c r="M85" s="792"/>
      <c r="N85" s="792"/>
      <c r="O85" s="792"/>
      <c r="P85" s="792"/>
      <c r="Q85" s="792"/>
      <c r="R85" s="792"/>
      <c r="S85" s="792"/>
      <c r="T85" s="792"/>
    </row>
    <row r="86" spans="3:20" s="791" customFormat="1" ht="23.25" x14ac:dyDescent="0.2">
      <c r="C86" s="793"/>
      <c r="D86" s="793"/>
      <c r="E86" s="793"/>
      <c r="F86" s="793"/>
      <c r="G86" s="793"/>
      <c r="H86" s="793"/>
      <c r="I86" s="792"/>
      <c r="J86" s="792"/>
      <c r="K86" s="792"/>
      <c r="L86" s="792"/>
      <c r="M86" s="792"/>
      <c r="N86" s="792"/>
      <c r="O86" s="792"/>
      <c r="P86" s="792"/>
      <c r="Q86" s="792"/>
      <c r="R86" s="792"/>
      <c r="S86" s="792"/>
      <c r="T86" s="792"/>
    </row>
    <row r="87" spans="3:20" s="791" customFormat="1" ht="23.25" x14ac:dyDescent="0.2">
      <c r="C87" s="793"/>
      <c r="D87" s="793"/>
      <c r="E87" s="793"/>
      <c r="F87" s="793"/>
      <c r="G87" s="793"/>
      <c r="H87" s="793"/>
      <c r="I87" s="792"/>
      <c r="J87" s="792"/>
      <c r="K87" s="792"/>
      <c r="L87" s="792"/>
      <c r="M87" s="792"/>
      <c r="N87" s="792"/>
      <c r="O87" s="792"/>
      <c r="P87" s="792"/>
      <c r="Q87" s="792"/>
      <c r="R87" s="792"/>
      <c r="S87" s="792"/>
      <c r="T87" s="792"/>
    </row>
    <row r="88" spans="3:20" s="791" customFormat="1" ht="23.25" x14ac:dyDescent="0.2">
      <c r="C88" s="793"/>
      <c r="D88" s="793"/>
      <c r="E88" s="793"/>
      <c r="F88" s="793"/>
      <c r="G88" s="793"/>
      <c r="H88" s="793"/>
      <c r="I88" s="792"/>
      <c r="J88" s="792"/>
      <c r="K88" s="792"/>
      <c r="L88" s="792"/>
      <c r="M88" s="792"/>
      <c r="N88" s="792"/>
      <c r="O88" s="792"/>
      <c r="P88" s="792"/>
      <c r="Q88" s="792"/>
      <c r="R88" s="792"/>
      <c r="S88" s="792"/>
      <c r="T88" s="792"/>
    </row>
    <row r="89" spans="3:20" s="791" customFormat="1" ht="23.25" x14ac:dyDescent="0.2">
      <c r="C89" s="793"/>
      <c r="D89" s="793"/>
      <c r="E89" s="793"/>
      <c r="F89" s="793"/>
      <c r="G89" s="793"/>
      <c r="H89" s="793"/>
      <c r="I89" s="792"/>
      <c r="J89" s="792"/>
      <c r="K89" s="792"/>
      <c r="L89" s="792"/>
      <c r="M89" s="792"/>
      <c r="N89" s="792"/>
      <c r="O89" s="792"/>
      <c r="P89" s="792"/>
      <c r="Q89" s="792"/>
      <c r="R89" s="792"/>
      <c r="S89" s="792"/>
      <c r="T89" s="792"/>
    </row>
    <row r="90" spans="3:20" s="791" customFormat="1" ht="23.25" x14ac:dyDescent="0.2">
      <c r="C90" s="793"/>
      <c r="D90" s="793"/>
      <c r="E90" s="793"/>
      <c r="F90" s="793"/>
      <c r="G90" s="793"/>
      <c r="H90" s="793"/>
      <c r="I90" s="792"/>
      <c r="J90" s="792"/>
      <c r="K90" s="792"/>
      <c r="L90" s="792"/>
      <c r="M90" s="792"/>
      <c r="N90" s="792"/>
      <c r="O90" s="792"/>
      <c r="P90" s="792"/>
      <c r="Q90" s="792"/>
      <c r="R90" s="792"/>
      <c r="S90" s="792"/>
      <c r="T90" s="792"/>
    </row>
    <row r="91" spans="3:20" s="791" customFormat="1" ht="23.25" x14ac:dyDescent="0.2">
      <c r="C91" s="793"/>
      <c r="D91" s="793"/>
      <c r="E91" s="793"/>
      <c r="F91" s="793"/>
      <c r="G91" s="793"/>
      <c r="H91" s="793"/>
      <c r="I91" s="792"/>
      <c r="J91" s="792"/>
      <c r="K91" s="792"/>
      <c r="L91" s="792"/>
      <c r="M91" s="792"/>
      <c r="N91" s="792"/>
      <c r="O91" s="792"/>
      <c r="P91" s="792"/>
      <c r="Q91" s="792"/>
      <c r="R91" s="792"/>
      <c r="S91" s="792"/>
      <c r="T91" s="792"/>
    </row>
    <row r="92" spans="3:20" s="791" customFormat="1" ht="23.25" x14ac:dyDescent="0.2">
      <c r="C92" s="793"/>
      <c r="D92" s="793"/>
      <c r="E92" s="793"/>
      <c r="F92" s="793"/>
      <c r="G92" s="793"/>
      <c r="H92" s="793"/>
      <c r="I92" s="792"/>
      <c r="J92" s="792"/>
      <c r="K92" s="792"/>
      <c r="L92" s="792"/>
      <c r="M92" s="792"/>
      <c r="N92" s="792"/>
      <c r="O92" s="792"/>
      <c r="P92" s="792"/>
      <c r="Q92" s="792"/>
      <c r="R92" s="792"/>
      <c r="S92" s="792"/>
      <c r="T92" s="792"/>
    </row>
    <row r="93" spans="3:20" s="791" customFormat="1" ht="23.25" x14ac:dyDescent="0.2">
      <c r="C93" s="793"/>
      <c r="D93" s="793"/>
      <c r="E93" s="793"/>
      <c r="F93" s="793"/>
      <c r="G93" s="793"/>
      <c r="H93" s="793"/>
      <c r="I93" s="792"/>
      <c r="J93" s="792"/>
      <c r="K93" s="792"/>
      <c r="L93" s="792"/>
      <c r="M93" s="792"/>
      <c r="N93" s="792"/>
      <c r="O93" s="792"/>
      <c r="P93" s="792"/>
      <c r="Q93" s="792"/>
      <c r="R93" s="792"/>
      <c r="S93" s="792"/>
      <c r="T93" s="792"/>
    </row>
    <row r="94" spans="3:20" s="791" customFormat="1" ht="23.25" x14ac:dyDescent="0.2">
      <c r="C94" s="793"/>
      <c r="D94" s="793"/>
      <c r="E94" s="793"/>
      <c r="F94" s="793"/>
      <c r="G94" s="793"/>
      <c r="H94" s="793"/>
      <c r="I94" s="792"/>
      <c r="J94" s="792"/>
      <c r="K94" s="792"/>
      <c r="L94" s="792"/>
      <c r="M94" s="792"/>
      <c r="N94" s="792"/>
      <c r="O94" s="792"/>
      <c r="P94" s="792"/>
      <c r="Q94" s="792"/>
      <c r="R94" s="792"/>
      <c r="S94" s="792"/>
      <c r="T94" s="792"/>
    </row>
    <row r="95" spans="3:20" s="791" customFormat="1" ht="23.25" x14ac:dyDescent="0.2">
      <c r="C95" s="793"/>
      <c r="D95" s="793"/>
      <c r="E95" s="793"/>
      <c r="F95" s="793"/>
      <c r="G95" s="793"/>
      <c r="H95" s="793"/>
      <c r="I95" s="792"/>
      <c r="J95" s="792"/>
      <c r="K95" s="792"/>
      <c r="L95" s="792"/>
      <c r="M95" s="792"/>
      <c r="N95" s="792"/>
      <c r="O95" s="792"/>
      <c r="P95" s="792"/>
      <c r="Q95" s="792"/>
      <c r="R95" s="792"/>
      <c r="S95" s="792"/>
      <c r="T95" s="792"/>
    </row>
    <row r="96" spans="3:20" s="791" customFormat="1" ht="23.25" x14ac:dyDescent="0.2">
      <c r="C96" s="793"/>
      <c r="D96" s="793"/>
      <c r="E96" s="793"/>
      <c r="F96" s="793"/>
      <c r="G96" s="793"/>
      <c r="H96" s="793"/>
      <c r="I96" s="792"/>
      <c r="J96" s="792"/>
      <c r="K96" s="792"/>
      <c r="L96" s="792"/>
      <c r="M96" s="792"/>
      <c r="N96" s="792"/>
      <c r="O96" s="792"/>
      <c r="P96" s="792"/>
      <c r="Q96" s="792"/>
      <c r="R96" s="792"/>
      <c r="S96" s="792"/>
      <c r="T96" s="792"/>
    </row>
    <row r="97" spans="3:20" s="791" customFormat="1" ht="23.25" x14ac:dyDescent="0.2">
      <c r="C97" s="793"/>
      <c r="D97" s="793"/>
      <c r="E97" s="793"/>
      <c r="F97" s="793"/>
      <c r="G97" s="793"/>
      <c r="H97" s="793"/>
      <c r="I97" s="792"/>
      <c r="J97" s="792"/>
      <c r="K97" s="792"/>
      <c r="L97" s="792"/>
      <c r="M97" s="792"/>
      <c r="N97" s="792"/>
      <c r="O97" s="792"/>
      <c r="P97" s="792"/>
      <c r="Q97" s="792"/>
      <c r="R97" s="792"/>
      <c r="S97" s="792"/>
      <c r="T97" s="792"/>
    </row>
    <row r="98" spans="3:20" s="791" customFormat="1" ht="23.25" x14ac:dyDescent="0.2">
      <c r="C98" s="793"/>
      <c r="D98" s="793"/>
      <c r="E98" s="793"/>
      <c r="F98" s="793"/>
      <c r="G98" s="793"/>
      <c r="H98" s="793"/>
      <c r="I98" s="792"/>
      <c r="J98" s="792"/>
      <c r="K98" s="792"/>
      <c r="L98" s="792"/>
      <c r="M98" s="792"/>
      <c r="N98" s="792"/>
      <c r="O98" s="792"/>
      <c r="P98" s="792"/>
      <c r="Q98" s="792"/>
      <c r="R98" s="792"/>
      <c r="S98" s="792"/>
      <c r="T98" s="792"/>
    </row>
    <row r="99" spans="3:20" s="791" customFormat="1" ht="23.25" x14ac:dyDescent="0.2">
      <c r="C99" s="793"/>
      <c r="D99" s="793"/>
      <c r="E99" s="793"/>
      <c r="F99" s="793"/>
      <c r="G99" s="793"/>
      <c r="H99" s="793"/>
      <c r="I99" s="792"/>
      <c r="J99" s="792"/>
      <c r="K99" s="792"/>
      <c r="L99" s="792"/>
      <c r="M99" s="792"/>
      <c r="N99" s="792"/>
      <c r="O99" s="792"/>
      <c r="P99" s="792"/>
      <c r="Q99" s="792"/>
      <c r="R99" s="792"/>
      <c r="S99" s="792"/>
      <c r="T99" s="792"/>
    </row>
    <row r="100" spans="3:20" s="791" customFormat="1" ht="23.25" x14ac:dyDescent="0.2">
      <c r="C100" s="793"/>
      <c r="D100" s="793"/>
      <c r="E100" s="793"/>
      <c r="F100" s="793"/>
      <c r="G100" s="793"/>
      <c r="H100" s="793"/>
      <c r="I100" s="792"/>
      <c r="J100" s="792"/>
      <c r="K100" s="792"/>
      <c r="L100" s="792"/>
      <c r="M100" s="792"/>
      <c r="N100" s="792"/>
      <c r="O100" s="792"/>
      <c r="P100" s="792"/>
      <c r="Q100" s="792"/>
      <c r="R100" s="792"/>
      <c r="S100" s="792"/>
      <c r="T100" s="792"/>
    </row>
    <row r="101" spans="3:20" s="791" customFormat="1" ht="23.25" x14ac:dyDescent="0.2">
      <c r="C101" s="793"/>
      <c r="D101" s="793"/>
      <c r="E101" s="793"/>
      <c r="F101" s="793"/>
      <c r="G101" s="793"/>
      <c r="H101" s="793"/>
      <c r="I101" s="792"/>
      <c r="J101" s="792"/>
      <c r="K101" s="792"/>
      <c r="L101" s="792"/>
      <c r="M101" s="792"/>
      <c r="N101" s="792"/>
      <c r="O101" s="792"/>
      <c r="P101" s="792"/>
      <c r="Q101" s="792"/>
      <c r="R101" s="792"/>
      <c r="S101" s="792"/>
      <c r="T101" s="792"/>
    </row>
    <row r="102" spans="3:20" s="791" customFormat="1" ht="23.25" x14ac:dyDescent="0.2">
      <c r="C102" s="793"/>
      <c r="D102" s="793"/>
      <c r="E102" s="793"/>
      <c r="F102" s="793"/>
      <c r="G102" s="793"/>
      <c r="H102" s="793"/>
      <c r="I102" s="792"/>
      <c r="J102" s="792"/>
      <c r="K102" s="792"/>
      <c r="L102" s="792"/>
      <c r="M102" s="792"/>
      <c r="N102" s="792"/>
      <c r="O102" s="792"/>
      <c r="P102" s="792"/>
      <c r="Q102" s="792"/>
      <c r="R102" s="792"/>
      <c r="S102" s="792"/>
      <c r="T102" s="792"/>
    </row>
    <row r="103" spans="3:20" s="791" customFormat="1" ht="23.25" x14ac:dyDescent="0.2">
      <c r="C103" s="793"/>
      <c r="D103" s="793"/>
      <c r="E103" s="793"/>
      <c r="F103" s="793"/>
      <c r="G103" s="793"/>
      <c r="H103" s="793"/>
      <c r="I103" s="792"/>
      <c r="J103" s="792"/>
      <c r="K103" s="792"/>
      <c r="L103" s="792"/>
      <c r="M103" s="792"/>
      <c r="N103" s="792"/>
      <c r="O103" s="792"/>
      <c r="P103" s="792"/>
      <c r="Q103" s="792"/>
      <c r="R103" s="792"/>
      <c r="S103" s="792"/>
      <c r="T103" s="792"/>
    </row>
    <row r="104" spans="3:20" s="791" customFormat="1" ht="23.25" x14ac:dyDescent="0.2">
      <c r="C104" s="793"/>
      <c r="D104" s="793"/>
      <c r="E104" s="793"/>
      <c r="F104" s="793"/>
      <c r="G104" s="793"/>
      <c r="H104" s="793"/>
      <c r="I104" s="792"/>
      <c r="J104" s="792"/>
      <c r="K104" s="792"/>
      <c r="L104" s="792"/>
      <c r="M104" s="792"/>
      <c r="N104" s="792"/>
      <c r="O104" s="792"/>
      <c r="P104" s="792"/>
      <c r="Q104" s="792"/>
      <c r="R104" s="792"/>
      <c r="S104" s="792"/>
      <c r="T104" s="792"/>
    </row>
    <row r="105" spans="3:20" s="791" customFormat="1" ht="23.25" x14ac:dyDescent="0.2">
      <c r="C105" s="793"/>
      <c r="D105" s="793"/>
      <c r="E105" s="793"/>
      <c r="F105" s="793"/>
      <c r="G105" s="793"/>
      <c r="H105" s="793"/>
      <c r="I105" s="792"/>
      <c r="J105" s="792"/>
      <c r="K105" s="792"/>
      <c r="L105" s="792"/>
      <c r="M105" s="792"/>
      <c r="N105" s="792"/>
      <c r="O105" s="792"/>
      <c r="P105" s="792"/>
      <c r="Q105" s="792"/>
      <c r="R105" s="792"/>
      <c r="S105" s="792"/>
      <c r="T105" s="792"/>
    </row>
    <row r="106" spans="3:20" s="791" customFormat="1" ht="23.25" x14ac:dyDescent="0.2">
      <c r="C106" s="793"/>
      <c r="D106" s="793"/>
      <c r="E106" s="793"/>
      <c r="F106" s="793"/>
      <c r="G106" s="793"/>
      <c r="H106" s="793"/>
      <c r="I106" s="792"/>
      <c r="J106" s="792"/>
      <c r="K106" s="792"/>
      <c r="L106" s="792"/>
      <c r="M106" s="792"/>
      <c r="N106" s="792"/>
      <c r="O106" s="792"/>
      <c r="P106" s="792"/>
      <c r="Q106" s="792"/>
      <c r="R106" s="792"/>
      <c r="S106" s="792"/>
      <c r="T106" s="792"/>
    </row>
    <row r="107" spans="3:20" s="791" customFormat="1" ht="23.25" x14ac:dyDescent="0.2">
      <c r="C107" s="793"/>
      <c r="D107" s="793"/>
      <c r="E107" s="793"/>
      <c r="F107" s="793"/>
      <c r="G107" s="793"/>
      <c r="H107" s="793"/>
      <c r="I107" s="792"/>
      <c r="J107" s="792"/>
      <c r="K107" s="792"/>
      <c r="L107" s="792"/>
      <c r="M107" s="792"/>
      <c r="N107" s="792"/>
      <c r="O107" s="792"/>
      <c r="P107" s="792"/>
      <c r="Q107" s="792"/>
      <c r="R107" s="792"/>
      <c r="S107" s="792"/>
      <c r="T107" s="792"/>
    </row>
    <row r="108" spans="3:20" s="791" customFormat="1" ht="23.25" x14ac:dyDescent="0.2">
      <c r="C108" s="793"/>
      <c r="D108" s="793"/>
      <c r="E108" s="793"/>
      <c r="F108" s="793"/>
      <c r="G108" s="793"/>
      <c r="H108" s="793"/>
      <c r="I108" s="792"/>
      <c r="J108" s="792"/>
      <c r="K108" s="792"/>
      <c r="L108" s="792"/>
      <c r="M108" s="792"/>
      <c r="N108" s="792"/>
      <c r="O108" s="792"/>
      <c r="P108" s="792"/>
      <c r="Q108" s="792"/>
      <c r="R108" s="792"/>
      <c r="S108" s="792"/>
      <c r="T108" s="792"/>
    </row>
    <row r="109" spans="3:20" s="791" customFormat="1" ht="23.25" x14ac:dyDescent="0.2">
      <c r="C109" s="793"/>
      <c r="D109" s="793"/>
      <c r="E109" s="793"/>
      <c r="F109" s="793"/>
      <c r="G109" s="793"/>
      <c r="H109" s="793"/>
      <c r="I109" s="792"/>
      <c r="J109" s="792"/>
      <c r="K109" s="792"/>
      <c r="L109" s="792"/>
      <c r="M109" s="792"/>
      <c r="N109" s="792"/>
      <c r="O109" s="792"/>
      <c r="P109" s="792"/>
      <c r="Q109" s="792"/>
      <c r="R109" s="792"/>
      <c r="S109" s="792"/>
      <c r="T109" s="792"/>
    </row>
    <row r="110" spans="3:20" s="791" customFormat="1" ht="23.25" x14ac:dyDescent="0.2">
      <c r="C110" s="793"/>
      <c r="D110" s="793"/>
      <c r="E110" s="793"/>
      <c r="F110" s="793"/>
      <c r="G110" s="793"/>
      <c r="H110" s="793"/>
      <c r="I110" s="792"/>
      <c r="J110" s="792"/>
      <c r="K110" s="792"/>
      <c r="L110" s="792"/>
      <c r="M110" s="792"/>
      <c r="N110" s="792"/>
      <c r="O110" s="792"/>
      <c r="P110" s="792"/>
      <c r="Q110" s="792"/>
      <c r="R110" s="792"/>
      <c r="S110" s="792"/>
      <c r="T110" s="792"/>
    </row>
    <row r="111" spans="3:20" s="791" customFormat="1" ht="23.25" x14ac:dyDescent="0.2">
      <c r="C111" s="793"/>
      <c r="D111" s="793"/>
      <c r="E111" s="793"/>
      <c r="F111" s="793"/>
      <c r="G111" s="793"/>
      <c r="H111" s="793"/>
      <c r="I111" s="792"/>
      <c r="J111" s="792"/>
      <c r="K111" s="792"/>
      <c r="L111" s="792"/>
      <c r="M111" s="792"/>
      <c r="N111" s="792"/>
      <c r="O111" s="792"/>
      <c r="P111" s="792"/>
      <c r="Q111" s="792"/>
      <c r="R111" s="792"/>
      <c r="S111" s="792"/>
      <c r="T111" s="792"/>
    </row>
    <row r="112" spans="3:20" s="791" customFormat="1" ht="23.25" x14ac:dyDescent="0.2">
      <c r="C112" s="793"/>
      <c r="D112" s="793"/>
      <c r="E112" s="793"/>
      <c r="F112" s="793"/>
      <c r="G112" s="793"/>
      <c r="H112" s="793"/>
      <c r="I112" s="792"/>
      <c r="J112" s="792"/>
      <c r="K112" s="792"/>
      <c r="L112" s="792"/>
      <c r="M112" s="792"/>
      <c r="N112" s="792"/>
      <c r="O112" s="792"/>
      <c r="P112" s="792"/>
      <c r="Q112" s="792"/>
      <c r="R112" s="792"/>
      <c r="S112" s="792"/>
      <c r="T112" s="792"/>
    </row>
    <row r="113" spans="3:20" s="791" customFormat="1" ht="23.25" x14ac:dyDescent="0.2">
      <c r="C113" s="793"/>
      <c r="D113" s="793"/>
      <c r="E113" s="793"/>
      <c r="F113" s="793"/>
      <c r="G113" s="793"/>
      <c r="H113" s="793"/>
      <c r="I113" s="792"/>
      <c r="J113" s="792"/>
      <c r="K113" s="792"/>
      <c r="L113" s="792"/>
      <c r="M113" s="792"/>
      <c r="N113" s="792"/>
      <c r="O113" s="792"/>
      <c r="P113" s="792"/>
      <c r="Q113" s="792"/>
      <c r="R113" s="792"/>
      <c r="S113" s="792"/>
      <c r="T113" s="792"/>
    </row>
    <row r="114" spans="3:20" s="791" customFormat="1" ht="23.25" x14ac:dyDescent="0.2">
      <c r="C114" s="793"/>
      <c r="D114" s="793"/>
      <c r="E114" s="793"/>
      <c r="F114" s="793"/>
      <c r="G114" s="793"/>
      <c r="H114" s="793"/>
      <c r="I114" s="792"/>
      <c r="J114" s="792"/>
      <c r="K114" s="792"/>
      <c r="L114" s="792"/>
      <c r="M114" s="792"/>
      <c r="N114" s="792"/>
      <c r="O114" s="792"/>
      <c r="P114" s="792"/>
      <c r="Q114" s="792"/>
      <c r="R114" s="792"/>
      <c r="S114" s="792"/>
      <c r="T114" s="792"/>
    </row>
    <row r="115" spans="3:20" s="791" customFormat="1" ht="21.75" customHeight="1" x14ac:dyDescent="0.2">
      <c r="C115" s="793"/>
      <c r="D115" s="793"/>
      <c r="E115" s="793"/>
      <c r="F115" s="793"/>
      <c r="G115" s="793"/>
      <c r="H115" s="793"/>
      <c r="I115" s="792"/>
      <c r="J115" s="792"/>
      <c r="K115" s="792"/>
      <c r="L115" s="792"/>
      <c r="M115" s="792"/>
      <c r="N115" s="792"/>
      <c r="O115" s="792"/>
      <c r="P115" s="792"/>
      <c r="Q115" s="792"/>
      <c r="R115" s="792"/>
      <c r="S115" s="792"/>
      <c r="T115" s="792"/>
    </row>
    <row r="116" spans="3:20" s="791" customFormat="1" ht="21.75" customHeight="1" x14ac:dyDescent="0.2">
      <c r="C116" s="793"/>
      <c r="D116" s="793"/>
      <c r="E116" s="793"/>
      <c r="F116" s="793"/>
      <c r="G116" s="793"/>
      <c r="H116" s="793"/>
      <c r="I116" s="792"/>
      <c r="J116" s="792"/>
      <c r="K116" s="792"/>
      <c r="L116" s="792"/>
      <c r="M116" s="792"/>
      <c r="N116" s="792"/>
      <c r="O116" s="792"/>
      <c r="P116" s="792"/>
      <c r="Q116" s="792"/>
      <c r="R116" s="792"/>
      <c r="S116" s="792"/>
      <c r="T116" s="792"/>
    </row>
    <row r="117" spans="3:20" s="791" customFormat="1" ht="21.75" customHeight="1" x14ac:dyDescent="0.2">
      <c r="C117" s="793"/>
      <c r="D117" s="793"/>
      <c r="E117" s="793"/>
      <c r="F117" s="793"/>
      <c r="G117" s="793"/>
      <c r="H117" s="793"/>
      <c r="I117" s="792"/>
      <c r="J117" s="792"/>
      <c r="K117" s="792"/>
      <c r="L117" s="792"/>
      <c r="M117" s="792"/>
      <c r="N117" s="792"/>
      <c r="O117" s="792"/>
      <c r="P117" s="792"/>
      <c r="Q117" s="792"/>
      <c r="R117" s="792"/>
      <c r="S117" s="792"/>
      <c r="T117" s="792"/>
    </row>
    <row r="118" spans="3:20" s="791" customFormat="1" ht="21.75" customHeight="1" x14ac:dyDescent="0.2">
      <c r="C118" s="793"/>
      <c r="D118" s="793"/>
      <c r="E118" s="793"/>
      <c r="F118" s="793"/>
      <c r="G118" s="793"/>
      <c r="H118" s="793"/>
      <c r="I118" s="792"/>
      <c r="J118" s="792"/>
      <c r="K118" s="792"/>
      <c r="L118" s="792"/>
      <c r="M118" s="792"/>
      <c r="N118" s="792"/>
      <c r="O118" s="792"/>
      <c r="P118" s="792"/>
      <c r="Q118" s="792"/>
      <c r="R118" s="792"/>
      <c r="S118" s="792"/>
      <c r="T118" s="792"/>
    </row>
    <row r="119" spans="3:20" s="791" customFormat="1" ht="21.75" customHeight="1" x14ac:dyDescent="0.2">
      <c r="C119" s="793"/>
      <c r="D119" s="793"/>
      <c r="E119" s="793"/>
      <c r="F119" s="793"/>
      <c r="G119" s="793"/>
      <c r="H119" s="793"/>
      <c r="I119" s="792"/>
      <c r="J119" s="792"/>
      <c r="K119" s="792"/>
      <c r="L119" s="792"/>
      <c r="M119" s="792"/>
      <c r="N119" s="792"/>
      <c r="O119" s="792"/>
      <c r="P119" s="792"/>
      <c r="Q119" s="792"/>
      <c r="R119" s="792"/>
      <c r="S119" s="792"/>
      <c r="T119" s="792"/>
    </row>
    <row r="120" spans="3:20" s="791" customFormat="1" ht="21.75" customHeight="1" x14ac:dyDescent="0.2">
      <c r="C120" s="793"/>
      <c r="D120" s="793"/>
      <c r="E120" s="793"/>
      <c r="F120" s="793"/>
      <c r="G120" s="793"/>
      <c r="H120" s="793"/>
      <c r="I120" s="792"/>
      <c r="J120" s="792"/>
      <c r="K120" s="792"/>
      <c r="L120" s="792"/>
      <c r="M120" s="792"/>
      <c r="N120" s="792"/>
      <c r="O120" s="792"/>
      <c r="P120" s="792"/>
      <c r="Q120" s="792"/>
      <c r="R120" s="792"/>
      <c r="S120" s="792"/>
      <c r="T120" s="792"/>
    </row>
    <row r="121" spans="3:20" s="791" customFormat="1" ht="21.75" customHeight="1" x14ac:dyDescent="0.2">
      <c r="C121" s="793"/>
      <c r="D121" s="793"/>
      <c r="E121" s="793"/>
      <c r="F121" s="793"/>
      <c r="G121" s="793"/>
      <c r="H121" s="793"/>
      <c r="I121" s="792"/>
      <c r="J121" s="792"/>
      <c r="K121" s="792"/>
      <c r="L121" s="792"/>
      <c r="M121" s="792"/>
      <c r="N121" s="792"/>
      <c r="O121" s="792"/>
      <c r="P121" s="792"/>
      <c r="Q121" s="792"/>
      <c r="R121" s="792"/>
      <c r="S121" s="792"/>
      <c r="T121" s="792"/>
    </row>
    <row r="122" spans="3:20" s="791" customFormat="1" ht="21.75" customHeight="1" x14ac:dyDescent="0.2">
      <c r="C122" s="793"/>
      <c r="D122" s="793"/>
      <c r="E122" s="793"/>
      <c r="F122" s="793"/>
      <c r="G122" s="793"/>
      <c r="H122" s="793"/>
      <c r="I122" s="792"/>
      <c r="J122" s="792"/>
      <c r="K122" s="792"/>
      <c r="L122" s="792"/>
      <c r="M122" s="792"/>
      <c r="N122" s="792"/>
      <c r="O122" s="792"/>
      <c r="P122" s="792"/>
      <c r="Q122" s="792"/>
      <c r="R122" s="792"/>
      <c r="S122" s="792"/>
      <c r="T122" s="792"/>
    </row>
    <row r="123" spans="3:20" s="791" customFormat="1" ht="21.75" customHeight="1" x14ac:dyDescent="0.2">
      <c r="C123" s="793"/>
      <c r="D123" s="793"/>
      <c r="E123" s="793"/>
      <c r="F123" s="793"/>
      <c r="G123" s="793"/>
      <c r="H123" s="793"/>
      <c r="I123" s="792"/>
      <c r="J123" s="792"/>
      <c r="K123" s="792"/>
      <c r="L123" s="792"/>
      <c r="M123" s="792"/>
      <c r="N123" s="792"/>
      <c r="O123" s="792"/>
      <c r="P123" s="792"/>
      <c r="Q123" s="792"/>
      <c r="R123" s="792"/>
      <c r="S123" s="792"/>
      <c r="T123" s="792"/>
    </row>
    <row r="124" spans="3:20" s="791" customFormat="1" ht="21.75" customHeight="1" x14ac:dyDescent="0.2">
      <c r="C124" s="793"/>
      <c r="D124" s="793"/>
      <c r="E124" s="793"/>
      <c r="F124" s="793"/>
      <c r="G124" s="793"/>
      <c r="H124" s="793"/>
      <c r="I124" s="792"/>
      <c r="J124" s="792"/>
      <c r="K124" s="792"/>
      <c r="L124" s="792"/>
      <c r="M124" s="792"/>
      <c r="N124" s="792"/>
      <c r="O124" s="792"/>
      <c r="P124" s="792"/>
      <c r="Q124" s="792"/>
      <c r="R124" s="792"/>
      <c r="S124" s="792"/>
      <c r="T124" s="792"/>
    </row>
    <row r="125" spans="3:20" s="791" customFormat="1" ht="21.75" customHeight="1" x14ac:dyDescent="0.2">
      <c r="C125" s="793"/>
      <c r="D125" s="793"/>
      <c r="E125" s="793"/>
      <c r="F125" s="793"/>
      <c r="G125" s="793"/>
      <c r="H125" s="793"/>
      <c r="I125" s="792"/>
      <c r="J125" s="792"/>
      <c r="K125" s="792"/>
      <c r="L125" s="792"/>
      <c r="M125" s="792"/>
      <c r="N125" s="792"/>
      <c r="O125" s="792"/>
      <c r="P125" s="792"/>
      <c r="Q125" s="792"/>
      <c r="R125" s="792"/>
      <c r="S125" s="792"/>
      <c r="T125" s="792"/>
    </row>
    <row r="126" spans="3:20" s="791" customFormat="1" ht="21.75" customHeight="1" x14ac:dyDescent="0.2">
      <c r="C126" s="793"/>
      <c r="D126" s="793"/>
      <c r="E126" s="793"/>
      <c r="F126" s="793"/>
      <c r="G126" s="793"/>
      <c r="H126" s="793"/>
      <c r="I126" s="792"/>
      <c r="J126" s="792"/>
      <c r="K126" s="792"/>
      <c r="L126" s="792"/>
      <c r="M126" s="792"/>
      <c r="N126" s="792"/>
      <c r="O126" s="792"/>
      <c r="P126" s="792"/>
      <c r="Q126" s="792"/>
      <c r="R126" s="792"/>
      <c r="S126" s="792"/>
      <c r="T126" s="792"/>
    </row>
    <row r="127" spans="3:20" s="791" customFormat="1" ht="21.75" customHeight="1" x14ac:dyDescent="0.2">
      <c r="C127" s="793"/>
      <c r="D127" s="793"/>
      <c r="E127" s="793"/>
      <c r="F127" s="793"/>
      <c r="G127" s="793"/>
      <c r="H127" s="793"/>
      <c r="I127" s="792"/>
      <c r="J127" s="792"/>
      <c r="K127" s="792"/>
      <c r="L127" s="792"/>
      <c r="M127" s="792"/>
      <c r="N127" s="792"/>
      <c r="O127" s="792"/>
      <c r="P127" s="792"/>
      <c r="Q127" s="792"/>
      <c r="R127" s="792"/>
      <c r="S127" s="792"/>
      <c r="T127" s="792"/>
    </row>
    <row r="128" spans="3:20" s="791" customFormat="1" ht="21.75" customHeight="1" x14ac:dyDescent="0.2">
      <c r="C128" s="793"/>
      <c r="D128" s="793"/>
      <c r="E128" s="793"/>
      <c r="F128" s="793"/>
      <c r="G128" s="793"/>
      <c r="H128" s="793"/>
      <c r="I128" s="792"/>
      <c r="J128" s="792"/>
      <c r="K128" s="792"/>
      <c r="L128" s="792"/>
      <c r="M128" s="792"/>
      <c r="N128" s="792"/>
      <c r="O128" s="792"/>
      <c r="P128" s="792"/>
      <c r="Q128" s="792"/>
      <c r="R128" s="792"/>
      <c r="S128" s="792"/>
      <c r="T128" s="792"/>
    </row>
    <row r="129" spans="3:20" s="791" customFormat="1" ht="21.75" customHeight="1" x14ac:dyDescent="0.2">
      <c r="C129" s="793"/>
      <c r="D129" s="793"/>
      <c r="E129" s="793"/>
      <c r="F129" s="793"/>
      <c r="G129" s="793"/>
      <c r="H129" s="793"/>
      <c r="I129" s="792"/>
      <c r="J129" s="792"/>
      <c r="K129" s="792"/>
      <c r="L129" s="792"/>
      <c r="M129" s="792"/>
      <c r="N129" s="792"/>
      <c r="O129" s="792"/>
      <c r="P129" s="792"/>
      <c r="Q129" s="792"/>
      <c r="R129" s="792"/>
      <c r="S129" s="792"/>
      <c r="T129" s="792"/>
    </row>
    <row r="130" spans="3:20" s="791" customFormat="1" ht="21.75" customHeight="1" x14ac:dyDescent="0.2">
      <c r="C130" s="793"/>
      <c r="D130" s="793"/>
      <c r="E130" s="793"/>
      <c r="F130" s="793"/>
      <c r="G130" s="793"/>
      <c r="H130" s="793"/>
      <c r="I130" s="792"/>
      <c r="J130" s="792"/>
      <c r="K130" s="792"/>
      <c r="L130" s="792"/>
      <c r="M130" s="792"/>
      <c r="N130" s="792"/>
      <c r="O130" s="792"/>
      <c r="P130" s="792"/>
      <c r="Q130" s="792"/>
      <c r="R130" s="792"/>
      <c r="S130" s="792"/>
      <c r="T130" s="792"/>
    </row>
    <row r="131" spans="3:20" s="791" customFormat="1" ht="21.75" customHeight="1" x14ac:dyDescent="0.2">
      <c r="C131" s="793"/>
      <c r="D131" s="793"/>
      <c r="E131" s="793"/>
      <c r="F131" s="793"/>
      <c r="G131" s="793"/>
      <c r="H131" s="793"/>
      <c r="I131" s="792"/>
      <c r="J131" s="792"/>
      <c r="K131" s="792"/>
      <c r="L131" s="792"/>
      <c r="M131" s="792"/>
      <c r="N131" s="792"/>
      <c r="O131" s="792"/>
      <c r="P131" s="792"/>
      <c r="Q131" s="792"/>
      <c r="R131" s="792"/>
      <c r="S131" s="792"/>
      <c r="T131" s="792"/>
    </row>
    <row r="132" spans="3:20" s="791" customFormat="1" ht="21.75" customHeight="1" x14ac:dyDescent="0.2">
      <c r="C132" s="793"/>
      <c r="D132" s="793"/>
      <c r="E132" s="793"/>
      <c r="F132" s="793"/>
      <c r="G132" s="793"/>
      <c r="H132" s="793"/>
      <c r="I132" s="792"/>
      <c r="J132" s="792"/>
      <c r="K132" s="792"/>
      <c r="L132" s="792"/>
      <c r="M132" s="792"/>
      <c r="N132" s="792"/>
      <c r="O132" s="792"/>
      <c r="P132" s="792"/>
      <c r="Q132" s="792"/>
      <c r="R132" s="792"/>
      <c r="S132" s="792"/>
      <c r="T132" s="792"/>
    </row>
    <row r="133" spans="3:20" s="791" customFormat="1" ht="21.75" customHeight="1" x14ac:dyDescent="0.2">
      <c r="C133" s="793"/>
      <c r="D133" s="793"/>
      <c r="E133" s="793"/>
      <c r="F133" s="793"/>
      <c r="G133" s="793"/>
      <c r="H133" s="793"/>
      <c r="I133" s="792"/>
      <c r="J133" s="792"/>
      <c r="K133" s="792"/>
      <c r="L133" s="792"/>
      <c r="M133" s="792"/>
      <c r="N133" s="792"/>
      <c r="O133" s="792"/>
      <c r="P133" s="792"/>
      <c r="Q133" s="792"/>
      <c r="R133" s="792"/>
      <c r="S133" s="792"/>
      <c r="T133" s="792"/>
    </row>
    <row r="134" spans="3:20" s="791" customFormat="1" ht="21.75" customHeight="1" x14ac:dyDescent="0.2">
      <c r="C134" s="793"/>
      <c r="D134" s="793"/>
      <c r="E134" s="793"/>
      <c r="F134" s="793"/>
      <c r="G134" s="793"/>
      <c r="H134" s="793"/>
      <c r="I134" s="792"/>
      <c r="J134" s="792"/>
      <c r="K134" s="792"/>
      <c r="L134" s="792"/>
      <c r="M134" s="792"/>
      <c r="N134" s="792"/>
      <c r="O134" s="792"/>
      <c r="P134" s="792"/>
      <c r="Q134" s="792"/>
      <c r="R134" s="792"/>
      <c r="S134" s="792"/>
      <c r="T134" s="792"/>
    </row>
    <row r="135" spans="3:20" s="791" customFormat="1" ht="21.75" customHeight="1" x14ac:dyDescent="0.2">
      <c r="C135" s="793"/>
      <c r="D135" s="793"/>
      <c r="E135" s="793"/>
      <c r="F135" s="793"/>
      <c r="G135" s="793"/>
      <c r="H135" s="793"/>
      <c r="I135" s="792"/>
      <c r="J135" s="792"/>
      <c r="K135" s="792"/>
      <c r="L135" s="792"/>
      <c r="M135" s="792"/>
      <c r="N135" s="792"/>
      <c r="O135" s="792"/>
      <c r="P135" s="792"/>
      <c r="Q135" s="792"/>
      <c r="R135" s="792"/>
      <c r="S135" s="792"/>
      <c r="T135" s="792"/>
    </row>
    <row r="136" spans="3:20" s="791" customFormat="1" ht="21.75" customHeight="1" x14ac:dyDescent="0.2">
      <c r="C136" s="793"/>
      <c r="D136" s="793"/>
      <c r="E136" s="793"/>
      <c r="F136" s="793"/>
      <c r="G136" s="793"/>
      <c r="H136" s="793"/>
      <c r="I136" s="792"/>
      <c r="J136" s="792"/>
      <c r="K136" s="792"/>
      <c r="L136" s="792"/>
      <c r="M136" s="792"/>
      <c r="N136" s="792"/>
      <c r="O136" s="792"/>
      <c r="P136" s="792"/>
      <c r="Q136" s="792"/>
      <c r="R136" s="792"/>
      <c r="S136" s="792"/>
      <c r="T136" s="792"/>
    </row>
    <row r="137" spans="3:20" s="791" customFormat="1" ht="21.75" customHeight="1" x14ac:dyDescent="0.2">
      <c r="C137" s="793"/>
      <c r="D137" s="793"/>
      <c r="E137" s="793"/>
      <c r="F137" s="793"/>
      <c r="G137" s="793"/>
      <c r="H137" s="793"/>
      <c r="I137" s="792"/>
      <c r="J137" s="792"/>
      <c r="K137" s="792"/>
      <c r="L137" s="792"/>
      <c r="M137" s="792"/>
      <c r="N137" s="792"/>
      <c r="O137" s="792"/>
      <c r="P137" s="792"/>
      <c r="Q137" s="792"/>
      <c r="R137" s="792"/>
      <c r="S137" s="792"/>
      <c r="T137" s="792"/>
    </row>
    <row r="138" spans="3:20" s="791" customFormat="1" ht="21.75" customHeight="1" x14ac:dyDescent="0.2">
      <c r="C138" s="793"/>
      <c r="D138" s="793"/>
      <c r="E138" s="793"/>
      <c r="F138" s="793"/>
      <c r="G138" s="793"/>
      <c r="H138" s="793"/>
      <c r="I138" s="792"/>
      <c r="J138" s="792"/>
      <c r="K138" s="792"/>
      <c r="L138" s="792"/>
      <c r="M138" s="792"/>
      <c r="N138" s="792"/>
      <c r="O138" s="792"/>
      <c r="P138" s="792"/>
      <c r="Q138" s="792"/>
      <c r="R138" s="792"/>
      <c r="S138" s="792"/>
      <c r="T138" s="792"/>
    </row>
    <row r="139" spans="3:20" s="791" customFormat="1" ht="21.75" customHeight="1" x14ac:dyDescent="0.2">
      <c r="C139" s="793"/>
      <c r="D139" s="793"/>
      <c r="E139" s="793"/>
      <c r="F139" s="793"/>
      <c r="G139" s="793"/>
      <c r="H139" s="793"/>
      <c r="I139" s="792"/>
      <c r="J139" s="792"/>
      <c r="K139" s="792"/>
      <c r="L139" s="792"/>
      <c r="M139" s="792"/>
      <c r="N139" s="792"/>
      <c r="O139" s="792"/>
      <c r="P139" s="792"/>
      <c r="Q139" s="792"/>
      <c r="R139" s="792"/>
      <c r="S139" s="792"/>
      <c r="T139" s="792"/>
    </row>
    <row r="140" spans="3:20" s="791" customFormat="1" ht="21.75" customHeight="1" x14ac:dyDescent="0.2">
      <c r="C140" s="793"/>
      <c r="D140" s="793"/>
      <c r="E140" s="793"/>
      <c r="F140" s="793"/>
      <c r="G140" s="793"/>
      <c r="H140" s="793"/>
      <c r="I140" s="792"/>
      <c r="J140" s="792"/>
      <c r="K140" s="792"/>
      <c r="L140" s="792"/>
      <c r="M140" s="792"/>
      <c r="N140" s="792"/>
      <c r="O140" s="792"/>
      <c r="P140" s="792"/>
      <c r="Q140" s="792"/>
      <c r="R140" s="792"/>
      <c r="S140" s="792"/>
      <c r="T140" s="792"/>
    </row>
    <row r="141" spans="3:20" s="791" customFormat="1" ht="21.75" customHeight="1" x14ac:dyDescent="0.2">
      <c r="C141" s="793"/>
      <c r="D141" s="793"/>
      <c r="E141" s="793"/>
      <c r="F141" s="793"/>
      <c r="G141" s="793"/>
      <c r="H141" s="793"/>
      <c r="I141" s="793"/>
      <c r="J141" s="793"/>
      <c r="K141" s="793"/>
      <c r="L141" s="793"/>
      <c r="M141" s="793"/>
      <c r="N141" s="793"/>
      <c r="O141" s="793"/>
      <c r="P141" s="793"/>
      <c r="Q141" s="793"/>
      <c r="R141" s="793"/>
      <c r="S141" s="793"/>
      <c r="T141" s="793"/>
    </row>
    <row r="142" spans="3:20" s="791" customFormat="1" ht="21.75" customHeight="1" x14ac:dyDescent="0.2">
      <c r="C142" s="793"/>
      <c r="D142" s="793"/>
      <c r="E142" s="793"/>
      <c r="F142" s="793"/>
      <c r="G142" s="793"/>
      <c r="H142" s="793"/>
      <c r="I142" s="793"/>
      <c r="J142" s="793"/>
      <c r="K142" s="793"/>
      <c r="L142" s="793"/>
      <c r="M142" s="793"/>
      <c r="N142" s="793"/>
      <c r="O142" s="793"/>
      <c r="P142" s="793"/>
      <c r="Q142" s="793"/>
      <c r="R142" s="793"/>
      <c r="S142" s="793"/>
      <c r="T142" s="793"/>
    </row>
    <row r="143" spans="3:20" s="791" customFormat="1" ht="21.75" customHeight="1" x14ac:dyDescent="0.2">
      <c r="C143" s="793"/>
      <c r="D143" s="793"/>
      <c r="E143" s="793"/>
      <c r="F143" s="793"/>
      <c r="G143" s="793"/>
      <c r="H143" s="793"/>
      <c r="I143" s="793"/>
      <c r="J143" s="793"/>
      <c r="K143" s="793"/>
      <c r="L143" s="793"/>
      <c r="M143" s="793"/>
      <c r="N143" s="793"/>
      <c r="O143" s="793"/>
      <c r="P143" s="793"/>
      <c r="Q143" s="793"/>
      <c r="R143" s="793"/>
      <c r="S143" s="793"/>
      <c r="T143" s="793"/>
    </row>
    <row r="144" spans="3:20" s="791" customFormat="1" ht="21.75" customHeight="1" x14ac:dyDescent="0.2">
      <c r="C144" s="793"/>
      <c r="D144" s="793"/>
      <c r="E144" s="793"/>
      <c r="F144" s="793"/>
      <c r="G144" s="793"/>
      <c r="H144" s="793"/>
      <c r="I144" s="793"/>
      <c r="J144" s="793"/>
      <c r="K144" s="793"/>
      <c r="L144" s="793"/>
      <c r="M144" s="793"/>
      <c r="N144" s="793"/>
      <c r="O144" s="793"/>
      <c r="P144" s="793"/>
      <c r="Q144" s="793"/>
      <c r="R144" s="793"/>
      <c r="S144" s="793"/>
      <c r="T144" s="793"/>
    </row>
    <row r="145" spans="3:20" s="791" customFormat="1" ht="21.75" customHeight="1" x14ac:dyDescent="0.2">
      <c r="C145" s="793"/>
      <c r="D145" s="793"/>
      <c r="E145" s="793"/>
      <c r="F145" s="793"/>
      <c r="G145" s="793"/>
      <c r="H145" s="793"/>
      <c r="I145" s="793"/>
      <c r="J145" s="793"/>
      <c r="K145" s="793"/>
      <c r="L145" s="793"/>
      <c r="M145" s="793"/>
      <c r="N145" s="793"/>
      <c r="O145" s="793"/>
      <c r="P145" s="793"/>
      <c r="Q145" s="793"/>
      <c r="R145" s="793"/>
      <c r="S145" s="793"/>
      <c r="T145" s="793"/>
    </row>
    <row r="146" spans="3:20" s="791" customFormat="1" ht="21.75" customHeight="1" x14ac:dyDescent="0.2">
      <c r="C146" s="793"/>
      <c r="D146" s="793"/>
      <c r="E146" s="793"/>
      <c r="F146" s="793"/>
      <c r="G146" s="793"/>
      <c r="H146" s="793"/>
      <c r="I146" s="793"/>
      <c r="J146" s="793"/>
      <c r="K146" s="793"/>
      <c r="L146" s="793"/>
      <c r="M146" s="793"/>
      <c r="N146" s="793"/>
      <c r="O146" s="793"/>
      <c r="P146" s="793"/>
      <c r="Q146" s="793"/>
      <c r="R146" s="793"/>
      <c r="S146" s="793"/>
      <c r="T146" s="793"/>
    </row>
    <row r="147" spans="3:20" s="791" customFormat="1" ht="21.75" customHeight="1" x14ac:dyDescent="0.2">
      <c r="C147" s="793"/>
      <c r="D147" s="793"/>
      <c r="E147" s="793"/>
      <c r="F147" s="793"/>
      <c r="G147" s="793"/>
      <c r="H147" s="793"/>
      <c r="I147" s="793"/>
      <c r="J147" s="793"/>
      <c r="K147" s="793"/>
      <c r="L147" s="793"/>
      <c r="M147" s="793"/>
      <c r="N147" s="793"/>
      <c r="O147" s="793"/>
      <c r="P147" s="793"/>
      <c r="Q147" s="793"/>
      <c r="R147" s="793"/>
      <c r="S147" s="793"/>
      <c r="T147" s="793"/>
    </row>
    <row r="148" spans="3:20" s="791" customFormat="1" ht="21.75" customHeight="1" x14ac:dyDescent="0.2">
      <c r="C148" s="793"/>
      <c r="D148" s="793"/>
      <c r="E148" s="793"/>
      <c r="F148" s="793"/>
      <c r="G148" s="793"/>
      <c r="H148" s="793"/>
      <c r="I148" s="793"/>
      <c r="J148" s="793"/>
      <c r="K148" s="793"/>
      <c r="L148" s="793"/>
      <c r="M148" s="793"/>
      <c r="N148" s="793"/>
      <c r="O148" s="793"/>
      <c r="P148" s="793"/>
      <c r="Q148" s="793"/>
      <c r="R148" s="793"/>
      <c r="S148" s="793"/>
      <c r="T148" s="793"/>
    </row>
    <row r="149" spans="3:20" s="791" customFormat="1" ht="21.75" customHeight="1" x14ac:dyDescent="0.2">
      <c r="C149" s="793"/>
      <c r="D149" s="793"/>
      <c r="E149" s="793"/>
      <c r="F149" s="793"/>
      <c r="G149" s="793"/>
      <c r="H149" s="793"/>
      <c r="I149" s="793"/>
      <c r="J149" s="793"/>
      <c r="K149" s="793"/>
      <c r="L149" s="793"/>
      <c r="M149" s="793"/>
      <c r="N149" s="793"/>
      <c r="O149" s="793"/>
      <c r="P149" s="793"/>
      <c r="Q149" s="793"/>
      <c r="R149" s="793"/>
      <c r="S149" s="793"/>
      <c r="T149" s="793"/>
    </row>
    <row r="150" spans="3:20" s="791" customFormat="1" ht="21.75" customHeight="1" x14ac:dyDescent="0.2">
      <c r="C150" s="793"/>
      <c r="D150" s="793"/>
      <c r="E150" s="793"/>
      <c r="F150" s="793"/>
      <c r="G150" s="793"/>
      <c r="H150" s="793"/>
      <c r="I150" s="793"/>
      <c r="J150" s="793"/>
      <c r="K150" s="793"/>
      <c r="L150" s="793"/>
      <c r="M150" s="793"/>
      <c r="N150" s="793"/>
      <c r="O150" s="793"/>
      <c r="P150" s="793"/>
      <c r="Q150" s="793"/>
      <c r="R150" s="793"/>
      <c r="S150" s="793"/>
      <c r="T150" s="793"/>
    </row>
    <row r="151" spans="3:20" s="791" customFormat="1" ht="21.75" customHeight="1" x14ac:dyDescent="0.2">
      <c r="C151" s="793"/>
      <c r="D151" s="793"/>
      <c r="E151" s="793"/>
      <c r="F151" s="793"/>
      <c r="G151" s="793"/>
      <c r="H151" s="793"/>
      <c r="I151" s="793"/>
      <c r="J151" s="793"/>
      <c r="K151" s="793"/>
      <c r="L151" s="793"/>
      <c r="M151" s="793"/>
      <c r="N151" s="793"/>
      <c r="O151" s="793"/>
      <c r="P151" s="793"/>
      <c r="Q151" s="793"/>
      <c r="R151" s="793"/>
      <c r="S151" s="793"/>
      <c r="T151" s="793"/>
    </row>
    <row r="152" spans="3:20" s="791" customFormat="1" ht="21.75" customHeight="1" x14ac:dyDescent="0.2">
      <c r="C152" s="793"/>
      <c r="D152" s="793"/>
      <c r="E152" s="793"/>
      <c r="F152" s="793"/>
      <c r="G152" s="793"/>
      <c r="H152" s="793"/>
      <c r="I152" s="793"/>
      <c r="J152" s="793"/>
      <c r="K152" s="793"/>
      <c r="L152" s="793"/>
      <c r="M152" s="793"/>
      <c r="N152" s="793"/>
      <c r="O152" s="793"/>
      <c r="P152" s="793"/>
      <c r="Q152" s="793"/>
      <c r="R152" s="793"/>
      <c r="S152" s="793"/>
      <c r="T152" s="793"/>
    </row>
    <row r="153" spans="3:20" s="791" customFormat="1" ht="21.75" customHeight="1" x14ac:dyDescent="0.2">
      <c r="C153" s="793"/>
      <c r="D153" s="793"/>
      <c r="E153" s="793"/>
      <c r="F153" s="793"/>
      <c r="G153" s="793"/>
      <c r="H153" s="793"/>
      <c r="I153" s="793"/>
      <c r="J153" s="793"/>
      <c r="K153" s="793"/>
      <c r="L153" s="793"/>
      <c r="M153" s="793"/>
      <c r="N153" s="793"/>
      <c r="O153" s="793"/>
      <c r="P153" s="793"/>
      <c r="Q153" s="793"/>
      <c r="R153" s="793"/>
      <c r="S153" s="793"/>
      <c r="T153" s="793"/>
    </row>
    <row r="154" spans="3:20" s="791" customFormat="1" ht="21.75" customHeight="1" x14ac:dyDescent="0.2">
      <c r="C154" s="793"/>
      <c r="D154" s="793"/>
      <c r="E154" s="793"/>
      <c r="F154" s="793"/>
      <c r="G154" s="793"/>
      <c r="H154" s="793"/>
      <c r="I154" s="793"/>
      <c r="J154" s="793"/>
      <c r="K154" s="793"/>
      <c r="L154" s="793"/>
      <c r="M154" s="793"/>
      <c r="N154" s="793"/>
      <c r="O154" s="793"/>
      <c r="P154" s="793"/>
      <c r="Q154" s="793"/>
      <c r="R154" s="793"/>
      <c r="S154" s="793"/>
      <c r="T154" s="793"/>
    </row>
    <row r="155" spans="3:20" s="791" customFormat="1" ht="21.75" customHeight="1" x14ac:dyDescent="0.2">
      <c r="C155" s="793"/>
      <c r="D155" s="793"/>
      <c r="E155" s="793"/>
      <c r="F155" s="793"/>
      <c r="G155" s="793"/>
      <c r="H155" s="793"/>
      <c r="I155" s="793"/>
      <c r="J155" s="793"/>
      <c r="K155" s="793"/>
      <c r="L155" s="793"/>
      <c r="M155" s="793"/>
      <c r="N155" s="793"/>
      <c r="O155" s="793"/>
      <c r="P155" s="793"/>
      <c r="Q155" s="793"/>
      <c r="R155" s="793"/>
      <c r="S155" s="793"/>
      <c r="T155" s="793"/>
    </row>
    <row r="156" spans="3:20" s="791" customFormat="1" ht="21.75" customHeight="1" x14ac:dyDescent="0.2">
      <c r="C156" s="793"/>
      <c r="D156" s="793"/>
      <c r="E156" s="793"/>
      <c r="F156" s="793"/>
      <c r="G156" s="793"/>
      <c r="H156" s="793"/>
      <c r="I156" s="793"/>
      <c r="J156" s="793"/>
      <c r="K156" s="793"/>
      <c r="L156" s="793"/>
      <c r="M156" s="793"/>
      <c r="N156" s="793"/>
      <c r="O156" s="793"/>
      <c r="P156" s="793"/>
      <c r="Q156" s="793"/>
      <c r="R156" s="793"/>
      <c r="S156" s="793"/>
      <c r="T156" s="793"/>
    </row>
    <row r="157" spans="3:20" s="791" customFormat="1" ht="21.75" customHeight="1" x14ac:dyDescent="0.2">
      <c r="C157" s="793"/>
      <c r="D157" s="793"/>
      <c r="E157" s="793"/>
      <c r="F157" s="793"/>
      <c r="G157" s="793"/>
      <c r="H157" s="793"/>
      <c r="I157" s="793"/>
      <c r="J157" s="793"/>
      <c r="K157" s="793"/>
      <c r="L157" s="793"/>
      <c r="M157" s="793"/>
      <c r="N157" s="793"/>
      <c r="O157" s="793"/>
      <c r="P157" s="793"/>
      <c r="Q157" s="793"/>
      <c r="R157" s="793"/>
      <c r="S157" s="793"/>
      <c r="T157" s="793"/>
    </row>
    <row r="158" spans="3:20" s="791" customFormat="1" ht="21.75" customHeight="1" x14ac:dyDescent="0.2">
      <c r="C158" s="793"/>
      <c r="D158" s="793"/>
      <c r="E158" s="793"/>
      <c r="F158" s="793"/>
      <c r="G158" s="793"/>
      <c r="H158" s="793"/>
      <c r="I158" s="793"/>
      <c r="J158" s="793"/>
      <c r="K158" s="793"/>
      <c r="L158" s="793"/>
      <c r="M158" s="793"/>
      <c r="N158" s="793"/>
      <c r="O158" s="793"/>
      <c r="P158" s="793"/>
      <c r="Q158" s="793"/>
      <c r="R158" s="793"/>
      <c r="S158" s="793"/>
      <c r="T158" s="793"/>
    </row>
    <row r="159" spans="3:20" s="791" customFormat="1" ht="21.75" customHeight="1" x14ac:dyDescent="0.2">
      <c r="C159" s="793"/>
      <c r="D159" s="793"/>
      <c r="E159" s="793"/>
      <c r="F159" s="793"/>
      <c r="G159" s="793"/>
      <c r="H159" s="793"/>
      <c r="I159" s="793"/>
      <c r="J159" s="793"/>
      <c r="K159" s="793"/>
      <c r="L159" s="793"/>
      <c r="M159" s="793"/>
      <c r="N159" s="793"/>
      <c r="O159" s="793"/>
      <c r="P159" s="793"/>
      <c r="Q159" s="793"/>
      <c r="R159" s="793"/>
      <c r="S159" s="793"/>
      <c r="T159" s="793"/>
    </row>
    <row r="160" spans="3:20" ht="21.75" customHeight="1" x14ac:dyDescent="0.5">
      <c r="C160" s="153"/>
      <c r="D160" s="153"/>
      <c r="E160" s="153"/>
      <c r="F160" s="153"/>
      <c r="G160" s="153"/>
      <c r="H160" s="153"/>
      <c r="I160" s="153"/>
      <c r="J160" s="153"/>
      <c r="K160" s="153"/>
      <c r="L160" s="153"/>
      <c r="M160" s="153"/>
      <c r="N160" s="153"/>
      <c r="O160" s="153"/>
      <c r="P160" s="153"/>
      <c r="Q160" s="153"/>
      <c r="R160" s="153"/>
      <c r="S160" s="153"/>
      <c r="T160" s="153"/>
    </row>
    <row r="161" spans="3:20" ht="21.75" customHeight="1" x14ac:dyDescent="0.5">
      <c r="C161" s="153"/>
      <c r="D161" s="153"/>
      <c r="E161" s="153"/>
      <c r="F161" s="153"/>
      <c r="G161" s="153"/>
      <c r="H161" s="153"/>
      <c r="I161" s="153"/>
      <c r="J161" s="153"/>
      <c r="K161" s="153"/>
      <c r="L161" s="153"/>
      <c r="M161" s="153"/>
      <c r="N161" s="153"/>
      <c r="O161" s="153"/>
      <c r="P161" s="153"/>
      <c r="Q161" s="153"/>
      <c r="R161" s="153"/>
      <c r="S161" s="153"/>
      <c r="T161" s="153"/>
    </row>
    <row r="162" spans="3:20" ht="21.75" customHeight="1" x14ac:dyDescent="0.5">
      <c r="C162" s="153"/>
      <c r="D162" s="153"/>
      <c r="E162" s="153"/>
      <c r="F162" s="153"/>
      <c r="G162" s="153"/>
      <c r="H162" s="153"/>
      <c r="I162" s="153"/>
      <c r="J162" s="153"/>
      <c r="K162" s="153"/>
      <c r="L162" s="153"/>
      <c r="M162" s="153"/>
      <c r="N162" s="153"/>
      <c r="O162" s="153"/>
      <c r="P162" s="153"/>
      <c r="Q162" s="153"/>
      <c r="R162" s="153"/>
      <c r="S162" s="153"/>
      <c r="T162" s="153"/>
    </row>
    <row r="163" spans="3:20" ht="21.75" customHeight="1" x14ac:dyDescent="0.5">
      <c r="C163" s="153"/>
      <c r="D163" s="153"/>
      <c r="E163" s="153"/>
      <c r="F163" s="153"/>
      <c r="G163" s="153"/>
      <c r="H163" s="153"/>
      <c r="I163" s="153"/>
      <c r="J163" s="153"/>
      <c r="K163" s="153"/>
      <c r="L163" s="153"/>
      <c r="M163" s="153"/>
      <c r="N163" s="153"/>
      <c r="O163" s="153"/>
      <c r="P163" s="153"/>
      <c r="Q163" s="153"/>
      <c r="R163" s="153"/>
      <c r="S163" s="153"/>
      <c r="T163" s="153"/>
    </row>
    <row r="164" spans="3:20" ht="21.75" customHeight="1" x14ac:dyDescent="0.5">
      <c r="C164" s="153"/>
      <c r="D164" s="153"/>
      <c r="E164" s="153"/>
      <c r="F164" s="153"/>
      <c r="G164" s="153"/>
      <c r="H164" s="153"/>
      <c r="I164" s="153"/>
      <c r="J164" s="153"/>
      <c r="K164" s="153"/>
      <c r="L164" s="153"/>
      <c r="M164" s="153"/>
      <c r="N164" s="153"/>
      <c r="O164" s="153"/>
      <c r="P164" s="153"/>
      <c r="Q164" s="153"/>
      <c r="R164" s="153"/>
      <c r="S164" s="153"/>
      <c r="T164" s="153"/>
    </row>
    <row r="165" spans="3:20" ht="21.75" customHeight="1" x14ac:dyDescent="0.5">
      <c r="C165" s="153"/>
      <c r="D165" s="153"/>
      <c r="E165" s="153"/>
      <c r="F165" s="153"/>
      <c r="G165" s="153"/>
      <c r="H165" s="153"/>
      <c r="I165" s="153"/>
      <c r="J165" s="153"/>
      <c r="K165" s="153"/>
      <c r="L165" s="153"/>
      <c r="M165" s="153"/>
      <c r="N165" s="153"/>
      <c r="O165" s="153"/>
      <c r="P165" s="153"/>
      <c r="Q165" s="153"/>
      <c r="R165" s="153"/>
      <c r="S165" s="153"/>
      <c r="T165" s="153"/>
    </row>
    <row r="166" spans="3:20" ht="21.75" customHeight="1" x14ac:dyDescent="0.5">
      <c r="C166" s="153"/>
      <c r="D166" s="153"/>
      <c r="E166" s="153"/>
      <c r="F166" s="153"/>
      <c r="G166" s="153"/>
      <c r="H166" s="153"/>
      <c r="I166" s="153"/>
      <c r="J166" s="153"/>
      <c r="K166" s="153"/>
      <c r="L166" s="153"/>
      <c r="M166" s="153"/>
      <c r="N166" s="153"/>
      <c r="O166" s="153"/>
      <c r="P166" s="153"/>
      <c r="Q166" s="153"/>
      <c r="R166" s="153"/>
      <c r="S166" s="153"/>
      <c r="T166" s="153"/>
    </row>
    <row r="167" spans="3:20" ht="21.75" customHeight="1" x14ac:dyDescent="0.5">
      <c r="C167" s="153"/>
      <c r="D167" s="153"/>
      <c r="E167" s="153"/>
      <c r="F167" s="153"/>
      <c r="G167" s="153"/>
      <c r="H167" s="153"/>
      <c r="I167" s="153"/>
      <c r="J167" s="153"/>
      <c r="K167" s="153"/>
      <c r="L167" s="153"/>
      <c r="M167" s="153"/>
      <c r="N167" s="153"/>
      <c r="O167" s="153"/>
      <c r="P167" s="153"/>
      <c r="Q167" s="153"/>
      <c r="R167" s="153"/>
      <c r="S167" s="153"/>
      <c r="T167" s="153"/>
    </row>
    <row r="168" spans="3:20" ht="21.75" customHeight="1" x14ac:dyDescent="0.5">
      <c r="C168" s="153"/>
      <c r="D168" s="153"/>
      <c r="E168" s="153"/>
      <c r="F168" s="153"/>
      <c r="G168" s="153"/>
      <c r="H168" s="153"/>
      <c r="I168" s="153"/>
      <c r="J168" s="153"/>
      <c r="K168" s="153"/>
      <c r="L168" s="153"/>
      <c r="M168" s="153"/>
      <c r="N168" s="153"/>
      <c r="O168" s="153"/>
      <c r="P168" s="153"/>
      <c r="Q168" s="153"/>
      <c r="R168" s="153"/>
      <c r="S168" s="153"/>
      <c r="T168" s="153"/>
    </row>
    <row r="169" spans="3:20" ht="21.75" customHeight="1" x14ac:dyDescent="0.5">
      <c r="C169" s="153"/>
      <c r="D169" s="153"/>
      <c r="E169" s="153"/>
      <c r="F169" s="153"/>
      <c r="G169" s="153"/>
      <c r="H169" s="153"/>
      <c r="I169" s="153"/>
      <c r="J169" s="153"/>
      <c r="K169" s="153"/>
      <c r="L169" s="153"/>
      <c r="M169" s="153"/>
      <c r="N169" s="153"/>
      <c r="O169" s="153"/>
      <c r="P169" s="153"/>
      <c r="Q169" s="153"/>
      <c r="R169" s="153"/>
      <c r="S169" s="153"/>
      <c r="T169" s="153"/>
    </row>
    <row r="170" spans="3:20" ht="21.75" customHeight="1" x14ac:dyDescent="0.5">
      <c r="C170" s="153"/>
      <c r="D170" s="153"/>
      <c r="E170" s="153"/>
      <c r="F170" s="153"/>
      <c r="G170" s="153"/>
      <c r="H170" s="153"/>
      <c r="I170" s="153"/>
      <c r="J170" s="153"/>
      <c r="K170" s="153"/>
      <c r="L170" s="153"/>
      <c r="M170" s="153"/>
      <c r="N170" s="153"/>
      <c r="O170" s="153"/>
      <c r="P170" s="153"/>
      <c r="Q170" s="153"/>
      <c r="R170" s="153"/>
      <c r="S170" s="153"/>
      <c r="T170" s="153"/>
    </row>
    <row r="171" spans="3:20" ht="21.75" customHeight="1" x14ac:dyDescent="0.5">
      <c r="C171" s="153"/>
      <c r="D171" s="153"/>
      <c r="E171" s="153"/>
      <c r="F171" s="153"/>
      <c r="G171" s="153"/>
      <c r="H171" s="153"/>
      <c r="I171" s="153"/>
      <c r="J171" s="153"/>
      <c r="K171" s="153"/>
      <c r="L171" s="153"/>
      <c r="M171" s="153"/>
      <c r="N171" s="153"/>
      <c r="O171" s="153"/>
      <c r="P171" s="153"/>
      <c r="Q171" s="153"/>
      <c r="R171" s="153"/>
      <c r="S171" s="153"/>
      <c r="T171" s="153"/>
    </row>
    <row r="172" spans="3:20" ht="21.75" customHeight="1" x14ac:dyDescent="0.5">
      <c r="C172" s="153"/>
      <c r="D172" s="153"/>
      <c r="E172" s="153"/>
      <c r="F172" s="153"/>
      <c r="G172" s="153"/>
      <c r="H172" s="153"/>
      <c r="I172" s="153"/>
      <c r="J172" s="153"/>
      <c r="K172" s="153"/>
      <c r="L172" s="153"/>
      <c r="M172" s="153"/>
      <c r="N172" s="153"/>
      <c r="O172" s="153"/>
      <c r="P172" s="153"/>
      <c r="Q172" s="153"/>
      <c r="R172" s="153"/>
      <c r="S172" s="153"/>
      <c r="T172" s="153"/>
    </row>
    <row r="173" spans="3:20" ht="21.75" customHeight="1" x14ac:dyDescent="0.5">
      <c r="C173" s="153"/>
      <c r="D173" s="153"/>
      <c r="E173" s="153"/>
      <c r="F173" s="153"/>
      <c r="G173" s="153"/>
      <c r="H173" s="153"/>
      <c r="I173" s="153"/>
      <c r="J173" s="153"/>
      <c r="K173" s="153"/>
      <c r="L173" s="153"/>
      <c r="M173" s="153"/>
      <c r="N173" s="153"/>
      <c r="O173" s="153"/>
      <c r="P173" s="153"/>
      <c r="Q173" s="153"/>
      <c r="R173" s="153"/>
      <c r="S173" s="153"/>
      <c r="T173" s="153"/>
    </row>
    <row r="174" spans="3:20" ht="21.75" customHeight="1" x14ac:dyDescent="0.5">
      <c r="C174" s="153"/>
      <c r="D174" s="153"/>
      <c r="E174" s="153"/>
      <c r="F174" s="153"/>
      <c r="G174" s="153"/>
      <c r="H174" s="153"/>
      <c r="I174" s="153"/>
      <c r="J174" s="153"/>
      <c r="K174" s="153"/>
      <c r="L174" s="153"/>
      <c r="M174" s="153"/>
      <c r="N174" s="153"/>
      <c r="O174" s="153"/>
      <c r="P174" s="153"/>
      <c r="Q174" s="153"/>
      <c r="R174" s="153"/>
      <c r="S174" s="153"/>
      <c r="T174" s="153"/>
    </row>
    <row r="175" spans="3:20" ht="21.75" customHeight="1" x14ac:dyDescent="0.5">
      <c r="C175" s="153"/>
      <c r="D175" s="153"/>
      <c r="E175" s="153"/>
      <c r="F175" s="153"/>
      <c r="G175" s="153"/>
      <c r="H175" s="153"/>
      <c r="I175" s="153"/>
      <c r="J175" s="153"/>
      <c r="K175" s="153"/>
      <c r="L175" s="153"/>
      <c r="M175" s="153"/>
      <c r="N175" s="153"/>
      <c r="O175" s="153"/>
      <c r="P175" s="153"/>
      <c r="Q175" s="153"/>
      <c r="R175" s="153"/>
      <c r="S175" s="153"/>
      <c r="T175" s="153"/>
    </row>
    <row r="176" spans="3:20" ht="21.75" customHeight="1" x14ac:dyDescent="0.5">
      <c r="C176" s="153"/>
      <c r="D176" s="153"/>
      <c r="E176" s="153"/>
      <c r="F176" s="153"/>
      <c r="G176" s="153"/>
      <c r="H176" s="153"/>
      <c r="I176" s="153"/>
      <c r="J176" s="153"/>
      <c r="K176" s="153"/>
      <c r="L176" s="153"/>
      <c r="M176" s="153"/>
      <c r="N176" s="153"/>
      <c r="O176" s="153"/>
      <c r="P176" s="153"/>
      <c r="Q176" s="153"/>
      <c r="R176" s="153"/>
      <c r="S176" s="153"/>
      <c r="T176" s="153"/>
    </row>
    <row r="177" spans="3:20" ht="21.75" customHeight="1" x14ac:dyDescent="0.5">
      <c r="C177" s="153"/>
      <c r="D177" s="153"/>
      <c r="E177" s="153"/>
      <c r="F177" s="153"/>
      <c r="G177" s="153"/>
      <c r="H177" s="153"/>
      <c r="I177" s="153"/>
      <c r="J177" s="153"/>
      <c r="K177" s="153"/>
      <c r="L177" s="153"/>
      <c r="M177" s="153"/>
      <c r="N177" s="153"/>
      <c r="O177" s="153"/>
      <c r="P177" s="153"/>
      <c r="Q177" s="153"/>
      <c r="R177" s="153"/>
      <c r="S177" s="153"/>
      <c r="T177" s="153"/>
    </row>
    <row r="178" spans="3:20" ht="21.75" customHeight="1" x14ac:dyDescent="0.5">
      <c r="C178" s="153"/>
      <c r="D178" s="153"/>
      <c r="E178" s="153"/>
      <c r="F178" s="153"/>
      <c r="G178" s="153"/>
      <c r="H178" s="153"/>
      <c r="I178" s="153"/>
      <c r="J178" s="153"/>
      <c r="K178" s="153"/>
      <c r="L178" s="153"/>
      <c r="M178" s="153"/>
      <c r="N178" s="153"/>
      <c r="O178" s="153"/>
      <c r="P178" s="153"/>
      <c r="Q178" s="153"/>
      <c r="R178" s="153"/>
      <c r="S178" s="153"/>
      <c r="T178" s="153"/>
    </row>
    <row r="179" spans="3:20" ht="21.75" customHeight="1" x14ac:dyDescent="0.5">
      <c r="C179" s="153"/>
      <c r="D179" s="153"/>
      <c r="E179" s="153"/>
      <c r="F179" s="153"/>
      <c r="G179" s="153"/>
      <c r="H179" s="153"/>
      <c r="I179" s="153"/>
      <c r="J179" s="153"/>
      <c r="K179" s="153"/>
      <c r="L179" s="153"/>
      <c r="M179" s="153"/>
      <c r="N179" s="153"/>
      <c r="O179" s="153"/>
      <c r="P179" s="153"/>
      <c r="Q179" s="153"/>
      <c r="R179" s="153"/>
      <c r="S179" s="153"/>
      <c r="T179" s="153"/>
    </row>
    <row r="180" spans="3:20" ht="21.75" customHeight="1" x14ac:dyDescent="0.5">
      <c r="C180" s="153"/>
      <c r="D180" s="153"/>
      <c r="E180" s="153"/>
      <c r="F180" s="153"/>
      <c r="G180" s="153"/>
      <c r="H180" s="153"/>
      <c r="I180" s="153"/>
      <c r="J180" s="153"/>
      <c r="K180" s="153"/>
      <c r="L180" s="153"/>
      <c r="M180" s="153"/>
      <c r="N180" s="153"/>
      <c r="O180" s="153"/>
      <c r="P180" s="153"/>
      <c r="Q180" s="153"/>
      <c r="R180" s="153"/>
      <c r="S180" s="153"/>
      <c r="T180" s="153"/>
    </row>
    <row r="181" spans="3:20" ht="21.75" customHeight="1" x14ac:dyDescent="0.5">
      <c r="C181" s="153"/>
      <c r="D181" s="153"/>
      <c r="E181" s="153"/>
      <c r="F181" s="153"/>
      <c r="G181" s="153"/>
      <c r="H181" s="153"/>
      <c r="I181" s="153"/>
      <c r="J181" s="153"/>
      <c r="K181" s="153"/>
      <c r="L181" s="153"/>
      <c r="M181" s="153"/>
      <c r="N181" s="153"/>
      <c r="O181" s="153"/>
      <c r="P181" s="153"/>
      <c r="Q181" s="153"/>
      <c r="R181" s="153"/>
      <c r="S181" s="153"/>
      <c r="T181" s="153"/>
    </row>
    <row r="182" spans="3:20" ht="21.75" customHeight="1" x14ac:dyDescent="0.5">
      <c r="C182" s="153"/>
      <c r="D182" s="153"/>
      <c r="E182" s="153"/>
      <c r="F182" s="153"/>
      <c r="G182" s="153"/>
      <c r="H182" s="153"/>
      <c r="I182" s="153"/>
      <c r="J182" s="153"/>
      <c r="K182" s="153"/>
      <c r="L182" s="153"/>
      <c r="M182" s="153"/>
      <c r="N182" s="153"/>
      <c r="O182" s="153"/>
      <c r="P182" s="153"/>
      <c r="Q182" s="153"/>
      <c r="R182" s="153"/>
      <c r="S182" s="153"/>
      <c r="T182" s="153"/>
    </row>
    <row r="183" spans="3:20" ht="21.75" customHeight="1" x14ac:dyDescent="0.5">
      <c r="C183" s="153"/>
      <c r="D183" s="153"/>
      <c r="E183" s="153"/>
      <c r="F183" s="153"/>
      <c r="G183" s="153"/>
      <c r="H183" s="153"/>
      <c r="I183" s="153"/>
      <c r="J183" s="153"/>
      <c r="K183" s="153"/>
      <c r="L183" s="153"/>
      <c r="M183" s="153"/>
      <c r="N183" s="153"/>
      <c r="O183" s="153"/>
      <c r="P183" s="153"/>
      <c r="Q183" s="153"/>
      <c r="R183" s="153"/>
      <c r="S183" s="153"/>
      <c r="T183" s="153"/>
    </row>
    <row r="184" spans="3:20" ht="21.75" customHeight="1" x14ac:dyDescent="0.5">
      <c r="C184" s="153"/>
      <c r="D184" s="153"/>
      <c r="E184" s="153"/>
      <c r="F184" s="153"/>
      <c r="G184" s="153"/>
      <c r="H184" s="153"/>
      <c r="I184" s="153"/>
      <c r="J184" s="153"/>
      <c r="K184" s="153"/>
      <c r="L184" s="153"/>
      <c r="M184" s="153"/>
      <c r="N184" s="153"/>
      <c r="O184" s="153"/>
      <c r="P184" s="153"/>
      <c r="Q184" s="153"/>
      <c r="R184" s="153"/>
      <c r="S184" s="153"/>
      <c r="T184" s="153"/>
    </row>
    <row r="185" spans="3:20" ht="21.75" customHeight="1" x14ac:dyDescent="0.5">
      <c r="C185" s="153"/>
      <c r="D185" s="153"/>
      <c r="E185" s="153"/>
      <c r="F185" s="153"/>
      <c r="G185" s="153"/>
      <c r="H185" s="153"/>
      <c r="I185" s="153"/>
      <c r="J185" s="153"/>
      <c r="K185" s="153"/>
      <c r="L185" s="153"/>
      <c r="M185" s="153"/>
      <c r="N185" s="153"/>
      <c r="O185" s="153"/>
      <c r="P185" s="153"/>
      <c r="Q185" s="153"/>
      <c r="R185" s="153"/>
      <c r="S185" s="153"/>
      <c r="T185" s="153"/>
    </row>
    <row r="186" spans="3:20" ht="21.75" customHeight="1" x14ac:dyDescent="0.5">
      <c r="C186" s="153"/>
      <c r="D186" s="153"/>
      <c r="E186" s="153"/>
      <c r="F186" s="153"/>
      <c r="G186" s="153"/>
      <c r="H186" s="153"/>
      <c r="I186" s="153"/>
      <c r="J186" s="153"/>
      <c r="K186" s="153"/>
      <c r="L186" s="153"/>
      <c r="M186" s="153"/>
      <c r="N186" s="153"/>
      <c r="O186" s="153"/>
      <c r="P186" s="153"/>
      <c r="Q186" s="153"/>
      <c r="R186" s="153"/>
      <c r="S186" s="153"/>
      <c r="T186" s="153"/>
    </row>
    <row r="187" spans="3:20" ht="21.75" customHeight="1" x14ac:dyDescent="0.5">
      <c r="C187" s="153"/>
      <c r="D187" s="153"/>
      <c r="E187" s="153"/>
      <c r="F187" s="153"/>
      <c r="G187" s="153"/>
      <c r="H187" s="153"/>
      <c r="I187" s="153"/>
      <c r="J187" s="153"/>
      <c r="K187" s="153"/>
      <c r="L187" s="153"/>
      <c r="M187" s="153"/>
      <c r="N187" s="153"/>
      <c r="O187" s="153"/>
      <c r="P187" s="153"/>
      <c r="Q187" s="153"/>
      <c r="R187" s="153"/>
      <c r="S187" s="153"/>
      <c r="T187" s="153"/>
    </row>
    <row r="188" spans="3:20" ht="21.75" customHeight="1" x14ac:dyDescent="0.5">
      <c r="C188" s="153"/>
      <c r="D188" s="153"/>
      <c r="E188" s="153"/>
      <c r="F188" s="153"/>
      <c r="G188" s="153"/>
      <c r="H188" s="153"/>
      <c r="I188" s="153"/>
      <c r="J188" s="153"/>
      <c r="K188" s="153"/>
      <c r="L188" s="153"/>
      <c r="M188" s="153"/>
      <c r="N188" s="153"/>
      <c r="O188" s="153"/>
      <c r="P188" s="153"/>
      <c r="Q188" s="153"/>
      <c r="R188" s="153"/>
      <c r="S188" s="153"/>
      <c r="T188" s="153"/>
    </row>
    <row r="189" spans="3:20" ht="21.75" customHeight="1" x14ac:dyDescent="0.5">
      <c r="C189" s="153"/>
      <c r="D189" s="153"/>
      <c r="E189" s="153"/>
      <c r="F189" s="153"/>
      <c r="G189" s="153"/>
      <c r="H189" s="153"/>
      <c r="I189" s="153"/>
      <c r="J189" s="153"/>
      <c r="K189" s="153"/>
      <c r="L189" s="153"/>
      <c r="M189" s="153"/>
      <c r="N189" s="153"/>
      <c r="O189" s="153"/>
      <c r="P189" s="153"/>
      <c r="Q189" s="153"/>
      <c r="R189" s="153"/>
      <c r="S189" s="153"/>
      <c r="T189" s="153"/>
    </row>
    <row r="190" spans="3:20" ht="21.75" customHeight="1" x14ac:dyDescent="0.5">
      <c r="C190" s="153"/>
      <c r="D190" s="153"/>
      <c r="E190" s="153"/>
      <c r="F190" s="153"/>
      <c r="G190" s="153"/>
      <c r="H190" s="153"/>
      <c r="I190" s="153"/>
      <c r="J190" s="153"/>
      <c r="K190" s="153"/>
      <c r="L190" s="153"/>
      <c r="M190" s="153"/>
      <c r="N190" s="153"/>
      <c r="O190" s="153"/>
      <c r="P190" s="153"/>
      <c r="Q190" s="153"/>
      <c r="R190" s="153"/>
      <c r="S190" s="153"/>
      <c r="T190" s="153"/>
    </row>
    <row r="191" spans="3:20" ht="21.75" customHeight="1" x14ac:dyDescent="0.5">
      <c r="C191" s="153"/>
      <c r="D191" s="153"/>
      <c r="E191" s="153"/>
      <c r="F191" s="153"/>
      <c r="G191" s="153"/>
      <c r="H191" s="153"/>
      <c r="I191" s="153"/>
      <c r="J191" s="153"/>
      <c r="K191" s="153"/>
      <c r="L191" s="153"/>
      <c r="M191" s="153"/>
      <c r="N191" s="153"/>
      <c r="O191" s="153"/>
      <c r="P191" s="153"/>
      <c r="Q191" s="153"/>
      <c r="R191" s="153"/>
      <c r="S191" s="153"/>
      <c r="T191" s="153"/>
    </row>
    <row r="192" spans="3:20" ht="21.75" customHeight="1" x14ac:dyDescent="0.5">
      <c r="C192" s="153"/>
      <c r="D192" s="153"/>
      <c r="E192" s="153"/>
      <c r="F192" s="153"/>
      <c r="G192" s="153"/>
      <c r="H192" s="153"/>
      <c r="I192" s="153"/>
      <c r="J192" s="153"/>
      <c r="K192" s="153"/>
      <c r="L192" s="153"/>
      <c r="M192" s="153"/>
      <c r="N192" s="153"/>
      <c r="O192" s="153"/>
      <c r="P192" s="153"/>
      <c r="Q192" s="153"/>
      <c r="R192" s="153"/>
      <c r="S192" s="153"/>
      <c r="T192" s="153"/>
    </row>
    <row r="193" spans="3:20" ht="21.75" customHeight="1" x14ac:dyDescent="0.5">
      <c r="C193" s="153"/>
      <c r="D193" s="153"/>
      <c r="E193" s="153"/>
      <c r="F193" s="153"/>
      <c r="G193" s="153"/>
      <c r="H193" s="153"/>
      <c r="I193" s="153"/>
      <c r="J193" s="153"/>
      <c r="K193" s="153"/>
      <c r="L193" s="153"/>
      <c r="M193" s="153"/>
      <c r="N193" s="153"/>
      <c r="O193" s="153"/>
      <c r="P193" s="153"/>
      <c r="Q193" s="153"/>
      <c r="R193" s="153"/>
      <c r="S193" s="153"/>
      <c r="T193" s="153"/>
    </row>
    <row r="194" spans="3:20" ht="21.75" customHeight="1" x14ac:dyDescent="0.5">
      <c r="C194" s="153"/>
      <c r="D194" s="153"/>
      <c r="E194" s="153"/>
      <c r="F194" s="153"/>
      <c r="G194" s="153"/>
      <c r="H194" s="153"/>
      <c r="I194" s="153"/>
      <c r="J194" s="153"/>
      <c r="K194" s="153"/>
      <c r="L194" s="153"/>
      <c r="M194" s="153"/>
      <c r="N194" s="153"/>
      <c r="O194" s="153"/>
      <c r="P194" s="153"/>
      <c r="Q194" s="153"/>
      <c r="R194" s="153"/>
      <c r="S194" s="153"/>
      <c r="T194" s="153"/>
    </row>
    <row r="195" spans="3:20" ht="21.75" customHeight="1" x14ac:dyDescent="0.5">
      <c r="C195" s="153"/>
      <c r="D195" s="153"/>
      <c r="E195" s="153"/>
      <c r="F195" s="153"/>
      <c r="G195" s="153"/>
      <c r="H195" s="153"/>
      <c r="I195" s="153"/>
      <c r="J195" s="153"/>
      <c r="K195" s="153"/>
      <c r="L195" s="153"/>
      <c r="M195" s="153"/>
      <c r="N195" s="153"/>
      <c r="O195" s="153"/>
      <c r="P195" s="153"/>
      <c r="Q195" s="153"/>
      <c r="R195" s="153"/>
      <c r="S195" s="153"/>
      <c r="T195" s="153"/>
    </row>
    <row r="196" spans="3:20" ht="21.75" customHeight="1" x14ac:dyDescent="0.5">
      <c r="C196" s="153"/>
      <c r="D196" s="153"/>
      <c r="E196" s="153"/>
      <c r="F196" s="153"/>
      <c r="G196" s="153"/>
      <c r="H196" s="153"/>
      <c r="I196" s="153"/>
      <c r="J196" s="153"/>
      <c r="K196" s="153"/>
      <c r="L196" s="153"/>
      <c r="M196" s="153"/>
      <c r="N196" s="153"/>
      <c r="O196" s="153"/>
      <c r="P196" s="153"/>
      <c r="Q196" s="153"/>
      <c r="R196" s="153"/>
      <c r="S196" s="153"/>
      <c r="T196" s="153"/>
    </row>
    <row r="197" spans="3:20" ht="21.75" customHeight="1" x14ac:dyDescent="0.5">
      <c r="C197" s="153"/>
      <c r="D197" s="153"/>
      <c r="E197" s="153"/>
      <c r="F197" s="153"/>
      <c r="G197" s="153"/>
      <c r="H197" s="153"/>
      <c r="I197" s="153"/>
      <c r="J197" s="153"/>
      <c r="K197" s="153"/>
      <c r="L197" s="153"/>
      <c r="M197" s="153"/>
      <c r="N197" s="153"/>
      <c r="O197" s="153"/>
      <c r="P197" s="153"/>
      <c r="Q197" s="153"/>
      <c r="R197" s="153"/>
      <c r="S197" s="153"/>
      <c r="T197" s="153"/>
    </row>
    <row r="198" spans="3:20" ht="21.75" customHeight="1" x14ac:dyDescent="0.5">
      <c r="C198" s="153"/>
      <c r="D198" s="153"/>
      <c r="E198" s="153"/>
      <c r="F198" s="153"/>
      <c r="G198" s="153"/>
      <c r="H198" s="153"/>
      <c r="I198" s="153"/>
      <c r="J198" s="153"/>
      <c r="K198" s="153"/>
      <c r="L198" s="153"/>
      <c r="M198" s="153"/>
      <c r="N198" s="153"/>
      <c r="O198" s="153"/>
      <c r="P198" s="153"/>
      <c r="Q198" s="153"/>
      <c r="R198" s="153"/>
      <c r="S198" s="153"/>
      <c r="T198" s="153"/>
    </row>
    <row r="199" spans="3:20" ht="21.75" customHeight="1" x14ac:dyDescent="0.5">
      <c r="C199" s="153"/>
      <c r="D199" s="153"/>
      <c r="E199" s="153"/>
      <c r="F199" s="153"/>
      <c r="G199" s="153"/>
      <c r="H199" s="153"/>
      <c r="I199" s="153"/>
      <c r="J199" s="153"/>
      <c r="K199" s="153"/>
      <c r="L199" s="153"/>
      <c r="M199" s="153"/>
      <c r="N199" s="153"/>
      <c r="O199" s="153"/>
      <c r="P199" s="153"/>
      <c r="Q199" s="153"/>
      <c r="R199" s="153"/>
      <c r="S199" s="153"/>
      <c r="T199" s="153"/>
    </row>
    <row r="200" spans="3:20" ht="21.75" customHeight="1" x14ac:dyDescent="0.5">
      <c r="C200" s="153"/>
      <c r="D200" s="153"/>
      <c r="E200" s="153"/>
      <c r="F200" s="153"/>
      <c r="G200" s="153"/>
      <c r="H200" s="153"/>
      <c r="I200" s="153"/>
      <c r="J200" s="153"/>
      <c r="K200" s="153"/>
      <c r="L200" s="153"/>
      <c r="M200" s="153"/>
      <c r="N200" s="153"/>
      <c r="O200" s="153"/>
      <c r="P200" s="153"/>
      <c r="Q200" s="153"/>
      <c r="R200" s="153"/>
      <c r="S200" s="153"/>
      <c r="T200" s="153"/>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39"/>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3" width="16.42578125" style="48" customWidth="1"/>
    <col min="4" max="11" width="16.7109375" style="48" customWidth="1"/>
    <col min="12" max="20" width="16.42578125" style="48" customWidth="1"/>
    <col min="21" max="21" width="64" style="48" customWidth="1"/>
    <col min="22" max="22" width="9.140625" style="48"/>
    <col min="23" max="23" width="14.28515625" style="48" bestFit="1" customWidth="1"/>
    <col min="24" max="31" width="9.140625" style="48"/>
    <col min="32" max="32" width="11.42578125" style="48" bestFit="1" customWidth="1"/>
    <col min="33" max="33" width="14.28515625" style="48" bestFit="1" customWidth="1"/>
    <col min="34" max="34" width="13.28515625" style="48" customWidth="1"/>
    <col min="35" max="16384" width="9.140625" style="48"/>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8" customFormat="1" ht="36.75" x14ac:dyDescent="0.85">
      <c r="B4" s="1771" t="s">
        <v>1922</v>
      </c>
      <c r="C4" s="1771"/>
      <c r="D4" s="1771"/>
      <c r="E4" s="1771"/>
      <c r="F4" s="1771"/>
      <c r="G4" s="1771"/>
      <c r="H4" s="1771"/>
      <c r="I4" s="1771"/>
      <c r="J4" s="1771"/>
      <c r="K4" s="1771"/>
      <c r="L4" s="1763" t="s">
        <v>1923</v>
      </c>
      <c r="M4" s="1763"/>
      <c r="N4" s="1763"/>
      <c r="O4" s="1763"/>
      <c r="P4" s="1763"/>
      <c r="Q4" s="1763"/>
      <c r="R4" s="1763"/>
      <c r="S4" s="1763"/>
      <c r="T4" s="1763"/>
      <c r="U4" s="1763"/>
      <c r="V4" s="467"/>
      <c r="W4" s="467"/>
      <c r="X4" s="467"/>
      <c r="Y4" s="467"/>
      <c r="Z4" s="467"/>
      <c r="AA4" s="467"/>
      <c r="AB4" s="467"/>
      <c r="AC4" s="467"/>
      <c r="AD4" s="467"/>
      <c r="AE4" s="467"/>
      <c r="AF4" s="467"/>
      <c r="AG4" s="467"/>
    </row>
    <row r="5" spans="1:34" s="76" customFormat="1" ht="13.5" customHeight="1" x14ac:dyDescent="0.65">
      <c r="B5" s="75"/>
      <c r="C5" s="75"/>
      <c r="D5" s="75"/>
      <c r="E5" s="75"/>
      <c r="F5" s="75"/>
      <c r="G5" s="75"/>
      <c r="H5" s="75"/>
      <c r="I5" s="75"/>
      <c r="J5" s="75"/>
      <c r="K5" s="75"/>
      <c r="L5" s="75"/>
      <c r="M5" s="75"/>
      <c r="N5" s="75"/>
      <c r="O5" s="75"/>
      <c r="P5" s="75"/>
      <c r="Q5" s="75"/>
      <c r="R5" s="75"/>
      <c r="S5" s="75"/>
      <c r="T5" s="75"/>
      <c r="U5" s="75"/>
    </row>
    <row r="6" spans="1:34" s="76" customFormat="1" ht="13.5" customHeight="1" x14ac:dyDescent="0.65">
      <c r="B6" s="75"/>
      <c r="C6" s="75"/>
      <c r="D6" s="75"/>
      <c r="E6" s="75"/>
      <c r="F6" s="75"/>
      <c r="G6" s="75"/>
      <c r="H6" s="75"/>
      <c r="I6" s="75"/>
      <c r="J6" s="75"/>
      <c r="K6" s="75"/>
      <c r="L6" s="75"/>
      <c r="M6" s="75"/>
      <c r="N6" s="75"/>
      <c r="O6" s="75"/>
      <c r="P6" s="75"/>
      <c r="Q6" s="75"/>
      <c r="R6" s="75"/>
      <c r="S6" s="75"/>
      <c r="T6" s="75"/>
      <c r="U6" s="75"/>
    </row>
    <row r="7" spans="1:34" s="416" customFormat="1" ht="22.5" x14ac:dyDescent="0.5">
      <c r="B7" s="1705" t="s">
        <v>1720</v>
      </c>
      <c r="U7" s="228" t="s">
        <v>1724</v>
      </c>
    </row>
    <row r="8" spans="1:34" s="76" customFormat="1" ht="10.5" customHeight="1" thickBot="1" x14ac:dyDescent="0.7">
      <c r="B8" s="75"/>
      <c r="C8" s="75"/>
      <c r="D8" s="75"/>
      <c r="E8" s="75"/>
      <c r="F8" s="75"/>
      <c r="G8" s="75"/>
      <c r="H8" s="75"/>
      <c r="I8" s="75"/>
      <c r="J8" s="75"/>
      <c r="K8" s="75"/>
      <c r="L8" s="75"/>
      <c r="M8" s="75"/>
      <c r="N8" s="75"/>
      <c r="O8" s="75"/>
      <c r="P8" s="75"/>
      <c r="Q8" s="75"/>
      <c r="R8" s="75"/>
      <c r="S8" s="75"/>
      <c r="T8" s="75"/>
      <c r="U8" s="75"/>
    </row>
    <row r="9" spans="1:34" s="1496" customFormat="1" ht="25.5" customHeight="1" thickTop="1" x14ac:dyDescent="0.7">
      <c r="A9" s="257"/>
      <c r="B9" s="1768"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765" t="s">
        <v>884</v>
      </c>
    </row>
    <row r="10" spans="1:34" s="257" customFormat="1" ht="21.75" customHeight="1" x14ac:dyDescent="0.7">
      <c r="B10" s="1769"/>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66"/>
    </row>
    <row r="11" spans="1:34" s="337" customFormat="1" ht="21.75" customHeight="1" x14ac:dyDescent="0.7">
      <c r="A11" s="257"/>
      <c r="B11" s="1770"/>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67"/>
    </row>
    <row r="12" spans="1:34" s="364" customFormat="1" ht="26.1" customHeight="1" x14ac:dyDescent="0.2">
      <c r="B12" s="454" t="s">
        <v>967</v>
      </c>
      <c r="C12" s="659"/>
      <c r="D12" s="659"/>
      <c r="E12" s="659"/>
      <c r="F12" s="659"/>
      <c r="G12" s="659"/>
      <c r="H12" s="659"/>
      <c r="I12" s="1046"/>
      <c r="J12" s="1047"/>
      <c r="K12" s="1047"/>
      <c r="L12" s="1047"/>
      <c r="M12" s="1047"/>
      <c r="N12" s="1047"/>
      <c r="O12" s="1047"/>
      <c r="P12" s="1047"/>
      <c r="Q12" s="1047"/>
      <c r="R12" s="1047"/>
      <c r="S12" s="1047"/>
      <c r="T12" s="1048"/>
      <c r="U12" s="1092" t="s">
        <v>1004</v>
      </c>
    </row>
    <row r="13" spans="1:34" s="364" customFormat="1" ht="12" customHeight="1" x14ac:dyDescent="0.2">
      <c r="B13" s="605"/>
      <c r="C13" s="659"/>
      <c r="D13" s="659"/>
      <c r="E13" s="659"/>
      <c r="F13" s="659"/>
      <c r="G13" s="659"/>
      <c r="H13" s="659"/>
      <c r="I13" s="1046"/>
      <c r="J13" s="1047"/>
      <c r="K13" s="1047"/>
      <c r="L13" s="1047"/>
      <c r="M13" s="1047"/>
      <c r="N13" s="1047"/>
      <c r="O13" s="1047"/>
      <c r="P13" s="1047"/>
      <c r="Q13" s="1047"/>
      <c r="R13" s="1047"/>
      <c r="S13" s="1047"/>
      <c r="T13" s="1048"/>
      <c r="U13" s="1043"/>
    </row>
    <row r="14" spans="1:34" s="364" customFormat="1" ht="26.1" customHeight="1" x14ac:dyDescent="0.2">
      <c r="B14" s="453" t="s">
        <v>528</v>
      </c>
      <c r="C14" s="860">
        <v>4745.0461919571999</v>
      </c>
      <c r="D14" s="860">
        <v>17781.762465658805</v>
      </c>
      <c r="E14" s="860">
        <v>30547.632799036899</v>
      </c>
      <c r="F14" s="860">
        <v>38462.834638420907</v>
      </c>
      <c r="G14" s="860">
        <v>48191.554723686</v>
      </c>
      <c r="H14" s="860">
        <v>75146.236081369992</v>
      </c>
      <c r="I14" s="773">
        <v>46964.099559118011</v>
      </c>
      <c r="J14" s="771">
        <v>54198.249968126998</v>
      </c>
      <c r="K14" s="771">
        <v>56387.367673500004</v>
      </c>
      <c r="L14" s="771">
        <v>59277.017363309998</v>
      </c>
      <c r="M14" s="771">
        <v>50667.537230152397</v>
      </c>
      <c r="N14" s="771">
        <v>55872.375975671996</v>
      </c>
      <c r="O14" s="771">
        <v>59226.228462060004</v>
      </c>
      <c r="P14" s="771">
        <v>63811.365601879996</v>
      </c>
      <c r="Q14" s="771">
        <v>63504.642319630002</v>
      </c>
      <c r="R14" s="771">
        <v>65666.674902319995</v>
      </c>
      <c r="S14" s="771">
        <v>72118.098197759988</v>
      </c>
      <c r="T14" s="772">
        <v>75146.236081369992</v>
      </c>
      <c r="U14" s="604" t="s">
        <v>1200</v>
      </c>
      <c r="V14" s="829"/>
      <c r="W14" s="829"/>
      <c r="X14" s="829"/>
      <c r="Y14" s="829"/>
      <c r="Z14" s="829"/>
      <c r="AA14" s="829"/>
      <c r="AB14" s="829"/>
      <c r="AC14" s="829"/>
      <c r="AD14" s="829"/>
      <c r="AE14" s="829"/>
      <c r="AF14" s="829"/>
      <c r="AG14" s="829"/>
      <c r="AH14" s="829"/>
    </row>
    <row r="15" spans="1:34" s="364" customFormat="1" ht="26.1" customHeight="1" x14ac:dyDescent="0.2">
      <c r="B15" s="605" t="s">
        <v>956</v>
      </c>
      <c r="C15" s="864">
        <v>35.052663440000003</v>
      </c>
      <c r="D15" s="864">
        <v>37.471910350000002</v>
      </c>
      <c r="E15" s="864">
        <v>11.762050839999999</v>
      </c>
      <c r="F15" s="864">
        <v>12.197134929999999</v>
      </c>
      <c r="G15" s="864">
        <v>26.454271340000002</v>
      </c>
      <c r="H15" s="864">
        <v>38.591161990000003</v>
      </c>
      <c r="I15" s="770">
        <v>26.576072620000001</v>
      </c>
      <c r="J15" s="768">
        <v>26.338318650000001</v>
      </c>
      <c r="K15" s="768">
        <v>25.71561015</v>
      </c>
      <c r="L15" s="768">
        <v>25.820920640000001</v>
      </c>
      <c r="M15" s="768">
        <v>25.81259988</v>
      </c>
      <c r="N15" s="768">
        <v>25.344585289999998</v>
      </c>
      <c r="O15" s="768">
        <v>25.258478109999999</v>
      </c>
      <c r="P15" s="768">
        <v>25.137220169999999</v>
      </c>
      <c r="Q15" s="768">
        <v>25.11463294</v>
      </c>
      <c r="R15" s="768">
        <v>38.564268010000006</v>
      </c>
      <c r="S15" s="768">
        <v>24.566940280000001</v>
      </c>
      <c r="T15" s="769">
        <v>38.591161990000003</v>
      </c>
      <c r="U15" s="606" t="s">
        <v>1161</v>
      </c>
      <c r="V15" s="829"/>
      <c r="W15" s="829"/>
      <c r="X15" s="829"/>
      <c r="Y15" s="829"/>
      <c r="Z15" s="829"/>
      <c r="AA15" s="829"/>
      <c r="AB15" s="829"/>
      <c r="AC15" s="829"/>
      <c r="AD15" s="829"/>
      <c r="AE15" s="829"/>
      <c r="AF15" s="829"/>
      <c r="AG15" s="829"/>
      <c r="AH15" s="829"/>
    </row>
    <row r="16" spans="1:34" s="364" customFormat="1" ht="26.1" customHeight="1" x14ac:dyDescent="0.2">
      <c r="B16" s="605" t="s">
        <v>957</v>
      </c>
      <c r="C16" s="864">
        <v>4704.5614725171999</v>
      </c>
      <c r="D16" s="864">
        <v>17729.336555308804</v>
      </c>
      <c r="E16" s="864">
        <v>30535.8707481969</v>
      </c>
      <c r="F16" s="864">
        <v>34830.675680370907</v>
      </c>
      <c r="G16" s="864">
        <v>37956.497685966002</v>
      </c>
      <c r="H16" s="864">
        <v>60319.893998179999</v>
      </c>
      <c r="I16" s="770">
        <v>38880.031567718004</v>
      </c>
      <c r="J16" s="768">
        <v>43904.634553347001</v>
      </c>
      <c r="K16" s="768">
        <v>46085.64862516</v>
      </c>
      <c r="L16" s="768">
        <v>48956.94292211</v>
      </c>
      <c r="M16" s="768">
        <v>42504.216574382393</v>
      </c>
      <c r="N16" s="768">
        <v>44678.629839442001</v>
      </c>
      <c r="O16" s="768">
        <v>48162.684258540001</v>
      </c>
      <c r="P16" s="768">
        <v>51232.017134279995</v>
      </c>
      <c r="Q16" s="768">
        <v>50892.45101592</v>
      </c>
      <c r="R16" s="768">
        <v>53010.566454870001</v>
      </c>
      <c r="S16" s="768">
        <v>59453.682406589993</v>
      </c>
      <c r="T16" s="769">
        <v>60319.893998179999</v>
      </c>
      <c r="U16" s="606" t="s">
        <v>1274</v>
      </c>
      <c r="V16" s="829"/>
      <c r="W16" s="829"/>
      <c r="X16" s="829"/>
      <c r="Y16" s="829"/>
      <c r="Z16" s="829"/>
      <c r="AA16" s="829"/>
      <c r="AB16" s="829"/>
      <c r="AC16" s="829"/>
      <c r="AD16" s="829"/>
      <c r="AE16" s="829"/>
      <c r="AF16" s="829"/>
      <c r="AG16" s="829"/>
      <c r="AH16" s="829"/>
    </row>
    <row r="17" spans="2:34" s="364" customFormat="1" ht="26.1" customHeight="1" x14ac:dyDescent="0.2">
      <c r="B17" s="605" t="s">
        <v>958</v>
      </c>
      <c r="C17" s="864">
        <v>5.4320559999999993</v>
      </c>
      <c r="D17" s="864">
        <v>14.954000000000001</v>
      </c>
      <c r="E17" s="864">
        <v>0</v>
      </c>
      <c r="F17" s="864">
        <v>3619.9618231199997</v>
      </c>
      <c r="G17" s="864">
        <v>10208.60276638</v>
      </c>
      <c r="H17" s="864">
        <v>14787.750921199999</v>
      </c>
      <c r="I17" s="770">
        <v>8057.4919187800006</v>
      </c>
      <c r="J17" s="768">
        <v>10267.277096129999</v>
      </c>
      <c r="K17" s="768">
        <v>10276.00343819</v>
      </c>
      <c r="L17" s="768">
        <v>10294.25352056</v>
      </c>
      <c r="M17" s="768">
        <v>8137.5080558899999</v>
      </c>
      <c r="N17" s="768">
        <v>11168.40155094</v>
      </c>
      <c r="O17" s="768">
        <v>11038.28572541</v>
      </c>
      <c r="P17" s="768">
        <v>12554.211247429999</v>
      </c>
      <c r="Q17" s="768">
        <v>12587.07667077</v>
      </c>
      <c r="R17" s="768">
        <v>12617.544179439999</v>
      </c>
      <c r="S17" s="768">
        <v>12639.848850889999</v>
      </c>
      <c r="T17" s="769">
        <v>14787.750921199999</v>
      </c>
      <c r="U17" s="606" t="s">
        <v>1278</v>
      </c>
      <c r="V17" s="829"/>
      <c r="W17" s="829"/>
      <c r="X17" s="829"/>
      <c r="Y17" s="829"/>
      <c r="Z17" s="829"/>
      <c r="AA17" s="829"/>
      <c r="AB17" s="829"/>
      <c r="AC17" s="829"/>
      <c r="AD17" s="829"/>
      <c r="AE17" s="829"/>
      <c r="AF17" s="829"/>
      <c r="AG17" s="829"/>
      <c r="AH17" s="829"/>
    </row>
    <row r="18" spans="2:34" s="364" customFormat="1" ht="26.1" customHeight="1" x14ac:dyDescent="0.2">
      <c r="B18" s="453" t="s">
        <v>180</v>
      </c>
      <c r="C18" s="860">
        <v>548364.86563621019</v>
      </c>
      <c r="D18" s="860">
        <v>642809.48455738451</v>
      </c>
      <c r="E18" s="860">
        <v>829002.30573511869</v>
      </c>
      <c r="F18" s="860">
        <v>983528.83979748166</v>
      </c>
      <c r="G18" s="860">
        <v>1270278.3780053658</v>
      </c>
      <c r="H18" s="860">
        <v>1326820.1521760672</v>
      </c>
      <c r="I18" s="773">
        <v>1263130.7653490556</v>
      </c>
      <c r="J18" s="771">
        <v>1271593.9835920369</v>
      </c>
      <c r="K18" s="771">
        <v>1278556.3091429132</v>
      </c>
      <c r="L18" s="771">
        <v>1265854.8669575676</v>
      </c>
      <c r="M18" s="771">
        <v>1284334.7739508601</v>
      </c>
      <c r="N18" s="771">
        <v>1293967.427099128</v>
      </c>
      <c r="O18" s="771">
        <v>1332329.379067966</v>
      </c>
      <c r="P18" s="771">
        <v>1343215.1719860504</v>
      </c>
      <c r="Q18" s="771">
        <v>1338128.4527119217</v>
      </c>
      <c r="R18" s="771">
        <v>1341007.8834729001</v>
      </c>
      <c r="S18" s="771">
        <v>1351388.9865380502</v>
      </c>
      <c r="T18" s="772">
        <v>1326820.1521760672</v>
      </c>
      <c r="U18" s="604" t="s">
        <v>1201</v>
      </c>
      <c r="V18" s="829"/>
      <c r="W18" s="829"/>
      <c r="X18" s="829"/>
      <c r="Y18" s="829"/>
      <c r="Z18" s="829"/>
      <c r="AA18" s="829"/>
      <c r="AB18" s="829"/>
      <c r="AC18" s="829"/>
      <c r="AD18" s="829"/>
      <c r="AE18" s="829"/>
      <c r="AF18" s="829"/>
      <c r="AG18" s="829"/>
      <c r="AH18" s="829"/>
    </row>
    <row r="19" spans="2:34" s="364" customFormat="1" ht="26.1" customHeight="1" x14ac:dyDescent="0.2">
      <c r="B19" s="605" t="s">
        <v>955</v>
      </c>
      <c r="C19" s="864">
        <v>532157.53516188567</v>
      </c>
      <c r="D19" s="864">
        <v>621407.87118308304</v>
      </c>
      <c r="E19" s="864">
        <v>788819.83690029418</v>
      </c>
      <c r="F19" s="864">
        <v>935200.55811314122</v>
      </c>
      <c r="G19" s="864">
        <v>1199493.9223560989</v>
      </c>
      <c r="H19" s="864">
        <v>1239625.1588076069</v>
      </c>
      <c r="I19" s="770">
        <v>1201835.6462494303</v>
      </c>
      <c r="J19" s="768">
        <v>1191688.8520627928</v>
      </c>
      <c r="K19" s="768">
        <v>1192708.3681720961</v>
      </c>
      <c r="L19" s="768">
        <v>1176732.0113069625</v>
      </c>
      <c r="M19" s="768">
        <v>1182085.234423795</v>
      </c>
      <c r="N19" s="768">
        <v>1189604.2271998629</v>
      </c>
      <c r="O19" s="768">
        <v>1223251.7392531377</v>
      </c>
      <c r="P19" s="768">
        <v>1233871.3952183707</v>
      </c>
      <c r="Q19" s="768">
        <v>1249070.9702289219</v>
      </c>
      <c r="R19" s="768">
        <v>1254799.8774697809</v>
      </c>
      <c r="S19" s="768">
        <v>1261825.1234123455</v>
      </c>
      <c r="T19" s="769">
        <v>1239625.1588076069</v>
      </c>
      <c r="U19" s="606" t="s">
        <v>1281</v>
      </c>
      <c r="V19" s="829"/>
      <c r="W19" s="829"/>
      <c r="X19" s="829"/>
      <c r="Y19" s="829"/>
      <c r="Z19" s="829"/>
      <c r="AA19" s="829"/>
      <c r="AB19" s="829"/>
      <c r="AC19" s="829"/>
      <c r="AD19" s="829"/>
      <c r="AE19" s="829"/>
      <c r="AF19" s="829"/>
      <c r="AG19" s="829"/>
      <c r="AH19" s="829"/>
    </row>
    <row r="20" spans="2:34" s="364" customFormat="1" ht="26.1" customHeight="1" x14ac:dyDescent="0.2">
      <c r="B20" s="605" t="s">
        <v>960</v>
      </c>
      <c r="C20" s="864">
        <v>162076.75315842859</v>
      </c>
      <c r="D20" s="864">
        <v>204623.7889850341</v>
      </c>
      <c r="E20" s="864">
        <v>251889.67126556649</v>
      </c>
      <c r="F20" s="864">
        <v>263895.45608423324</v>
      </c>
      <c r="G20" s="864">
        <v>336004.89533046272</v>
      </c>
      <c r="H20" s="864">
        <v>408145.19778040418</v>
      </c>
      <c r="I20" s="770">
        <v>314820.25430019968</v>
      </c>
      <c r="J20" s="768">
        <v>313191.57090619969</v>
      </c>
      <c r="K20" s="768">
        <v>331098.8685134566</v>
      </c>
      <c r="L20" s="768">
        <v>333469.27093266201</v>
      </c>
      <c r="M20" s="768">
        <v>348445.30149160739</v>
      </c>
      <c r="N20" s="768">
        <v>346341.99033442017</v>
      </c>
      <c r="O20" s="768">
        <v>357058.12551403866</v>
      </c>
      <c r="P20" s="768">
        <v>360607.68377418036</v>
      </c>
      <c r="Q20" s="768">
        <v>356879.08133872988</v>
      </c>
      <c r="R20" s="768">
        <v>418486.26662143954</v>
      </c>
      <c r="S20" s="768">
        <v>395569.18264561699</v>
      </c>
      <c r="T20" s="769">
        <v>408145.19778040418</v>
      </c>
      <c r="U20" s="606" t="s">
        <v>1202</v>
      </c>
      <c r="V20" s="829"/>
      <c r="W20" s="829"/>
      <c r="X20" s="829"/>
      <c r="Y20" s="829"/>
      <c r="Z20" s="829"/>
      <c r="AA20" s="829"/>
      <c r="AB20" s="829"/>
      <c r="AC20" s="829"/>
      <c r="AD20" s="829"/>
      <c r="AE20" s="829"/>
      <c r="AF20" s="829"/>
      <c r="AG20" s="829"/>
      <c r="AH20" s="829"/>
    </row>
    <row r="21" spans="2:34" s="364" customFormat="1" ht="26.1" customHeight="1" x14ac:dyDescent="0.2">
      <c r="B21" s="605" t="s">
        <v>961</v>
      </c>
      <c r="C21" s="864">
        <v>340201.86944805697</v>
      </c>
      <c r="D21" s="864">
        <v>387438.71905723313</v>
      </c>
      <c r="E21" s="864">
        <v>501396.47185234167</v>
      </c>
      <c r="F21" s="864">
        <v>633110.84375559457</v>
      </c>
      <c r="G21" s="864">
        <v>821853.24709779676</v>
      </c>
      <c r="H21" s="864">
        <v>788032.93305260246</v>
      </c>
      <c r="I21" s="770">
        <v>838863.94580718596</v>
      </c>
      <c r="J21" s="768">
        <v>833314.03195867559</v>
      </c>
      <c r="K21" s="768">
        <v>815872.17570772441</v>
      </c>
      <c r="L21" s="768">
        <v>797427.17645723675</v>
      </c>
      <c r="M21" s="768">
        <v>787098.95106026938</v>
      </c>
      <c r="N21" s="768">
        <v>794993.9017836178</v>
      </c>
      <c r="O21" s="768">
        <v>818808.74339299637</v>
      </c>
      <c r="P21" s="768">
        <v>827724.57389810181</v>
      </c>
      <c r="Q21" s="768">
        <v>848819.72587389324</v>
      </c>
      <c r="R21" s="768">
        <v>787509.33737140661</v>
      </c>
      <c r="S21" s="768">
        <v>819890.90191875212</v>
      </c>
      <c r="T21" s="769">
        <v>788032.93305260246</v>
      </c>
      <c r="U21" s="606" t="s">
        <v>1203</v>
      </c>
      <c r="V21" s="829"/>
      <c r="W21" s="829"/>
      <c r="X21" s="829"/>
      <c r="Y21" s="829"/>
      <c r="Z21" s="829"/>
      <c r="AA21" s="829"/>
      <c r="AB21" s="829"/>
      <c r="AC21" s="829"/>
      <c r="AD21" s="829"/>
      <c r="AE21" s="829"/>
      <c r="AF21" s="829"/>
      <c r="AG21" s="829"/>
      <c r="AH21" s="829"/>
    </row>
    <row r="22" spans="2:34" s="364" customFormat="1" ht="26.1" customHeight="1" x14ac:dyDescent="0.2">
      <c r="B22" s="605" t="s">
        <v>962</v>
      </c>
      <c r="C22" s="864">
        <v>29878.912555400071</v>
      </c>
      <c r="D22" s="864">
        <v>29345.363140815789</v>
      </c>
      <c r="E22" s="864">
        <v>35533.693782385977</v>
      </c>
      <c r="F22" s="864">
        <v>38194.25827331336</v>
      </c>
      <c r="G22" s="864">
        <v>41635.77992783951</v>
      </c>
      <c r="H22" s="864">
        <v>43447.027974600314</v>
      </c>
      <c r="I22" s="770">
        <v>48151.446142044639</v>
      </c>
      <c r="J22" s="768">
        <v>45183.249197917568</v>
      </c>
      <c r="K22" s="768">
        <v>45737.323950915168</v>
      </c>
      <c r="L22" s="768">
        <v>45835.563917063751</v>
      </c>
      <c r="M22" s="768">
        <v>46540.981871918273</v>
      </c>
      <c r="N22" s="768">
        <v>48268.335081824931</v>
      </c>
      <c r="O22" s="768">
        <v>47384.870346102689</v>
      </c>
      <c r="P22" s="768">
        <v>45539.137546088481</v>
      </c>
      <c r="Q22" s="768">
        <v>43372.163016298815</v>
      </c>
      <c r="R22" s="768">
        <v>48804.273476934643</v>
      </c>
      <c r="S22" s="768">
        <v>46365.038847976459</v>
      </c>
      <c r="T22" s="769">
        <v>43447.027974600314</v>
      </c>
      <c r="U22" s="606" t="s">
        <v>1279</v>
      </c>
      <c r="V22" s="829"/>
      <c r="W22" s="829"/>
      <c r="X22" s="829"/>
      <c r="Y22" s="829"/>
      <c r="Z22" s="829"/>
      <c r="AA22" s="829"/>
      <c r="AB22" s="829"/>
      <c r="AC22" s="829"/>
      <c r="AD22" s="829"/>
      <c r="AE22" s="829"/>
      <c r="AF22" s="829"/>
      <c r="AG22" s="829"/>
      <c r="AH22" s="829"/>
    </row>
    <row r="23" spans="2:34" s="364" customFormat="1" ht="26.1" customHeight="1" x14ac:dyDescent="0.2">
      <c r="B23" s="605" t="s">
        <v>959</v>
      </c>
      <c r="C23" s="864">
        <v>16207.330474324526</v>
      </c>
      <c r="D23" s="864">
        <v>21401.613374301473</v>
      </c>
      <c r="E23" s="864">
        <v>40182.468834824474</v>
      </c>
      <c r="F23" s="864">
        <v>48328.281684340487</v>
      </c>
      <c r="G23" s="864">
        <v>70784.455649267067</v>
      </c>
      <c r="H23" s="864">
        <v>87194.993368460258</v>
      </c>
      <c r="I23" s="770">
        <v>61295.11909962527</v>
      </c>
      <c r="J23" s="768">
        <v>79905.131529244129</v>
      </c>
      <c r="K23" s="768">
        <v>85847.940970816999</v>
      </c>
      <c r="L23" s="768">
        <v>89122.855650605052</v>
      </c>
      <c r="M23" s="768">
        <v>102249.53952706508</v>
      </c>
      <c r="N23" s="768">
        <v>104363.19989926518</v>
      </c>
      <c r="O23" s="768">
        <v>109077.63981482825</v>
      </c>
      <c r="P23" s="768">
        <v>109343.77676767977</v>
      </c>
      <c r="Q23" s="768">
        <v>89057.482482999898</v>
      </c>
      <c r="R23" s="768">
        <v>86208.006003119284</v>
      </c>
      <c r="S23" s="768">
        <v>89563.863125704695</v>
      </c>
      <c r="T23" s="769">
        <v>87194.993368460258</v>
      </c>
      <c r="U23" s="606" t="s">
        <v>1280</v>
      </c>
      <c r="V23" s="829"/>
      <c r="W23" s="829"/>
      <c r="X23" s="829"/>
      <c r="Y23" s="829"/>
      <c r="Z23" s="829"/>
      <c r="AA23" s="829"/>
      <c r="AB23" s="829"/>
      <c r="AC23" s="829"/>
      <c r="AD23" s="829"/>
      <c r="AE23" s="829"/>
      <c r="AF23" s="829"/>
      <c r="AG23" s="829"/>
      <c r="AH23" s="829"/>
    </row>
    <row r="24" spans="2:34" s="364" customFormat="1" ht="26.1" customHeight="1" x14ac:dyDescent="0.2">
      <c r="B24" s="453" t="s">
        <v>331</v>
      </c>
      <c r="C24" s="860">
        <v>553109.91182816739</v>
      </c>
      <c r="D24" s="860">
        <v>660591.24702304334</v>
      </c>
      <c r="E24" s="860">
        <v>859549.9385341556</v>
      </c>
      <c r="F24" s="860">
        <v>1021991.6744359026</v>
      </c>
      <c r="G24" s="860">
        <v>1318469.9327290519</v>
      </c>
      <c r="H24" s="860">
        <v>1401966.3882574372</v>
      </c>
      <c r="I24" s="773">
        <v>1310094.8649081737</v>
      </c>
      <c r="J24" s="771">
        <v>1325792.233560164</v>
      </c>
      <c r="K24" s="771">
        <v>1334943.6768164132</v>
      </c>
      <c r="L24" s="771">
        <v>1325131.8843208777</v>
      </c>
      <c r="M24" s="771">
        <v>1335002.3111810125</v>
      </c>
      <c r="N24" s="771">
        <v>1349839.8030747999</v>
      </c>
      <c r="O24" s="771">
        <v>1391555.607530026</v>
      </c>
      <c r="P24" s="771">
        <v>1407026.5375879304</v>
      </c>
      <c r="Q24" s="771">
        <v>1401633.0950315516</v>
      </c>
      <c r="R24" s="771">
        <v>1406674.55837522</v>
      </c>
      <c r="S24" s="771">
        <v>1423507.0847358103</v>
      </c>
      <c r="T24" s="772">
        <v>1401966.3882574372</v>
      </c>
      <c r="U24" s="604" t="s">
        <v>1162</v>
      </c>
      <c r="V24" s="829"/>
      <c r="W24" s="829"/>
      <c r="X24" s="829"/>
      <c r="Y24" s="829"/>
      <c r="Z24" s="829"/>
      <c r="AA24" s="829"/>
      <c r="AB24" s="829"/>
      <c r="AC24" s="829"/>
      <c r="AD24" s="829"/>
      <c r="AE24" s="829"/>
      <c r="AF24" s="829"/>
      <c r="AG24" s="829"/>
      <c r="AH24" s="829"/>
    </row>
    <row r="25" spans="2:34" s="364" customFormat="1" ht="24.95" customHeight="1" thickBot="1" x14ac:dyDescent="0.25">
      <c r="B25" s="453"/>
      <c r="C25" s="864"/>
      <c r="D25" s="864"/>
      <c r="E25" s="864"/>
      <c r="F25" s="864"/>
      <c r="G25" s="864"/>
      <c r="H25" s="864"/>
      <c r="I25" s="770"/>
      <c r="J25" s="768"/>
      <c r="K25" s="768"/>
      <c r="L25" s="768"/>
      <c r="M25" s="768"/>
      <c r="N25" s="768"/>
      <c r="O25" s="768"/>
      <c r="P25" s="768"/>
      <c r="Q25" s="768"/>
      <c r="R25" s="768"/>
      <c r="S25" s="768"/>
      <c r="T25" s="769"/>
      <c r="U25" s="1043"/>
      <c r="V25" s="829"/>
      <c r="W25" s="829"/>
      <c r="X25" s="829"/>
      <c r="Y25" s="829"/>
      <c r="Z25" s="829"/>
      <c r="AA25" s="829"/>
      <c r="AB25" s="829"/>
      <c r="AC25" s="829"/>
      <c r="AD25" s="829"/>
      <c r="AE25" s="829"/>
      <c r="AF25" s="829"/>
      <c r="AG25" s="829"/>
      <c r="AH25" s="829"/>
    </row>
    <row r="26" spans="2:34" s="364" customFormat="1" ht="12" customHeight="1" thickTop="1" x14ac:dyDescent="0.2">
      <c r="B26" s="621"/>
      <c r="C26" s="1051"/>
      <c r="D26" s="1051"/>
      <c r="E26" s="1051"/>
      <c r="F26" s="1051"/>
      <c r="G26" s="1051"/>
      <c r="H26" s="1051"/>
      <c r="I26" s="1052"/>
      <c r="J26" s="1053"/>
      <c r="K26" s="1053"/>
      <c r="L26" s="1053"/>
      <c r="M26" s="1053"/>
      <c r="N26" s="1053"/>
      <c r="O26" s="1053"/>
      <c r="P26" s="1053"/>
      <c r="Q26" s="1053"/>
      <c r="R26" s="1053"/>
      <c r="S26" s="1053"/>
      <c r="T26" s="1055"/>
      <c r="U26" s="1093"/>
      <c r="V26" s="829"/>
      <c r="W26" s="829"/>
      <c r="X26" s="829"/>
      <c r="Y26" s="829"/>
      <c r="Z26" s="829"/>
      <c r="AA26" s="829"/>
      <c r="AB26" s="829"/>
      <c r="AC26" s="829"/>
      <c r="AD26" s="829"/>
      <c r="AE26" s="829"/>
      <c r="AF26" s="829"/>
      <c r="AG26" s="829"/>
      <c r="AH26" s="829"/>
    </row>
    <row r="27" spans="2:34" s="364" customFormat="1" ht="26.1" customHeight="1" x14ac:dyDescent="0.2">
      <c r="B27" s="454" t="s">
        <v>968</v>
      </c>
      <c r="C27" s="864"/>
      <c r="D27" s="864"/>
      <c r="E27" s="864"/>
      <c r="F27" s="864"/>
      <c r="G27" s="864"/>
      <c r="H27" s="864"/>
      <c r="I27" s="770"/>
      <c r="J27" s="768"/>
      <c r="K27" s="768"/>
      <c r="L27" s="768"/>
      <c r="M27" s="768"/>
      <c r="N27" s="768"/>
      <c r="O27" s="768"/>
      <c r="P27" s="768"/>
      <c r="Q27" s="768"/>
      <c r="R27" s="768"/>
      <c r="S27" s="768"/>
      <c r="T27" s="769"/>
      <c r="U27" s="1092" t="s">
        <v>1005</v>
      </c>
      <c r="V27" s="829"/>
      <c r="W27" s="829"/>
      <c r="X27" s="829"/>
      <c r="Y27" s="829"/>
      <c r="Z27" s="829"/>
      <c r="AA27" s="829"/>
      <c r="AB27" s="829"/>
      <c r="AC27" s="829"/>
      <c r="AD27" s="829"/>
      <c r="AE27" s="829"/>
      <c r="AF27" s="829"/>
      <c r="AG27" s="829"/>
      <c r="AH27" s="829"/>
    </row>
    <row r="28" spans="2:34" s="364" customFormat="1" ht="12" customHeight="1" x14ac:dyDescent="0.2">
      <c r="B28" s="605"/>
      <c r="C28" s="864"/>
      <c r="D28" s="864"/>
      <c r="E28" s="864"/>
      <c r="F28" s="864"/>
      <c r="G28" s="864"/>
      <c r="H28" s="864"/>
      <c r="I28" s="770"/>
      <c r="J28" s="768"/>
      <c r="K28" s="768"/>
      <c r="L28" s="768"/>
      <c r="M28" s="768"/>
      <c r="N28" s="768"/>
      <c r="O28" s="768"/>
      <c r="P28" s="768"/>
      <c r="Q28" s="768"/>
      <c r="R28" s="768"/>
      <c r="S28" s="768"/>
      <c r="T28" s="769"/>
      <c r="U28" s="1043"/>
      <c r="V28" s="829"/>
      <c r="W28" s="829"/>
      <c r="X28" s="829"/>
      <c r="Y28" s="829"/>
      <c r="Z28" s="829"/>
      <c r="AA28" s="829"/>
      <c r="AB28" s="829"/>
      <c r="AC28" s="829"/>
      <c r="AD28" s="829"/>
      <c r="AE28" s="829"/>
      <c r="AF28" s="829"/>
      <c r="AG28" s="829"/>
      <c r="AH28" s="829"/>
    </row>
    <row r="29" spans="2:34" s="364" customFormat="1" ht="26.1" customHeight="1" x14ac:dyDescent="0.2">
      <c r="B29" s="605" t="s">
        <v>963</v>
      </c>
      <c r="C29" s="864">
        <v>292200.60989423422</v>
      </c>
      <c r="D29" s="864">
        <v>276224.42920887936</v>
      </c>
      <c r="E29" s="864">
        <v>327705.38102540636</v>
      </c>
      <c r="F29" s="864">
        <v>566913.66689239512</v>
      </c>
      <c r="G29" s="864">
        <v>822394.16264764406</v>
      </c>
      <c r="H29" s="864">
        <v>908611.1199688724</v>
      </c>
      <c r="I29" s="770">
        <v>839030.64070551656</v>
      </c>
      <c r="J29" s="768">
        <v>839457.38661195384</v>
      </c>
      <c r="K29" s="768">
        <v>831388.10534322297</v>
      </c>
      <c r="L29" s="768">
        <v>823089.51842516102</v>
      </c>
      <c r="M29" s="768">
        <v>811749.52081691893</v>
      </c>
      <c r="N29" s="768">
        <v>829737.66119773989</v>
      </c>
      <c r="O29" s="768">
        <v>866803.96140069445</v>
      </c>
      <c r="P29" s="768">
        <v>880832.49457682588</v>
      </c>
      <c r="Q29" s="768">
        <v>888515.96315465891</v>
      </c>
      <c r="R29" s="768">
        <v>897472.58472599857</v>
      </c>
      <c r="S29" s="768">
        <v>916575.65079067973</v>
      </c>
      <c r="T29" s="769">
        <v>908611.1199688724</v>
      </c>
      <c r="U29" s="606" t="s">
        <v>1303</v>
      </c>
      <c r="V29" s="829"/>
      <c r="W29" s="829"/>
      <c r="X29" s="829"/>
      <c r="Y29" s="829"/>
      <c r="Z29" s="829"/>
      <c r="AA29" s="829"/>
      <c r="AB29" s="829"/>
      <c r="AC29" s="829"/>
      <c r="AD29" s="829"/>
      <c r="AE29" s="829"/>
      <c r="AF29" s="829"/>
      <c r="AG29" s="829"/>
      <c r="AH29" s="829"/>
    </row>
    <row r="30" spans="2:34" s="364" customFormat="1" ht="26.1" customHeight="1" x14ac:dyDescent="0.2">
      <c r="B30" s="605" t="s">
        <v>964</v>
      </c>
      <c r="C30" s="864">
        <v>260909.30193393311</v>
      </c>
      <c r="D30" s="864">
        <v>384366.81781416386</v>
      </c>
      <c r="E30" s="864">
        <v>531844.55750874919</v>
      </c>
      <c r="F30" s="864">
        <v>455078.00754350738</v>
      </c>
      <c r="G30" s="864">
        <v>496075.77008140809</v>
      </c>
      <c r="H30" s="864">
        <v>493355.26828856475</v>
      </c>
      <c r="I30" s="770">
        <v>471064.22420265718</v>
      </c>
      <c r="J30" s="768">
        <v>486334.84694821003</v>
      </c>
      <c r="K30" s="768">
        <v>503555.57147319021</v>
      </c>
      <c r="L30" s="768">
        <v>502042.36589571653</v>
      </c>
      <c r="M30" s="768">
        <v>523252.79036409355</v>
      </c>
      <c r="N30" s="768">
        <v>520102.14187706029</v>
      </c>
      <c r="O30" s="768">
        <v>524751.64612933144</v>
      </c>
      <c r="P30" s="768">
        <v>526194.04301110446</v>
      </c>
      <c r="Q30" s="768">
        <v>513117.13187689299</v>
      </c>
      <c r="R30" s="768">
        <v>509201.97364922153</v>
      </c>
      <c r="S30" s="768">
        <v>506931.43394513062</v>
      </c>
      <c r="T30" s="769">
        <v>493355.26828856475</v>
      </c>
      <c r="U30" s="606" t="s">
        <v>1304</v>
      </c>
      <c r="V30" s="829"/>
      <c r="W30" s="829"/>
      <c r="X30" s="829"/>
      <c r="Y30" s="829"/>
      <c r="Z30" s="829"/>
      <c r="AA30" s="829"/>
      <c r="AB30" s="829"/>
      <c r="AC30" s="829"/>
      <c r="AD30" s="829"/>
      <c r="AE30" s="829"/>
      <c r="AF30" s="829"/>
      <c r="AG30" s="829"/>
      <c r="AH30" s="829"/>
    </row>
    <row r="31" spans="2:34" s="364" customFormat="1" ht="26.1" customHeight="1" x14ac:dyDescent="0.2">
      <c r="B31" s="453" t="s">
        <v>331</v>
      </c>
      <c r="C31" s="860">
        <v>553109.91182816727</v>
      </c>
      <c r="D31" s="860">
        <v>660591.24702304322</v>
      </c>
      <c r="E31" s="860">
        <v>859549.93853415549</v>
      </c>
      <c r="F31" s="860">
        <v>1021991.6744359025</v>
      </c>
      <c r="G31" s="860">
        <v>1318469.9327290521</v>
      </c>
      <c r="H31" s="860">
        <v>1401966.3882574372</v>
      </c>
      <c r="I31" s="773">
        <v>1310094.8649081737</v>
      </c>
      <c r="J31" s="771">
        <v>1325792.233560164</v>
      </c>
      <c r="K31" s="771">
        <v>1334943.6768164132</v>
      </c>
      <c r="L31" s="771">
        <v>1325131.8843208775</v>
      </c>
      <c r="M31" s="771">
        <v>1335002.3111810125</v>
      </c>
      <c r="N31" s="771">
        <v>1349839.8030748002</v>
      </c>
      <c r="O31" s="771">
        <v>1391555.6075300258</v>
      </c>
      <c r="P31" s="771">
        <v>1407026.5375879304</v>
      </c>
      <c r="Q31" s="771">
        <v>1401633.095031552</v>
      </c>
      <c r="R31" s="771">
        <v>1406674.55837522</v>
      </c>
      <c r="S31" s="771">
        <v>1423507.0847358103</v>
      </c>
      <c r="T31" s="772">
        <v>1401966.3882574372</v>
      </c>
      <c r="U31" s="604" t="s">
        <v>1003</v>
      </c>
      <c r="V31" s="829"/>
      <c r="W31" s="829"/>
      <c r="X31" s="829"/>
      <c r="Y31" s="829"/>
      <c r="Z31" s="829"/>
      <c r="AA31" s="829"/>
      <c r="AB31" s="829"/>
      <c r="AC31" s="829"/>
      <c r="AD31" s="829"/>
      <c r="AE31" s="829"/>
      <c r="AF31" s="829"/>
      <c r="AG31" s="829"/>
      <c r="AH31" s="829"/>
    </row>
    <row r="32" spans="2:34" s="364" customFormat="1" ht="24.95" customHeight="1" thickBot="1" x14ac:dyDescent="0.25">
      <c r="B32" s="625"/>
      <c r="C32" s="1056"/>
      <c r="D32" s="1056"/>
      <c r="E32" s="1056"/>
      <c r="F32" s="1057"/>
      <c r="G32" s="1057"/>
      <c r="H32" s="1057"/>
      <c r="I32" s="1058"/>
      <c r="J32" s="1059"/>
      <c r="K32" s="1059"/>
      <c r="L32" s="1059"/>
      <c r="M32" s="1059"/>
      <c r="N32" s="1059"/>
      <c r="O32" s="1059"/>
      <c r="P32" s="1059"/>
      <c r="Q32" s="1059"/>
      <c r="R32" s="1059"/>
      <c r="S32" s="1059"/>
      <c r="T32" s="1060"/>
      <c r="U32" s="1094"/>
      <c r="V32" s="829"/>
      <c r="W32" s="829"/>
      <c r="X32" s="829"/>
      <c r="Y32" s="829"/>
      <c r="Z32" s="829"/>
      <c r="AA32" s="829"/>
      <c r="AB32" s="829"/>
      <c r="AC32" s="829"/>
      <c r="AD32" s="829"/>
      <c r="AE32" s="829"/>
      <c r="AF32" s="829"/>
      <c r="AG32" s="829"/>
      <c r="AH32" s="829"/>
    </row>
    <row r="33" spans="2:34" s="364" customFormat="1" ht="12" customHeight="1" thickTop="1" x14ac:dyDescent="0.2">
      <c r="B33" s="605"/>
      <c r="C33" s="864"/>
      <c r="D33" s="864"/>
      <c r="E33" s="864"/>
      <c r="F33" s="864"/>
      <c r="G33" s="864"/>
      <c r="H33" s="864"/>
      <c r="I33" s="770"/>
      <c r="J33" s="768"/>
      <c r="K33" s="768"/>
      <c r="L33" s="768"/>
      <c r="M33" s="768"/>
      <c r="N33" s="768"/>
      <c r="O33" s="768"/>
      <c r="P33" s="768"/>
      <c r="Q33" s="768"/>
      <c r="R33" s="768"/>
      <c r="S33" s="768"/>
      <c r="T33" s="769"/>
      <c r="U33" s="1043"/>
      <c r="V33" s="829"/>
      <c r="W33" s="829"/>
      <c r="X33" s="829"/>
      <c r="Y33" s="829"/>
      <c r="Z33" s="829"/>
      <c r="AA33" s="829"/>
      <c r="AB33" s="829"/>
      <c r="AC33" s="829"/>
      <c r="AD33" s="829"/>
      <c r="AE33" s="829"/>
      <c r="AF33" s="829"/>
      <c r="AG33" s="829"/>
      <c r="AH33" s="829"/>
    </row>
    <row r="34" spans="2:34" s="364" customFormat="1" ht="26.1" customHeight="1" x14ac:dyDescent="0.2">
      <c r="B34" s="454" t="s">
        <v>969</v>
      </c>
      <c r="C34" s="864"/>
      <c r="D34" s="864"/>
      <c r="E34" s="864"/>
      <c r="F34" s="864"/>
      <c r="G34" s="864"/>
      <c r="H34" s="864"/>
      <c r="I34" s="770"/>
      <c r="J34" s="768"/>
      <c r="K34" s="768"/>
      <c r="L34" s="768"/>
      <c r="M34" s="768"/>
      <c r="N34" s="768"/>
      <c r="O34" s="768"/>
      <c r="P34" s="768"/>
      <c r="Q34" s="768"/>
      <c r="R34" s="768"/>
      <c r="S34" s="768"/>
      <c r="T34" s="769"/>
      <c r="U34" s="1092" t="s">
        <v>1053</v>
      </c>
      <c r="V34" s="829"/>
      <c r="W34" s="829"/>
      <c r="X34" s="829"/>
      <c r="Y34" s="829"/>
      <c r="Z34" s="829"/>
      <c r="AA34" s="829"/>
      <c r="AB34" s="829"/>
      <c r="AC34" s="829"/>
      <c r="AD34" s="829"/>
      <c r="AE34" s="829"/>
      <c r="AF34" s="829"/>
      <c r="AG34" s="829"/>
      <c r="AH34" s="829"/>
    </row>
    <row r="35" spans="2:34" s="364" customFormat="1" ht="12" customHeight="1" x14ac:dyDescent="0.2">
      <c r="B35" s="605"/>
      <c r="C35" s="864"/>
      <c r="D35" s="864"/>
      <c r="E35" s="864"/>
      <c r="F35" s="864"/>
      <c r="G35" s="864"/>
      <c r="H35" s="864"/>
      <c r="I35" s="770"/>
      <c r="J35" s="768"/>
      <c r="K35" s="768"/>
      <c r="L35" s="768"/>
      <c r="M35" s="768"/>
      <c r="N35" s="768"/>
      <c r="O35" s="768"/>
      <c r="P35" s="768"/>
      <c r="Q35" s="768"/>
      <c r="R35" s="768"/>
      <c r="S35" s="768"/>
      <c r="T35" s="769"/>
      <c r="U35" s="1043"/>
      <c r="V35" s="829"/>
      <c r="W35" s="829"/>
      <c r="X35" s="829"/>
      <c r="Y35" s="829"/>
      <c r="Z35" s="829"/>
      <c r="AA35" s="829"/>
      <c r="AB35" s="829"/>
      <c r="AC35" s="829"/>
      <c r="AD35" s="829"/>
      <c r="AE35" s="829"/>
      <c r="AF35" s="829"/>
      <c r="AG35" s="829"/>
      <c r="AH35" s="829"/>
    </row>
    <row r="36" spans="2:34" s="364" customFormat="1" ht="26.1" customHeight="1" x14ac:dyDescent="0.2">
      <c r="B36" s="605" t="s">
        <v>970</v>
      </c>
      <c r="C36" s="864">
        <v>279379.74558653333</v>
      </c>
      <c r="D36" s="864">
        <v>344486.08008339233</v>
      </c>
      <c r="E36" s="864">
        <v>467667.48570782848</v>
      </c>
      <c r="F36" s="864">
        <v>524916.66275269841</v>
      </c>
      <c r="G36" s="864">
        <v>690875.86140662117</v>
      </c>
      <c r="H36" s="864">
        <v>749459.1556254474</v>
      </c>
      <c r="I36" s="770">
        <v>676388.63017647935</v>
      </c>
      <c r="J36" s="768">
        <v>692786.28784046206</v>
      </c>
      <c r="K36" s="768">
        <v>709043.3708663194</v>
      </c>
      <c r="L36" s="768">
        <v>704138.29356753151</v>
      </c>
      <c r="M36" s="768">
        <v>712505.20043594961</v>
      </c>
      <c r="N36" s="768">
        <v>722977.90030692657</v>
      </c>
      <c r="O36" s="768">
        <v>735254.33214105107</v>
      </c>
      <c r="P36" s="768">
        <v>743864.96231134492</v>
      </c>
      <c r="Q36" s="768">
        <v>736134.3591378585</v>
      </c>
      <c r="R36" s="768">
        <v>736110.77253753657</v>
      </c>
      <c r="S36" s="768">
        <v>758425.65627436049</v>
      </c>
      <c r="T36" s="769">
        <v>749459.1556254474</v>
      </c>
      <c r="U36" s="606" t="s">
        <v>787</v>
      </c>
      <c r="V36" s="829"/>
      <c r="W36" s="829"/>
      <c r="X36" s="829"/>
      <c r="Y36" s="829"/>
      <c r="Z36" s="829"/>
      <c r="AA36" s="829"/>
      <c r="AB36" s="829"/>
      <c r="AC36" s="829"/>
      <c r="AD36" s="829"/>
      <c r="AE36" s="829"/>
      <c r="AF36" s="829"/>
      <c r="AG36" s="829"/>
      <c r="AH36" s="829"/>
    </row>
    <row r="37" spans="2:34" s="364" customFormat="1" ht="26.1" customHeight="1" x14ac:dyDescent="0.2">
      <c r="B37" s="605" t="s">
        <v>971</v>
      </c>
      <c r="C37" s="864">
        <v>231814.60152072899</v>
      </c>
      <c r="D37" s="864">
        <v>276102.93759246788</v>
      </c>
      <c r="E37" s="864">
        <v>343805.14750957303</v>
      </c>
      <c r="F37" s="864">
        <v>418985.65365656529</v>
      </c>
      <c r="G37" s="864">
        <v>487511.13881279703</v>
      </c>
      <c r="H37" s="864">
        <v>507361.5989602973</v>
      </c>
      <c r="I37" s="770">
        <v>490749.27315301431</v>
      </c>
      <c r="J37" s="768">
        <v>486080.45519753115</v>
      </c>
      <c r="K37" s="768">
        <v>480514.01206106972</v>
      </c>
      <c r="L37" s="768">
        <v>477610.09591011307</v>
      </c>
      <c r="M37" s="768">
        <v>479061.27273554605</v>
      </c>
      <c r="N37" s="768">
        <v>481554.28842243849</v>
      </c>
      <c r="O37" s="768">
        <v>500948.95591537177</v>
      </c>
      <c r="P37" s="768">
        <v>507595.71569587936</v>
      </c>
      <c r="Q37" s="768">
        <v>512057.3656084243</v>
      </c>
      <c r="R37" s="768">
        <v>517741.72036902158</v>
      </c>
      <c r="S37" s="768">
        <v>518776.99080818985</v>
      </c>
      <c r="T37" s="769">
        <v>507361.5989602973</v>
      </c>
      <c r="U37" s="606" t="s">
        <v>824</v>
      </c>
      <c r="V37" s="829"/>
      <c r="W37" s="829"/>
      <c r="X37" s="829"/>
      <c r="Y37" s="829"/>
      <c r="Z37" s="829"/>
      <c r="AA37" s="829"/>
      <c r="AB37" s="829"/>
      <c r="AC37" s="829"/>
      <c r="AD37" s="829"/>
      <c r="AE37" s="829"/>
      <c r="AF37" s="829"/>
      <c r="AG37" s="829"/>
      <c r="AH37" s="829"/>
    </row>
    <row r="38" spans="2:34" s="364" customFormat="1" ht="26.1" customHeight="1" x14ac:dyDescent="0.2">
      <c r="B38" s="605" t="s">
        <v>965</v>
      </c>
      <c r="C38" s="864">
        <v>41915.564720904986</v>
      </c>
      <c r="D38" s="864">
        <v>40002.229347183027</v>
      </c>
      <c r="E38" s="864">
        <v>48077.305316753998</v>
      </c>
      <c r="F38" s="864">
        <v>78089.358026638874</v>
      </c>
      <c r="G38" s="864">
        <v>140082.93250963395</v>
      </c>
      <c r="H38" s="864">
        <v>145145.6336716924</v>
      </c>
      <c r="I38" s="770">
        <v>142956.96157868003</v>
      </c>
      <c r="J38" s="768">
        <v>146925.49052217085</v>
      </c>
      <c r="K38" s="768">
        <v>145386.29388902395</v>
      </c>
      <c r="L38" s="768">
        <v>143383.494843233</v>
      </c>
      <c r="M38" s="768">
        <v>143435.83800951677</v>
      </c>
      <c r="N38" s="768">
        <v>145307.61434543514</v>
      </c>
      <c r="O38" s="768">
        <v>155352.31947360307</v>
      </c>
      <c r="P38" s="768">
        <v>155565.85958070608</v>
      </c>
      <c r="Q38" s="768">
        <v>153441.37028526902</v>
      </c>
      <c r="R38" s="768">
        <v>152822.06546866204</v>
      </c>
      <c r="S38" s="768">
        <v>146304.43765326001</v>
      </c>
      <c r="T38" s="769">
        <v>145145.6336716924</v>
      </c>
      <c r="U38" s="606" t="s">
        <v>825</v>
      </c>
      <c r="V38" s="829"/>
      <c r="W38" s="829"/>
      <c r="X38" s="829"/>
      <c r="Y38" s="829"/>
      <c r="Z38" s="829"/>
      <c r="AA38" s="829"/>
      <c r="AB38" s="829"/>
      <c r="AC38" s="829"/>
      <c r="AD38" s="829"/>
      <c r="AE38" s="829"/>
      <c r="AF38" s="829"/>
      <c r="AG38" s="829"/>
      <c r="AH38" s="829"/>
    </row>
    <row r="39" spans="2:34" s="364" customFormat="1" ht="26.1" customHeight="1" x14ac:dyDescent="0.2">
      <c r="B39" s="453" t="s">
        <v>331</v>
      </c>
      <c r="C39" s="860">
        <v>553109.91182816739</v>
      </c>
      <c r="D39" s="860">
        <v>660591.24702304322</v>
      </c>
      <c r="E39" s="860">
        <v>859549.9385341556</v>
      </c>
      <c r="F39" s="860">
        <v>1021991.6744359026</v>
      </c>
      <c r="G39" s="860">
        <v>1318469.9327290521</v>
      </c>
      <c r="H39" s="860">
        <v>1401966.3882574372</v>
      </c>
      <c r="I39" s="773">
        <v>1310094.8649081737</v>
      </c>
      <c r="J39" s="771">
        <v>1325792.233560164</v>
      </c>
      <c r="K39" s="771">
        <v>1334943.6768164132</v>
      </c>
      <c r="L39" s="771">
        <v>1325131.8843208775</v>
      </c>
      <c r="M39" s="771">
        <v>1335002.3111810123</v>
      </c>
      <c r="N39" s="771">
        <v>1349839.8030748002</v>
      </c>
      <c r="O39" s="771">
        <v>1391555.607530026</v>
      </c>
      <c r="P39" s="771">
        <v>1407026.5375879304</v>
      </c>
      <c r="Q39" s="771">
        <v>1401633.0950315518</v>
      </c>
      <c r="R39" s="771">
        <v>1406674.55837522</v>
      </c>
      <c r="S39" s="771">
        <v>1423507.0847358105</v>
      </c>
      <c r="T39" s="772">
        <v>1401966.3882574372</v>
      </c>
      <c r="U39" s="604" t="s">
        <v>1003</v>
      </c>
      <c r="V39" s="829"/>
      <c r="W39" s="829"/>
      <c r="X39" s="829"/>
      <c r="Y39" s="829"/>
      <c r="Z39" s="829"/>
      <c r="AA39" s="829"/>
      <c r="AB39" s="829"/>
      <c r="AC39" s="829"/>
      <c r="AD39" s="829"/>
      <c r="AE39" s="829"/>
      <c r="AF39" s="829"/>
      <c r="AG39" s="829"/>
      <c r="AH39" s="829"/>
    </row>
    <row r="40" spans="2:34" s="364" customFormat="1" ht="24.95" customHeight="1" thickBot="1" x14ac:dyDescent="0.25">
      <c r="B40" s="605"/>
      <c r="C40" s="1064"/>
      <c r="D40" s="1064"/>
      <c r="E40" s="1064"/>
      <c r="F40" s="1064"/>
      <c r="G40" s="1064"/>
      <c r="H40" s="1064"/>
      <c r="I40" s="1065"/>
      <c r="J40" s="1066"/>
      <c r="K40" s="1066"/>
      <c r="L40" s="1066"/>
      <c r="M40" s="1066"/>
      <c r="N40" s="1066"/>
      <c r="O40" s="1066"/>
      <c r="P40" s="1066"/>
      <c r="Q40" s="1066"/>
      <c r="R40" s="1066"/>
      <c r="S40" s="1066"/>
      <c r="T40" s="1067"/>
      <c r="U40" s="1043"/>
      <c r="V40" s="829"/>
      <c r="W40" s="829"/>
      <c r="X40" s="829"/>
      <c r="Y40" s="829"/>
      <c r="Z40" s="829"/>
      <c r="AA40" s="829"/>
      <c r="AB40" s="829"/>
      <c r="AC40" s="829"/>
      <c r="AD40" s="829"/>
      <c r="AE40" s="829"/>
      <c r="AF40" s="829"/>
      <c r="AG40" s="829"/>
      <c r="AH40" s="829"/>
    </row>
    <row r="41" spans="2:34" s="364" customFormat="1" ht="24.95" customHeight="1" thickTop="1" x14ac:dyDescent="0.2">
      <c r="B41" s="621"/>
      <c r="C41" s="1050"/>
      <c r="D41" s="1050"/>
      <c r="E41" s="1050"/>
      <c r="F41" s="1050"/>
      <c r="G41" s="1050"/>
      <c r="H41" s="1050"/>
      <c r="I41" s="1068"/>
      <c r="J41" s="1069"/>
      <c r="K41" s="1069"/>
      <c r="L41" s="1069"/>
      <c r="M41" s="1069"/>
      <c r="N41" s="1069"/>
      <c r="O41" s="1069"/>
      <c r="P41" s="1069"/>
      <c r="Q41" s="1069"/>
      <c r="R41" s="1069"/>
      <c r="S41" s="1069"/>
      <c r="T41" s="1070"/>
      <c r="U41" s="1093"/>
      <c r="V41" s="829"/>
      <c r="W41" s="829"/>
      <c r="X41" s="829"/>
      <c r="Y41" s="829"/>
      <c r="Z41" s="829"/>
      <c r="AA41" s="829"/>
      <c r="AB41" s="829"/>
      <c r="AC41" s="829"/>
      <c r="AD41" s="829"/>
      <c r="AE41" s="829"/>
      <c r="AF41" s="829"/>
      <c r="AG41" s="829"/>
      <c r="AH41" s="829"/>
    </row>
    <row r="42" spans="2:34" s="364" customFormat="1" ht="26.1" customHeight="1" x14ac:dyDescent="0.2">
      <c r="B42" s="454" t="s">
        <v>966</v>
      </c>
      <c r="C42" s="1049"/>
      <c r="D42" s="1049"/>
      <c r="E42" s="1049"/>
      <c r="F42" s="1049"/>
      <c r="G42" s="1049"/>
      <c r="H42" s="1049"/>
      <c r="I42" s="1061"/>
      <c r="J42" s="1062"/>
      <c r="K42" s="1062"/>
      <c r="L42" s="1062"/>
      <c r="M42" s="1062"/>
      <c r="N42" s="1062"/>
      <c r="O42" s="1062"/>
      <c r="P42" s="1062"/>
      <c r="Q42" s="1062"/>
      <c r="R42" s="1062"/>
      <c r="S42" s="1062"/>
      <c r="T42" s="1063"/>
      <c r="U42" s="378" t="s">
        <v>1229</v>
      </c>
      <c r="V42" s="829"/>
      <c r="W42" s="829"/>
      <c r="X42" s="829"/>
      <c r="Y42" s="829"/>
      <c r="Z42" s="829"/>
      <c r="AA42" s="829"/>
      <c r="AB42" s="829"/>
      <c r="AC42" s="829"/>
      <c r="AD42" s="829"/>
      <c r="AE42" s="829"/>
      <c r="AF42" s="829"/>
      <c r="AG42" s="829"/>
      <c r="AH42" s="829"/>
    </row>
    <row r="43" spans="2:34" s="364" customFormat="1" ht="12" customHeight="1" x14ac:dyDescent="0.2">
      <c r="B43" s="605"/>
      <c r="C43" s="1049"/>
      <c r="D43" s="1049"/>
      <c r="E43" s="1049"/>
      <c r="F43" s="1049"/>
      <c r="G43" s="1049"/>
      <c r="H43" s="1049"/>
      <c r="I43" s="1061"/>
      <c r="J43" s="1062"/>
      <c r="K43" s="1062"/>
      <c r="L43" s="1062"/>
      <c r="M43" s="1062"/>
      <c r="N43" s="1062"/>
      <c r="O43" s="1062"/>
      <c r="P43" s="1062"/>
      <c r="Q43" s="1062"/>
      <c r="R43" s="1062"/>
      <c r="S43" s="1062"/>
      <c r="T43" s="1063"/>
      <c r="U43" s="1043"/>
      <c r="V43" s="829"/>
      <c r="W43" s="829"/>
      <c r="X43" s="829"/>
      <c r="Y43" s="829"/>
      <c r="Z43" s="829"/>
      <c r="AA43" s="829"/>
      <c r="AB43" s="829"/>
      <c r="AC43" s="829"/>
      <c r="AD43" s="829"/>
      <c r="AE43" s="829"/>
      <c r="AF43" s="829"/>
      <c r="AG43" s="829"/>
      <c r="AH43" s="829"/>
    </row>
    <row r="44" spans="2:34" s="364" customFormat="1" ht="26.1" customHeight="1" x14ac:dyDescent="0.2">
      <c r="B44" s="454" t="s">
        <v>967</v>
      </c>
      <c r="C44" s="1049"/>
      <c r="D44" s="1049"/>
      <c r="E44" s="1049"/>
      <c r="F44" s="1049"/>
      <c r="G44" s="1049"/>
      <c r="H44" s="1049"/>
      <c r="I44" s="1061"/>
      <c r="J44" s="1062"/>
      <c r="K44" s="1062"/>
      <c r="L44" s="1062"/>
      <c r="M44" s="1062"/>
      <c r="N44" s="1062"/>
      <c r="O44" s="1062"/>
      <c r="P44" s="1062"/>
      <c r="Q44" s="1062"/>
      <c r="R44" s="1062"/>
      <c r="S44" s="1062"/>
      <c r="T44" s="1063"/>
      <c r="U44" s="1092" t="s">
        <v>1004</v>
      </c>
      <c r="V44" s="829"/>
      <c r="W44" s="829"/>
      <c r="X44" s="829"/>
      <c r="Y44" s="829"/>
      <c r="Z44" s="829"/>
      <c r="AA44" s="829"/>
      <c r="AB44" s="829"/>
      <c r="AC44" s="829"/>
      <c r="AD44" s="829"/>
      <c r="AE44" s="829"/>
      <c r="AF44" s="829"/>
      <c r="AG44" s="829"/>
      <c r="AH44" s="829"/>
    </row>
    <row r="45" spans="2:34" s="364" customFormat="1" ht="26.1" customHeight="1" x14ac:dyDescent="0.2">
      <c r="B45" s="605" t="s">
        <v>933</v>
      </c>
      <c r="C45" s="1611">
        <v>6.3373775610243787E-5</v>
      </c>
      <c r="D45" s="1611">
        <v>5.6724806026218617E-5</v>
      </c>
      <c r="E45" s="1611">
        <v>1.3683964494324275E-5</v>
      </c>
      <c r="F45" s="1611">
        <v>1.1934671519444927E-5</v>
      </c>
      <c r="G45" s="1611">
        <v>2.0064372105356462E-5</v>
      </c>
      <c r="H45" s="1611">
        <v>2.7526453068512276E-5</v>
      </c>
      <c r="I45" s="1712">
        <v>2.0285609333994875E-5</v>
      </c>
      <c r="J45" s="1713">
        <v>1.9866098158738972E-5</v>
      </c>
      <c r="K45" s="1713">
        <v>1.9263442043732393E-5</v>
      </c>
      <c r="L45" s="1713">
        <v>1.9485547774916813E-5</v>
      </c>
      <c r="M45" s="1713">
        <v>1.933524733538838E-5</v>
      </c>
      <c r="N45" s="1713">
        <v>1.8775994923447633E-5</v>
      </c>
      <c r="O45" s="1713">
        <v>1.8151253153895246E-5</v>
      </c>
      <c r="P45" s="1713">
        <v>1.7865491160595169E-5</v>
      </c>
      <c r="Q45" s="1713">
        <v>1.7918122102728072E-5</v>
      </c>
      <c r="R45" s="1713">
        <v>2.7415202599913145E-5</v>
      </c>
      <c r="S45" s="1713">
        <v>1.7258038645139162E-5</v>
      </c>
      <c r="T45" s="1714">
        <v>2.7526453068512276E-5</v>
      </c>
      <c r="U45" s="606" t="s">
        <v>936</v>
      </c>
      <c r="V45" s="829"/>
      <c r="W45" s="829"/>
      <c r="X45" s="829"/>
      <c r="Y45" s="829"/>
      <c r="Z45" s="829"/>
      <c r="AA45" s="829"/>
      <c r="AB45" s="829"/>
      <c r="AC45" s="829"/>
      <c r="AD45" s="829"/>
      <c r="AE45" s="829"/>
      <c r="AF45" s="829"/>
      <c r="AG45" s="829"/>
      <c r="AH45" s="829"/>
    </row>
    <row r="46" spans="2:34" s="364" customFormat="1" ht="26.1" customHeight="1" x14ac:dyDescent="0.2">
      <c r="B46" s="605" t="s">
        <v>952</v>
      </c>
      <c r="C46" s="1611">
        <v>8.5056538888761569E-3</v>
      </c>
      <c r="D46" s="1611">
        <v>2.6838588363388281E-2</v>
      </c>
      <c r="E46" s="1611">
        <v>3.5525417871905891E-2</v>
      </c>
      <c r="F46" s="1611">
        <v>3.4081173606033542E-2</v>
      </c>
      <c r="G46" s="1611">
        <v>2.8788292204283535E-2</v>
      </c>
      <c r="H46" s="1611">
        <v>4.3025206954607612E-2</v>
      </c>
      <c r="I46" s="1712">
        <v>2.9677264302874096E-2</v>
      </c>
      <c r="J46" s="1713">
        <v>3.3115772925784472E-2</v>
      </c>
      <c r="K46" s="1713">
        <v>3.4522541606448527E-2</v>
      </c>
      <c r="L46" s="1713">
        <v>3.6944958838719774E-2</v>
      </c>
      <c r="M46" s="1713">
        <v>3.183830935601973E-2</v>
      </c>
      <c r="N46" s="1713">
        <v>3.3099209059970346E-2</v>
      </c>
      <c r="O46" s="1713">
        <v>3.4610678867535508E-2</v>
      </c>
      <c r="P46" s="1713">
        <v>3.6411550006801713E-2</v>
      </c>
      <c r="Q46" s="1713">
        <v>3.6309395944146415E-2</v>
      </c>
      <c r="R46" s="1713">
        <v>3.7685025394999593E-2</v>
      </c>
      <c r="S46" s="1713">
        <v>4.1765638572585008E-2</v>
      </c>
      <c r="T46" s="1714">
        <v>4.3025206954607612E-2</v>
      </c>
      <c r="U46" s="606" t="s">
        <v>1271</v>
      </c>
      <c r="V46" s="829"/>
      <c r="W46" s="829"/>
      <c r="X46" s="829"/>
      <c r="Y46" s="829"/>
      <c r="Z46" s="829"/>
      <c r="AA46" s="829"/>
      <c r="AB46" s="829"/>
      <c r="AC46" s="829"/>
      <c r="AD46" s="829"/>
      <c r="AE46" s="829"/>
      <c r="AF46" s="829"/>
      <c r="AG46" s="829"/>
      <c r="AH46" s="829"/>
    </row>
    <row r="47" spans="2:34" s="364" customFormat="1" ht="26.1" customHeight="1" x14ac:dyDescent="0.2">
      <c r="B47" s="605" t="s">
        <v>953</v>
      </c>
      <c r="C47" s="1611">
        <v>0.90809911712905012</v>
      </c>
      <c r="D47" s="1611">
        <v>0.89626150923191761</v>
      </c>
      <c r="E47" s="1611">
        <v>0.87637274967703938</v>
      </c>
      <c r="F47" s="1611">
        <v>0.87770411665529313</v>
      </c>
      <c r="G47" s="1611">
        <v>0.87818319833176006</v>
      </c>
      <c r="H47" s="1611">
        <v>0.85321455696222981</v>
      </c>
      <c r="I47" s="1712">
        <v>0.88061119160882206</v>
      </c>
      <c r="J47" s="1713">
        <v>0.86477019086629547</v>
      </c>
      <c r="K47" s="1713">
        <v>0.85919058919136482</v>
      </c>
      <c r="L47" s="1713">
        <v>0.85342180712033544</v>
      </c>
      <c r="M47" s="1713">
        <v>0.85059347316583678</v>
      </c>
      <c r="N47" s="1713">
        <v>0.8455343289760674</v>
      </c>
      <c r="O47" s="1713">
        <v>0.84500171070717567</v>
      </c>
      <c r="P47" s="1713">
        <v>0.84456989681903483</v>
      </c>
      <c r="Q47" s="1713">
        <v>0.86021000180898421</v>
      </c>
      <c r="R47" s="1713">
        <v>0.85733803658596897</v>
      </c>
      <c r="S47" s="1713">
        <v>0.85384898859842862</v>
      </c>
      <c r="T47" s="1714">
        <v>0.85321455696222981</v>
      </c>
      <c r="U47" s="606" t="s">
        <v>295</v>
      </c>
      <c r="V47" s="829"/>
      <c r="W47" s="829"/>
      <c r="X47" s="829"/>
      <c r="Y47" s="829"/>
      <c r="Z47" s="829"/>
      <c r="AA47" s="829"/>
      <c r="AB47" s="829"/>
      <c r="AC47" s="829"/>
      <c r="AD47" s="829"/>
      <c r="AE47" s="829"/>
      <c r="AF47" s="829"/>
      <c r="AG47" s="829"/>
      <c r="AH47" s="829"/>
    </row>
    <row r="48" spans="2:34" s="364" customFormat="1" ht="26.1" customHeight="1" x14ac:dyDescent="0.2">
      <c r="B48" s="605" t="s">
        <v>959</v>
      </c>
      <c r="C48" s="1611">
        <v>2.9302187734722058E-2</v>
      </c>
      <c r="D48" s="1611">
        <v>3.239766416940569E-2</v>
      </c>
      <c r="E48" s="1611">
        <v>4.6748265613688667E-2</v>
      </c>
      <c r="F48" s="1611">
        <v>4.7288332080606933E-2</v>
      </c>
      <c r="G48" s="1611">
        <v>5.368681825208782E-2</v>
      </c>
      <c r="H48" s="1611">
        <v>6.2194781628708354E-2</v>
      </c>
      <c r="I48" s="1712">
        <v>4.678677914207497E-2</v>
      </c>
      <c r="J48" s="1713">
        <v>6.0269723646422357E-2</v>
      </c>
      <c r="K48" s="1713">
        <v>6.430828690506854E-2</v>
      </c>
      <c r="L48" s="1713">
        <v>6.7255838234003398E-2</v>
      </c>
      <c r="M48" s="1713">
        <v>7.6591282779585462E-2</v>
      </c>
      <c r="N48" s="1713">
        <v>7.7315248566190042E-2</v>
      </c>
      <c r="O48" s="1713">
        <v>7.8385397769650145E-2</v>
      </c>
      <c r="P48" s="1713">
        <v>7.7712661308526637E-2</v>
      </c>
      <c r="Q48" s="1713">
        <v>6.3538370204504313E-2</v>
      </c>
      <c r="R48" s="1713">
        <v>6.1284968502376178E-2</v>
      </c>
      <c r="S48" s="1713">
        <v>6.2917750172158018E-2</v>
      </c>
      <c r="T48" s="1714">
        <v>6.2194781628708354E-2</v>
      </c>
      <c r="U48" s="606" t="s">
        <v>1284</v>
      </c>
      <c r="V48" s="829"/>
      <c r="W48" s="829"/>
      <c r="X48" s="829"/>
      <c r="Y48" s="829"/>
      <c r="Z48" s="829"/>
      <c r="AA48" s="829"/>
      <c r="AB48" s="829"/>
      <c r="AC48" s="829"/>
      <c r="AD48" s="829"/>
      <c r="AE48" s="829"/>
      <c r="AF48" s="829"/>
      <c r="AG48" s="829"/>
      <c r="AH48" s="829"/>
    </row>
    <row r="49" spans="2:34" s="364" customFormat="1" ht="26.1" customHeight="1" x14ac:dyDescent="0.2">
      <c r="B49" s="605" t="s">
        <v>934</v>
      </c>
      <c r="C49" s="1611">
        <v>5.4029667471741372E-2</v>
      </c>
      <c r="D49" s="1611">
        <v>4.4445513429262284E-2</v>
      </c>
      <c r="E49" s="1611">
        <v>4.1339882872871603E-2</v>
      </c>
      <c r="F49" s="1611">
        <v>4.0914442986546923E-2</v>
      </c>
      <c r="G49" s="1611">
        <v>3.932162683976323E-2</v>
      </c>
      <c r="H49" s="1611">
        <v>4.1537928001385803E-2</v>
      </c>
      <c r="I49" s="1712">
        <v>4.2904479336894737E-2</v>
      </c>
      <c r="J49" s="1713">
        <v>4.1824446463338889E-2</v>
      </c>
      <c r="K49" s="1713">
        <v>4.1959318855074319E-2</v>
      </c>
      <c r="L49" s="1713">
        <v>4.2357910259166354E-2</v>
      </c>
      <c r="M49" s="1713">
        <v>4.095759945122255E-2</v>
      </c>
      <c r="N49" s="1713">
        <v>4.4032437402848838E-2</v>
      </c>
      <c r="O49" s="1713">
        <v>4.1984061402484826E-2</v>
      </c>
      <c r="P49" s="1713">
        <v>4.1288026374476261E-2</v>
      </c>
      <c r="Q49" s="1713">
        <v>3.9924313920262522E-2</v>
      </c>
      <c r="R49" s="1713">
        <v>4.3664554314055366E-2</v>
      </c>
      <c r="S49" s="1713">
        <v>4.1450364618183279E-2</v>
      </c>
      <c r="T49" s="1714">
        <v>4.1537928001385803E-2</v>
      </c>
      <c r="U49" s="606" t="s">
        <v>1227</v>
      </c>
      <c r="V49" s="829"/>
      <c r="W49" s="829"/>
      <c r="X49" s="829"/>
      <c r="Y49" s="829"/>
      <c r="Z49" s="829"/>
      <c r="AA49" s="829"/>
      <c r="AB49" s="829"/>
      <c r="AC49" s="829"/>
      <c r="AD49" s="829"/>
      <c r="AE49" s="829"/>
      <c r="AF49" s="829"/>
      <c r="AG49" s="829"/>
      <c r="AH49" s="829"/>
    </row>
    <row r="50" spans="2:34" s="364" customFormat="1" ht="26.1" customHeight="1" x14ac:dyDescent="0.2">
      <c r="B50" s="453" t="s">
        <v>331</v>
      </c>
      <c r="C50" s="1072">
        <v>1</v>
      </c>
      <c r="D50" s="1072">
        <v>1</v>
      </c>
      <c r="E50" s="1072">
        <v>0.99999999999999989</v>
      </c>
      <c r="F50" s="1072">
        <v>0.99999999999999989</v>
      </c>
      <c r="G50" s="1072">
        <v>1</v>
      </c>
      <c r="H50" s="1072">
        <v>1.0000000000000002</v>
      </c>
      <c r="I50" s="1715">
        <v>0.99999999999999989</v>
      </c>
      <c r="J50" s="1716">
        <v>1</v>
      </c>
      <c r="K50" s="1716">
        <v>0.99999999999999989</v>
      </c>
      <c r="L50" s="1716">
        <v>0.99999999999999989</v>
      </c>
      <c r="M50" s="1716">
        <v>1</v>
      </c>
      <c r="N50" s="1716">
        <v>1.0000000000000002</v>
      </c>
      <c r="O50" s="1716">
        <v>1</v>
      </c>
      <c r="P50" s="1716">
        <v>1</v>
      </c>
      <c r="Q50" s="1716">
        <v>1.0000000000000002</v>
      </c>
      <c r="R50" s="1716">
        <v>1</v>
      </c>
      <c r="S50" s="1716">
        <v>1</v>
      </c>
      <c r="T50" s="1717">
        <v>1.0000000000000002</v>
      </c>
      <c r="U50" s="604" t="s">
        <v>1003</v>
      </c>
      <c r="V50" s="829"/>
      <c r="W50" s="829"/>
      <c r="X50" s="829"/>
      <c r="Y50" s="829"/>
      <c r="Z50" s="829"/>
      <c r="AA50" s="829"/>
      <c r="AB50" s="829"/>
      <c r="AC50" s="829"/>
      <c r="AD50" s="829"/>
      <c r="AE50" s="829"/>
      <c r="AF50" s="829"/>
      <c r="AG50" s="829"/>
      <c r="AH50" s="829"/>
    </row>
    <row r="51" spans="2:34" s="364" customFormat="1" ht="12" customHeight="1" x14ac:dyDescent="0.2">
      <c r="B51" s="605"/>
      <c r="C51" s="1071"/>
      <c r="D51" s="1071"/>
      <c r="E51" s="1071"/>
      <c r="F51" s="1071"/>
      <c r="G51" s="1071"/>
      <c r="H51" s="1071"/>
      <c r="I51" s="1718"/>
      <c r="J51" s="1719"/>
      <c r="K51" s="1719"/>
      <c r="L51" s="1719"/>
      <c r="M51" s="1719"/>
      <c r="N51" s="1719"/>
      <c r="O51" s="1719"/>
      <c r="P51" s="1719"/>
      <c r="Q51" s="1719"/>
      <c r="R51" s="1719"/>
      <c r="S51" s="1719"/>
      <c r="T51" s="1720"/>
      <c r="U51" s="1043"/>
      <c r="V51" s="829"/>
      <c r="W51" s="829"/>
      <c r="X51" s="829"/>
      <c r="Y51" s="829"/>
      <c r="Z51" s="829"/>
      <c r="AA51" s="829"/>
      <c r="AB51" s="829"/>
      <c r="AC51" s="829"/>
      <c r="AD51" s="829"/>
      <c r="AE51" s="829"/>
      <c r="AF51" s="829"/>
      <c r="AG51" s="829"/>
      <c r="AH51" s="829"/>
    </row>
    <row r="52" spans="2:34" s="364" customFormat="1" ht="26.1" customHeight="1" x14ac:dyDescent="0.2">
      <c r="B52" s="454" t="s">
        <v>968</v>
      </c>
      <c r="C52" s="1071"/>
      <c r="D52" s="1071"/>
      <c r="E52" s="1071"/>
      <c r="F52" s="1071"/>
      <c r="G52" s="1071"/>
      <c r="H52" s="1071"/>
      <c r="I52" s="1718"/>
      <c r="J52" s="1719"/>
      <c r="K52" s="1719"/>
      <c r="L52" s="1719"/>
      <c r="M52" s="1719"/>
      <c r="N52" s="1719"/>
      <c r="O52" s="1719"/>
      <c r="P52" s="1719"/>
      <c r="Q52" s="1719"/>
      <c r="R52" s="1719"/>
      <c r="S52" s="1719"/>
      <c r="T52" s="1720"/>
      <c r="U52" s="1092" t="s">
        <v>1005</v>
      </c>
      <c r="V52" s="829"/>
      <c r="W52" s="829"/>
      <c r="X52" s="829"/>
      <c r="Y52" s="829"/>
      <c r="Z52" s="829"/>
      <c r="AA52" s="829"/>
      <c r="AB52" s="829"/>
      <c r="AC52" s="829"/>
      <c r="AD52" s="829"/>
      <c r="AE52" s="829"/>
      <c r="AF52" s="829"/>
      <c r="AG52" s="829"/>
      <c r="AH52" s="829"/>
    </row>
    <row r="53" spans="2:34" s="364" customFormat="1" ht="26.1" customHeight="1" x14ac:dyDescent="0.2">
      <c r="B53" s="605" t="s">
        <v>963</v>
      </c>
      <c r="C53" s="1071">
        <v>0.52828669970573794</v>
      </c>
      <c r="D53" s="1071">
        <v>0.41814727405742314</v>
      </c>
      <c r="E53" s="1071">
        <v>0.38125228835949071</v>
      </c>
      <c r="F53" s="1071">
        <v>0.55471456477892367</v>
      </c>
      <c r="G53" s="1071">
        <v>0.62374889425457036</v>
      </c>
      <c r="H53" s="1071">
        <v>0.64809764883038545</v>
      </c>
      <c r="I53" s="1718">
        <v>0.64043502740110758</v>
      </c>
      <c r="J53" s="1719">
        <v>0.63317416210664468</v>
      </c>
      <c r="K53" s="1719">
        <v>0.62278890097140693</v>
      </c>
      <c r="L53" s="1719">
        <v>0.62113781138621516</v>
      </c>
      <c r="M53" s="1719">
        <v>0.60805102284714629</v>
      </c>
      <c r="N53" s="1719">
        <v>0.61469343199665649</v>
      </c>
      <c r="O53" s="1719">
        <v>0.62290285541606805</v>
      </c>
      <c r="P53" s="1719">
        <v>0.62602408060251624</v>
      </c>
      <c r="Q53" s="1719">
        <v>0.6339148000316428</v>
      </c>
      <c r="R53" s="1719">
        <v>0.63801010644752443</v>
      </c>
      <c r="S53" s="1719">
        <v>0.64388555604609976</v>
      </c>
      <c r="T53" s="1720">
        <v>0.64809764883038545</v>
      </c>
      <c r="U53" s="1043" t="s">
        <v>1007</v>
      </c>
      <c r="V53" s="829"/>
      <c r="W53" s="829"/>
      <c r="X53" s="829"/>
      <c r="Y53" s="829"/>
      <c r="Z53" s="829"/>
      <c r="AA53" s="829"/>
      <c r="AB53" s="829"/>
      <c r="AC53" s="829"/>
      <c r="AD53" s="829"/>
      <c r="AE53" s="829"/>
      <c r="AF53" s="829"/>
      <c r="AG53" s="829"/>
      <c r="AH53" s="829"/>
    </row>
    <row r="54" spans="2:34" s="364" customFormat="1" ht="26.1" customHeight="1" x14ac:dyDescent="0.2">
      <c r="B54" s="605" t="s">
        <v>964</v>
      </c>
      <c r="C54" s="1071">
        <v>0.47171330029426212</v>
      </c>
      <c r="D54" s="1071">
        <v>0.58185272594257686</v>
      </c>
      <c r="E54" s="1071">
        <v>0.61874771164050935</v>
      </c>
      <c r="F54" s="1071">
        <v>0.44528543522107633</v>
      </c>
      <c r="G54" s="1071">
        <v>0.37625110574542964</v>
      </c>
      <c r="H54" s="1071">
        <v>0.35190235116961449</v>
      </c>
      <c r="I54" s="1718">
        <v>0.35956497259889247</v>
      </c>
      <c r="J54" s="1719">
        <v>0.36682583789335521</v>
      </c>
      <c r="K54" s="1719">
        <v>0.37721109902859312</v>
      </c>
      <c r="L54" s="1719">
        <v>0.37886218861378496</v>
      </c>
      <c r="M54" s="1719">
        <v>0.39194897715285371</v>
      </c>
      <c r="N54" s="1719">
        <v>0.38530656800334351</v>
      </c>
      <c r="O54" s="1719">
        <v>0.37709714458393201</v>
      </c>
      <c r="P54" s="1719">
        <v>0.3739759193974837</v>
      </c>
      <c r="Q54" s="1719">
        <v>0.36608519996835709</v>
      </c>
      <c r="R54" s="1719">
        <v>0.36198989355247563</v>
      </c>
      <c r="S54" s="1719">
        <v>0.35611444395390024</v>
      </c>
      <c r="T54" s="1720">
        <v>0.35190235116961449</v>
      </c>
      <c r="U54" s="1043" t="s">
        <v>1006</v>
      </c>
      <c r="V54" s="829"/>
      <c r="W54" s="829"/>
      <c r="X54" s="829"/>
      <c r="Y54" s="829"/>
      <c r="Z54" s="829"/>
      <c r="AA54" s="829"/>
      <c r="AB54" s="829"/>
      <c r="AC54" s="829"/>
      <c r="AD54" s="829"/>
      <c r="AE54" s="829"/>
      <c r="AF54" s="829"/>
      <c r="AG54" s="829"/>
      <c r="AH54" s="829"/>
    </row>
    <row r="55" spans="2:34" s="364" customFormat="1" ht="26.1" customHeight="1" x14ac:dyDescent="0.2">
      <c r="B55" s="453" t="s">
        <v>331</v>
      </c>
      <c r="C55" s="1072">
        <v>1</v>
      </c>
      <c r="D55" s="1072">
        <v>1</v>
      </c>
      <c r="E55" s="1072">
        <v>1</v>
      </c>
      <c r="F55" s="1072">
        <v>1</v>
      </c>
      <c r="G55" s="1072">
        <v>1</v>
      </c>
      <c r="H55" s="1072">
        <v>1</v>
      </c>
      <c r="I55" s="1715">
        <v>1</v>
      </c>
      <c r="J55" s="1716">
        <v>0.99999999999999989</v>
      </c>
      <c r="K55" s="1716">
        <v>1</v>
      </c>
      <c r="L55" s="1716">
        <v>1</v>
      </c>
      <c r="M55" s="1716">
        <v>1</v>
      </c>
      <c r="N55" s="1716">
        <v>1</v>
      </c>
      <c r="O55" s="1716">
        <v>1</v>
      </c>
      <c r="P55" s="1716">
        <v>1</v>
      </c>
      <c r="Q55" s="1716">
        <v>0.99999999999999989</v>
      </c>
      <c r="R55" s="1716">
        <v>1</v>
      </c>
      <c r="S55" s="1716">
        <v>1</v>
      </c>
      <c r="T55" s="1717">
        <v>1</v>
      </c>
      <c r="U55" s="604" t="s">
        <v>1003</v>
      </c>
      <c r="V55" s="829"/>
      <c r="W55" s="829"/>
      <c r="X55" s="829"/>
      <c r="Y55" s="829"/>
      <c r="Z55" s="829"/>
      <c r="AA55" s="829"/>
      <c r="AB55" s="829"/>
      <c r="AC55" s="829"/>
      <c r="AD55" s="829"/>
      <c r="AE55" s="829"/>
      <c r="AF55" s="829"/>
      <c r="AG55" s="829"/>
      <c r="AH55" s="829"/>
    </row>
    <row r="56" spans="2:34" s="364" customFormat="1" ht="12" customHeight="1" x14ac:dyDescent="0.2">
      <c r="B56" s="605"/>
      <c r="C56" s="1071"/>
      <c r="D56" s="1071"/>
      <c r="E56" s="1071"/>
      <c r="F56" s="1071"/>
      <c r="G56" s="1071"/>
      <c r="H56" s="1071"/>
      <c r="I56" s="1718"/>
      <c r="J56" s="1719"/>
      <c r="K56" s="1719"/>
      <c r="L56" s="1719"/>
      <c r="M56" s="1719"/>
      <c r="N56" s="1719"/>
      <c r="O56" s="1719"/>
      <c r="P56" s="1719"/>
      <c r="Q56" s="1719"/>
      <c r="R56" s="1719"/>
      <c r="S56" s="1719"/>
      <c r="T56" s="1720"/>
      <c r="U56" s="606"/>
      <c r="V56" s="829"/>
      <c r="W56" s="829"/>
      <c r="X56" s="829"/>
      <c r="Y56" s="829"/>
      <c r="Z56" s="829"/>
      <c r="AA56" s="829"/>
      <c r="AB56" s="829"/>
      <c r="AC56" s="829"/>
      <c r="AD56" s="829"/>
      <c r="AE56" s="829"/>
      <c r="AF56" s="829"/>
      <c r="AG56" s="829"/>
      <c r="AH56" s="829"/>
    </row>
    <row r="57" spans="2:34" s="364" customFormat="1" ht="26.1" customHeight="1" x14ac:dyDescent="0.2">
      <c r="B57" s="454" t="s">
        <v>969</v>
      </c>
      <c r="C57" s="1071"/>
      <c r="D57" s="1071"/>
      <c r="E57" s="1071"/>
      <c r="F57" s="1071"/>
      <c r="G57" s="1071"/>
      <c r="H57" s="1071"/>
      <c r="I57" s="1718"/>
      <c r="J57" s="1719"/>
      <c r="K57" s="1719"/>
      <c r="L57" s="1719"/>
      <c r="M57" s="1719"/>
      <c r="N57" s="1719"/>
      <c r="O57" s="1719"/>
      <c r="P57" s="1719"/>
      <c r="Q57" s="1719"/>
      <c r="R57" s="1719"/>
      <c r="S57" s="1719"/>
      <c r="T57" s="1720"/>
      <c r="U57" s="1092" t="s">
        <v>1053</v>
      </c>
      <c r="V57" s="829"/>
      <c r="W57" s="829"/>
      <c r="X57" s="829"/>
      <c r="Y57" s="829"/>
      <c r="Z57" s="829"/>
      <c r="AA57" s="829"/>
      <c r="AB57" s="829"/>
      <c r="AC57" s="829"/>
      <c r="AD57" s="829"/>
      <c r="AE57" s="829"/>
      <c r="AF57" s="829"/>
      <c r="AG57" s="829"/>
      <c r="AH57" s="829"/>
    </row>
    <row r="58" spans="2:34" s="364" customFormat="1" ht="26.1" customHeight="1" x14ac:dyDescent="0.2">
      <c r="B58" s="605" t="s">
        <v>970</v>
      </c>
      <c r="C58" s="1071">
        <v>0.50510710369140377</v>
      </c>
      <c r="D58" s="1071">
        <v>0.52148144807522057</v>
      </c>
      <c r="E58" s="1071">
        <v>0.5440841360600539</v>
      </c>
      <c r="F58" s="1071">
        <v>0.51362127097799581</v>
      </c>
      <c r="G58" s="1071">
        <v>0.52399819234148393</v>
      </c>
      <c r="H58" s="1071">
        <v>0.53457712103710386</v>
      </c>
      <c r="I58" s="1718">
        <v>0.51628981098547266</v>
      </c>
      <c r="J58" s="1719">
        <v>0.52254513965594418</v>
      </c>
      <c r="K58" s="1719">
        <v>0.53114103851726013</v>
      </c>
      <c r="L58" s="1719">
        <v>0.53137223690636526</v>
      </c>
      <c r="M58" s="1719">
        <v>0.53371083665438046</v>
      </c>
      <c r="N58" s="1719">
        <v>0.53560274238472982</v>
      </c>
      <c r="O58" s="1719">
        <v>0.52836863159648206</v>
      </c>
      <c r="P58" s="1719">
        <v>0.528678701104355</v>
      </c>
      <c r="Q58" s="1719">
        <v>0.52519761537257903</v>
      </c>
      <c r="R58" s="1719">
        <v>0.52329856124488494</v>
      </c>
      <c r="S58" s="1719">
        <v>0.53278670995523503</v>
      </c>
      <c r="T58" s="1720">
        <v>0.53457712103710386</v>
      </c>
      <c r="U58" s="606" t="s">
        <v>787</v>
      </c>
      <c r="V58" s="829"/>
      <c r="W58" s="829"/>
      <c r="X58" s="829"/>
      <c r="Y58" s="829"/>
      <c r="Z58" s="829"/>
      <c r="AA58" s="829"/>
      <c r="AB58" s="829"/>
      <c r="AC58" s="829"/>
      <c r="AD58" s="829"/>
      <c r="AE58" s="829"/>
      <c r="AF58" s="829"/>
      <c r="AG58" s="829"/>
      <c r="AH58" s="829"/>
    </row>
    <row r="59" spans="2:34" s="364" customFormat="1" ht="26.1" customHeight="1" x14ac:dyDescent="0.2">
      <c r="B59" s="605" t="s">
        <v>971</v>
      </c>
      <c r="C59" s="1071">
        <v>0.41911127709594542</v>
      </c>
      <c r="D59" s="1071">
        <v>0.41796336060570999</v>
      </c>
      <c r="E59" s="1071">
        <v>0.39998274922325688</v>
      </c>
      <c r="F59" s="1071">
        <v>0.40996973276502291</v>
      </c>
      <c r="G59" s="1071">
        <v>0.3697552190695132</v>
      </c>
      <c r="H59" s="1071">
        <v>0.36189284080549056</v>
      </c>
      <c r="I59" s="1718">
        <v>0.37459063942473475</v>
      </c>
      <c r="J59" s="1719">
        <v>0.36663395884606603</v>
      </c>
      <c r="K59" s="1719">
        <v>0.35995077575632572</v>
      </c>
      <c r="L59" s="1719">
        <v>0.36042457476214568</v>
      </c>
      <c r="M59" s="1719">
        <v>0.35884677406419141</v>
      </c>
      <c r="N59" s="1719">
        <v>0.3567492137404053</v>
      </c>
      <c r="O59" s="1719">
        <v>0.3599920500514836</v>
      </c>
      <c r="P59" s="1719">
        <v>0.360757741333047</v>
      </c>
      <c r="Q59" s="1719">
        <v>0.36532910604318852</v>
      </c>
      <c r="R59" s="1719">
        <v>0.36806076948390914</v>
      </c>
      <c r="S59" s="1719">
        <v>0.36443583342226216</v>
      </c>
      <c r="T59" s="1720">
        <v>0.36189284080549056</v>
      </c>
      <c r="U59" s="606" t="s">
        <v>824</v>
      </c>
      <c r="V59" s="829"/>
      <c r="W59" s="829"/>
      <c r="X59" s="829"/>
      <c r="Y59" s="829"/>
      <c r="Z59" s="829"/>
      <c r="AA59" s="829"/>
      <c r="AB59" s="829"/>
      <c r="AC59" s="829"/>
      <c r="AD59" s="829"/>
      <c r="AE59" s="829"/>
      <c r="AF59" s="829"/>
      <c r="AG59" s="829"/>
      <c r="AH59" s="829"/>
    </row>
    <row r="60" spans="2:34" s="364" customFormat="1" ht="26.1" customHeight="1" x14ac:dyDescent="0.2">
      <c r="B60" s="605" t="s">
        <v>972</v>
      </c>
      <c r="C60" s="1071">
        <v>7.5781619212650697E-2</v>
      </c>
      <c r="D60" s="1071">
        <v>6.0555191319069418E-2</v>
      </c>
      <c r="E60" s="1071">
        <v>5.593311471668911E-2</v>
      </c>
      <c r="F60" s="1071">
        <v>7.6408996256981235E-2</v>
      </c>
      <c r="G60" s="1071">
        <v>0.1062465885890029</v>
      </c>
      <c r="H60" s="1071">
        <v>0.10353003815740547</v>
      </c>
      <c r="I60" s="1718">
        <v>0.10911954958979254</v>
      </c>
      <c r="J60" s="1719">
        <v>0.11082090149798982</v>
      </c>
      <c r="K60" s="1719">
        <v>0.10890818572641403</v>
      </c>
      <c r="L60" s="1719">
        <v>0.10820318833148915</v>
      </c>
      <c r="M60" s="1719">
        <v>0.10744238928142827</v>
      </c>
      <c r="N60" s="1719">
        <v>0.10764804387486494</v>
      </c>
      <c r="O60" s="1719">
        <v>0.11163931835203431</v>
      </c>
      <c r="P60" s="1719">
        <v>0.11056355756259797</v>
      </c>
      <c r="Q60" s="1719">
        <v>0.10947327858423245</v>
      </c>
      <c r="R60" s="1719">
        <v>0.108640669271206</v>
      </c>
      <c r="S60" s="1719">
        <v>0.10277745662250268</v>
      </c>
      <c r="T60" s="1720">
        <v>0.10353003815740547</v>
      </c>
      <c r="U60" s="606" t="s">
        <v>825</v>
      </c>
      <c r="V60" s="829"/>
      <c r="W60" s="829"/>
      <c r="X60" s="829"/>
      <c r="Y60" s="829"/>
      <c r="Z60" s="829"/>
      <c r="AA60" s="829"/>
      <c r="AB60" s="829"/>
      <c r="AC60" s="829"/>
      <c r="AD60" s="829"/>
      <c r="AE60" s="829"/>
      <c r="AF60" s="829"/>
      <c r="AG60" s="829"/>
      <c r="AH60" s="829"/>
    </row>
    <row r="61" spans="2:34" s="364" customFormat="1" ht="26.1" customHeight="1" x14ac:dyDescent="0.2">
      <c r="B61" s="453" t="s">
        <v>331</v>
      </c>
      <c r="C61" s="1072">
        <v>0.99999999999999989</v>
      </c>
      <c r="D61" s="1072">
        <v>1</v>
      </c>
      <c r="E61" s="1072">
        <v>0.99999999999999989</v>
      </c>
      <c r="F61" s="1072">
        <v>1</v>
      </c>
      <c r="G61" s="1072">
        <v>1</v>
      </c>
      <c r="H61" s="1072">
        <v>0.99999999999999989</v>
      </c>
      <c r="I61" s="1715">
        <v>1</v>
      </c>
      <c r="J61" s="1716">
        <v>1</v>
      </c>
      <c r="K61" s="1716">
        <v>0.99999999999999989</v>
      </c>
      <c r="L61" s="1716">
        <v>1</v>
      </c>
      <c r="M61" s="1716">
        <v>1.0000000000000002</v>
      </c>
      <c r="N61" s="1716">
        <v>1.0000000000000002</v>
      </c>
      <c r="O61" s="1716">
        <v>1</v>
      </c>
      <c r="P61" s="1716">
        <v>0.99999999999999989</v>
      </c>
      <c r="Q61" s="1716">
        <v>1</v>
      </c>
      <c r="R61" s="1716">
        <v>1.0000000000000002</v>
      </c>
      <c r="S61" s="1716">
        <v>0.99999999999999989</v>
      </c>
      <c r="T61" s="1717">
        <v>0.99999999999999989</v>
      </c>
      <c r="U61" s="604" t="s">
        <v>1003</v>
      </c>
      <c r="V61" s="829"/>
      <c r="W61" s="829"/>
      <c r="X61" s="829"/>
      <c r="Y61" s="829"/>
      <c r="Z61" s="829"/>
      <c r="AA61" s="829"/>
      <c r="AB61" s="829"/>
      <c r="AC61" s="829"/>
      <c r="AD61" s="829"/>
      <c r="AE61" s="829"/>
      <c r="AF61" s="829"/>
      <c r="AG61" s="829"/>
      <c r="AH61" s="829"/>
    </row>
    <row r="62" spans="2:34" s="364" customFormat="1" ht="12" customHeight="1" x14ac:dyDescent="0.2">
      <c r="B62" s="1091"/>
      <c r="C62" s="1074"/>
      <c r="D62" s="1074"/>
      <c r="E62" s="1074"/>
      <c r="F62" s="1074"/>
      <c r="G62" s="1074"/>
      <c r="H62" s="1074"/>
      <c r="I62" s="1077"/>
      <c r="J62" s="1075"/>
      <c r="K62" s="1075"/>
      <c r="L62" s="1075"/>
      <c r="M62" s="1075"/>
      <c r="N62" s="1075"/>
      <c r="O62" s="1075"/>
      <c r="P62" s="1075"/>
      <c r="Q62" s="1075"/>
      <c r="R62" s="1075"/>
      <c r="S62" s="1075"/>
      <c r="T62" s="1076"/>
      <c r="U62" s="1095"/>
      <c r="V62" s="829"/>
      <c r="W62" s="829"/>
      <c r="X62" s="829"/>
      <c r="Y62" s="829"/>
      <c r="Z62" s="829"/>
      <c r="AA62" s="829"/>
      <c r="AB62" s="829"/>
      <c r="AC62" s="829"/>
      <c r="AD62" s="829"/>
      <c r="AE62" s="829"/>
      <c r="AF62" s="829"/>
      <c r="AG62" s="829"/>
      <c r="AH62" s="829"/>
    </row>
    <row r="63" spans="2:34" s="364" customFormat="1" ht="26.1" customHeight="1" x14ac:dyDescent="0.2">
      <c r="B63" s="453" t="s">
        <v>975</v>
      </c>
      <c r="C63" s="1078">
        <v>0.13874562536058899</v>
      </c>
      <c r="D63" s="1078">
        <v>0.19432183892641341</v>
      </c>
      <c r="E63" s="1078">
        <v>0.30118275470303368</v>
      </c>
      <c r="F63" s="1078">
        <v>0.1889846402394828</v>
      </c>
      <c r="G63" s="1078">
        <v>0.29009850638635903</v>
      </c>
      <c r="H63" s="1078">
        <v>6.3328297032575254E-2</v>
      </c>
      <c r="I63" s="1721">
        <v>-6.3521113473882229E-3</v>
      </c>
      <c r="J63" s="1722">
        <v>1.1981856484179598E-2</v>
      </c>
      <c r="K63" s="1722">
        <v>6.902622465719821E-3</v>
      </c>
      <c r="L63" s="1722">
        <v>-7.34996739258309E-3</v>
      </c>
      <c r="M63" s="1722">
        <v>7.4486373597397737E-3</v>
      </c>
      <c r="N63" s="1722">
        <v>1.1114206896512213E-2</v>
      </c>
      <c r="O63" s="1722">
        <v>3.0904263128262555E-2</v>
      </c>
      <c r="P63" s="1722">
        <v>1.1117723197109575E-2</v>
      </c>
      <c r="Q63" s="1722">
        <v>-3.8332202075055388E-3</v>
      </c>
      <c r="R63" s="1722">
        <v>3.5968495332616701E-3</v>
      </c>
      <c r="S63" s="1722">
        <v>1.1966183834328348E-2</v>
      </c>
      <c r="T63" s="1723">
        <v>-1.5132131556880202E-2</v>
      </c>
      <c r="U63" s="604" t="s">
        <v>1008</v>
      </c>
      <c r="V63" s="829"/>
      <c r="W63" s="829"/>
      <c r="X63" s="829"/>
      <c r="Y63" s="829"/>
      <c r="Z63" s="829"/>
      <c r="AA63" s="829"/>
      <c r="AB63" s="829"/>
      <c r="AC63" s="829"/>
      <c r="AD63" s="829"/>
      <c r="AE63" s="829"/>
      <c r="AF63" s="829"/>
      <c r="AG63" s="829"/>
      <c r="AH63" s="829"/>
    </row>
    <row r="64" spans="2:34" s="359" customFormat="1" ht="11.25" customHeight="1" thickBot="1" x14ac:dyDescent="0.25">
      <c r="B64" s="578"/>
      <c r="C64" s="1079"/>
      <c r="D64" s="1079"/>
      <c r="E64" s="1079"/>
      <c r="F64" s="1083"/>
      <c r="G64" s="1083"/>
      <c r="H64" s="1083"/>
      <c r="I64" s="1080"/>
      <c r="J64" s="1081"/>
      <c r="K64" s="1081"/>
      <c r="L64" s="1081"/>
      <c r="M64" s="1081"/>
      <c r="N64" s="1081"/>
      <c r="O64" s="1081"/>
      <c r="P64" s="1081"/>
      <c r="Q64" s="1081"/>
      <c r="R64" s="1081"/>
      <c r="S64" s="1081"/>
      <c r="T64" s="1082"/>
      <c r="U64" s="916"/>
      <c r="V64" s="829"/>
      <c r="W64" s="829"/>
      <c r="X64" s="829"/>
      <c r="Y64" s="829"/>
      <c r="Z64" s="829"/>
      <c r="AA64" s="829"/>
      <c r="AB64" s="829"/>
      <c r="AC64" s="829"/>
      <c r="AD64" s="829"/>
      <c r="AE64" s="829"/>
      <c r="AF64" s="829"/>
      <c r="AG64" s="829"/>
      <c r="AH64" s="829"/>
    </row>
    <row r="65" spans="2:33" s="1084" customFormat="1" ht="24.95" customHeight="1" thickTop="1" x14ac:dyDescent="0.2">
      <c r="C65" s="1085"/>
      <c r="D65" s="1085"/>
      <c r="E65" s="1085"/>
      <c r="F65" s="1085"/>
      <c r="G65" s="1085"/>
      <c r="H65" s="1085"/>
      <c r="I65" s="1085"/>
      <c r="J65" s="1085"/>
      <c r="K65" s="1085"/>
      <c r="L65" s="1085"/>
      <c r="M65" s="1085"/>
      <c r="N65" s="1085"/>
      <c r="O65" s="1085"/>
      <c r="P65" s="1085"/>
      <c r="Q65" s="1085"/>
      <c r="R65" s="1085"/>
      <c r="S65" s="1085"/>
      <c r="T65" s="1085"/>
      <c r="V65" s="829"/>
      <c r="W65" s="829"/>
      <c r="X65" s="829"/>
      <c r="Y65" s="829"/>
      <c r="Z65" s="829"/>
      <c r="AA65" s="829"/>
      <c r="AB65" s="829"/>
      <c r="AC65" s="829"/>
      <c r="AD65" s="829"/>
      <c r="AE65" s="829"/>
      <c r="AF65" s="829"/>
      <c r="AG65" s="829"/>
    </row>
    <row r="66" spans="2:33" s="416" customFormat="1" ht="24.75" customHeight="1" x14ac:dyDescent="0.5">
      <c r="B66" s="333" t="s">
        <v>1721</v>
      </c>
      <c r="C66" s="464"/>
      <c r="D66" s="464"/>
      <c r="E66" s="464"/>
      <c r="F66" s="464"/>
      <c r="G66" s="464"/>
      <c r="H66" s="464"/>
      <c r="I66" s="464"/>
      <c r="J66" s="464"/>
      <c r="K66" s="464"/>
      <c r="L66" s="464"/>
      <c r="M66" s="464"/>
      <c r="N66" s="464"/>
      <c r="O66" s="464"/>
      <c r="P66" s="464"/>
      <c r="Q66" s="464"/>
      <c r="R66" s="464"/>
      <c r="S66" s="464"/>
      <c r="T66" s="464"/>
      <c r="U66" s="333" t="s">
        <v>1723</v>
      </c>
      <c r="V66" s="471"/>
    </row>
    <row r="67" spans="2:33" ht="24.95" customHeight="1" x14ac:dyDescent="0.5">
      <c r="C67" s="92"/>
      <c r="D67" s="92"/>
      <c r="E67" s="92"/>
      <c r="F67" s="92"/>
      <c r="G67" s="92"/>
      <c r="H67" s="92"/>
      <c r="I67" s="92"/>
      <c r="J67" s="92"/>
      <c r="K67" s="92"/>
      <c r="L67" s="92"/>
      <c r="M67" s="92"/>
      <c r="N67" s="92"/>
      <c r="O67" s="92"/>
      <c r="P67" s="92"/>
      <c r="Q67" s="92"/>
      <c r="R67" s="92"/>
      <c r="S67" s="92"/>
      <c r="T67" s="92"/>
      <c r="U67" s="92"/>
    </row>
    <row r="68" spans="2:33" ht="24.95" customHeight="1" x14ac:dyDescent="0.5">
      <c r="C68" s="1572"/>
      <c r="D68" s="1572"/>
      <c r="E68" s="1572"/>
      <c r="F68" s="1572"/>
      <c r="G68" s="1572"/>
      <c r="H68" s="1572"/>
      <c r="I68" s="1572"/>
      <c r="J68" s="1572"/>
      <c r="K68" s="1572"/>
      <c r="L68" s="1572"/>
      <c r="M68" s="1572"/>
      <c r="N68" s="1572"/>
      <c r="O68" s="1572"/>
      <c r="P68" s="1572"/>
      <c r="Q68" s="1572"/>
      <c r="R68" s="1572"/>
      <c r="S68" s="1572"/>
      <c r="T68" s="1572"/>
      <c r="U68" s="92"/>
    </row>
    <row r="69" spans="2:33" ht="24.75" customHeight="1" x14ac:dyDescent="0.5">
      <c r="C69" s="1572"/>
      <c r="D69" s="1572"/>
      <c r="E69" s="1572"/>
      <c r="F69" s="1572"/>
      <c r="G69" s="1572"/>
      <c r="H69" s="1572"/>
      <c r="I69" s="1572"/>
      <c r="J69" s="1572"/>
      <c r="K69" s="1572"/>
      <c r="L69" s="1572"/>
      <c r="M69" s="1572"/>
      <c r="N69" s="1572"/>
      <c r="O69" s="1572"/>
      <c r="P69" s="1572"/>
      <c r="Q69" s="1572"/>
      <c r="R69" s="1572"/>
      <c r="S69" s="1572"/>
      <c r="T69" s="1572"/>
      <c r="U69" s="92"/>
    </row>
    <row r="70" spans="2:33" ht="21.75" x14ac:dyDescent="0.5">
      <c r="C70" s="1572"/>
      <c r="D70" s="1572"/>
      <c r="E70" s="1572"/>
      <c r="F70" s="1572"/>
      <c r="G70" s="1572"/>
      <c r="H70" s="1572"/>
      <c r="I70" s="1572"/>
      <c r="J70" s="1572"/>
      <c r="K70" s="1572"/>
      <c r="L70" s="1572"/>
      <c r="M70" s="1572"/>
      <c r="N70" s="1572"/>
      <c r="O70" s="1572"/>
      <c r="P70" s="1572"/>
      <c r="Q70" s="1572"/>
      <c r="R70" s="1572"/>
      <c r="S70" s="1572"/>
      <c r="T70" s="1572"/>
      <c r="U70" s="92"/>
    </row>
    <row r="71" spans="2:33" ht="21.75" x14ac:dyDescent="0.5">
      <c r="C71" s="1572"/>
      <c r="D71" s="1572"/>
      <c r="E71" s="1572"/>
      <c r="F71" s="1572"/>
      <c r="G71" s="1572"/>
      <c r="H71" s="1572"/>
      <c r="I71" s="1572"/>
      <c r="J71" s="1572"/>
      <c r="K71" s="1572"/>
      <c r="L71" s="1572"/>
      <c r="M71" s="1572"/>
      <c r="N71" s="1572"/>
      <c r="O71" s="1572"/>
      <c r="P71" s="1572"/>
      <c r="Q71" s="1572"/>
      <c r="R71" s="1572"/>
      <c r="S71" s="1572"/>
      <c r="T71" s="1572"/>
      <c r="U71" s="92"/>
    </row>
    <row r="72" spans="2:33" ht="21.75" x14ac:dyDescent="0.5">
      <c r="C72" s="92"/>
      <c r="D72" s="92"/>
      <c r="E72" s="92"/>
      <c r="F72" s="92"/>
      <c r="G72" s="92"/>
      <c r="H72" s="92"/>
      <c r="I72" s="92"/>
      <c r="J72" s="92"/>
      <c r="K72" s="92"/>
      <c r="L72" s="92"/>
      <c r="M72" s="92"/>
      <c r="N72" s="92"/>
      <c r="O72" s="92"/>
      <c r="P72" s="92"/>
      <c r="Q72" s="92"/>
      <c r="R72" s="92"/>
      <c r="S72" s="92"/>
      <c r="T72" s="92"/>
      <c r="U72" s="92"/>
    </row>
    <row r="73" spans="2:33" ht="21.75" x14ac:dyDescent="0.5">
      <c r="B73" s="144"/>
      <c r="C73" s="1572"/>
      <c r="D73" s="1572"/>
      <c r="E73" s="1572"/>
      <c r="F73" s="1572"/>
      <c r="G73" s="1572"/>
      <c r="H73" s="92"/>
      <c r="I73" s="92"/>
      <c r="J73" s="92"/>
      <c r="K73" s="92"/>
      <c r="L73" s="92"/>
      <c r="M73" s="92"/>
      <c r="N73" s="92"/>
      <c r="O73" s="92"/>
      <c r="P73" s="92"/>
      <c r="Q73" s="92"/>
      <c r="R73" s="92"/>
      <c r="S73" s="92"/>
      <c r="T73" s="92"/>
      <c r="U73" s="92"/>
    </row>
    <row r="74" spans="2:33" ht="21.75" x14ac:dyDescent="0.5">
      <c r="C74" s="92"/>
      <c r="D74" s="92"/>
      <c r="E74" s="92"/>
      <c r="F74" s="92"/>
      <c r="G74" s="92"/>
      <c r="H74" s="92"/>
      <c r="I74" s="92"/>
      <c r="J74" s="92"/>
      <c r="K74" s="92"/>
      <c r="L74" s="92"/>
      <c r="M74" s="92"/>
      <c r="N74" s="92"/>
      <c r="O74" s="92"/>
      <c r="P74" s="92"/>
      <c r="Q74" s="92"/>
      <c r="R74" s="92"/>
      <c r="S74" s="92"/>
      <c r="T74" s="92"/>
      <c r="U74" s="92"/>
    </row>
    <row r="75" spans="2:33" ht="21.75" x14ac:dyDescent="0.5">
      <c r="C75" s="92"/>
      <c r="D75" s="92"/>
      <c r="E75" s="92"/>
      <c r="F75" s="92"/>
      <c r="G75" s="92"/>
      <c r="H75" s="92"/>
      <c r="I75" s="92"/>
      <c r="J75" s="92"/>
      <c r="K75" s="92"/>
      <c r="L75" s="92"/>
      <c r="M75" s="92"/>
      <c r="N75" s="92"/>
      <c r="O75" s="92"/>
      <c r="P75" s="92"/>
      <c r="Q75" s="92"/>
      <c r="R75" s="92"/>
      <c r="S75" s="92"/>
      <c r="T75" s="92"/>
      <c r="U75" s="92"/>
    </row>
    <row r="76" spans="2:33" ht="21.75" x14ac:dyDescent="0.5">
      <c r="C76" s="92"/>
      <c r="D76" s="92"/>
      <c r="E76" s="92"/>
      <c r="F76" s="92"/>
      <c r="G76" s="92"/>
      <c r="H76" s="92"/>
      <c r="I76" s="92"/>
      <c r="J76" s="92"/>
      <c r="K76" s="92"/>
      <c r="L76" s="92"/>
      <c r="M76" s="92"/>
      <c r="N76" s="92"/>
      <c r="O76" s="92"/>
      <c r="P76" s="92"/>
      <c r="Q76" s="92"/>
      <c r="R76" s="92"/>
      <c r="S76" s="92"/>
      <c r="T76" s="92"/>
      <c r="U76" s="92"/>
    </row>
    <row r="77" spans="2:33" ht="21.75" x14ac:dyDescent="0.5">
      <c r="C77" s="92"/>
      <c r="D77" s="92"/>
      <c r="E77" s="92"/>
      <c r="F77" s="92"/>
      <c r="G77" s="92"/>
      <c r="H77" s="92"/>
      <c r="I77" s="92"/>
      <c r="J77" s="92"/>
      <c r="K77" s="92"/>
      <c r="L77" s="92"/>
      <c r="M77" s="92"/>
      <c r="N77" s="92"/>
      <c r="O77" s="92"/>
      <c r="P77" s="92"/>
      <c r="Q77" s="92"/>
      <c r="R77" s="92"/>
      <c r="S77" s="92"/>
      <c r="T77" s="92"/>
      <c r="U77" s="92"/>
    </row>
    <row r="78" spans="2:33" ht="21.75" x14ac:dyDescent="0.5">
      <c r="C78" s="92"/>
      <c r="D78" s="92"/>
      <c r="E78" s="92"/>
      <c r="F78" s="92"/>
      <c r="G78" s="92"/>
      <c r="H78" s="92"/>
      <c r="I78" s="92"/>
      <c r="J78" s="92"/>
      <c r="K78" s="92"/>
      <c r="L78" s="92"/>
      <c r="M78" s="92"/>
      <c r="N78" s="92"/>
      <c r="O78" s="92"/>
      <c r="P78" s="92"/>
      <c r="Q78" s="92"/>
      <c r="R78" s="92"/>
      <c r="S78" s="92"/>
      <c r="T78" s="92"/>
      <c r="U78" s="92"/>
    </row>
    <row r="79" spans="2:33" ht="21.75" x14ac:dyDescent="0.5">
      <c r="C79" s="92"/>
      <c r="D79" s="92"/>
      <c r="E79" s="92"/>
      <c r="F79" s="92"/>
      <c r="G79" s="92"/>
      <c r="H79" s="92"/>
      <c r="I79" s="92"/>
      <c r="J79" s="92"/>
      <c r="K79" s="92"/>
      <c r="L79" s="92"/>
      <c r="M79" s="92"/>
      <c r="N79" s="92"/>
      <c r="O79" s="92"/>
      <c r="P79" s="92"/>
      <c r="Q79" s="92"/>
      <c r="R79" s="92"/>
      <c r="S79" s="92"/>
      <c r="T79" s="92"/>
      <c r="U79" s="92"/>
    </row>
    <row r="80" spans="2:33" ht="21.75" x14ac:dyDescent="0.5">
      <c r="C80" s="92"/>
      <c r="D80" s="92"/>
      <c r="E80" s="92"/>
      <c r="F80" s="92"/>
      <c r="G80" s="92"/>
      <c r="H80" s="92"/>
      <c r="I80" s="92"/>
      <c r="J80" s="92"/>
      <c r="K80" s="92"/>
      <c r="L80" s="92"/>
      <c r="M80" s="92"/>
      <c r="N80" s="92"/>
      <c r="O80" s="92"/>
      <c r="P80" s="92"/>
      <c r="Q80" s="92"/>
      <c r="R80" s="92"/>
      <c r="S80" s="92"/>
      <c r="T80" s="92"/>
      <c r="U80" s="92"/>
    </row>
    <row r="81" spans="3:21" ht="21.75" x14ac:dyDescent="0.5">
      <c r="C81" s="92"/>
      <c r="D81" s="92"/>
      <c r="E81" s="92"/>
      <c r="F81" s="92"/>
      <c r="G81" s="92"/>
      <c r="H81" s="92"/>
      <c r="I81" s="92"/>
      <c r="J81" s="92"/>
      <c r="K81" s="92"/>
      <c r="L81" s="92"/>
      <c r="M81" s="92"/>
      <c r="N81" s="92"/>
      <c r="O81" s="92"/>
      <c r="P81" s="92"/>
      <c r="Q81" s="92"/>
      <c r="R81" s="92"/>
      <c r="S81" s="92"/>
      <c r="T81" s="92"/>
      <c r="U81" s="92"/>
    </row>
    <row r="82" spans="3:21" ht="21.75" x14ac:dyDescent="0.5">
      <c r="C82" s="92"/>
      <c r="D82" s="92"/>
      <c r="E82" s="92"/>
      <c r="F82" s="92"/>
      <c r="G82" s="92"/>
      <c r="H82" s="92"/>
      <c r="I82" s="92"/>
      <c r="J82" s="92"/>
      <c r="K82" s="92"/>
      <c r="L82" s="92"/>
      <c r="M82" s="92"/>
      <c r="N82" s="92"/>
      <c r="O82" s="92"/>
      <c r="P82" s="92"/>
      <c r="Q82" s="92"/>
      <c r="R82" s="92"/>
      <c r="S82" s="92"/>
      <c r="T82" s="92"/>
      <c r="U82" s="92"/>
    </row>
    <row r="83" spans="3:21" ht="21.75" x14ac:dyDescent="0.5">
      <c r="C83" s="92"/>
      <c r="D83" s="92"/>
      <c r="E83" s="92"/>
      <c r="F83" s="92"/>
      <c r="G83" s="92"/>
      <c r="H83" s="92"/>
      <c r="I83" s="92"/>
      <c r="J83" s="92"/>
      <c r="K83" s="92"/>
      <c r="L83" s="92"/>
      <c r="M83" s="92"/>
      <c r="N83" s="92"/>
      <c r="O83" s="92"/>
      <c r="P83" s="92"/>
      <c r="Q83" s="92"/>
      <c r="R83" s="92"/>
      <c r="S83" s="92"/>
      <c r="T83" s="92"/>
      <c r="U83" s="92"/>
    </row>
    <row r="84" spans="3:21" ht="21.75" x14ac:dyDescent="0.5">
      <c r="C84" s="92"/>
      <c r="D84" s="92"/>
      <c r="E84" s="92"/>
      <c r="F84" s="92"/>
      <c r="G84" s="92"/>
      <c r="H84" s="92"/>
      <c r="I84" s="92"/>
      <c r="J84" s="92"/>
      <c r="K84" s="92"/>
      <c r="L84" s="92"/>
      <c r="M84" s="92"/>
      <c r="N84" s="92"/>
      <c r="O84" s="92"/>
      <c r="P84" s="92"/>
      <c r="Q84" s="92"/>
      <c r="R84" s="92"/>
      <c r="S84" s="92"/>
      <c r="T84" s="92"/>
      <c r="U84" s="92"/>
    </row>
    <row r="85" spans="3:21" ht="21.75" x14ac:dyDescent="0.5">
      <c r="C85" s="92"/>
      <c r="D85" s="92"/>
      <c r="E85" s="92"/>
      <c r="F85" s="92"/>
      <c r="G85" s="92"/>
      <c r="H85" s="92"/>
      <c r="I85" s="92"/>
      <c r="J85" s="92"/>
      <c r="K85" s="92"/>
      <c r="L85" s="92"/>
      <c r="M85" s="92"/>
      <c r="N85" s="92"/>
      <c r="O85" s="92"/>
      <c r="P85" s="92"/>
      <c r="Q85" s="92"/>
      <c r="R85" s="92"/>
      <c r="S85" s="92"/>
      <c r="T85" s="92"/>
      <c r="U85" s="92"/>
    </row>
    <row r="86" spans="3:21" ht="21.75" x14ac:dyDescent="0.5">
      <c r="C86" s="92"/>
      <c r="D86" s="92"/>
      <c r="E86" s="92"/>
      <c r="F86" s="92"/>
      <c r="G86" s="92"/>
      <c r="H86" s="92"/>
      <c r="I86" s="92"/>
      <c r="J86" s="92"/>
      <c r="K86" s="92"/>
      <c r="L86" s="92"/>
      <c r="M86" s="92"/>
      <c r="N86" s="92"/>
      <c r="O86" s="92"/>
      <c r="P86" s="92"/>
      <c r="Q86" s="92"/>
      <c r="R86" s="92"/>
      <c r="S86" s="92"/>
      <c r="T86" s="92"/>
      <c r="U86" s="92"/>
    </row>
    <row r="87" spans="3:21" ht="21.75" x14ac:dyDescent="0.5">
      <c r="C87" s="92"/>
      <c r="D87" s="92"/>
      <c r="E87" s="92"/>
      <c r="F87" s="92"/>
      <c r="G87" s="92"/>
      <c r="H87" s="92"/>
      <c r="I87" s="92"/>
      <c r="J87" s="92"/>
      <c r="K87" s="92"/>
      <c r="L87" s="92"/>
      <c r="M87" s="92"/>
      <c r="N87" s="92"/>
      <c r="O87" s="92"/>
      <c r="P87" s="92"/>
      <c r="Q87" s="92"/>
      <c r="R87" s="92"/>
      <c r="S87" s="92"/>
      <c r="T87" s="92"/>
      <c r="U87" s="92"/>
    </row>
    <row r="88" spans="3:21" ht="21.75" x14ac:dyDescent="0.5">
      <c r="C88" s="92"/>
      <c r="D88" s="92"/>
      <c r="E88" s="92"/>
      <c r="F88" s="92"/>
      <c r="G88" s="92"/>
      <c r="H88" s="92"/>
      <c r="I88" s="92"/>
      <c r="J88" s="92"/>
      <c r="K88" s="92"/>
      <c r="L88" s="92"/>
      <c r="M88" s="92"/>
      <c r="N88" s="92"/>
      <c r="O88" s="92"/>
      <c r="P88" s="92"/>
      <c r="Q88" s="92"/>
      <c r="R88" s="92"/>
      <c r="S88" s="92"/>
      <c r="T88" s="92"/>
      <c r="U88" s="92"/>
    </row>
    <row r="89" spans="3:21" ht="21.75" x14ac:dyDescent="0.5">
      <c r="C89" s="92"/>
      <c r="D89" s="92"/>
      <c r="E89" s="92"/>
      <c r="F89" s="92"/>
      <c r="G89" s="92"/>
      <c r="H89" s="92"/>
      <c r="I89" s="92"/>
      <c r="J89" s="92"/>
      <c r="K89" s="92"/>
      <c r="L89" s="92"/>
      <c r="M89" s="92"/>
      <c r="N89" s="92"/>
      <c r="O89" s="92"/>
      <c r="P89" s="92"/>
      <c r="Q89" s="92"/>
      <c r="R89" s="92"/>
      <c r="S89" s="92"/>
      <c r="T89" s="92"/>
    </row>
    <row r="90" spans="3:21" ht="21.75" x14ac:dyDescent="0.5">
      <c r="C90" s="92"/>
      <c r="D90" s="92"/>
      <c r="E90" s="92"/>
      <c r="F90" s="92"/>
      <c r="G90" s="92"/>
      <c r="H90" s="92"/>
      <c r="I90" s="92"/>
      <c r="J90" s="92"/>
      <c r="K90" s="92"/>
      <c r="L90" s="92"/>
      <c r="M90" s="92"/>
      <c r="N90" s="92"/>
      <c r="O90" s="92"/>
      <c r="P90" s="92"/>
      <c r="Q90" s="92"/>
      <c r="R90" s="92"/>
      <c r="S90" s="92"/>
      <c r="T90" s="92"/>
    </row>
    <row r="91" spans="3:21" ht="21.75" x14ac:dyDescent="0.5">
      <c r="C91" s="92"/>
      <c r="D91" s="92"/>
      <c r="E91" s="92"/>
      <c r="F91" s="92"/>
      <c r="G91" s="92"/>
      <c r="H91" s="92"/>
      <c r="I91" s="92"/>
      <c r="J91" s="92"/>
      <c r="K91" s="92"/>
      <c r="L91" s="92"/>
      <c r="M91" s="92"/>
      <c r="N91" s="92"/>
      <c r="O91" s="92"/>
      <c r="P91" s="92"/>
      <c r="Q91" s="92"/>
      <c r="R91" s="92"/>
      <c r="S91" s="92"/>
      <c r="T91" s="92"/>
    </row>
    <row r="92" spans="3:21" ht="21.75" x14ac:dyDescent="0.5">
      <c r="C92" s="92"/>
      <c r="D92" s="92"/>
      <c r="E92" s="92"/>
      <c r="F92" s="92"/>
      <c r="G92" s="92"/>
      <c r="H92" s="92"/>
      <c r="I92" s="92"/>
      <c r="J92" s="92"/>
      <c r="K92" s="92"/>
      <c r="L92" s="92"/>
      <c r="M92" s="92"/>
      <c r="N92" s="92"/>
      <c r="O92" s="92"/>
      <c r="P92" s="92"/>
      <c r="Q92" s="92"/>
      <c r="R92" s="92"/>
      <c r="S92" s="92"/>
      <c r="T92" s="92"/>
    </row>
    <row r="93" spans="3:21" ht="21.75" x14ac:dyDescent="0.5">
      <c r="C93" s="92"/>
      <c r="D93" s="92"/>
      <c r="E93" s="92"/>
      <c r="F93" s="92"/>
      <c r="G93" s="92"/>
      <c r="H93" s="92"/>
      <c r="I93" s="1572"/>
      <c r="J93" s="1572"/>
      <c r="K93" s="1572"/>
      <c r="L93" s="1572"/>
      <c r="M93" s="1572"/>
      <c r="N93" s="1572"/>
      <c r="O93" s="1572"/>
      <c r="P93" s="1572"/>
      <c r="Q93" s="1572"/>
      <c r="R93" s="1572"/>
      <c r="S93" s="1572"/>
      <c r="T93" s="1572"/>
    </row>
    <row r="94" spans="3:21" ht="21.75" x14ac:dyDescent="0.5">
      <c r="C94" s="92"/>
      <c r="D94" s="92"/>
      <c r="E94" s="92"/>
      <c r="F94" s="92"/>
      <c r="G94" s="92"/>
      <c r="H94" s="92"/>
      <c r="I94" s="1572"/>
      <c r="J94" s="1572"/>
      <c r="K94" s="1572"/>
      <c r="L94" s="1572"/>
      <c r="M94" s="1572"/>
      <c r="N94" s="1572"/>
      <c r="O94" s="1572"/>
      <c r="P94" s="1572"/>
      <c r="Q94" s="1572"/>
      <c r="R94" s="1572"/>
      <c r="S94" s="1572"/>
      <c r="T94" s="1572"/>
    </row>
    <row r="95" spans="3:21" ht="21.75" x14ac:dyDescent="0.5">
      <c r="C95" s="92"/>
      <c r="D95" s="92"/>
      <c r="E95" s="92"/>
      <c r="F95" s="92"/>
      <c r="G95" s="92"/>
      <c r="H95" s="92"/>
      <c r="I95" s="1572"/>
      <c r="J95" s="1572"/>
      <c r="K95" s="1572"/>
      <c r="L95" s="1572"/>
      <c r="M95" s="1572"/>
      <c r="N95" s="1572"/>
      <c r="O95" s="1572"/>
      <c r="P95" s="1572"/>
      <c r="Q95" s="1572"/>
      <c r="R95" s="1572"/>
      <c r="S95" s="1572"/>
      <c r="T95" s="1572"/>
    </row>
    <row r="96" spans="3:21" ht="21.75" x14ac:dyDescent="0.5">
      <c r="C96" s="92"/>
      <c r="D96" s="92"/>
      <c r="E96" s="92"/>
      <c r="F96" s="92"/>
      <c r="G96" s="92"/>
      <c r="H96" s="92"/>
      <c r="I96" s="1572"/>
      <c r="J96" s="1572"/>
      <c r="K96" s="1572"/>
      <c r="L96" s="1572"/>
      <c r="M96" s="1572"/>
      <c r="N96" s="1572"/>
      <c r="O96" s="1572"/>
      <c r="P96" s="1572"/>
      <c r="Q96" s="1572"/>
      <c r="R96" s="1572"/>
      <c r="S96" s="1572"/>
      <c r="T96" s="1572"/>
    </row>
    <row r="97" spans="3:20" ht="21.75" x14ac:dyDescent="0.5">
      <c r="C97" s="92"/>
      <c r="D97" s="92"/>
      <c r="E97" s="92"/>
      <c r="F97" s="92"/>
      <c r="G97" s="92"/>
      <c r="H97" s="92"/>
      <c r="I97" s="1572"/>
      <c r="J97" s="1572"/>
      <c r="K97" s="1572"/>
      <c r="L97" s="1572"/>
      <c r="M97" s="1572"/>
      <c r="N97" s="1572"/>
      <c r="O97" s="1572"/>
      <c r="P97" s="1572"/>
      <c r="Q97" s="1572"/>
      <c r="R97" s="1572"/>
      <c r="S97" s="1572"/>
      <c r="T97" s="1572"/>
    </row>
    <row r="98" spans="3:20" ht="21.75" x14ac:dyDescent="0.5">
      <c r="C98" s="92"/>
      <c r="D98" s="92"/>
      <c r="E98" s="92"/>
      <c r="F98" s="92"/>
      <c r="G98" s="92"/>
      <c r="H98" s="92"/>
      <c r="I98" s="1572"/>
      <c r="J98" s="1572"/>
      <c r="K98" s="1572"/>
      <c r="L98" s="1572"/>
      <c r="M98" s="1572"/>
      <c r="N98" s="1572"/>
      <c r="O98" s="1572"/>
      <c r="P98" s="1572"/>
      <c r="Q98" s="1572"/>
      <c r="R98" s="1572"/>
      <c r="S98" s="1572"/>
      <c r="T98" s="1572"/>
    </row>
    <row r="99" spans="3:20" ht="21.75" x14ac:dyDescent="0.5">
      <c r="C99" s="92"/>
      <c r="D99" s="92"/>
      <c r="E99" s="92"/>
      <c r="F99" s="92"/>
      <c r="G99" s="92"/>
      <c r="H99" s="92"/>
      <c r="I99" s="1572"/>
      <c r="J99" s="1572"/>
      <c r="K99" s="1572"/>
      <c r="L99" s="1572"/>
      <c r="M99" s="1572"/>
      <c r="N99" s="1572"/>
      <c r="O99" s="1572"/>
      <c r="P99" s="1572"/>
      <c r="Q99" s="1572"/>
      <c r="R99" s="1572"/>
      <c r="S99" s="1572"/>
      <c r="T99" s="1572"/>
    </row>
    <row r="100" spans="3:20" ht="21.75" x14ac:dyDescent="0.5">
      <c r="C100" s="92"/>
      <c r="D100" s="92"/>
      <c r="E100" s="92"/>
      <c r="F100" s="92"/>
      <c r="G100" s="92"/>
      <c r="H100" s="92"/>
      <c r="I100" s="1572"/>
      <c r="J100" s="1572"/>
      <c r="K100" s="1572"/>
      <c r="L100" s="1572"/>
      <c r="M100" s="1572"/>
      <c r="N100" s="1572"/>
      <c r="O100" s="1572"/>
      <c r="P100" s="1572"/>
      <c r="Q100" s="1572"/>
      <c r="R100" s="1572"/>
      <c r="S100" s="1572"/>
      <c r="T100" s="1572"/>
    </row>
    <row r="101" spans="3:20" ht="21.75" x14ac:dyDescent="0.5">
      <c r="C101" s="92"/>
      <c r="D101" s="92"/>
      <c r="E101" s="92"/>
      <c r="F101" s="92"/>
      <c r="G101" s="92"/>
      <c r="H101" s="92"/>
      <c r="I101" s="1572"/>
      <c r="J101" s="1572"/>
      <c r="K101" s="1572"/>
      <c r="L101" s="1572"/>
      <c r="M101" s="1572"/>
      <c r="N101" s="1572"/>
      <c r="O101" s="1572"/>
      <c r="P101" s="1572"/>
      <c r="Q101" s="1572"/>
      <c r="R101" s="1572"/>
      <c r="S101" s="1572"/>
      <c r="T101" s="1572"/>
    </row>
    <row r="102" spans="3:20" ht="21.75" x14ac:dyDescent="0.5">
      <c r="C102" s="92"/>
      <c r="D102" s="92"/>
      <c r="E102" s="92"/>
      <c r="F102" s="92"/>
      <c r="G102" s="92"/>
      <c r="H102" s="92"/>
      <c r="I102" s="1572"/>
      <c r="J102" s="1572"/>
      <c r="K102" s="1572"/>
      <c r="L102" s="1572"/>
      <c r="M102" s="1572"/>
      <c r="N102" s="1572"/>
      <c r="O102" s="1572"/>
      <c r="P102" s="1572"/>
      <c r="Q102" s="1572"/>
      <c r="R102" s="1572"/>
      <c r="S102" s="1572"/>
      <c r="T102" s="1572"/>
    </row>
    <row r="103" spans="3:20" ht="21.75" x14ac:dyDescent="0.5">
      <c r="C103" s="92"/>
      <c r="D103" s="92"/>
      <c r="E103" s="92"/>
      <c r="F103" s="92"/>
      <c r="G103" s="92"/>
      <c r="H103" s="92"/>
      <c r="I103" s="1572"/>
      <c r="J103" s="1572"/>
      <c r="K103" s="1572"/>
      <c r="L103" s="1572"/>
      <c r="M103" s="1572"/>
      <c r="N103" s="1572"/>
      <c r="O103" s="1572"/>
      <c r="P103" s="1572"/>
      <c r="Q103" s="1572"/>
      <c r="R103" s="1572"/>
      <c r="S103" s="1572"/>
      <c r="T103" s="1572"/>
    </row>
    <row r="104" spans="3:20" ht="21.75" x14ac:dyDescent="0.5">
      <c r="C104" s="92"/>
      <c r="D104" s="92"/>
      <c r="E104" s="92"/>
      <c r="F104" s="92"/>
      <c r="G104" s="92"/>
      <c r="H104" s="92"/>
      <c r="I104" s="1572"/>
      <c r="J104" s="1572"/>
      <c r="K104" s="1572"/>
      <c r="L104" s="1572"/>
      <c r="M104" s="1572"/>
      <c r="N104" s="1572"/>
      <c r="O104" s="1572"/>
      <c r="P104" s="1572"/>
      <c r="Q104" s="1572"/>
      <c r="R104" s="1572"/>
      <c r="S104" s="1572"/>
      <c r="T104" s="1572"/>
    </row>
    <row r="105" spans="3:20" ht="21.75" x14ac:dyDescent="0.5">
      <c r="C105" s="92"/>
      <c r="D105" s="92"/>
      <c r="E105" s="92"/>
      <c r="F105" s="92"/>
      <c r="G105" s="92"/>
      <c r="H105" s="92"/>
      <c r="I105" s="1572"/>
      <c r="J105" s="1572"/>
      <c r="K105" s="1572"/>
      <c r="L105" s="1572"/>
      <c r="M105" s="1572"/>
      <c r="N105" s="1572"/>
      <c r="O105" s="1572"/>
      <c r="P105" s="1572"/>
      <c r="Q105" s="1572"/>
      <c r="R105" s="1572"/>
      <c r="S105" s="1572"/>
      <c r="T105" s="1572"/>
    </row>
    <row r="106" spans="3:20" ht="21.75" x14ac:dyDescent="0.5">
      <c r="C106" s="92"/>
      <c r="D106" s="92"/>
      <c r="E106" s="92"/>
      <c r="F106" s="92"/>
      <c r="G106" s="92"/>
      <c r="H106" s="92"/>
      <c r="I106" s="1572"/>
      <c r="J106" s="1572"/>
      <c r="K106" s="1572"/>
      <c r="L106" s="1572"/>
      <c r="M106" s="1572"/>
      <c r="N106" s="1572"/>
      <c r="O106" s="1572"/>
      <c r="P106" s="1572"/>
      <c r="Q106" s="1572"/>
      <c r="R106" s="1572"/>
      <c r="S106" s="1572"/>
      <c r="T106" s="1572"/>
    </row>
    <row r="107" spans="3:20" ht="21.75" x14ac:dyDescent="0.5">
      <c r="C107" s="92"/>
      <c r="D107" s="92"/>
      <c r="E107" s="92"/>
      <c r="F107" s="92"/>
      <c r="G107" s="92"/>
      <c r="H107" s="92"/>
      <c r="I107" s="1572"/>
      <c r="J107" s="1572"/>
      <c r="K107" s="1572"/>
      <c r="L107" s="1572"/>
      <c r="M107" s="1572"/>
      <c r="N107" s="1572"/>
      <c r="O107" s="1572"/>
      <c r="P107" s="1572"/>
      <c r="Q107" s="1572"/>
      <c r="R107" s="1572"/>
      <c r="S107" s="1572"/>
      <c r="T107" s="1572"/>
    </row>
    <row r="108" spans="3:20" ht="21.75" x14ac:dyDescent="0.5">
      <c r="C108" s="92"/>
      <c r="D108" s="92"/>
      <c r="E108" s="92"/>
      <c r="F108" s="92"/>
      <c r="G108" s="92"/>
      <c r="H108" s="92"/>
      <c r="I108" s="1572"/>
      <c r="J108" s="1572"/>
      <c r="K108" s="1572"/>
      <c r="L108" s="1572"/>
      <c r="M108" s="1572"/>
      <c r="N108" s="1572"/>
      <c r="O108" s="1572"/>
      <c r="P108" s="1572"/>
      <c r="Q108" s="1572"/>
      <c r="R108" s="1572"/>
      <c r="S108" s="1572"/>
      <c r="T108" s="1572"/>
    </row>
    <row r="109" spans="3:20" ht="21.75" x14ac:dyDescent="0.5">
      <c r="C109" s="92"/>
      <c r="D109" s="92"/>
      <c r="E109" s="92"/>
      <c r="F109" s="92"/>
      <c r="G109" s="92"/>
      <c r="H109" s="92"/>
      <c r="I109" s="1572"/>
      <c r="J109" s="1572"/>
      <c r="K109" s="1572"/>
      <c r="L109" s="1572"/>
      <c r="M109" s="1572"/>
      <c r="N109" s="1572"/>
      <c r="O109" s="1572"/>
      <c r="P109" s="1572"/>
      <c r="Q109" s="1572"/>
      <c r="R109" s="1572"/>
      <c r="S109" s="1572"/>
      <c r="T109" s="1572"/>
    </row>
    <row r="110" spans="3:20" ht="21.75" x14ac:dyDescent="0.5">
      <c r="C110" s="92"/>
      <c r="D110" s="92"/>
      <c r="E110" s="92"/>
      <c r="F110" s="92"/>
      <c r="G110" s="92"/>
      <c r="H110" s="92"/>
      <c r="I110" s="1572"/>
      <c r="J110" s="1572"/>
      <c r="K110" s="1572"/>
      <c r="L110" s="1572"/>
      <c r="M110" s="1572"/>
      <c r="N110" s="1572"/>
      <c r="O110" s="1572"/>
      <c r="P110" s="1572"/>
      <c r="Q110" s="1572"/>
      <c r="R110" s="1572"/>
      <c r="S110" s="1572"/>
      <c r="T110" s="1572"/>
    </row>
    <row r="111" spans="3:20" ht="21.75" x14ac:dyDescent="0.5">
      <c r="C111" s="92"/>
      <c r="D111" s="92"/>
      <c r="E111" s="92"/>
      <c r="F111" s="92"/>
      <c r="G111" s="92"/>
      <c r="H111" s="92"/>
      <c r="I111" s="1572"/>
      <c r="J111" s="1572"/>
      <c r="K111" s="1572"/>
      <c r="L111" s="1572"/>
      <c r="M111" s="1572"/>
      <c r="N111" s="1572"/>
      <c r="O111" s="1572"/>
      <c r="P111" s="1572"/>
      <c r="Q111" s="1572"/>
      <c r="R111" s="1572"/>
      <c r="S111" s="1572"/>
      <c r="T111" s="1572"/>
    </row>
    <row r="112" spans="3:20" ht="21.75" x14ac:dyDescent="0.5">
      <c r="C112" s="92"/>
      <c r="D112" s="92"/>
      <c r="E112" s="92"/>
      <c r="F112" s="92"/>
      <c r="G112" s="92"/>
      <c r="H112" s="92"/>
      <c r="I112" s="1572"/>
      <c r="J112" s="1572"/>
      <c r="K112" s="1572"/>
      <c r="L112" s="1572"/>
      <c r="M112" s="1572"/>
      <c r="N112" s="1572"/>
      <c r="O112" s="1572"/>
      <c r="P112" s="1572"/>
      <c r="Q112" s="1572"/>
      <c r="R112" s="1572"/>
      <c r="S112" s="1572"/>
      <c r="T112" s="1572"/>
    </row>
    <row r="113" spans="3:20" ht="21.75" x14ac:dyDescent="0.5">
      <c r="C113" s="92"/>
      <c r="D113" s="92"/>
      <c r="E113" s="92"/>
      <c r="F113" s="92"/>
      <c r="G113" s="92"/>
      <c r="H113" s="92"/>
      <c r="I113" s="1572"/>
      <c r="J113" s="1572"/>
      <c r="K113" s="1572"/>
      <c r="L113" s="1572"/>
      <c r="M113" s="1572"/>
      <c r="N113" s="1572"/>
      <c r="O113" s="1572"/>
      <c r="P113" s="1572"/>
      <c r="Q113" s="1572"/>
      <c r="R113" s="1572"/>
      <c r="S113" s="1572"/>
      <c r="T113" s="1572"/>
    </row>
    <row r="114" spans="3:20" ht="21.75" x14ac:dyDescent="0.5">
      <c r="C114" s="92"/>
      <c r="D114" s="92"/>
      <c r="E114" s="92"/>
      <c r="F114" s="92"/>
      <c r="G114" s="92"/>
      <c r="H114" s="92"/>
      <c r="I114" s="1572"/>
      <c r="J114" s="1572"/>
      <c r="K114" s="1572"/>
      <c r="L114" s="1572"/>
      <c r="M114" s="1572"/>
      <c r="N114" s="1572"/>
      <c r="O114" s="1572"/>
      <c r="P114" s="1572"/>
      <c r="Q114" s="1572"/>
      <c r="R114" s="1572"/>
      <c r="S114" s="1572"/>
      <c r="T114" s="1572"/>
    </row>
    <row r="115" spans="3:20" ht="21.75" x14ac:dyDescent="0.5">
      <c r="C115" s="92"/>
      <c r="D115" s="92"/>
      <c r="E115" s="92"/>
      <c r="F115" s="92"/>
      <c r="G115" s="92"/>
      <c r="H115" s="92"/>
      <c r="I115" s="1572"/>
      <c r="J115" s="1572"/>
      <c r="K115" s="1572"/>
      <c r="L115" s="1572"/>
      <c r="M115" s="1572"/>
      <c r="N115" s="1572"/>
      <c r="O115" s="1572"/>
      <c r="P115" s="1572"/>
      <c r="Q115" s="1572"/>
      <c r="R115" s="1572"/>
      <c r="S115" s="1572"/>
      <c r="T115" s="1572"/>
    </row>
    <row r="116" spans="3:20" ht="21.75" x14ac:dyDescent="0.5">
      <c r="C116" s="92"/>
      <c r="D116" s="92"/>
      <c r="E116" s="92"/>
      <c r="F116" s="92"/>
      <c r="G116" s="92"/>
      <c r="H116" s="92"/>
      <c r="I116" s="1572"/>
      <c r="J116" s="1572"/>
      <c r="K116" s="1572"/>
      <c r="L116" s="1572"/>
      <c r="M116" s="1572"/>
      <c r="N116" s="1572"/>
      <c r="O116" s="1572"/>
      <c r="P116" s="1572"/>
      <c r="Q116" s="1572"/>
      <c r="R116" s="1572"/>
      <c r="S116" s="1572"/>
      <c r="T116" s="1572"/>
    </row>
    <row r="117" spans="3:20" ht="21.75" x14ac:dyDescent="0.5">
      <c r="C117" s="92"/>
      <c r="D117" s="92"/>
      <c r="E117" s="92"/>
      <c r="F117" s="92"/>
      <c r="G117" s="92"/>
      <c r="H117" s="92"/>
      <c r="I117" s="1572"/>
      <c r="J117" s="1572"/>
      <c r="K117" s="1572"/>
      <c r="L117" s="1572"/>
      <c r="M117" s="1572"/>
      <c r="N117" s="1572"/>
      <c r="O117" s="1572"/>
      <c r="P117" s="1572"/>
      <c r="Q117" s="1572"/>
      <c r="R117" s="1572"/>
      <c r="S117" s="1572"/>
      <c r="T117" s="1572"/>
    </row>
    <row r="118" spans="3:20" ht="21.75" x14ac:dyDescent="0.5">
      <c r="C118" s="92"/>
      <c r="D118" s="92"/>
      <c r="E118" s="92"/>
      <c r="F118" s="92"/>
      <c r="G118" s="92"/>
      <c r="H118" s="92"/>
      <c r="I118" s="1572"/>
      <c r="J118" s="1572"/>
      <c r="K118" s="1572"/>
      <c r="L118" s="1572"/>
      <c r="M118" s="1572"/>
      <c r="N118" s="1572"/>
      <c r="O118" s="1572"/>
      <c r="P118" s="1572"/>
      <c r="Q118" s="1572"/>
      <c r="R118" s="1572"/>
      <c r="S118" s="1572"/>
      <c r="T118" s="1572"/>
    </row>
    <row r="119" spans="3:20" ht="21.75" x14ac:dyDescent="0.5">
      <c r="C119" s="92"/>
      <c r="D119" s="92"/>
      <c r="E119" s="92"/>
      <c r="F119" s="92"/>
      <c r="G119" s="92"/>
      <c r="H119" s="92"/>
      <c r="I119" s="1572"/>
      <c r="J119" s="1572"/>
      <c r="K119" s="1572"/>
      <c r="L119" s="1572"/>
      <c r="M119" s="1572"/>
      <c r="N119" s="1572"/>
      <c r="O119" s="1572"/>
      <c r="P119" s="1572"/>
      <c r="Q119" s="1572"/>
      <c r="R119" s="1572"/>
      <c r="S119" s="1572"/>
      <c r="T119" s="1572"/>
    </row>
    <row r="120" spans="3:20" ht="21.75" x14ac:dyDescent="0.5">
      <c r="C120" s="92"/>
      <c r="D120" s="92"/>
      <c r="E120" s="92"/>
      <c r="F120" s="92"/>
      <c r="G120" s="92"/>
      <c r="H120" s="92"/>
      <c r="I120" s="1572"/>
      <c r="J120" s="1572"/>
      <c r="K120" s="1572"/>
      <c r="L120" s="1572"/>
      <c r="M120" s="1572"/>
      <c r="N120" s="1572"/>
      <c r="O120" s="1572"/>
      <c r="P120" s="1572"/>
      <c r="Q120" s="1572"/>
      <c r="R120" s="1572"/>
      <c r="S120" s="1572"/>
      <c r="T120" s="1572"/>
    </row>
    <row r="121" spans="3:20" ht="21.75" x14ac:dyDescent="0.5">
      <c r="C121" s="92"/>
      <c r="D121" s="92"/>
      <c r="E121" s="92"/>
      <c r="F121" s="92"/>
      <c r="G121" s="92"/>
      <c r="H121" s="92"/>
      <c r="I121" s="1572"/>
      <c r="J121" s="1572"/>
      <c r="K121" s="1572"/>
      <c r="L121" s="1572"/>
      <c r="M121" s="1572"/>
      <c r="N121" s="1572"/>
      <c r="O121" s="1572"/>
      <c r="P121" s="1572"/>
      <c r="Q121" s="1572"/>
      <c r="R121" s="1572"/>
      <c r="S121" s="1572"/>
      <c r="T121" s="1572"/>
    </row>
    <row r="122" spans="3:20" ht="21.75" x14ac:dyDescent="0.5">
      <c r="C122" s="92"/>
      <c r="D122" s="92"/>
      <c r="E122" s="92"/>
      <c r="F122" s="92"/>
      <c r="G122" s="92"/>
      <c r="H122" s="92"/>
      <c r="I122" s="1572"/>
      <c r="J122" s="1572"/>
      <c r="K122" s="1572"/>
      <c r="L122" s="1572"/>
      <c r="M122" s="1572"/>
      <c r="N122" s="1572"/>
      <c r="O122" s="1572"/>
      <c r="P122" s="1572"/>
      <c r="Q122" s="1572"/>
      <c r="R122" s="1572"/>
      <c r="S122" s="1572"/>
      <c r="T122" s="1572"/>
    </row>
    <row r="123" spans="3:20" ht="21.75" x14ac:dyDescent="0.5">
      <c r="C123" s="92"/>
      <c r="D123" s="92"/>
      <c r="E123" s="92"/>
      <c r="F123" s="92"/>
      <c r="G123" s="92"/>
      <c r="H123" s="92"/>
      <c r="I123" s="1572"/>
      <c r="J123" s="1572"/>
      <c r="K123" s="1572"/>
      <c r="L123" s="1572"/>
      <c r="M123" s="1572"/>
      <c r="N123" s="1572"/>
      <c r="O123" s="1572"/>
      <c r="P123" s="1572"/>
      <c r="Q123" s="1572"/>
      <c r="R123" s="1572"/>
      <c r="S123" s="1572"/>
      <c r="T123" s="1572"/>
    </row>
    <row r="124" spans="3:20" ht="21.75" x14ac:dyDescent="0.5">
      <c r="C124" s="92"/>
      <c r="D124" s="92"/>
      <c r="E124" s="92"/>
      <c r="F124" s="92"/>
      <c r="G124" s="92"/>
      <c r="H124" s="92"/>
      <c r="I124" s="1572"/>
      <c r="J124" s="1572"/>
      <c r="K124" s="1572"/>
      <c r="L124" s="1572"/>
      <c r="M124" s="1572"/>
      <c r="N124" s="1572"/>
      <c r="O124" s="1572"/>
      <c r="P124" s="1572"/>
      <c r="Q124" s="1572"/>
      <c r="R124" s="1572"/>
      <c r="S124" s="1572"/>
      <c r="T124" s="1572"/>
    </row>
    <row r="125" spans="3:20" ht="21.75" x14ac:dyDescent="0.5">
      <c r="C125" s="92"/>
      <c r="D125" s="92"/>
      <c r="E125" s="92"/>
      <c r="F125" s="92"/>
      <c r="G125" s="92"/>
      <c r="H125" s="92"/>
      <c r="I125" s="1572"/>
      <c r="J125" s="1572"/>
      <c r="K125" s="1572"/>
      <c r="L125" s="1572"/>
      <c r="M125" s="1572"/>
      <c r="N125" s="1572"/>
      <c r="O125" s="1572"/>
      <c r="P125" s="1572"/>
      <c r="Q125" s="1572"/>
      <c r="R125" s="1572"/>
      <c r="S125" s="1572"/>
      <c r="T125" s="1572"/>
    </row>
    <row r="126" spans="3:20" ht="21.75" x14ac:dyDescent="0.5">
      <c r="C126" s="92"/>
      <c r="D126" s="92"/>
      <c r="E126" s="92"/>
      <c r="F126" s="92"/>
      <c r="G126" s="92"/>
      <c r="H126" s="92"/>
      <c r="I126" s="1572"/>
      <c r="J126" s="1572"/>
      <c r="K126" s="1572"/>
      <c r="L126" s="1572"/>
      <c r="M126" s="1572"/>
      <c r="N126" s="1572"/>
      <c r="O126" s="1572"/>
      <c r="P126" s="1572"/>
      <c r="Q126" s="1572"/>
      <c r="R126" s="1572"/>
      <c r="S126" s="1572"/>
      <c r="T126" s="1572"/>
    </row>
    <row r="127" spans="3:20" ht="21.75" x14ac:dyDescent="0.5">
      <c r="C127" s="92"/>
      <c r="D127" s="92"/>
      <c r="E127" s="92"/>
      <c r="F127" s="92"/>
      <c r="G127" s="92"/>
      <c r="H127" s="92"/>
      <c r="I127" s="1572"/>
      <c r="J127" s="1572"/>
      <c r="K127" s="1572"/>
      <c r="L127" s="1572"/>
      <c r="M127" s="1572"/>
      <c r="N127" s="1572"/>
      <c r="O127" s="1572"/>
      <c r="P127" s="1572"/>
      <c r="Q127" s="1572"/>
      <c r="R127" s="1572"/>
      <c r="S127" s="1572"/>
      <c r="T127" s="1572"/>
    </row>
    <row r="128" spans="3:20" ht="21.75" x14ac:dyDescent="0.5">
      <c r="C128" s="92"/>
      <c r="D128" s="92"/>
      <c r="E128" s="92"/>
      <c r="F128" s="92"/>
      <c r="G128" s="92"/>
      <c r="H128" s="92"/>
      <c r="I128" s="1572"/>
      <c r="J128" s="1572"/>
      <c r="K128" s="1572"/>
      <c r="L128" s="1572"/>
      <c r="M128" s="1572"/>
      <c r="N128" s="1572"/>
      <c r="O128" s="1572"/>
      <c r="P128" s="1572"/>
      <c r="Q128" s="1572"/>
      <c r="R128" s="1572"/>
      <c r="S128" s="1572"/>
      <c r="T128" s="1572"/>
    </row>
    <row r="129" spans="3:20" ht="21.75" x14ac:dyDescent="0.5">
      <c r="C129" s="92"/>
      <c r="D129" s="92"/>
      <c r="E129" s="92"/>
      <c r="F129" s="92"/>
      <c r="G129" s="92"/>
      <c r="H129" s="92"/>
      <c r="I129" s="1572"/>
      <c r="J129" s="1572"/>
      <c r="K129" s="1572"/>
      <c r="L129" s="1572"/>
      <c r="M129" s="1572"/>
      <c r="N129" s="1572"/>
      <c r="O129" s="1572"/>
      <c r="P129" s="1572"/>
      <c r="Q129" s="1572"/>
      <c r="R129" s="1572"/>
      <c r="S129" s="1572"/>
      <c r="T129" s="1572"/>
    </row>
    <row r="130" spans="3:20" ht="21.75" x14ac:dyDescent="0.5">
      <c r="C130" s="92"/>
      <c r="D130" s="92"/>
      <c r="E130" s="92"/>
      <c r="F130" s="92"/>
      <c r="G130" s="92"/>
      <c r="H130" s="92"/>
      <c r="I130" s="1572"/>
      <c r="J130" s="1572"/>
      <c r="K130" s="1572"/>
      <c r="L130" s="1572"/>
      <c r="M130" s="1572"/>
      <c r="N130" s="1572"/>
      <c r="O130" s="1572"/>
      <c r="P130" s="1572"/>
      <c r="Q130" s="1572"/>
      <c r="R130" s="1572"/>
      <c r="S130" s="1572"/>
      <c r="T130" s="1572"/>
    </row>
    <row r="131" spans="3:20" ht="21.75" x14ac:dyDescent="0.5">
      <c r="C131" s="92"/>
      <c r="D131" s="92"/>
      <c r="E131" s="92"/>
      <c r="F131" s="92"/>
      <c r="G131" s="92"/>
      <c r="H131" s="92"/>
      <c r="I131" s="1572"/>
      <c r="J131" s="1572"/>
      <c r="K131" s="1572"/>
      <c r="L131" s="1572"/>
      <c r="M131" s="1572"/>
      <c r="N131" s="1572"/>
      <c r="O131" s="1572"/>
      <c r="P131" s="1572"/>
      <c r="Q131" s="1572"/>
      <c r="R131" s="1572"/>
      <c r="S131" s="1572"/>
      <c r="T131" s="1572"/>
    </row>
    <row r="132" spans="3:20" ht="21.75" x14ac:dyDescent="0.5">
      <c r="C132" s="92"/>
      <c r="D132" s="92"/>
      <c r="E132" s="92"/>
      <c r="F132" s="92"/>
      <c r="G132" s="92"/>
      <c r="H132" s="92"/>
      <c r="I132" s="1572"/>
      <c r="J132" s="1572"/>
      <c r="K132" s="1572"/>
      <c r="L132" s="1572"/>
      <c r="M132" s="1572"/>
      <c r="N132" s="1572"/>
      <c r="O132" s="1572"/>
      <c r="P132" s="1572"/>
      <c r="Q132" s="1572"/>
      <c r="R132" s="1572"/>
      <c r="S132" s="1572"/>
      <c r="T132" s="1572"/>
    </row>
    <row r="133" spans="3:20" ht="21.75" x14ac:dyDescent="0.5">
      <c r="C133" s="92"/>
      <c r="D133" s="92"/>
      <c r="E133" s="92"/>
      <c r="F133" s="92"/>
      <c r="G133" s="92"/>
      <c r="H133" s="92"/>
      <c r="I133" s="92"/>
      <c r="J133" s="92"/>
      <c r="K133" s="92"/>
      <c r="L133" s="92"/>
      <c r="M133" s="92"/>
      <c r="N133" s="92"/>
      <c r="O133" s="92"/>
      <c r="P133" s="92"/>
      <c r="Q133" s="92"/>
      <c r="R133" s="92"/>
      <c r="S133" s="92"/>
      <c r="T133" s="92"/>
    </row>
    <row r="134" spans="3:20" ht="21.75" x14ac:dyDescent="0.5">
      <c r="C134" s="92"/>
      <c r="D134" s="92"/>
      <c r="E134" s="92"/>
      <c r="F134" s="92"/>
      <c r="G134" s="92"/>
      <c r="H134" s="92"/>
      <c r="I134" s="92"/>
      <c r="J134" s="92"/>
      <c r="K134" s="92"/>
      <c r="L134" s="92"/>
      <c r="M134" s="92"/>
      <c r="N134" s="92"/>
      <c r="O134" s="92"/>
      <c r="P134" s="92"/>
      <c r="Q134" s="92"/>
      <c r="R134" s="92"/>
      <c r="S134" s="92"/>
      <c r="T134" s="92"/>
    </row>
    <row r="135" spans="3:20" ht="21.75" x14ac:dyDescent="0.5">
      <c r="C135" s="92"/>
      <c r="D135" s="92"/>
      <c r="E135" s="92"/>
      <c r="F135" s="92"/>
      <c r="G135" s="92"/>
      <c r="H135" s="92"/>
      <c r="I135" s="92"/>
      <c r="J135" s="92"/>
      <c r="K135" s="92"/>
      <c r="L135" s="92"/>
      <c r="M135" s="92"/>
      <c r="N135" s="92"/>
      <c r="O135" s="92"/>
      <c r="P135" s="92"/>
      <c r="Q135" s="92"/>
      <c r="R135" s="92"/>
      <c r="S135" s="92"/>
      <c r="T135" s="92"/>
    </row>
    <row r="136" spans="3:20" ht="21.75" x14ac:dyDescent="0.5">
      <c r="C136" s="92"/>
      <c r="D136" s="92"/>
      <c r="E136" s="92"/>
      <c r="F136" s="92"/>
      <c r="G136" s="92"/>
      <c r="H136" s="92"/>
      <c r="I136" s="92"/>
      <c r="J136" s="92"/>
      <c r="K136" s="92"/>
      <c r="L136" s="92"/>
      <c r="M136" s="92"/>
      <c r="N136" s="92"/>
      <c r="O136" s="92"/>
      <c r="P136" s="92"/>
      <c r="Q136" s="92"/>
      <c r="R136" s="92"/>
      <c r="S136" s="92"/>
      <c r="T136" s="92"/>
    </row>
    <row r="137" spans="3:20" ht="21.75" x14ac:dyDescent="0.5">
      <c r="C137" s="92"/>
      <c r="D137" s="92"/>
      <c r="E137" s="92"/>
      <c r="F137" s="92"/>
      <c r="G137" s="92"/>
      <c r="H137" s="92"/>
      <c r="I137" s="92"/>
      <c r="J137" s="92"/>
      <c r="K137" s="92"/>
      <c r="L137" s="92"/>
      <c r="M137" s="92"/>
      <c r="N137" s="92"/>
      <c r="O137" s="92"/>
      <c r="P137" s="92"/>
      <c r="Q137" s="92"/>
      <c r="R137" s="92"/>
      <c r="S137" s="92"/>
      <c r="T137" s="92"/>
    </row>
    <row r="138" spans="3:20" ht="21.75" x14ac:dyDescent="0.5">
      <c r="C138" s="92"/>
      <c r="D138" s="92"/>
      <c r="E138" s="92"/>
      <c r="F138" s="92"/>
      <c r="G138" s="92"/>
      <c r="H138" s="92"/>
      <c r="I138" s="92"/>
      <c r="J138" s="92"/>
      <c r="K138" s="92"/>
      <c r="L138" s="92"/>
      <c r="M138" s="92"/>
      <c r="N138" s="92"/>
      <c r="O138" s="92"/>
      <c r="P138" s="92"/>
      <c r="Q138" s="92"/>
      <c r="R138" s="92"/>
      <c r="S138" s="92"/>
      <c r="T138" s="92"/>
    </row>
    <row r="139" spans="3:20" ht="21.75" x14ac:dyDescent="0.5">
      <c r="C139" s="92"/>
      <c r="D139" s="92"/>
      <c r="E139" s="92"/>
      <c r="F139" s="92"/>
      <c r="G139" s="92"/>
      <c r="H139" s="92"/>
      <c r="I139" s="92"/>
      <c r="J139" s="92"/>
      <c r="K139" s="92"/>
      <c r="L139" s="92"/>
      <c r="M139" s="92"/>
      <c r="N139" s="92"/>
      <c r="O139" s="92"/>
      <c r="P139" s="92"/>
      <c r="Q139" s="92"/>
      <c r="R139" s="92"/>
      <c r="S139" s="92"/>
      <c r="T139" s="92"/>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09"/>
  <sheetViews>
    <sheetView rightToLeft="1" view="pageBreakPreview" zoomScale="50" zoomScaleNormal="50" zoomScaleSheetLayoutView="50" workbookViewId="0"/>
  </sheetViews>
  <sheetFormatPr defaultRowHeight="15" x14ac:dyDescent="0.35"/>
  <cols>
    <col min="1" max="1" width="2.85546875" style="247" customWidth="1"/>
    <col min="2" max="2" width="66.5703125" style="247" customWidth="1"/>
    <col min="3" max="3" width="16.28515625" style="247" customWidth="1"/>
    <col min="4" max="11" width="16.85546875" style="247" customWidth="1"/>
    <col min="12" max="20" width="16.28515625" style="247" customWidth="1"/>
    <col min="21" max="21" width="67.28515625" style="247" customWidth="1"/>
    <col min="22" max="23" width="9.140625" style="247"/>
    <col min="24" max="24" width="14.42578125" style="247" customWidth="1"/>
    <col min="25" max="25" width="17.42578125" style="247" customWidth="1"/>
    <col min="26" max="26" width="14.5703125" style="247" customWidth="1"/>
    <col min="27" max="32" width="9.140625" style="247"/>
    <col min="33" max="34" width="12.28515625" style="247" bestFit="1" customWidth="1"/>
    <col min="35" max="35" width="15.28515625" style="247" customWidth="1"/>
    <col min="36" max="16384" width="9.140625" style="247"/>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69" customFormat="1" ht="36.75" x14ac:dyDescent="0.85">
      <c r="B4" s="1806" t="s">
        <v>1926</v>
      </c>
      <c r="C4" s="1806"/>
      <c r="D4" s="1806"/>
      <c r="E4" s="1806"/>
      <c r="F4" s="1806"/>
      <c r="G4" s="1806"/>
      <c r="H4" s="1806"/>
      <c r="I4" s="1806"/>
      <c r="J4" s="1806"/>
      <c r="K4" s="1806"/>
      <c r="L4" s="1806" t="s">
        <v>1927</v>
      </c>
      <c r="M4" s="1806"/>
      <c r="N4" s="1806"/>
      <c r="O4" s="1806"/>
      <c r="P4" s="1806"/>
      <c r="Q4" s="1806"/>
      <c r="R4" s="1806"/>
      <c r="S4" s="1806"/>
      <c r="T4" s="1806"/>
      <c r="U4" s="1806"/>
      <c r="V4" s="470"/>
      <c r="W4" s="470"/>
      <c r="X4" s="470"/>
      <c r="Y4" s="470"/>
      <c r="Z4" s="470"/>
      <c r="AA4" s="470"/>
      <c r="AB4" s="470"/>
      <c r="AC4" s="470"/>
      <c r="AD4" s="470"/>
      <c r="AE4" s="470"/>
      <c r="AF4" s="470"/>
      <c r="AG4" s="470"/>
    </row>
    <row r="5" spans="1:35" s="243" customFormat="1" ht="13.5" customHeight="1" x14ac:dyDescent="0.65">
      <c r="C5" s="244"/>
      <c r="D5" s="244"/>
      <c r="E5" s="244"/>
      <c r="F5" s="244"/>
      <c r="G5" s="244"/>
      <c r="H5" s="244"/>
      <c r="I5" s="244"/>
      <c r="J5" s="244"/>
      <c r="K5" s="244"/>
      <c r="L5" s="244"/>
      <c r="M5" s="244"/>
      <c r="N5" s="244"/>
      <c r="O5" s="244"/>
      <c r="P5" s="244"/>
      <c r="Q5" s="244"/>
      <c r="R5" s="244"/>
      <c r="S5" s="244"/>
      <c r="T5" s="244"/>
      <c r="U5" s="244"/>
    </row>
    <row r="6" spans="1:35" s="243" customFormat="1" ht="13.5" customHeight="1" x14ac:dyDescent="0.65">
      <c r="C6" s="245"/>
      <c r="D6" s="245"/>
      <c r="E6" s="245"/>
      <c r="F6" s="245"/>
      <c r="G6" s="245"/>
      <c r="H6" s="245"/>
      <c r="I6" s="245"/>
      <c r="J6" s="245"/>
      <c r="K6" s="245"/>
      <c r="L6" s="245"/>
      <c r="M6" s="245"/>
      <c r="N6" s="245"/>
      <c r="O6" s="245"/>
      <c r="P6" s="245"/>
      <c r="Q6" s="245"/>
      <c r="R6" s="245"/>
      <c r="S6" s="245"/>
      <c r="T6" s="245"/>
      <c r="U6" s="244"/>
    </row>
    <row r="7" spans="1:35" s="472" customFormat="1" ht="22.5" x14ac:dyDescent="0.5">
      <c r="B7" s="473" t="s">
        <v>1720</v>
      </c>
      <c r="U7" s="474" t="s">
        <v>1724</v>
      </c>
    </row>
    <row r="8" spans="1:35" s="243" customFormat="1" ht="12" customHeight="1" thickBot="1" x14ac:dyDescent="0.7">
      <c r="C8" s="244"/>
      <c r="D8" s="244"/>
      <c r="E8" s="244"/>
      <c r="F8" s="244"/>
      <c r="G8" s="244"/>
      <c r="H8" s="244"/>
      <c r="I8" s="244"/>
      <c r="J8" s="244"/>
      <c r="K8" s="244"/>
      <c r="L8" s="244"/>
      <c r="M8" s="244"/>
      <c r="N8" s="244"/>
      <c r="O8" s="244"/>
      <c r="P8" s="244"/>
      <c r="Q8" s="244"/>
      <c r="R8" s="244"/>
      <c r="S8" s="244"/>
      <c r="T8" s="244"/>
      <c r="U8" s="244"/>
    </row>
    <row r="9" spans="1:35" s="439" customFormat="1" ht="25.5" customHeight="1" thickTop="1" x14ac:dyDescent="0.7">
      <c r="A9" s="438"/>
      <c r="B9" s="1807"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810" t="s">
        <v>884</v>
      </c>
    </row>
    <row r="10" spans="1:35" s="1096" customFormat="1" ht="23.25" customHeight="1" x14ac:dyDescent="0.2">
      <c r="B10" s="1808"/>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811"/>
    </row>
    <row r="11" spans="1:35" s="1127" customFormat="1" ht="23.25" customHeight="1" x14ac:dyDescent="0.2">
      <c r="A11" s="1096"/>
      <c r="B11" s="1809"/>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812"/>
    </row>
    <row r="12" spans="1:35" s="438" customFormat="1" ht="29.25" customHeight="1" x14ac:dyDescent="0.7">
      <c r="B12" s="440"/>
      <c r="C12" s="442"/>
      <c r="D12" s="442"/>
      <c r="E12" s="442"/>
      <c r="F12" s="442"/>
      <c r="G12" s="442"/>
      <c r="H12" s="442"/>
      <c r="I12" s="443"/>
      <c r="J12" s="444"/>
      <c r="K12" s="444"/>
      <c r="L12" s="444"/>
      <c r="M12" s="444"/>
      <c r="N12" s="444"/>
      <c r="O12" s="444"/>
      <c r="P12" s="444"/>
      <c r="Q12" s="444"/>
      <c r="R12" s="444"/>
      <c r="S12" s="445"/>
      <c r="T12" s="441"/>
      <c r="U12" s="1119"/>
    </row>
    <row r="13" spans="1:35" s="1096" customFormat="1" ht="26.1" customHeight="1" x14ac:dyDescent="0.2">
      <c r="B13" s="1112" t="s">
        <v>1928</v>
      </c>
      <c r="C13" s="1098"/>
      <c r="D13" s="1098"/>
      <c r="E13" s="1098"/>
      <c r="F13" s="1098"/>
      <c r="G13" s="1098"/>
      <c r="H13" s="1098"/>
      <c r="I13" s="1099"/>
      <c r="J13" s="1100"/>
      <c r="K13" s="1100"/>
      <c r="L13" s="1100"/>
      <c r="M13" s="1100"/>
      <c r="N13" s="1100"/>
      <c r="O13" s="1100"/>
      <c r="P13" s="1100"/>
      <c r="Q13" s="1100"/>
      <c r="R13" s="1100"/>
      <c r="S13" s="1101"/>
      <c r="T13" s="1097"/>
      <c r="U13" s="1120" t="s">
        <v>1935</v>
      </c>
    </row>
    <row r="14" spans="1:35" s="1096" customFormat="1" ht="12" customHeight="1" x14ac:dyDescent="0.2">
      <c r="B14" s="1112"/>
      <c r="C14" s="1098"/>
      <c r="D14" s="1098"/>
      <c r="E14" s="1098"/>
      <c r="F14" s="1098"/>
      <c r="G14" s="1098"/>
      <c r="H14" s="1098"/>
      <c r="I14" s="1099"/>
      <c r="J14" s="1100"/>
      <c r="K14" s="1100"/>
      <c r="L14" s="1100"/>
      <c r="M14" s="1100"/>
      <c r="N14" s="1100"/>
      <c r="O14" s="1100"/>
      <c r="P14" s="1100"/>
      <c r="Q14" s="1100"/>
      <c r="R14" s="1100"/>
      <c r="S14" s="1101"/>
      <c r="T14" s="1097"/>
      <c r="U14" s="1121"/>
    </row>
    <row r="15" spans="1:35" s="1096" customFormat="1" ht="26.1" customHeight="1" x14ac:dyDescent="0.2">
      <c r="B15" s="1113" t="s">
        <v>851</v>
      </c>
      <c r="C15" s="851">
        <v>1445.0854948113224</v>
      </c>
      <c r="D15" s="851">
        <v>1788.5397096831141</v>
      </c>
      <c r="E15" s="851">
        <v>2425.5709121374925</v>
      </c>
      <c r="F15" s="851">
        <v>2219.082790444284</v>
      </c>
      <c r="G15" s="851">
        <v>3906.2265929131208</v>
      </c>
      <c r="H15" s="851">
        <v>5783.0600350071136</v>
      </c>
      <c r="I15" s="770">
        <v>4705.337013024332</v>
      </c>
      <c r="J15" s="768">
        <v>4767.1966223611034</v>
      </c>
      <c r="K15" s="768">
        <v>4942.6116863805655</v>
      </c>
      <c r="L15" s="768">
        <v>4958.8267690679086</v>
      </c>
      <c r="M15" s="768">
        <v>4885.5735549735846</v>
      </c>
      <c r="N15" s="768">
        <v>4744.0388576271262</v>
      </c>
      <c r="O15" s="768">
        <v>4892.4033795101204</v>
      </c>
      <c r="P15" s="768">
        <v>5111.235088163814</v>
      </c>
      <c r="Q15" s="768">
        <v>5545.0899195807642</v>
      </c>
      <c r="R15" s="768">
        <v>5657.8317857769016</v>
      </c>
      <c r="S15" s="865">
        <v>5753.1799927435904</v>
      </c>
      <c r="T15" s="959">
        <v>5783.0600350071136</v>
      </c>
      <c r="U15" s="1122" t="s">
        <v>853</v>
      </c>
      <c r="V15" s="1104"/>
      <c r="W15" s="1104"/>
      <c r="X15" s="1104"/>
      <c r="Y15" s="1104"/>
      <c r="Z15" s="1104"/>
      <c r="AA15" s="1104"/>
      <c r="AB15" s="1104"/>
      <c r="AC15" s="1104"/>
      <c r="AD15" s="1104"/>
      <c r="AE15" s="1104"/>
      <c r="AF15" s="1104"/>
      <c r="AG15" s="1104"/>
      <c r="AH15" s="1104"/>
      <c r="AI15" s="1104"/>
    </row>
    <row r="16" spans="1:35" s="1096" customFormat="1" ht="26.1" customHeight="1" x14ac:dyDescent="0.2">
      <c r="B16" s="1113" t="s">
        <v>177</v>
      </c>
      <c r="C16" s="851">
        <v>92386.546411775882</v>
      </c>
      <c r="D16" s="851">
        <v>109039.5499999262</v>
      </c>
      <c r="E16" s="851">
        <v>98605.134611056856</v>
      </c>
      <c r="F16" s="851">
        <v>96086.245678207197</v>
      </c>
      <c r="G16" s="851">
        <v>129139.8147385706</v>
      </c>
      <c r="H16" s="851">
        <v>166947.46197897897</v>
      </c>
      <c r="I16" s="770">
        <v>134622.30363663009</v>
      </c>
      <c r="J16" s="768">
        <v>136245.07295749482</v>
      </c>
      <c r="K16" s="768">
        <v>140858.8238115116</v>
      </c>
      <c r="L16" s="768">
        <v>144446.75607919341</v>
      </c>
      <c r="M16" s="768">
        <v>152419.0086754192</v>
      </c>
      <c r="N16" s="768">
        <v>154282.61632422777</v>
      </c>
      <c r="O16" s="768">
        <v>156476.66289178689</v>
      </c>
      <c r="P16" s="768">
        <v>157665.43030165613</v>
      </c>
      <c r="Q16" s="768">
        <v>158997.90107942876</v>
      </c>
      <c r="R16" s="768">
        <v>159900.1091926877</v>
      </c>
      <c r="S16" s="865">
        <v>162822.23098578816</v>
      </c>
      <c r="T16" s="959">
        <v>166947.46197897897</v>
      </c>
      <c r="U16" s="1122" t="s">
        <v>697</v>
      </c>
      <c r="V16" s="1104"/>
      <c r="W16" s="1104"/>
      <c r="X16" s="1104"/>
      <c r="Y16" s="1104"/>
      <c r="Z16" s="1104"/>
      <c r="AA16" s="1104"/>
      <c r="AB16" s="1104"/>
      <c r="AC16" s="1104"/>
      <c r="AD16" s="1104"/>
      <c r="AE16" s="1104"/>
      <c r="AF16" s="1104"/>
      <c r="AG16" s="1104"/>
      <c r="AH16" s="1104"/>
      <c r="AI16" s="1104"/>
    </row>
    <row r="17" spans="2:35" s="1096" customFormat="1" ht="26.1" customHeight="1" x14ac:dyDescent="0.2">
      <c r="B17" s="1113" t="s">
        <v>100</v>
      </c>
      <c r="C17" s="851">
        <v>10898.889671318126</v>
      </c>
      <c r="D17" s="851">
        <v>10922.554830740233</v>
      </c>
      <c r="E17" s="851">
        <v>14309.517092289238</v>
      </c>
      <c r="F17" s="851">
        <v>13262.471894854347</v>
      </c>
      <c r="G17" s="851">
        <v>20302.054980215631</v>
      </c>
      <c r="H17" s="851">
        <v>35011.784513764906</v>
      </c>
      <c r="I17" s="770">
        <v>20600.303011804437</v>
      </c>
      <c r="J17" s="768">
        <v>21470.540217268135</v>
      </c>
      <c r="K17" s="768">
        <v>22687.346028101598</v>
      </c>
      <c r="L17" s="768">
        <v>23105.577698889785</v>
      </c>
      <c r="M17" s="768">
        <v>23208.286698918029</v>
      </c>
      <c r="N17" s="768">
        <v>23868.159925516939</v>
      </c>
      <c r="O17" s="768">
        <v>26224.984278342607</v>
      </c>
      <c r="P17" s="768">
        <v>26759.649413313426</v>
      </c>
      <c r="Q17" s="768">
        <v>28237.313165502113</v>
      </c>
      <c r="R17" s="768">
        <v>31520.66893724104</v>
      </c>
      <c r="S17" s="865">
        <v>32749.945504924475</v>
      </c>
      <c r="T17" s="959">
        <v>35011.784513764906</v>
      </c>
      <c r="U17" s="1122" t="s">
        <v>695</v>
      </c>
      <c r="V17" s="1104"/>
      <c r="W17" s="1104"/>
      <c r="X17" s="1104"/>
      <c r="Y17" s="1104"/>
      <c r="Z17" s="1104"/>
      <c r="AA17" s="1104"/>
      <c r="AB17" s="1104"/>
      <c r="AC17" s="1104"/>
      <c r="AD17" s="1104"/>
      <c r="AE17" s="1104"/>
      <c r="AF17" s="1104"/>
      <c r="AG17" s="1104"/>
      <c r="AH17" s="1104"/>
      <c r="AI17" s="1104"/>
    </row>
    <row r="18" spans="2:35" s="1096" customFormat="1" ht="26.1" customHeight="1" x14ac:dyDescent="0.2">
      <c r="B18" s="1113" t="s">
        <v>176</v>
      </c>
      <c r="C18" s="851">
        <v>108872.13232056997</v>
      </c>
      <c r="D18" s="851">
        <v>207355.69505145724</v>
      </c>
      <c r="E18" s="851">
        <v>216018.15890979822</v>
      </c>
      <c r="F18" s="851">
        <v>242442.18524309996</v>
      </c>
      <c r="G18" s="851">
        <v>360394.0114214404</v>
      </c>
      <c r="H18" s="851">
        <v>645007.60253593302</v>
      </c>
      <c r="I18" s="770">
        <v>414314.83182260557</v>
      </c>
      <c r="J18" s="768">
        <v>440757.6141234255</v>
      </c>
      <c r="K18" s="768">
        <v>484547.75313175289</v>
      </c>
      <c r="L18" s="768">
        <v>498692.16613579018</v>
      </c>
      <c r="M18" s="768">
        <v>521215.28004557948</v>
      </c>
      <c r="N18" s="768">
        <v>542032.5594525421</v>
      </c>
      <c r="O18" s="768">
        <v>565613.77182997391</v>
      </c>
      <c r="P18" s="768">
        <v>574552.47795665462</v>
      </c>
      <c r="Q18" s="768">
        <v>590414.91383901855</v>
      </c>
      <c r="R18" s="768">
        <v>591136.54159643315</v>
      </c>
      <c r="S18" s="865">
        <v>616916.87107492983</v>
      </c>
      <c r="T18" s="959">
        <v>645007.60253593302</v>
      </c>
      <c r="U18" s="1122" t="s">
        <v>696</v>
      </c>
      <c r="V18" s="1104"/>
      <c r="W18" s="1104"/>
      <c r="X18" s="1104"/>
      <c r="Y18" s="1104"/>
      <c r="Z18" s="1104"/>
      <c r="AA18" s="1104"/>
      <c r="AB18" s="1104"/>
      <c r="AC18" s="1104"/>
      <c r="AD18" s="1104"/>
      <c r="AE18" s="1104"/>
      <c r="AF18" s="1104"/>
      <c r="AG18" s="1104"/>
      <c r="AH18" s="1104"/>
      <c r="AI18" s="1104"/>
    </row>
    <row r="19" spans="2:35" s="1096" customFormat="1" ht="26.1" customHeight="1" x14ac:dyDescent="0.2">
      <c r="B19" s="1113" t="s">
        <v>258</v>
      </c>
      <c r="C19" s="851">
        <v>55081.21731865999</v>
      </c>
      <c r="D19" s="851">
        <v>49984.557931111936</v>
      </c>
      <c r="E19" s="851">
        <v>48424.206887560227</v>
      </c>
      <c r="F19" s="851">
        <v>63038.767237674714</v>
      </c>
      <c r="G19" s="851">
        <v>83382.470611545825</v>
      </c>
      <c r="H19" s="851">
        <v>124772.57566490439</v>
      </c>
      <c r="I19" s="770">
        <v>88892.316524983369</v>
      </c>
      <c r="J19" s="768">
        <v>96572.570054341544</v>
      </c>
      <c r="K19" s="768">
        <v>95530.999513482646</v>
      </c>
      <c r="L19" s="768">
        <v>100453.75186745577</v>
      </c>
      <c r="M19" s="768">
        <v>103731.1813522606</v>
      </c>
      <c r="N19" s="768">
        <v>107037.05621378991</v>
      </c>
      <c r="O19" s="768">
        <v>111847.16784778323</v>
      </c>
      <c r="P19" s="768">
        <v>116188.45601692674</v>
      </c>
      <c r="Q19" s="768">
        <v>118814.70325256762</v>
      </c>
      <c r="R19" s="768">
        <v>119688.37654490869</v>
      </c>
      <c r="S19" s="865">
        <v>121234.98611789083</v>
      </c>
      <c r="T19" s="959">
        <v>124772.57566490439</v>
      </c>
      <c r="U19" s="1122" t="s">
        <v>603</v>
      </c>
      <c r="V19" s="1104"/>
      <c r="W19" s="1104"/>
      <c r="X19" s="1104"/>
      <c r="Y19" s="1104"/>
      <c r="Z19" s="1104"/>
      <c r="AA19" s="1104"/>
      <c r="AB19" s="1104"/>
      <c r="AC19" s="1104"/>
      <c r="AD19" s="1104"/>
      <c r="AE19" s="1104"/>
      <c r="AF19" s="1104"/>
      <c r="AG19" s="1104"/>
      <c r="AH19" s="1104"/>
      <c r="AI19" s="1104"/>
    </row>
    <row r="20" spans="2:35" s="1105" customFormat="1" ht="26.1" customHeight="1" x14ac:dyDescent="0.2">
      <c r="B20" s="1114" t="s">
        <v>1497</v>
      </c>
      <c r="C20" s="850">
        <v>268683.87121713528</v>
      </c>
      <c r="D20" s="850">
        <v>379090.89752291871</v>
      </c>
      <c r="E20" s="850">
        <v>379782.58841284201</v>
      </c>
      <c r="F20" s="850">
        <v>417048.75284428051</v>
      </c>
      <c r="G20" s="850">
        <v>597124.57834468561</v>
      </c>
      <c r="H20" s="850">
        <v>977522.48472858849</v>
      </c>
      <c r="I20" s="773">
        <v>663135.09200904786</v>
      </c>
      <c r="J20" s="771">
        <v>699812.99397489114</v>
      </c>
      <c r="K20" s="771">
        <v>748567.53417122934</v>
      </c>
      <c r="L20" s="771">
        <v>771657.07855039707</v>
      </c>
      <c r="M20" s="771">
        <v>805459.33032715099</v>
      </c>
      <c r="N20" s="771">
        <v>831964.43077370385</v>
      </c>
      <c r="O20" s="771">
        <v>865054.99022739672</v>
      </c>
      <c r="P20" s="771">
        <v>880277.24877671478</v>
      </c>
      <c r="Q20" s="771">
        <v>902009.92125609773</v>
      </c>
      <c r="R20" s="771">
        <v>907903.52805704752</v>
      </c>
      <c r="S20" s="861">
        <v>939477.21367627685</v>
      </c>
      <c r="T20" s="960">
        <v>977522.48472858849</v>
      </c>
      <c r="U20" s="1123" t="s">
        <v>1013</v>
      </c>
      <c r="V20" s="1104"/>
      <c r="W20" s="1104"/>
      <c r="X20" s="1104"/>
      <c r="Y20" s="1104"/>
      <c r="Z20" s="1104"/>
      <c r="AA20" s="1104"/>
      <c r="AB20" s="1104"/>
      <c r="AC20" s="1104"/>
      <c r="AD20" s="1104"/>
      <c r="AE20" s="1104"/>
      <c r="AF20" s="1104"/>
      <c r="AG20" s="1104"/>
      <c r="AH20" s="1104"/>
      <c r="AI20" s="1104"/>
    </row>
    <row r="21" spans="2:35" s="1105" customFormat="1" ht="24.75" customHeight="1" thickBot="1" x14ac:dyDescent="0.25">
      <c r="B21" s="1114"/>
      <c r="C21" s="850"/>
      <c r="D21" s="850"/>
      <c r="E21" s="850"/>
      <c r="F21" s="850"/>
      <c r="G21" s="850"/>
      <c r="H21" s="850"/>
      <c r="I21" s="773"/>
      <c r="J21" s="771"/>
      <c r="K21" s="771"/>
      <c r="L21" s="771"/>
      <c r="M21" s="771"/>
      <c r="N21" s="771"/>
      <c r="O21" s="771"/>
      <c r="P21" s="771"/>
      <c r="Q21" s="771"/>
      <c r="R21" s="771"/>
      <c r="S21" s="861"/>
      <c r="T21" s="960"/>
      <c r="U21" s="1124"/>
      <c r="V21" s="1104"/>
      <c r="W21" s="1104"/>
      <c r="X21" s="1104"/>
      <c r="Y21" s="1104"/>
      <c r="Z21" s="1104"/>
      <c r="AA21" s="1104"/>
      <c r="AB21" s="1104"/>
      <c r="AC21" s="1104"/>
      <c r="AD21" s="1104"/>
      <c r="AE21" s="1104"/>
      <c r="AF21" s="1104"/>
      <c r="AG21" s="1104"/>
      <c r="AH21" s="1104"/>
      <c r="AI21" s="1104"/>
    </row>
    <row r="22" spans="2:35" s="1096" customFormat="1" ht="24.75" customHeight="1" thickTop="1" x14ac:dyDescent="0.2">
      <c r="B22" s="1115"/>
      <c r="C22" s="1106"/>
      <c r="D22" s="1106"/>
      <c r="E22" s="1106"/>
      <c r="F22" s="1106"/>
      <c r="G22" s="1106"/>
      <c r="H22" s="1106"/>
      <c r="I22" s="1052"/>
      <c r="J22" s="1053"/>
      <c r="K22" s="1053"/>
      <c r="L22" s="1053"/>
      <c r="M22" s="1053"/>
      <c r="N22" s="1053"/>
      <c r="O22" s="1053"/>
      <c r="P22" s="1053"/>
      <c r="Q22" s="1053"/>
      <c r="R22" s="1053"/>
      <c r="S22" s="1054"/>
      <c r="T22" s="1517"/>
      <c r="U22" s="1125"/>
      <c r="V22" s="1104"/>
      <c r="W22" s="1104"/>
      <c r="X22" s="1104"/>
      <c r="Y22" s="1104"/>
      <c r="Z22" s="1104"/>
      <c r="AA22" s="1104"/>
      <c r="AB22" s="1104"/>
      <c r="AC22" s="1104"/>
      <c r="AD22" s="1104"/>
      <c r="AE22" s="1104"/>
      <c r="AF22" s="1104"/>
      <c r="AG22" s="1104"/>
      <c r="AH22" s="1104"/>
      <c r="AI22" s="1104"/>
    </row>
    <row r="23" spans="2:35" s="1096" customFormat="1" ht="24.75" customHeight="1" x14ac:dyDescent="0.2">
      <c r="B23" s="1116" t="s">
        <v>1929</v>
      </c>
      <c r="C23" s="850"/>
      <c r="D23" s="850"/>
      <c r="E23" s="850"/>
      <c r="F23" s="850"/>
      <c r="G23" s="850"/>
      <c r="H23" s="850"/>
      <c r="I23" s="773"/>
      <c r="J23" s="771"/>
      <c r="K23" s="771"/>
      <c r="L23" s="771"/>
      <c r="M23" s="771"/>
      <c r="N23" s="771"/>
      <c r="O23" s="771"/>
      <c r="P23" s="771"/>
      <c r="Q23" s="771"/>
      <c r="R23" s="771"/>
      <c r="S23" s="861"/>
      <c r="T23" s="960"/>
      <c r="U23" s="1120" t="s">
        <v>1936</v>
      </c>
      <c r="V23" s="1104"/>
      <c r="W23" s="1104"/>
      <c r="X23" s="1104"/>
      <c r="Y23" s="1104"/>
      <c r="Z23" s="1104"/>
      <c r="AA23" s="1104"/>
      <c r="AB23" s="1104"/>
      <c r="AC23" s="1104"/>
      <c r="AD23" s="1104"/>
      <c r="AE23" s="1104"/>
      <c r="AF23" s="1104"/>
      <c r="AG23" s="1104"/>
      <c r="AH23" s="1104"/>
      <c r="AI23" s="1104"/>
    </row>
    <row r="24" spans="2:35" s="1096" customFormat="1" ht="24.75" customHeight="1" x14ac:dyDescent="0.2">
      <c r="B24" s="1112"/>
      <c r="C24" s="851"/>
      <c r="D24" s="851"/>
      <c r="E24" s="851"/>
      <c r="F24" s="851"/>
      <c r="G24" s="851"/>
      <c r="H24" s="851"/>
      <c r="I24" s="770"/>
      <c r="J24" s="768"/>
      <c r="K24" s="768"/>
      <c r="L24" s="768"/>
      <c r="M24" s="768"/>
      <c r="N24" s="768"/>
      <c r="O24" s="768"/>
      <c r="P24" s="768"/>
      <c r="Q24" s="768"/>
      <c r="R24" s="768"/>
      <c r="S24" s="865"/>
      <c r="T24" s="959"/>
      <c r="U24" s="1121"/>
      <c r="V24" s="1104"/>
      <c r="W24" s="1104"/>
      <c r="X24" s="1104"/>
      <c r="Y24" s="1104"/>
      <c r="Z24" s="1104"/>
      <c r="AA24" s="1104"/>
      <c r="AB24" s="1104"/>
      <c r="AC24" s="1104"/>
      <c r="AD24" s="1104"/>
      <c r="AE24" s="1104"/>
      <c r="AF24" s="1104"/>
      <c r="AG24" s="1104"/>
      <c r="AH24" s="1104"/>
      <c r="AI24" s="1104"/>
    </row>
    <row r="25" spans="2:35" s="1105" customFormat="1" ht="26.1" customHeight="1" x14ac:dyDescent="0.2">
      <c r="B25" s="1116" t="s">
        <v>987</v>
      </c>
      <c r="C25" s="850">
        <v>215811.74589871473</v>
      </c>
      <c r="D25" s="850">
        <v>253437.49901861008</v>
      </c>
      <c r="E25" s="850">
        <v>271197.75755128823</v>
      </c>
      <c r="F25" s="850">
        <v>272869.51998534007</v>
      </c>
      <c r="G25" s="850">
        <v>354296.50890846772</v>
      </c>
      <c r="H25" s="850">
        <v>460008.45047905936</v>
      </c>
      <c r="I25" s="773">
        <v>362734.4048090775</v>
      </c>
      <c r="J25" s="771">
        <v>368410.6560872898</v>
      </c>
      <c r="K25" s="771">
        <v>379581.63938324834</v>
      </c>
      <c r="L25" s="771">
        <v>392143.1757260944</v>
      </c>
      <c r="M25" s="771">
        <v>405221.18615476548</v>
      </c>
      <c r="N25" s="771">
        <v>419349.53519203694</v>
      </c>
      <c r="O25" s="771">
        <v>425216.72252803482</v>
      </c>
      <c r="P25" s="771">
        <v>425636.93384774029</v>
      </c>
      <c r="Q25" s="771">
        <v>435962.20868075272</v>
      </c>
      <c r="R25" s="771">
        <v>436874.7999524753</v>
      </c>
      <c r="S25" s="861">
        <v>447170.45218308317</v>
      </c>
      <c r="T25" s="960">
        <v>460008.45047905936</v>
      </c>
      <c r="U25" s="1120" t="s">
        <v>1054</v>
      </c>
      <c r="V25" s="1104"/>
      <c r="W25" s="1104"/>
      <c r="X25" s="1104"/>
      <c r="Y25" s="1104"/>
      <c r="Z25" s="1104"/>
      <c r="AA25" s="1104"/>
      <c r="AB25" s="1104"/>
      <c r="AC25" s="1104"/>
      <c r="AD25" s="1104"/>
      <c r="AE25" s="1104"/>
      <c r="AF25" s="1104"/>
      <c r="AG25" s="1104"/>
      <c r="AH25" s="1104"/>
      <c r="AI25" s="1104"/>
    </row>
    <row r="26" spans="2:35" s="1105" customFormat="1" ht="26.1" customHeight="1" x14ac:dyDescent="0.2">
      <c r="B26" s="1113" t="s">
        <v>846</v>
      </c>
      <c r="C26" s="851">
        <v>1823.3949271720001</v>
      </c>
      <c r="D26" s="851">
        <v>1905.0799103940003</v>
      </c>
      <c r="E26" s="851">
        <v>2388.5165809729997</v>
      </c>
      <c r="F26" s="851">
        <v>3546.3843609729997</v>
      </c>
      <c r="G26" s="851">
        <v>7364.9941769730003</v>
      </c>
      <c r="H26" s="851">
        <v>10543.327312680001</v>
      </c>
      <c r="I26" s="770">
        <v>7437.5881769730004</v>
      </c>
      <c r="J26" s="768">
        <v>7582.524552973</v>
      </c>
      <c r="K26" s="768">
        <v>6599.0283299729999</v>
      </c>
      <c r="L26" s="768">
        <v>6939.1348999730008</v>
      </c>
      <c r="M26" s="768">
        <v>5752.480452973</v>
      </c>
      <c r="N26" s="768">
        <v>6981.6111039730004</v>
      </c>
      <c r="O26" s="768">
        <v>7356.8068809730003</v>
      </c>
      <c r="P26" s="768">
        <v>7277.3806589730002</v>
      </c>
      <c r="Q26" s="768">
        <v>9366.1472789700019</v>
      </c>
      <c r="R26" s="768">
        <v>9242.0185869999987</v>
      </c>
      <c r="S26" s="865">
        <v>8827.2086920000002</v>
      </c>
      <c r="T26" s="959">
        <v>10543.327312680001</v>
      </c>
      <c r="U26" s="1122" t="s">
        <v>292</v>
      </c>
      <c r="V26" s="1104"/>
      <c r="W26" s="1104"/>
      <c r="X26" s="1104"/>
      <c r="Y26" s="1104"/>
      <c r="Z26" s="1104"/>
      <c r="AA26" s="1104"/>
      <c r="AB26" s="1104"/>
      <c r="AC26" s="1104"/>
      <c r="AD26" s="1104"/>
      <c r="AE26" s="1104"/>
      <c r="AF26" s="1104"/>
      <c r="AG26" s="1104"/>
      <c r="AH26" s="1104"/>
      <c r="AI26" s="1104"/>
    </row>
    <row r="27" spans="2:35" s="1105" customFormat="1" ht="26.1" customHeight="1" x14ac:dyDescent="0.2">
      <c r="B27" s="1117" t="s">
        <v>1039</v>
      </c>
      <c r="C27" s="851">
        <v>95216.250858643616</v>
      </c>
      <c r="D27" s="851">
        <v>115186.5701466593</v>
      </c>
      <c r="E27" s="851">
        <v>127318.74749288143</v>
      </c>
      <c r="F27" s="851">
        <v>160351.1928844616</v>
      </c>
      <c r="G27" s="851">
        <v>227635.26439685718</v>
      </c>
      <c r="H27" s="851">
        <v>311256.44495730335</v>
      </c>
      <c r="I27" s="770">
        <v>234485.88388371191</v>
      </c>
      <c r="J27" s="768">
        <v>239729.31536054832</v>
      </c>
      <c r="K27" s="768">
        <v>242951.10362072635</v>
      </c>
      <c r="L27" s="768">
        <v>254794.12999646578</v>
      </c>
      <c r="M27" s="768">
        <v>269362.43886911852</v>
      </c>
      <c r="N27" s="768">
        <v>278846.24753188493</v>
      </c>
      <c r="O27" s="768">
        <v>285440.30071370187</v>
      </c>
      <c r="P27" s="768">
        <v>283398.36280386092</v>
      </c>
      <c r="Q27" s="768">
        <v>291260.84300055273</v>
      </c>
      <c r="R27" s="768">
        <v>290830.19023051887</v>
      </c>
      <c r="S27" s="865">
        <v>301220.41866900551</v>
      </c>
      <c r="T27" s="959">
        <v>311256.44495730335</v>
      </c>
      <c r="U27" s="1122" t="s">
        <v>36</v>
      </c>
      <c r="V27" s="1104"/>
      <c r="W27" s="1104"/>
      <c r="X27" s="1104"/>
      <c r="Y27" s="1104"/>
      <c r="Z27" s="1104"/>
      <c r="AA27" s="1104"/>
      <c r="AB27" s="1104"/>
      <c r="AC27" s="1104"/>
      <c r="AD27" s="1104"/>
      <c r="AE27" s="1104"/>
      <c r="AF27" s="1104"/>
      <c r="AG27" s="1104"/>
      <c r="AH27" s="1104"/>
      <c r="AI27" s="1104"/>
    </row>
    <row r="28" spans="2:35" s="1105" customFormat="1" ht="26.1" customHeight="1" x14ac:dyDescent="0.2">
      <c r="B28" s="1117" t="s">
        <v>471</v>
      </c>
      <c r="C28" s="851">
        <v>28918.882745527899</v>
      </c>
      <c r="D28" s="851">
        <v>32027.463539484997</v>
      </c>
      <c r="E28" s="851">
        <v>23956.077078871404</v>
      </c>
      <c r="F28" s="851">
        <v>351.07464818290003</v>
      </c>
      <c r="G28" s="851">
        <v>812.85796580329998</v>
      </c>
      <c r="H28" s="851">
        <v>6079.8641825149989</v>
      </c>
      <c r="I28" s="770">
        <v>810.45419973529999</v>
      </c>
      <c r="J28" s="768">
        <v>1908.0264315619997</v>
      </c>
      <c r="K28" s="768">
        <v>2505.2209437429997</v>
      </c>
      <c r="L28" s="768">
        <v>3277.324704741</v>
      </c>
      <c r="M28" s="768">
        <v>3983.0750069530004</v>
      </c>
      <c r="N28" s="768">
        <v>5392.0287720310007</v>
      </c>
      <c r="O28" s="768">
        <v>4796.127412167999</v>
      </c>
      <c r="P28" s="768">
        <v>4122.071685302998</v>
      </c>
      <c r="Q28" s="768">
        <v>4987.9456043990003</v>
      </c>
      <c r="R28" s="768">
        <v>5191.8438684969997</v>
      </c>
      <c r="S28" s="865">
        <v>5245.6512471775995</v>
      </c>
      <c r="T28" s="959">
        <v>6079.8641825149989</v>
      </c>
      <c r="U28" s="1122" t="s">
        <v>416</v>
      </c>
      <c r="V28" s="1104"/>
      <c r="W28" s="1104"/>
      <c r="X28" s="1104"/>
      <c r="Y28" s="1104"/>
      <c r="Z28" s="1104"/>
      <c r="AA28" s="1104"/>
      <c r="AB28" s="1104"/>
      <c r="AC28" s="1104"/>
      <c r="AD28" s="1104"/>
      <c r="AE28" s="1104"/>
      <c r="AF28" s="1104"/>
      <c r="AG28" s="1104"/>
      <c r="AH28" s="1104"/>
      <c r="AI28" s="1104"/>
    </row>
    <row r="29" spans="2:35" s="1105" customFormat="1" ht="26.1" customHeight="1" x14ac:dyDescent="0.2">
      <c r="B29" s="1113" t="s">
        <v>845</v>
      </c>
      <c r="C29" s="851">
        <v>89853.21736737121</v>
      </c>
      <c r="D29" s="851">
        <v>104318.38542207179</v>
      </c>
      <c r="E29" s="851">
        <v>117534.41639856239</v>
      </c>
      <c r="F29" s="851">
        <v>108620.86809172256</v>
      </c>
      <c r="G29" s="851">
        <v>118483.39236883422</v>
      </c>
      <c r="H29" s="851">
        <v>132128.81402656101</v>
      </c>
      <c r="I29" s="770">
        <v>120000.47854865729</v>
      </c>
      <c r="J29" s="768">
        <v>119190.78974220651</v>
      </c>
      <c r="K29" s="768">
        <v>127526.28648880598</v>
      </c>
      <c r="L29" s="768">
        <v>127132.58612491463</v>
      </c>
      <c r="M29" s="768">
        <v>126123.19182572101</v>
      </c>
      <c r="N29" s="768">
        <v>128129.64778414799</v>
      </c>
      <c r="O29" s="768">
        <v>127623.48752119193</v>
      </c>
      <c r="P29" s="768">
        <v>130839.11869960334</v>
      </c>
      <c r="Q29" s="768">
        <v>130347.27279683099</v>
      </c>
      <c r="R29" s="768">
        <v>131610.7472664594</v>
      </c>
      <c r="S29" s="865">
        <v>131877.17357489999</v>
      </c>
      <c r="T29" s="959">
        <v>132128.81402656101</v>
      </c>
      <c r="U29" s="1122" t="s">
        <v>293</v>
      </c>
      <c r="V29" s="1104"/>
      <c r="W29" s="1104"/>
      <c r="X29" s="1104"/>
      <c r="Y29" s="1104"/>
      <c r="Z29" s="1104"/>
      <c r="AA29" s="1104"/>
      <c r="AB29" s="1104"/>
      <c r="AC29" s="1104"/>
      <c r="AD29" s="1104"/>
      <c r="AE29" s="1104"/>
      <c r="AF29" s="1104"/>
      <c r="AG29" s="1104"/>
      <c r="AH29" s="1104"/>
      <c r="AI29" s="1104"/>
    </row>
    <row r="30" spans="2:35" s="1105" customFormat="1" ht="12" customHeight="1" x14ac:dyDescent="0.2">
      <c r="B30" s="1114"/>
      <c r="C30" s="850"/>
      <c r="D30" s="850"/>
      <c r="E30" s="850"/>
      <c r="F30" s="850"/>
      <c r="G30" s="850"/>
      <c r="H30" s="850"/>
      <c r="I30" s="773"/>
      <c r="J30" s="771"/>
      <c r="K30" s="771"/>
      <c r="L30" s="771"/>
      <c r="M30" s="771"/>
      <c r="N30" s="771"/>
      <c r="O30" s="771"/>
      <c r="P30" s="771"/>
      <c r="Q30" s="771"/>
      <c r="R30" s="771"/>
      <c r="S30" s="861"/>
      <c r="T30" s="960"/>
      <c r="U30" s="1123"/>
      <c r="V30" s="1104"/>
      <c r="W30" s="1104"/>
      <c r="X30" s="1104"/>
      <c r="Y30" s="1104"/>
      <c r="Z30" s="1104"/>
      <c r="AA30" s="1104"/>
      <c r="AB30" s="1104"/>
      <c r="AC30" s="1104"/>
      <c r="AD30" s="1104"/>
      <c r="AE30" s="1104"/>
      <c r="AF30" s="1104"/>
      <c r="AG30" s="1104"/>
      <c r="AH30" s="1104"/>
      <c r="AI30" s="1104"/>
    </row>
    <row r="31" spans="2:35" s="1105" customFormat="1" ht="26.1" customHeight="1" x14ac:dyDescent="0.2">
      <c r="B31" s="1116" t="s">
        <v>1277</v>
      </c>
      <c r="C31" s="850">
        <v>50793.743858830509</v>
      </c>
      <c r="D31" s="850">
        <v>122794.80937886352</v>
      </c>
      <c r="E31" s="850">
        <v>104381.91822755203</v>
      </c>
      <c r="F31" s="850">
        <v>137553.45980396194</v>
      </c>
      <c r="G31" s="850">
        <v>229984.99087548541</v>
      </c>
      <c r="H31" s="850">
        <v>499023.19494870503</v>
      </c>
      <c r="I31" s="773">
        <v>287379.39783309732</v>
      </c>
      <c r="J31" s="771">
        <v>318144.79715886991</v>
      </c>
      <c r="K31" s="771">
        <v>355382.50630684406</v>
      </c>
      <c r="L31" s="771">
        <v>365752.16667024995</v>
      </c>
      <c r="M31" s="771">
        <v>385903.1086786876</v>
      </c>
      <c r="N31" s="771">
        <v>397935.58131208597</v>
      </c>
      <c r="O31" s="771">
        <v>424568.50901588792</v>
      </c>
      <c r="P31" s="771">
        <v>438955.92532854492</v>
      </c>
      <c r="Q31" s="771">
        <v>449634.19558647589</v>
      </c>
      <c r="R31" s="771">
        <v>453922.77127400594</v>
      </c>
      <c r="S31" s="861">
        <v>474417.43295498006</v>
      </c>
      <c r="T31" s="960">
        <v>499023.19494870503</v>
      </c>
      <c r="U31" s="1120" t="s">
        <v>1348</v>
      </c>
      <c r="V31" s="1104"/>
      <c r="W31" s="1104"/>
      <c r="X31" s="1104"/>
      <c r="Y31" s="1104"/>
      <c r="Z31" s="1104"/>
      <c r="AA31" s="1104"/>
      <c r="AB31" s="1104"/>
      <c r="AC31" s="1104"/>
      <c r="AD31" s="1104"/>
      <c r="AE31" s="1104"/>
      <c r="AF31" s="1104"/>
      <c r="AG31" s="1104"/>
      <c r="AH31" s="1104"/>
      <c r="AI31" s="1104"/>
    </row>
    <row r="32" spans="2:35" s="1105" customFormat="1" ht="26.1" customHeight="1" x14ac:dyDescent="0.2">
      <c r="B32" s="1113" t="s">
        <v>980</v>
      </c>
      <c r="C32" s="851">
        <v>27895.386432007013</v>
      </c>
      <c r="D32" s="851">
        <v>93357.55648574706</v>
      </c>
      <c r="E32" s="851">
        <v>78179.324360436294</v>
      </c>
      <c r="F32" s="851">
        <v>114947.13192750252</v>
      </c>
      <c r="G32" s="851">
        <v>202129.14443640359</v>
      </c>
      <c r="H32" s="851">
        <v>466894.34313655051</v>
      </c>
      <c r="I32" s="1036">
        <v>259721.57393899409</v>
      </c>
      <c r="J32" s="1037">
        <v>289970.33955355245</v>
      </c>
      <c r="K32" s="1037">
        <v>332020.01404840173</v>
      </c>
      <c r="L32" s="1037">
        <v>339877.96471608034</v>
      </c>
      <c r="M32" s="1037">
        <v>359691.35664617241</v>
      </c>
      <c r="N32" s="1037">
        <v>372075.73400015233</v>
      </c>
      <c r="O32" s="1037">
        <v>393353.30445516657</v>
      </c>
      <c r="P32" s="1037">
        <v>402977.57625542802</v>
      </c>
      <c r="Q32" s="1037">
        <v>417859.05883286608</v>
      </c>
      <c r="R32" s="1037">
        <v>423027.64311832743</v>
      </c>
      <c r="S32" s="1102">
        <v>443796.46289831173</v>
      </c>
      <c r="T32" s="1307">
        <v>466894.34313655051</v>
      </c>
      <c r="U32" s="1122" t="s">
        <v>1012</v>
      </c>
      <c r="V32" s="1104"/>
      <c r="W32" s="1104"/>
      <c r="X32" s="1104"/>
      <c r="Y32" s="1104"/>
      <c r="Z32" s="1104"/>
      <c r="AA32" s="1104"/>
      <c r="AB32" s="1104"/>
      <c r="AC32" s="1104"/>
      <c r="AD32" s="1104"/>
      <c r="AE32" s="1104"/>
      <c r="AF32" s="1104"/>
      <c r="AG32" s="1104"/>
      <c r="AH32" s="1104"/>
      <c r="AI32" s="1104"/>
    </row>
    <row r="33" spans="2:35" s="1105" customFormat="1" ht="26.1" customHeight="1" x14ac:dyDescent="0.2">
      <c r="B33" s="1113" t="s">
        <v>981</v>
      </c>
      <c r="C33" s="851">
        <v>0</v>
      </c>
      <c r="D33" s="851">
        <v>0</v>
      </c>
      <c r="E33" s="851">
        <v>0</v>
      </c>
      <c r="F33" s="851">
        <v>0</v>
      </c>
      <c r="G33" s="851">
        <v>0</v>
      </c>
      <c r="H33" s="851">
        <v>0</v>
      </c>
      <c r="I33" s="1036">
        <v>0</v>
      </c>
      <c r="J33" s="1037">
        <v>0</v>
      </c>
      <c r="K33" s="1037">
        <v>0</v>
      </c>
      <c r="L33" s="1037">
        <v>0</v>
      </c>
      <c r="M33" s="1037">
        <v>0</v>
      </c>
      <c r="N33" s="1037">
        <v>0</v>
      </c>
      <c r="O33" s="1037">
        <v>0</v>
      </c>
      <c r="P33" s="1037">
        <v>0</v>
      </c>
      <c r="Q33" s="1037">
        <v>0</v>
      </c>
      <c r="R33" s="1037">
        <v>0</v>
      </c>
      <c r="S33" s="1102">
        <v>0</v>
      </c>
      <c r="T33" s="1307">
        <v>0</v>
      </c>
      <c r="U33" s="1122" t="s">
        <v>1014</v>
      </c>
      <c r="V33" s="1104"/>
      <c r="W33" s="1104"/>
      <c r="X33" s="1104"/>
      <c r="Y33" s="1104"/>
      <c r="Z33" s="1104"/>
      <c r="AA33" s="1104"/>
      <c r="AB33" s="1104"/>
      <c r="AC33" s="1104"/>
      <c r="AD33" s="1104"/>
      <c r="AE33" s="1104"/>
      <c r="AF33" s="1104"/>
      <c r="AG33" s="1104"/>
      <c r="AH33" s="1104"/>
      <c r="AI33" s="1104"/>
    </row>
    <row r="34" spans="2:35" s="1105" customFormat="1" ht="26.1" customHeight="1" x14ac:dyDescent="0.2">
      <c r="B34" s="1113" t="s">
        <v>982</v>
      </c>
      <c r="C34" s="851">
        <v>0</v>
      </c>
      <c r="D34" s="851">
        <v>0</v>
      </c>
      <c r="E34" s="851">
        <v>0</v>
      </c>
      <c r="F34" s="851">
        <v>0</v>
      </c>
      <c r="G34" s="851">
        <v>0</v>
      </c>
      <c r="H34" s="851">
        <v>0</v>
      </c>
      <c r="I34" s="1036">
        <v>0</v>
      </c>
      <c r="J34" s="1037">
        <v>0</v>
      </c>
      <c r="K34" s="1037">
        <v>0</v>
      </c>
      <c r="L34" s="1037">
        <v>0</v>
      </c>
      <c r="M34" s="1037">
        <v>0</v>
      </c>
      <c r="N34" s="1037">
        <v>0</v>
      </c>
      <c r="O34" s="1037">
        <v>0</v>
      </c>
      <c r="P34" s="1037">
        <v>0</v>
      </c>
      <c r="Q34" s="1037">
        <v>0</v>
      </c>
      <c r="R34" s="1037">
        <v>0</v>
      </c>
      <c r="S34" s="1102">
        <v>0</v>
      </c>
      <c r="T34" s="1307">
        <v>0</v>
      </c>
      <c r="U34" s="1122" t="s">
        <v>1010</v>
      </c>
      <c r="V34" s="1104"/>
      <c r="W34" s="1104"/>
      <c r="X34" s="1104"/>
      <c r="Y34" s="1104"/>
      <c r="Z34" s="1104"/>
      <c r="AA34" s="1104"/>
      <c r="AB34" s="1104"/>
      <c r="AC34" s="1104"/>
      <c r="AD34" s="1104"/>
      <c r="AE34" s="1104"/>
      <c r="AF34" s="1104"/>
      <c r="AG34" s="1104"/>
      <c r="AH34" s="1104"/>
      <c r="AI34" s="1104"/>
    </row>
    <row r="35" spans="2:35" s="1105" customFormat="1" ht="26.1" customHeight="1" x14ac:dyDescent="0.2">
      <c r="B35" s="1113" t="s">
        <v>983</v>
      </c>
      <c r="C35" s="851">
        <v>0</v>
      </c>
      <c r="D35" s="851">
        <v>0</v>
      </c>
      <c r="E35" s="851">
        <v>0</v>
      </c>
      <c r="F35" s="851">
        <v>0</v>
      </c>
      <c r="G35" s="851">
        <v>0</v>
      </c>
      <c r="H35" s="851">
        <v>0</v>
      </c>
      <c r="I35" s="1036">
        <v>0</v>
      </c>
      <c r="J35" s="1037">
        <v>0</v>
      </c>
      <c r="K35" s="1037">
        <v>0</v>
      </c>
      <c r="L35" s="1037">
        <v>0</v>
      </c>
      <c r="M35" s="1037">
        <v>0</v>
      </c>
      <c r="N35" s="1037">
        <v>0</v>
      </c>
      <c r="O35" s="1037">
        <v>0</v>
      </c>
      <c r="P35" s="1037">
        <v>0</v>
      </c>
      <c r="Q35" s="1037">
        <v>0</v>
      </c>
      <c r="R35" s="1037">
        <v>0</v>
      </c>
      <c r="S35" s="1102">
        <v>0</v>
      </c>
      <c r="T35" s="1307">
        <v>0</v>
      </c>
      <c r="U35" s="1122" t="s">
        <v>1019</v>
      </c>
      <c r="V35" s="1104"/>
      <c r="W35" s="1104"/>
      <c r="X35" s="1104"/>
      <c r="Y35" s="1104"/>
      <c r="Z35" s="1104"/>
      <c r="AA35" s="1104"/>
      <c r="AB35" s="1104"/>
      <c r="AC35" s="1104"/>
      <c r="AD35" s="1104"/>
      <c r="AE35" s="1104"/>
      <c r="AF35" s="1104"/>
      <c r="AG35" s="1104"/>
      <c r="AH35" s="1104"/>
      <c r="AI35" s="1104"/>
    </row>
    <row r="36" spans="2:35" s="1105" customFormat="1" ht="26.1" customHeight="1" x14ac:dyDescent="0.2">
      <c r="B36" s="1113" t="s">
        <v>984</v>
      </c>
      <c r="C36" s="851">
        <v>0</v>
      </c>
      <c r="D36" s="851">
        <v>0</v>
      </c>
      <c r="E36" s="851">
        <v>0</v>
      </c>
      <c r="F36" s="851">
        <v>0</v>
      </c>
      <c r="G36" s="851">
        <v>0</v>
      </c>
      <c r="H36" s="851">
        <v>0</v>
      </c>
      <c r="I36" s="1036">
        <v>0</v>
      </c>
      <c r="J36" s="1037">
        <v>0</v>
      </c>
      <c r="K36" s="1037">
        <v>0</v>
      </c>
      <c r="L36" s="1037">
        <v>0</v>
      </c>
      <c r="M36" s="1037">
        <v>0</v>
      </c>
      <c r="N36" s="1037">
        <v>0</v>
      </c>
      <c r="O36" s="1037">
        <v>0</v>
      </c>
      <c r="P36" s="1037">
        <v>0</v>
      </c>
      <c r="Q36" s="1037">
        <v>0</v>
      </c>
      <c r="R36" s="1037">
        <v>0</v>
      </c>
      <c r="S36" s="1102">
        <v>0</v>
      </c>
      <c r="T36" s="1307">
        <v>0</v>
      </c>
      <c r="U36" s="1122" t="s">
        <v>1275</v>
      </c>
      <c r="V36" s="1104"/>
      <c r="W36" s="1104"/>
      <c r="X36" s="1104"/>
      <c r="Y36" s="1104"/>
      <c r="Z36" s="1104"/>
      <c r="AA36" s="1104"/>
      <c r="AB36" s="1104"/>
      <c r="AC36" s="1104"/>
      <c r="AD36" s="1104"/>
      <c r="AE36" s="1104"/>
      <c r="AF36" s="1104"/>
      <c r="AG36" s="1104"/>
      <c r="AH36" s="1104"/>
      <c r="AI36" s="1104"/>
    </row>
    <row r="37" spans="2:35" s="1105" customFormat="1" ht="26.1" customHeight="1" x14ac:dyDescent="0.2">
      <c r="B37" s="1113" t="s">
        <v>985</v>
      </c>
      <c r="C37" s="851">
        <v>937.58587299999988</v>
      </c>
      <c r="D37" s="851">
        <v>2206.5597870000001</v>
      </c>
      <c r="E37" s="851">
        <v>1757.4735695300001</v>
      </c>
      <c r="F37" s="851">
        <v>708.02781529999993</v>
      </c>
      <c r="G37" s="851">
        <v>1367.6662469999999</v>
      </c>
      <c r="H37" s="851">
        <v>3492.0218709999999</v>
      </c>
      <c r="I37" s="1036">
        <v>1379.9809015200001</v>
      </c>
      <c r="J37" s="1037">
        <v>1507.6856720000003</v>
      </c>
      <c r="K37" s="1037">
        <v>1146.516965</v>
      </c>
      <c r="L37" s="1037">
        <v>1936.5169649999998</v>
      </c>
      <c r="M37" s="1037">
        <v>2156.4890230000001</v>
      </c>
      <c r="N37" s="1037">
        <v>2156.4878480000002</v>
      </c>
      <c r="O37" s="1037">
        <v>3482.3387230000003</v>
      </c>
      <c r="P37" s="1037">
        <v>3367.2410399999999</v>
      </c>
      <c r="Q37" s="1037">
        <v>3912.4779149999999</v>
      </c>
      <c r="R37" s="1037">
        <v>4507.71479</v>
      </c>
      <c r="S37" s="1102">
        <v>3502.951665</v>
      </c>
      <c r="T37" s="1307">
        <v>3492.0218709999999</v>
      </c>
      <c r="U37" s="1122" t="s">
        <v>1040</v>
      </c>
      <c r="V37" s="1104"/>
      <c r="W37" s="1104"/>
      <c r="X37" s="1104"/>
      <c r="Y37" s="1104"/>
      <c r="Z37" s="1104"/>
      <c r="AA37" s="1104"/>
      <c r="AB37" s="1104"/>
      <c r="AC37" s="1104"/>
      <c r="AD37" s="1104"/>
      <c r="AE37" s="1104"/>
      <c r="AF37" s="1104"/>
      <c r="AG37" s="1104"/>
      <c r="AH37" s="1104"/>
      <c r="AI37" s="1104"/>
    </row>
    <row r="38" spans="2:35" s="1105" customFormat="1" ht="26.1" customHeight="1" x14ac:dyDescent="0.2">
      <c r="B38" s="1113" t="s">
        <v>993</v>
      </c>
      <c r="C38" s="851">
        <v>3.5739999999999998</v>
      </c>
      <c r="D38" s="851">
        <v>0</v>
      </c>
      <c r="E38" s="851">
        <v>0</v>
      </c>
      <c r="F38" s="851">
        <v>3.2387220400000003</v>
      </c>
      <c r="G38" s="851">
        <v>8.8999999999999996E-2</v>
      </c>
      <c r="H38" s="851">
        <v>0.168714</v>
      </c>
      <c r="I38" s="1036">
        <v>0.215</v>
      </c>
      <c r="J38" s="1037">
        <v>0.18840000000000001</v>
      </c>
      <c r="K38" s="1037">
        <v>0.1711</v>
      </c>
      <c r="L38" s="1037">
        <v>0.18740000000000001</v>
      </c>
      <c r="M38" s="1037">
        <v>0.19469999999999998</v>
      </c>
      <c r="N38" s="1037">
        <v>0</v>
      </c>
      <c r="O38" s="1037">
        <v>0</v>
      </c>
      <c r="P38" s="1037">
        <v>0</v>
      </c>
      <c r="Q38" s="1037">
        <v>0</v>
      </c>
      <c r="R38" s="1037">
        <v>0</v>
      </c>
      <c r="S38" s="1102">
        <v>0</v>
      </c>
      <c r="T38" s="1307">
        <v>0.168714</v>
      </c>
      <c r="U38" s="1122" t="s">
        <v>1011</v>
      </c>
      <c r="V38" s="1104"/>
      <c r="W38" s="1104"/>
      <c r="X38" s="1104"/>
      <c r="Y38" s="1104"/>
      <c r="Z38" s="1104"/>
      <c r="AA38" s="1104"/>
      <c r="AB38" s="1104"/>
      <c r="AC38" s="1104"/>
      <c r="AD38" s="1104"/>
      <c r="AE38" s="1104"/>
      <c r="AF38" s="1104"/>
      <c r="AG38" s="1104"/>
      <c r="AH38" s="1104"/>
      <c r="AI38" s="1104"/>
    </row>
    <row r="39" spans="2:35" s="1105" customFormat="1" ht="26.1" customHeight="1" x14ac:dyDescent="0.2">
      <c r="B39" s="1113" t="s">
        <v>986</v>
      </c>
      <c r="C39" s="851">
        <v>21957.197553823495</v>
      </c>
      <c r="D39" s="851">
        <v>27230.693106116451</v>
      </c>
      <c r="E39" s="851">
        <v>24445.120297585723</v>
      </c>
      <c r="F39" s="851">
        <v>21895.061339119427</v>
      </c>
      <c r="G39" s="851">
        <v>26488.091192081833</v>
      </c>
      <c r="H39" s="851">
        <v>28636.661227154487</v>
      </c>
      <c r="I39" s="1036">
        <v>26277.627992583213</v>
      </c>
      <c r="J39" s="1037">
        <v>26666.583533317498</v>
      </c>
      <c r="K39" s="1037">
        <v>22215.804193442331</v>
      </c>
      <c r="L39" s="1037">
        <v>23937.497589169605</v>
      </c>
      <c r="M39" s="1037">
        <v>24055.068309515213</v>
      </c>
      <c r="N39" s="1037">
        <v>23703.359463933615</v>
      </c>
      <c r="O39" s="1037">
        <v>27732.865837721343</v>
      </c>
      <c r="P39" s="1037">
        <v>32611.108033116903</v>
      </c>
      <c r="Q39" s="1037">
        <v>27862.658838609837</v>
      </c>
      <c r="R39" s="1037">
        <v>26387.413365678505</v>
      </c>
      <c r="S39" s="1102">
        <v>27118.018391668305</v>
      </c>
      <c r="T39" s="1307">
        <v>28636.661227154487</v>
      </c>
      <c r="U39" s="1122" t="s">
        <v>1015</v>
      </c>
      <c r="V39" s="1104"/>
      <c r="W39" s="1104"/>
      <c r="X39" s="1104"/>
      <c r="Y39" s="1104"/>
      <c r="Z39" s="1104"/>
      <c r="AA39" s="1104"/>
      <c r="AB39" s="1104"/>
      <c r="AC39" s="1104"/>
      <c r="AD39" s="1104"/>
      <c r="AE39" s="1104"/>
      <c r="AF39" s="1104"/>
      <c r="AG39" s="1104"/>
      <c r="AH39" s="1104"/>
      <c r="AI39" s="1104"/>
    </row>
    <row r="40" spans="2:35" s="1105" customFormat="1" ht="12" customHeight="1" x14ac:dyDescent="0.2">
      <c r="B40" s="1113"/>
      <c r="C40" s="851"/>
      <c r="D40" s="851"/>
      <c r="E40" s="851"/>
      <c r="F40" s="851"/>
      <c r="G40" s="851"/>
      <c r="H40" s="851"/>
      <c r="I40" s="1036"/>
      <c r="J40" s="1037"/>
      <c r="K40" s="1037"/>
      <c r="L40" s="1037"/>
      <c r="M40" s="1037"/>
      <c r="N40" s="1037"/>
      <c r="O40" s="1037"/>
      <c r="P40" s="1037"/>
      <c r="Q40" s="1037"/>
      <c r="R40" s="1037"/>
      <c r="S40" s="1102"/>
      <c r="T40" s="1307"/>
      <c r="U40" s="1122"/>
      <c r="V40" s="1104"/>
      <c r="W40" s="1104"/>
      <c r="X40" s="1104"/>
      <c r="Y40" s="1104"/>
      <c r="Z40" s="1104"/>
      <c r="AA40" s="1104"/>
      <c r="AB40" s="1104"/>
      <c r="AC40" s="1104"/>
      <c r="AD40" s="1104"/>
      <c r="AE40" s="1104"/>
      <c r="AF40" s="1104"/>
      <c r="AG40" s="1104"/>
      <c r="AH40" s="1104"/>
      <c r="AI40" s="1104"/>
    </row>
    <row r="41" spans="2:35" s="1105" customFormat="1" ht="26.1" customHeight="1" x14ac:dyDescent="0.2">
      <c r="B41" s="1116" t="s">
        <v>1622</v>
      </c>
      <c r="C41" s="851">
        <v>2078.3798691370002</v>
      </c>
      <c r="D41" s="851">
        <v>2858.5876594029151</v>
      </c>
      <c r="E41" s="851">
        <v>4202.9126835503002</v>
      </c>
      <c r="F41" s="851">
        <v>6625.7736694318446</v>
      </c>
      <c r="G41" s="851">
        <v>12843.079033346505</v>
      </c>
      <c r="H41" s="851">
        <v>18490.837147918242</v>
      </c>
      <c r="I41" s="961">
        <v>13021.293264560996</v>
      </c>
      <c r="J41" s="962">
        <v>13257.540379883991</v>
      </c>
      <c r="K41" s="962">
        <v>13603.386981294936</v>
      </c>
      <c r="L41" s="962">
        <v>13761.735572270576</v>
      </c>
      <c r="M41" s="962">
        <v>14335.034693615989</v>
      </c>
      <c r="N41" s="962">
        <v>14679.315849939128</v>
      </c>
      <c r="O41" s="962">
        <v>15269.758963393864</v>
      </c>
      <c r="P41" s="962">
        <v>15684.393243421478</v>
      </c>
      <c r="Q41" s="962">
        <v>16413.518941575789</v>
      </c>
      <c r="R41" s="962">
        <v>17105.955652951772</v>
      </c>
      <c r="S41" s="963">
        <v>17889.327365975922</v>
      </c>
      <c r="T41" s="1308">
        <v>18490.837147918242</v>
      </c>
      <c r="U41" s="1120" t="s">
        <v>1623</v>
      </c>
      <c r="V41" s="1104"/>
      <c r="W41" s="1104"/>
      <c r="X41" s="1104"/>
      <c r="Y41" s="1104"/>
      <c r="Z41" s="1104"/>
      <c r="AA41" s="1104"/>
      <c r="AB41" s="1104"/>
      <c r="AC41" s="1104"/>
      <c r="AD41" s="1104"/>
      <c r="AE41" s="1104"/>
      <c r="AF41" s="1104"/>
      <c r="AG41" s="1104"/>
      <c r="AH41" s="1104"/>
      <c r="AI41" s="1104"/>
    </row>
    <row r="42" spans="2:35" s="1105" customFormat="1" ht="26.1" customHeight="1" x14ac:dyDescent="0.2">
      <c r="B42" s="1113" t="s">
        <v>846</v>
      </c>
      <c r="C42" s="851">
        <v>0</v>
      </c>
      <c r="D42" s="851">
        <v>0</v>
      </c>
      <c r="E42" s="851">
        <v>0</v>
      </c>
      <c r="F42" s="851">
        <v>0</v>
      </c>
      <c r="G42" s="851">
        <v>0</v>
      </c>
      <c r="H42" s="851">
        <v>0</v>
      </c>
      <c r="I42" s="1036">
        <v>0</v>
      </c>
      <c r="J42" s="1037">
        <v>0</v>
      </c>
      <c r="K42" s="1037">
        <v>0</v>
      </c>
      <c r="L42" s="1037">
        <v>0</v>
      </c>
      <c r="M42" s="1037">
        <v>0</v>
      </c>
      <c r="N42" s="1037">
        <v>0</v>
      </c>
      <c r="O42" s="1037">
        <v>0</v>
      </c>
      <c r="P42" s="1037">
        <v>0</v>
      </c>
      <c r="Q42" s="1037">
        <v>0</v>
      </c>
      <c r="R42" s="1037">
        <v>0</v>
      </c>
      <c r="S42" s="1102">
        <v>0</v>
      </c>
      <c r="T42" s="1307">
        <v>0</v>
      </c>
      <c r="U42" s="1122" t="s">
        <v>292</v>
      </c>
      <c r="V42" s="1104"/>
      <c r="W42" s="1104"/>
      <c r="X42" s="1104"/>
      <c r="Y42" s="1104"/>
      <c r="Z42" s="1104"/>
      <c r="AA42" s="1104"/>
      <c r="AB42" s="1104"/>
      <c r="AC42" s="1104"/>
      <c r="AD42" s="1104"/>
      <c r="AE42" s="1104"/>
      <c r="AF42" s="1104"/>
      <c r="AG42" s="1104"/>
      <c r="AH42" s="1104"/>
      <c r="AI42" s="1104"/>
    </row>
    <row r="43" spans="2:35" s="1105" customFormat="1" ht="26.1" customHeight="1" x14ac:dyDescent="0.2">
      <c r="B43" s="1113" t="s">
        <v>1039</v>
      </c>
      <c r="C43" s="851">
        <v>2069.1798092434842</v>
      </c>
      <c r="D43" s="851">
        <v>2822.7832751730011</v>
      </c>
      <c r="E43" s="851">
        <v>4163.5772701449996</v>
      </c>
      <c r="F43" s="851">
        <v>6614.1464713520027</v>
      </c>
      <c r="G43" s="851">
        <v>12820.613245223007</v>
      </c>
      <c r="H43" s="851">
        <v>18412.015577775019</v>
      </c>
      <c r="I43" s="1036">
        <v>12954.627715100436</v>
      </c>
      <c r="J43" s="1037">
        <v>13220.360435095419</v>
      </c>
      <c r="K43" s="1037">
        <v>13564.006195722008</v>
      </c>
      <c r="L43" s="1037">
        <v>13716.416621999992</v>
      </c>
      <c r="M43" s="1037">
        <v>14235.235138981365</v>
      </c>
      <c r="N43" s="1037">
        <v>14625.297779072851</v>
      </c>
      <c r="O43" s="1037">
        <v>15188.327046561417</v>
      </c>
      <c r="P43" s="1037">
        <v>15582.539257327704</v>
      </c>
      <c r="Q43" s="1037">
        <v>16370.817435370569</v>
      </c>
      <c r="R43" s="1037">
        <v>17025.632993240863</v>
      </c>
      <c r="S43" s="1102">
        <v>17850.124548344247</v>
      </c>
      <c r="T43" s="1307">
        <v>18412.015577775019</v>
      </c>
      <c r="U43" s="1122" t="s">
        <v>36</v>
      </c>
      <c r="V43" s="1104"/>
      <c r="W43" s="1104"/>
      <c r="X43" s="1104"/>
      <c r="Y43" s="1104"/>
      <c r="Z43" s="1104"/>
      <c r="AA43" s="1104"/>
      <c r="AB43" s="1104"/>
      <c r="AC43" s="1104"/>
      <c r="AD43" s="1104"/>
      <c r="AE43" s="1104"/>
      <c r="AF43" s="1104"/>
      <c r="AG43" s="1104"/>
      <c r="AH43" s="1104"/>
      <c r="AI43" s="1104"/>
    </row>
    <row r="44" spans="2:35" s="1105" customFormat="1" ht="26.1" customHeight="1" x14ac:dyDescent="0.2">
      <c r="B44" s="1113" t="s">
        <v>471</v>
      </c>
      <c r="C44" s="851">
        <v>0</v>
      </c>
      <c r="D44" s="851">
        <v>0</v>
      </c>
      <c r="E44" s="851">
        <v>0</v>
      </c>
      <c r="F44" s="851">
        <v>0</v>
      </c>
      <c r="G44" s="851">
        <v>0</v>
      </c>
      <c r="H44" s="851">
        <v>0</v>
      </c>
      <c r="I44" s="1036">
        <v>0</v>
      </c>
      <c r="J44" s="1037">
        <v>0</v>
      </c>
      <c r="K44" s="1037">
        <v>0</v>
      </c>
      <c r="L44" s="1037">
        <v>0</v>
      </c>
      <c r="M44" s="1037">
        <v>0</v>
      </c>
      <c r="N44" s="1037">
        <v>0</v>
      </c>
      <c r="O44" s="1037">
        <v>0</v>
      </c>
      <c r="P44" s="1037">
        <v>0</v>
      </c>
      <c r="Q44" s="1037">
        <v>0</v>
      </c>
      <c r="R44" s="1037">
        <v>0</v>
      </c>
      <c r="S44" s="1102">
        <v>0</v>
      </c>
      <c r="T44" s="1307">
        <v>0</v>
      </c>
      <c r="U44" s="1122" t="s">
        <v>416</v>
      </c>
      <c r="V44" s="1104"/>
      <c r="W44" s="1104"/>
      <c r="X44" s="1104"/>
      <c r="Y44" s="1104"/>
      <c r="Z44" s="1104"/>
      <c r="AA44" s="1104"/>
      <c r="AB44" s="1104"/>
      <c r="AC44" s="1104"/>
      <c r="AD44" s="1104"/>
      <c r="AE44" s="1104"/>
      <c r="AF44" s="1104"/>
      <c r="AG44" s="1104"/>
      <c r="AH44" s="1104"/>
      <c r="AI44" s="1104"/>
    </row>
    <row r="45" spans="2:35" s="1105" customFormat="1" ht="26.1" customHeight="1" x14ac:dyDescent="0.2">
      <c r="B45" s="1113" t="s">
        <v>845</v>
      </c>
      <c r="C45" s="851">
        <v>9.2000598935161317</v>
      </c>
      <c r="D45" s="851">
        <v>35.804384229913971</v>
      </c>
      <c r="E45" s="851">
        <v>39.335413405301061</v>
      </c>
      <c r="F45" s="851">
        <v>11.627198079842106</v>
      </c>
      <c r="G45" s="851">
        <v>22.465788123497425</v>
      </c>
      <c r="H45" s="851">
        <v>78.821570143224122</v>
      </c>
      <c r="I45" s="1036">
        <v>66.665549460559873</v>
      </c>
      <c r="J45" s="1037">
        <v>37.179944788572222</v>
      </c>
      <c r="K45" s="1037">
        <v>39.380785572929078</v>
      </c>
      <c r="L45" s="1037">
        <v>45.318950270585205</v>
      </c>
      <c r="M45" s="1037">
        <v>99.799554634624755</v>
      </c>
      <c r="N45" s="1037">
        <v>54.018070866276531</v>
      </c>
      <c r="O45" s="1037">
        <v>81.4319168324472</v>
      </c>
      <c r="P45" s="1037">
        <v>101.85398609377378</v>
      </c>
      <c r="Q45" s="1037">
        <v>42.701506205218713</v>
      </c>
      <c r="R45" s="1037">
        <v>80.322659710909093</v>
      </c>
      <c r="S45" s="1102">
        <v>39.202817631672858</v>
      </c>
      <c r="T45" s="1307">
        <v>78.821570143224122</v>
      </c>
      <c r="U45" s="1122" t="s">
        <v>293</v>
      </c>
      <c r="V45" s="1104"/>
      <c r="W45" s="1104"/>
      <c r="X45" s="1104"/>
      <c r="Y45" s="1104"/>
      <c r="Z45" s="1104"/>
      <c r="AA45" s="1104"/>
      <c r="AB45" s="1104"/>
      <c r="AC45" s="1104"/>
      <c r="AD45" s="1104"/>
      <c r="AE45" s="1104"/>
      <c r="AF45" s="1104"/>
      <c r="AG45" s="1104"/>
      <c r="AH45" s="1104"/>
      <c r="AI45" s="1104"/>
    </row>
    <row r="46" spans="2:35" s="1105" customFormat="1" ht="12" customHeight="1" x14ac:dyDescent="0.2">
      <c r="B46" s="1114"/>
      <c r="C46" s="850"/>
      <c r="D46" s="850"/>
      <c r="E46" s="850"/>
      <c r="F46" s="850"/>
      <c r="G46" s="850"/>
      <c r="H46" s="850"/>
      <c r="I46" s="773"/>
      <c r="J46" s="771"/>
      <c r="K46" s="771"/>
      <c r="L46" s="771"/>
      <c r="M46" s="771"/>
      <c r="N46" s="771"/>
      <c r="O46" s="771"/>
      <c r="P46" s="771"/>
      <c r="Q46" s="771"/>
      <c r="R46" s="771"/>
      <c r="S46" s="861"/>
      <c r="T46" s="960"/>
      <c r="U46" s="1123"/>
      <c r="V46" s="1104"/>
      <c r="W46" s="1104"/>
      <c r="X46" s="1104"/>
      <c r="Y46" s="1104"/>
      <c r="Z46" s="1104"/>
      <c r="AA46" s="1104"/>
      <c r="AB46" s="1104"/>
      <c r="AC46" s="1104"/>
      <c r="AD46" s="1104"/>
      <c r="AE46" s="1104"/>
      <c r="AF46" s="1104"/>
      <c r="AG46" s="1104"/>
      <c r="AH46" s="1104"/>
      <c r="AI46" s="1104"/>
    </row>
    <row r="47" spans="2:35" s="1105" customFormat="1" ht="26.1" customHeight="1" x14ac:dyDescent="0.2">
      <c r="B47" s="1114" t="s">
        <v>1497</v>
      </c>
      <c r="C47" s="850">
        <v>268683.86962668225</v>
      </c>
      <c r="D47" s="850">
        <v>379090.89605687652</v>
      </c>
      <c r="E47" s="850">
        <v>379782.58846239059</v>
      </c>
      <c r="F47" s="850">
        <v>417048.75345873385</v>
      </c>
      <c r="G47" s="850">
        <v>597124.57881729957</v>
      </c>
      <c r="H47" s="850">
        <v>977522.48257568269</v>
      </c>
      <c r="I47" s="773">
        <v>663135.09590673586</v>
      </c>
      <c r="J47" s="771">
        <v>699812.99362604367</v>
      </c>
      <c r="K47" s="771">
        <v>748567.53267138731</v>
      </c>
      <c r="L47" s="771">
        <v>771657.07796861487</v>
      </c>
      <c r="M47" s="771">
        <v>805459.32952706912</v>
      </c>
      <c r="N47" s="771">
        <v>831964.4323540621</v>
      </c>
      <c r="O47" s="771">
        <v>865054.99050731654</v>
      </c>
      <c r="P47" s="771">
        <v>880277.25241970667</v>
      </c>
      <c r="Q47" s="771">
        <v>902009.92320880434</v>
      </c>
      <c r="R47" s="771">
        <v>907903.52687943308</v>
      </c>
      <c r="S47" s="771">
        <v>939477.21250403917</v>
      </c>
      <c r="T47" s="771">
        <v>977522.48257568269</v>
      </c>
      <c r="U47" s="1123" t="s">
        <v>1013</v>
      </c>
      <c r="V47" s="1104"/>
      <c r="W47" s="1104"/>
      <c r="X47" s="1104"/>
      <c r="Y47" s="1104"/>
      <c r="Z47" s="1104"/>
      <c r="AA47" s="1104"/>
      <c r="AB47" s="1104"/>
      <c r="AC47" s="1104"/>
      <c r="AD47" s="1104"/>
      <c r="AE47" s="1104"/>
      <c r="AF47" s="1104"/>
      <c r="AG47" s="1104"/>
      <c r="AH47" s="1104"/>
      <c r="AI47" s="1104"/>
    </row>
    <row r="48" spans="2:35" s="1105" customFormat="1" ht="24.75" customHeight="1" thickBot="1" x14ac:dyDescent="0.25">
      <c r="B48" s="1118"/>
      <c r="C48" s="1108"/>
      <c r="D48" s="1108"/>
      <c r="E48" s="1108"/>
      <c r="F48" s="1109"/>
      <c r="G48" s="1109"/>
      <c r="H48" s="1109"/>
      <c r="I48" s="968"/>
      <c r="J48" s="969"/>
      <c r="K48" s="969"/>
      <c r="L48" s="969"/>
      <c r="M48" s="969"/>
      <c r="N48" s="969"/>
      <c r="O48" s="969"/>
      <c r="P48" s="969"/>
      <c r="Q48" s="969"/>
      <c r="R48" s="969"/>
      <c r="S48" s="971"/>
      <c r="T48" s="1130"/>
      <c r="U48" s="1126"/>
      <c r="V48" s="1104"/>
      <c r="W48" s="1104"/>
      <c r="X48" s="1104"/>
      <c r="Y48" s="1104"/>
      <c r="Z48" s="1104"/>
      <c r="AA48" s="1104"/>
      <c r="AB48" s="1104"/>
      <c r="AC48" s="1104"/>
      <c r="AD48" s="1104"/>
      <c r="AE48" s="1104"/>
      <c r="AF48" s="1104"/>
      <c r="AG48" s="1104"/>
      <c r="AH48" s="1104"/>
      <c r="AI48" s="1104"/>
    </row>
    <row r="49" spans="2:35" s="1096" customFormat="1" ht="24.75" customHeight="1" thickTop="1" x14ac:dyDescent="0.2">
      <c r="B49" s="1112"/>
      <c r="C49" s="576"/>
      <c r="D49" s="576"/>
      <c r="E49" s="576"/>
      <c r="F49" s="576"/>
      <c r="G49" s="576"/>
      <c r="H49" s="576"/>
      <c r="I49" s="895"/>
      <c r="J49" s="863"/>
      <c r="K49" s="863"/>
      <c r="L49" s="863"/>
      <c r="M49" s="863"/>
      <c r="N49" s="863"/>
      <c r="O49" s="863"/>
      <c r="P49" s="863"/>
      <c r="Q49" s="863"/>
      <c r="R49" s="863"/>
      <c r="S49" s="950"/>
      <c r="T49" s="363"/>
      <c r="U49" s="1121"/>
      <c r="V49" s="1104"/>
      <c r="W49" s="1104"/>
      <c r="X49" s="1104"/>
      <c r="Y49" s="1104"/>
      <c r="Z49" s="1104"/>
      <c r="AA49" s="1104"/>
      <c r="AB49" s="1104"/>
      <c r="AC49" s="1104"/>
      <c r="AD49" s="1104"/>
      <c r="AE49" s="1104"/>
      <c r="AF49" s="1104"/>
      <c r="AG49" s="1104"/>
      <c r="AH49" s="1104"/>
      <c r="AI49" s="1104"/>
    </row>
    <row r="50" spans="2:35" s="1105" customFormat="1" ht="26.1" customHeight="1" x14ac:dyDescent="0.2">
      <c r="B50" s="1116" t="s">
        <v>1498</v>
      </c>
      <c r="C50" s="629"/>
      <c r="D50" s="629"/>
      <c r="E50" s="629"/>
      <c r="F50" s="629"/>
      <c r="G50" s="629"/>
      <c r="H50" s="629"/>
      <c r="I50" s="893"/>
      <c r="J50" s="859"/>
      <c r="K50" s="859"/>
      <c r="L50" s="859"/>
      <c r="M50" s="859"/>
      <c r="N50" s="859"/>
      <c r="O50" s="859"/>
      <c r="P50" s="859"/>
      <c r="Q50" s="859"/>
      <c r="R50" s="859"/>
      <c r="S50" s="949"/>
      <c r="T50" s="858"/>
      <c r="U50" s="1120" t="s">
        <v>1055</v>
      </c>
      <c r="V50" s="1104"/>
      <c r="W50" s="1104"/>
      <c r="X50" s="1104"/>
      <c r="Y50" s="1104"/>
      <c r="Z50" s="1104"/>
      <c r="AA50" s="1104"/>
      <c r="AB50" s="1104"/>
      <c r="AC50" s="1104"/>
      <c r="AD50" s="1104"/>
      <c r="AE50" s="1104"/>
      <c r="AF50" s="1104"/>
      <c r="AG50" s="1104"/>
      <c r="AH50" s="1104"/>
      <c r="AI50" s="1104"/>
    </row>
    <row r="51" spans="2:35" s="1105" customFormat="1" ht="12" customHeight="1" x14ac:dyDescent="0.2">
      <c r="B51" s="1114"/>
      <c r="C51" s="629"/>
      <c r="D51" s="629"/>
      <c r="E51" s="629"/>
      <c r="F51" s="629"/>
      <c r="G51" s="629"/>
      <c r="H51" s="629"/>
      <c r="I51" s="893"/>
      <c r="J51" s="859"/>
      <c r="K51" s="859"/>
      <c r="L51" s="859"/>
      <c r="M51" s="859"/>
      <c r="N51" s="859"/>
      <c r="O51" s="859"/>
      <c r="P51" s="859"/>
      <c r="Q51" s="859"/>
      <c r="R51" s="859"/>
      <c r="S51" s="949"/>
      <c r="T51" s="858"/>
      <c r="U51" s="1123"/>
      <c r="V51" s="1104"/>
      <c r="W51" s="1104"/>
      <c r="X51" s="1104"/>
      <c r="Y51" s="1104"/>
      <c r="Z51" s="1104"/>
      <c r="AA51" s="1104"/>
      <c r="AB51" s="1104"/>
      <c r="AC51" s="1104"/>
      <c r="AD51" s="1104"/>
      <c r="AE51" s="1104"/>
      <c r="AF51" s="1104"/>
      <c r="AG51" s="1104"/>
      <c r="AH51" s="1104"/>
      <c r="AI51" s="1104"/>
    </row>
    <row r="52" spans="2:35" s="1105" customFormat="1" ht="26.1" customHeight="1" x14ac:dyDescent="0.2">
      <c r="B52" s="1112" t="s">
        <v>1930</v>
      </c>
      <c r="C52" s="629"/>
      <c r="D52" s="629"/>
      <c r="E52" s="629"/>
      <c r="F52" s="629"/>
      <c r="G52" s="629"/>
      <c r="H52" s="629"/>
      <c r="I52" s="893"/>
      <c r="J52" s="859"/>
      <c r="K52" s="859"/>
      <c r="L52" s="859"/>
      <c r="M52" s="859"/>
      <c r="N52" s="859"/>
      <c r="O52" s="859"/>
      <c r="P52" s="859"/>
      <c r="Q52" s="859"/>
      <c r="R52" s="859"/>
      <c r="S52" s="949"/>
      <c r="T52" s="858"/>
      <c r="U52" s="1120" t="s">
        <v>1935</v>
      </c>
      <c r="V52" s="1104"/>
      <c r="W52" s="1104"/>
      <c r="X52" s="1104"/>
      <c r="Y52" s="1104"/>
      <c r="Z52" s="1104"/>
      <c r="AA52" s="1104"/>
      <c r="AB52" s="1104"/>
      <c r="AC52" s="1104"/>
      <c r="AD52" s="1104"/>
      <c r="AE52" s="1104"/>
      <c r="AF52" s="1104"/>
      <c r="AG52" s="1104"/>
      <c r="AH52" s="1104"/>
      <c r="AI52" s="1104"/>
    </row>
    <row r="53" spans="2:35" s="1105" customFormat="1" ht="12" customHeight="1" x14ac:dyDescent="0.2">
      <c r="B53" s="1112"/>
      <c r="C53" s="629"/>
      <c r="D53" s="629"/>
      <c r="E53" s="629"/>
      <c r="F53" s="629"/>
      <c r="G53" s="629"/>
      <c r="H53" s="629"/>
      <c r="I53" s="893"/>
      <c r="J53" s="859"/>
      <c r="K53" s="859"/>
      <c r="L53" s="859"/>
      <c r="M53" s="859"/>
      <c r="N53" s="859"/>
      <c r="O53" s="859"/>
      <c r="P53" s="859"/>
      <c r="Q53" s="859"/>
      <c r="R53" s="859"/>
      <c r="S53" s="949"/>
      <c r="T53" s="858"/>
      <c r="U53" s="1123"/>
      <c r="V53" s="1104"/>
      <c r="W53" s="1104"/>
      <c r="X53" s="1104"/>
      <c r="Y53" s="1104"/>
      <c r="Z53" s="1104"/>
      <c r="AA53" s="1104"/>
      <c r="AB53" s="1104"/>
      <c r="AC53" s="1104"/>
      <c r="AD53" s="1104"/>
      <c r="AE53" s="1104"/>
      <c r="AF53" s="1104"/>
      <c r="AG53" s="1104"/>
      <c r="AH53" s="1104"/>
      <c r="AI53" s="1104"/>
    </row>
    <row r="54" spans="2:35" s="1096" customFormat="1" ht="26.1" customHeight="1" x14ac:dyDescent="0.2">
      <c r="B54" s="1113" t="s">
        <v>851</v>
      </c>
      <c r="C54" s="1110">
        <v>5.3783857150230098E-3</v>
      </c>
      <c r="D54" s="1110">
        <v>4.7179706011669254E-3</v>
      </c>
      <c r="E54" s="1110">
        <v>6.3867354274303378E-3</v>
      </c>
      <c r="F54" s="1110">
        <v>5.3209193776749047E-3</v>
      </c>
      <c r="G54" s="1110">
        <v>6.5417280322671318E-3</v>
      </c>
      <c r="H54" s="1110">
        <v>5.9160378664975611E-3</v>
      </c>
      <c r="I54" s="1724">
        <v>7.0955934465313023E-3</v>
      </c>
      <c r="J54" s="1725">
        <v>6.8121007517790494E-3</v>
      </c>
      <c r="K54" s="1725">
        <v>6.6027598857232557E-3</v>
      </c>
      <c r="L54" s="1725">
        <v>6.4262052495952663E-3</v>
      </c>
      <c r="M54" s="1725">
        <v>6.0655744753608182E-3</v>
      </c>
      <c r="N54" s="1725">
        <v>5.7022135588360445E-3</v>
      </c>
      <c r="O54" s="1725">
        <v>5.6555981235644403E-3</v>
      </c>
      <c r="P54" s="1725">
        <v>5.8063923556659998E-3</v>
      </c>
      <c r="Q54" s="1725">
        <v>6.1474821827446485E-3</v>
      </c>
      <c r="R54" s="1725">
        <v>6.2317543780063328E-3</v>
      </c>
      <c r="S54" s="1726">
        <v>6.1238100392352994E-3</v>
      </c>
      <c r="T54" s="1727">
        <v>5.9160378664975611E-3</v>
      </c>
      <c r="U54" s="1122" t="s">
        <v>853</v>
      </c>
      <c r="V54" s="1104"/>
      <c r="W54" s="1104"/>
      <c r="X54" s="1104"/>
      <c r="Y54" s="1104"/>
      <c r="Z54" s="1104"/>
      <c r="AA54" s="1104"/>
      <c r="AB54" s="1104"/>
      <c r="AC54" s="1104"/>
      <c r="AD54" s="1104"/>
      <c r="AE54" s="1104"/>
      <c r="AF54" s="1104"/>
      <c r="AG54" s="1104"/>
      <c r="AH54" s="1104"/>
      <c r="AI54" s="1104"/>
    </row>
    <row r="55" spans="2:35" s="1096" customFormat="1" ht="26.1" customHeight="1" x14ac:dyDescent="0.2">
      <c r="B55" s="1113" t="s">
        <v>177</v>
      </c>
      <c r="C55" s="1110">
        <v>0.34384850118939309</v>
      </c>
      <c r="D55" s="1110">
        <v>0.28763431333334505</v>
      </c>
      <c r="E55" s="1110">
        <v>0.25963574323704464</v>
      </c>
      <c r="F55" s="1110">
        <v>0.23039571518412932</v>
      </c>
      <c r="G55" s="1110">
        <v>0.21626946774919995</v>
      </c>
      <c r="H55" s="1110">
        <v>0.1707863139591437</v>
      </c>
      <c r="I55" s="1724">
        <v>0.20300886690941897</v>
      </c>
      <c r="J55" s="1725">
        <v>0.19468782964950662</v>
      </c>
      <c r="K55" s="1725">
        <v>0.18817116343078161</v>
      </c>
      <c r="L55" s="1725">
        <v>0.18719034671533771</v>
      </c>
      <c r="M55" s="1725">
        <v>0.18923240806399452</v>
      </c>
      <c r="N55" s="1725">
        <v>0.18544376492243692</v>
      </c>
      <c r="O55" s="1725">
        <v>0.1808863767731736</v>
      </c>
      <c r="P55" s="1725">
        <v>0.17910883249653142</v>
      </c>
      <c r="Q55" s="1725">
        <v>0.17627067877259661</v>
      </c>
      <c r="R55" s="1725">
        <v>0.17612015401557121</v>
      </c>
      <c r="S55" s="1726">
        <v>0.17331152753417722</v>
      </c>
      <c r="T55" s="1727">
        <v>0.1707863139591437</v>
      </c>
      <c r="U55" s="1122" t="s">
        <v>697</v>
      </c>
      <c r="V55" s="1104"/>
      <c r="W55" s="1104"/>
      <c r="X55" s="1104"/>
      <c r="Y55" s="1104"/>
      <c r="Z55" s="1104"/>
      <c r="AA55" s="1104"/>
      <c r="AB55" s="1104"/>
      <c r="AC55" s="1104"/>
      <c r="AD55" s="1104"/>
      <c r="AE55" s="1104"/>
      <c r="AF55" s="1104"/>
      <c r="AG55" s="1104"/>
      <c r="AH55" s="1104"/>
      <c r="AI55" s="1104"/>
    </row>
    <row r="56" spans="2:35" s="1096" customFormat="1" ht="26.1" customHeight="1" x14ac:dyDescent="0.2">
      <c r="B56" s="1113" t="s">
        <v>100</v>
      </c>
      <c r="C56" s="1110">
        <v>4.0563989278352523E-2</v>
      </c>
      <c r="D56" s="1110">
        <v>2.8812495636564021E-2</v>
      </c>
      <c r="E56" s="1110">
        <v>3.7678180961614023E-2</v>
      </c>
      <c r="F56" s="1110">
        <v>3.1800771023541091E-2</v>
      </c>
      <c r="G56" s="1110">
        <v>3.3999697410707526E-2</v>
      </c>
      <c r="H56" s="1110">
        <v>3.5816858497619126E-2</v>
      </c>
      <c r="I56" s="1724">
        <v>3.1065017158710951E-2</v>
      </c>
      <c r="J56" s="1725">
        <v>3.0680396623270594E-2</v>
      </c>
      <c r="K56" s="1725">
        <v>3.0307680993966316E-2</v>
      </c>
      <c r="L56" s="1725">
        <v>2.9942805348581736E-2</v>
      </c>
      <c r="M56" s="1725">
        <v>2.8813728794340975E-2</v>
      </c>
      <c r="N56" s="1725">
        <v>2.8688918711729312E-2</v>
      </c>
      <c r="O56" s="1725">
        <v>3.031597363706191E-2</v>
      </c>
      <c r="P56" s="1725">
        <v>3.0399115108904851E-2</v>
      </c>
      <c r="Q56" s="1725">
        <v>3.1304880911043775E-2</v>
      </c>
      <c r="R56" s="1725">
        <v>3.4718081781989131E-2</v>
      </c>
      <c r="S56" s="1726">
        <v>3.485975500860778E-2</v>
      </c>
      <c r="T56" s="1727">
        <v>3.5816858497619126E-2</v>
      </c>
      <c r="U56" s="1122" t="s">
        <v>695</v>
      </c>
      <c r="V56" s="1104"/>
      <c r="W56" s="1104"/>
      <c r="X56" s="1104"/>
      <c r="Y56" s="1104"/>
      <c r="Z56" s="1104"/>
      <c r="AA56" s="1104"/>
      <c r="AB56" s="1104"/>
      <c r="AC56" s="1104"/>
      <c r="AD56" s="1104"/>
      <c r="AE56" s="1104"/>
      <c r="AF56" s="1104"/>
      <c r="AG56" s="1104"/>
      <c r="AH56" s="1104"/>
      <c r="AI56" s="1104"/>
    </row>
    <row r="57" spans="2:35" s="1096" customFormat="1" ht="26.1" customHeight="1" x14ac:dyDescent="0.2">
      <c r="B57" s="1113" t="s">
        <v>176</v>
      </c>
      <c r="C57" s="1110">
        <v>0.40520531369218515</v>
      </c>
      <c r="D57" s="1110">
        <v>0.54698146646721091</v>
      </c>
      <c r="E57" s="1110">
        <v>0.56879426677395761</v>
      </c>
      <c r="F57" s="1110">
        <v>0.58132816268994836</v>
      </c>
      <c r="G57" s="1110">
        <v>0.60354911603287864</v>
      </c>
      <c r="H57" s="1110">
        <v>0.65983914704020441</v>
      </c>
      <c r="I57" s="1724">
        <v>0.62478194385308239</v>
      </c>
      <c r="J57" s="1725">
        <v>0.62982199232962455</v>
      </c>
      <c r="K57" s="1725">
        <v>0.64729998432034075</v>
      </c>
      <c r="L57" s="1725">
        <v>0.64626137697409913</v>
      </c>
      <c r="M57" s="1725">
        <v>0.64710316265611956</v>
      </c>
      <c r="N57" s="1725">
        <v>0.651509294632304</v>
      </c>
      <c r="O57" s="1725">
        <v>0.65384718684911725</v>
      </c>
      <c r="P57" s="1725">
        <v>0.65269490805889474</v>
      </c>
      <c r="Q57" s="1725">
        <v>0.65455478917220089</v>
      </c>
      <c r="R57" s="1725">
        <v>0.65110061072401682</v>
      </c>
      <c r="S57" s="1726">
        <v>0.65665974873500843</v>
      </c>
      <c r="T57" s="1727">
        <v>0.65983914704020441</v>
      </c>
      <c r="U57" s="1122" t="s">
        <v>696</v>
      </c>
      <c r="V57" s="1104"/>
      <c r="W57" s="1104"/>
      <c r="X57" s="1104"/>
      <c r="Y57" s="1104"/>
      <c r="Z57" s="1104"/>
      <c r="AA57" s="1104"/>
      <c r="AB57" s="1104"/>
      <c r="AC57" s="1104"/>
      <c r="AD57" s="1104"/>
      <c r="AE57" s="1104"/>
      <c r="AF57" s="1104"/>
      <c r="AG57" s="1104"/>
      <c r="AH57" s="1104"/>
      <c r="AI57" s="1104"/>
    </row>
    <row r="58" spans="2:35" s="1096" customFormat="1" ht="26.1" customHeight="1" x14ac:dyDescent="0.2">
      <c r="B58" s="1113" t="s">
        <v>258</v>
      </c>
      <c r="C58" s="1110">
        <v>0.20500381012504629</v>
      </c>
      <c r="D58" s="1110">
        <v>0.13185375396171314</v>
      </c>
      <c r="E58" s="1110">
        <v>0.12750507359995339</v>
      </c>
      <c r="F58" s="1110">
        <v>0.1511544317247063</v>
      </c>
      <c r="G58" s="1110">
        <v>0.13963999077494668</v>
      </c>
      <c r="H58" s="1110">
        <v>0.12764164263653516</v>
      </c>
      <c r="I58" s="1724">
        <v>0.1340485786322563</v>
      </c>
      <c r="J58" s="1725">
        <v>0.13799768064581908</v>
      </c>
      <c r="K58" s="1725">
        <v>0.127618411369188</v>
      </c>
      <c r="L58" s="1725">
        <v>0.13017926571238614</v>
      </c>
      <c r="M58" s="1725">
        <v>0.12878512601018405</v>
      </c>
      <c r="N58" s="1725">
        <v>0.12865580817469374</v>
      </c>
      <c r="O58" s="1725">
        <v>0.12929486461708289</v>
      </c>
      <c r="P58" s="1725">
        <v>0.13199075198000298</v>
      </c>
      <c r="Q58" s="1725">
        <v>0.1317221689614142</v>
      </c>
      <c r="R58" s="1725">
        <v>0.13182939910041649</v>
      </c>
      <c r="S58" s="1726">
        <v>0.12904515868297126</v>
      </c>
      <c r="T58" s="1727">
        <v>0.12764164263653516</v>
      </c>
      <c r="U58" s="1122" t="s">
        <v>603</v>
      </c>
      <c r="V58" s="1104"/>
      <c r="W58" s="1104"/>
      <c r="X58" s="1104"/>
      <c r="Y58" s="1104"/>
      <c r="Z58" s="1104"/>
      <c r="AA58" s="1104"/>
      <c r="AB58" s="1104"/>
      <c r="AC58" s="1104"/>
      <c r="AD58" s="1104"/>
      <c r="AE58" s="1104"/>
      <c r="AF58" s="1104"/>
      <c r="AG58" s="1104"/>
      <c r="AH58" s="1104"/>
      <c r="AI58" s="1104"/>
    </row>
    <row r="59" spans="2:35" s="1105" customFormat="1" ht="26.1" customHeight="1" x14ac:dyDescent="0.2">
      <c r="B59" s="1114" t="s">
        <v>1497</v>
      </c>
      <c r="C59" s="1111">
        <v>1</v>
      </c>
      <c r="D59" s="1111">
        <v>1</v>
      </c>
      <c r="E59" s="1111">
        <v>1</v>
      </c>
      <c r="F59" s="1111">
        <v>1</v>
      </c>
      <c r="G59" s="1111">
        <v>0.99999999999999989</v>
      </c>
      <c r="H59" s="1111">
        <v>1</v>
      </c>
      <c r="I59" s="1728">
        <v>0.99999999999999989</v>
      </c>
      <c r="J59" s="1729">
        <v>0.99999999999999989</v>
      </c>
      <c r="K59" s="1729">
        <v>1</v>
      </c>
      <c r="L59" s="1729">
        <v>1</v>
      </c>
      <c r="M59" s="1729">
        <v>1</v>
      </c>
      <c r="N59" s="1729">
        <v>1</v>
      </c>
      <c r="O59" s="1729">
        <v>1</v>
      </c>
      <c r="P59" s="1729">
        <v>1</v>
      </c>
      <c r="Q59" s="1729">
        <v>1</v>
      </c>
      <c r="R59" s="1729">
        <v>1</v>
      </c>
      <c r="S59" s="1730">
        <v>1</v>
      </c>
      <c r="T59" s="1731">
        <v>1</v>
      </c>
      <c r="U59" s="1124" t="s">
        <v>1013</v>
      </c>
      <c r="V59" s="1104"/>
      <c r="W59" s="1104"/>
      <c r="X59" s="1104"/>
      <c r="Y59" s="1104"/>
      <c r="Z59" s="1104"/>
      <c r="AA59" s="1104"/>
      <c r="AB59" s="1104"/>
      <c r="AC59" s="1104"/>
      <c r="AD59" s="1104"/>
      <c r="AE59" s="1104"/>
      <c r="AF59" s="1104"/>
      <c r="AG59" s="1104"/>
      <c r="AH59" s="1104"/>
      <c r="AI59" s="1104"/>
    </row>
    <row r="60" spans="2:35" s="1105" customFormat="1" ht="26.1" customHeight="1" x14ac:dyDescent="0.2">
      <c r="B60" s="1114"/>
      <c r="C60" s="1111"/>
      <c r="D60" s="1111"/>
      <c r="E60" s="1111"/>
      <c r="F60" s="1111"/>
      <c r="G60" s="1111"/>
      <c r="H60" s="1111"/>
      <c r="I60" s="1728"/>
      <c r="J60" s="1729"/>
      <c r="K60" s="1729"/>
      <c r="L60" s="1729"/>
      <c r="M60" s="1729"/>
      <c r="N60" s="1729"/>
      <c r="O60" s="1729"/>
      <c r="P60" s="1729"/>
      <c r="Q60" s="1729"/>
      <c r="R60" s="1729"/>
      <c r="S60" s="1730"/>
      <c r="T60" s="1731"/>
      <c r="U60" s="1123"/>
      <c r="V60" s="1104"/>
      <c r="W60" s="1104"/>
      <c r="X60" s="1104"/>
      <c r="Y60" s="1104"/>
      <c r="Z60" s="1104"/>
      <c r="AA60" s="1104"/>
      <c r="AB60" s="1104"/>
      <c r="AC60" s="1104"/>
      <c r="AD60" s="1104"/>
      <c r="AE60" s="1104"/>
      <c r="AF60" s="1104"/>
      <c r="AG60" s="1104"/>
      <c r="AH60" s="1104"/>
      <c r="AI60" s="1104"/>
    </row>
    <row r="61" spans="2:35" s="1105" customFormat="1" ht="26.1" customHeight="1" x14ac:dyDescent="0.2">
      <c r="B61" s="1116" t="s">
        <v>1931</v>
      </c>
      <c r="C61" s="1111"/>
      <c r="D61" s="1111"/>
      <c r="E61" s="1111"/>
      <c r="F61" s="1111"/>
      <c r="G61" s="1111"/>
      <c r="H61" s="1111"/>
      <c r="I61" s="1728"/>
      <c r="J61" s="1729"/>
      <c r="K61" s="1729"/>
      <c r="L61" s="1729"/>
      <c r="M61" s="1729"/>
      <c r="N61" s="1729"/>
      <c r="O61" s="1729"/>
      <c r="P61" s="1729"/>
      <c r="Q61" s="1729"/>
      <c r="R61" s="1729"/>
      <c r="S61" s="1730"/>
      <c r="T61" s="1731"/>
      <c r="U61" s="1120" t="s">
        <v>1934</v>
      </c>
      <c r="V61" s="1104"/>
      <c r="W61" s="1104"/>
      <c r="X61" s="1104"/>
      <c r="Y61" s="1104"/>
      <c r="Z61" s="1104"/>
      <c r="AA61" s="1104"/>
      <c r="AB61" s="1104"/>
      <c r="AC61" s="1104"/>
      <c r="AD61" s="1104"/>
      <c r="AE61" s="1104"/>
      <c r="AF61" s="1104"/>
      <c r="AG61" s="1104"/>
      <c r="AH61" s="1104"/>
      <c r="AI61" s="1104"/>
    </row>
    <row r="62" spans="2:35" s="1105" customFormat="1" ht="12" customHeight="1" x14ac:dyDescent="0.2">
      <c r="B62" s="1114"/>
      <c r="C62" s="1111"/>
      <c r="D62" s="1111"/>
      <c r="E62" s="1111"/>
      <c r="F62" s="1111"/>
      <c r="G62" s="1111"/>
      <c r="H62" s="1111"/>
      <c r="I62" s="1728"/>
      <c r="J62" s="1729"/>
      <c r="K62" s="1729"/>
      <c r="L62" s="1729"/>
      <c r="M62" s="1729"/>
      <c r="N62" s="1729"/>
      <c r="O62" s="1729"/>
      <c r="P62" s="1729"/>
      <c r="Q62" s="1729"/>
      <c r="R62" s="1729"/>
      <c r="S62" s="1730"/>
      <c r="T62" s="1731"/>
      <c r="U62" s="1123"/>
      <c r="V62" s="1104"/>
      <c r="W62" s="1104"/>
      <c r="X62" s="1104"/>
      <c r="Y62" s="1104"/>
      <c r="Z62" s="1104"/>
      <c r="AA62" s="1104"/>
      <c r="AB62" s="1104"/>
      <c r="AC62" s="1104"/>
      <c r="AD62" s="1104"/>
      <c r="AE62" s="1104"/>
      <c r="AF62" s="1104"/>
      <c r="AG62" s="1104"/>
      <c r="AH62" s="1104"/>
      <c r="AI62" s="1104"/>
    </row>
    <row r="63" spans="2:35" s="1105" customFormat="1" ht="26.1" customHeight="1" x14ac:dyDescent="0.2">
      <c r="B63" s="1113" t="s">
        <v>987</v>
      </c>
      <c r="C63" s="1110">
        <v>0.80321809492534957</v>
      </c>
      <c r="D63" s="1110">
        <v>0.66854018826288519</v>
      </c>
      <c r="E63" s="1110">
        <v>0.71408686387987119</v>
      </c>
      <c r="F63" s="1110">
        <v>0.65428686148162762</v>
      </c>
      <c r="G63" s="1110">
        <v>0.59333767437643992</v>
      </c>
      <c r="H63" s="1110">
        <v>0.47058605676974202</v>
      </c>
      <c r="I63" s="1724">
        <v>0.54699925708666297</v>
      </c>
      <c r="J63" s="1725">
        <v>0.52644157716819406</v>
      </c>
      <c r="K63" s="1725">
        <v>0.50707734815674999</v>
      </c>
      <c r="L63" s="1725">
        <v>0.50818321625249685</v>
      </c>
      <c r="M63" s="1725">
        <v>0.50309329260944047</v>
      </c>
      <c r="N63" s="1725">
        <v>0.50404743145746989</v>
      </c>
      <c r="O63" s="1725">
        <v>0.49154877689181814</v>
      </c>
      <c r="P63" s="1725">
        <v>0.48352599442703903</v>
      </c>
      <c r="Q63" s="1725">
        <v>0.48332307379708589</v>
      </c>
      <c r="R63" s="1725">
        <v>0.48119077304839131</v>
      </c>
      <c r="S63" s="1726">
        <v>0.47597796543805004</v>
      </c>
      <c r="T63" s="1727">
        <v>0.47058605676974202</v>
      </c>
      <c r="U63" s="1122" t="s">
        <v>1148</v>
      </c>
      <c r="V63" s="1104"/>
      <c r="W63" s="1104"/>
      <c r="X63" s="1104"/>
      <c r="Y63" s="1104"/>
      <c r="Z63" s="1104"/>
      <c r="AA63" s="1104"/>
      <c r="AB63" s="1104"/>
      <c r="AC63" s="1104"/>
      <c r="AD63" s="1104"/>
      <c r="AE63" s="1104"/>
      <c r="AF63" s="1104"/>
      <c r="AG63" s="1104"/>
      <c r="AH63" s="1104"/>
      <c r="AI63" s="1104"/>
    </row>
    <row r="64" spans="2:35" s="1105" customFormat="1" ht="26.1" customHeight="1" x14ac:dyDescent="0.2">
      <c r="B64" s="1113" t="s">
        <v>1244</v>
      </c>
      <c r="C64" s="1110">
        <v>0.18904649515955282</v>
      </c>
      <c r="D64" s="1110">
        <v>0.323919172568154</v>
      </c>
      <c r="E64" s="1110">
        <v>0.27484650797225491</v>
      </c>
      <c r="F64" s="1110">
        <v>0.32982585048674073</v>
      </c>
      <c r="G64" s="1110">
        <v>0.38515411864473464</v>
      </c>
      <c r="H64" s="1110">
        <v>0.51049792085991141</v>
      </c>
      <c r="I64" s="1724">
        <v>0.43336478435084169</v>
      </c>
      <c r="J64" s="1725">
        <v>0.45461401839714299</v>
      </c>
      <c r="K64" s="1725">
        <v>0.47475009374051086</v>
      </c>
      <c r="L64" s="1725">
        <v>0.47398277954385065</v>
      </c>
      <c r="M64" s="1725">
        <v>0.47910936596298814</v>
      </c>
      <c r="N64" s="1725">
        <v>0.47830840578859635</v>
      </c>
      <c r="O64" s="1725">
        <v>0.49079944474616261</v>
      </c>
      <c r="P64" s="1725">
        <v>0.4986564450256355</v>
      </c>
      <c r="Q64" s="1725">
        <v>0.49848032046803886</v>
      </c>
      <c r="R64" s="1725">
        <v>0.49996806690925605</v>
      </c>
      <c r="S64" s="1726">
        <v>0.50498024501359617</v>
      </c>
      <c r="T64" s="1727">
        <v>0.51049792085991141</v>
      </c>
      <c r="U64" s="1122" t="s">
        <v>1149</v>
      </c>
      <c r="V64" s="1104"/>
      <c r="W64" s="1104"/>
      <c r="X64" s="1104"/>
      <c r="Y64" s="1104"/>
      <c r="Z64" s="1104"/>
      <c r="AA64" s="1104"/>
      <c r="AB64" s="1104"/>
      <c r="AC64" s="1104"/>
      <c r="AD64" s="1104"/>
      <c r="AE64" s="1104"/>
      <c r="AF64" s="1104"/>
      <c r="AG64" s="1104"/>
      <c r="AH64" s="1104"/>
      <c r="AI64" s="1104"/>
    </row>
    <row r="65" spans="2:35" s="1105" customFormat="1" ht="26.1" customHeight="1" x14ac:dyDescent="0.2">
      <c r="B65" s="1113" t="s">
        <v>1622</v>
      </c>
      <c r="C65" s="1294">
        <v>7.7354099150974938E-3</v>
      </c>
      <c r="D65" s="1294">
        <v>7.5406391689607595E-3</v>
      </c>
      <c r="E65" s="1294">
        <v>1.1066628147873897E-2</v>
      </c>
      <c r="F65" s="1294">
        <v>1.5887288031631659E-2</v>
      </c>
      <c r="G65" s="1294">
        <v>2.150820697882554E-2</v>
      </c>
      <c r="H65" s="1294">
        <v>1.891602237034648E-2</v>
      </c>
      <c r="I65" s="1724">
        <v>1.9635958562495275E-2</v>
      </c>
      <c r="J65" s="1732">
        <v>1.894440443466297E-2</v>
      </c>
      <c r="K65" s="1732">
        <v>1.8172558102739236E-2</v>
      </c>
      <c r="L65" s="1732">
        <v>1.783400420365262E-2</v>
      </c>
      <c r="M65" s="1725">
        <v>1.77973414275714E-2</v>
      </c>
      <c r="N65" s="1725">
        <v>1.7644162753933691E-2</v>
      </c>
      <c r="O65" s="1725">
        <v>1.7651778362019303E-2</v>
      </c>
      <c r="P65" s="1725">
        <v>1.7817560547325525E-2</v>
      </c>
      <c r="Q65" s="1725">
        <v>1.8196605734875335E-2</v>
      </c>
      <c r="R65" s="1725">
        <v>1.8841160042352596E-2</v>
      </c>
      <c r="S65" s="1726">
        <v>1.9041789548353744E-2</v>
      </c>
      <c r="T65" s="1727">
        <v>1.891602237034648E-2</v>
      </c>
      <c r="U65" s="1122" t="s">
        <v>1623</v>
      </c>
      <c r="V65" s="1104"/>
      <c r="W65" s="1104"/>
      <c r="X65" s="1104"/>
      <c r="Y65" s="1104"/>
      <c r="Z65" s="1104"/>
      <c r="AA65" s="1104"/>
      <c r="AB65" s="1104"/>
      <c r="AC65" s="1104"/>
      <c r="AD65" s="1104"/>
      <c r="AE65" s="1104"/>
      <c r="AF65" s="1104"/>
      <c r="AG65" s="1104"/>
      <c r="AH65" s="1104"/>
      <c r="AI65" s="1104"/>
    </row>
    <row r="66" spans="2:35" s="1105" customFormat="1" ht="26.1" customHeight="1" x14ac:dyDescent="0.2">
      <c r="B66" s="1114" t="s">
        <v>1497</v>
      </c>
      <c r="C66" s="1111">
        <v>0.99999999999999989</v>
      </c>
      <c r="D66" s="1111">
        <v>1</v>
      </c>
      <c r="E66" s="1111">
        <v>0.99999999999999989</v>
      </c>
      <c r="F66" s="1111">
        <v>1</v>
      </c>
      <c r="G66" s="1111">
        <v>1</v>
      </c>
      <c r="H66" s="1111">
        <v>0.99999999999999989</v>
      </c>
      <c r="I66" s="1728">
        <v>0.99999999999999989</v>
      </c>
      <c r="J66" s="1729">
        <v>1</v>
      </c>
      <c r="K66" s="1729">
        <v>1</v>
      </c>
      <c r="L66" s="1729">
        <v>1.0000000000000002</v>
      </c>
      <c r="M66" s="1729">
        <v>1</v>
      </c>
      <c r="N66" s="1729">
        <v>0.99999999999999989</v>
      </c>
      <c r="O66" s="1729">
        <v>1</v>
      </c>
      <c r="P66" s="1729">
        <v>1</v>
      </c>
      <c r="Q66" s="1729">
        <v>1</v>
      </c>
      <c r="R66" s="1729">
        <v>1</v>
      </c>
      <c r="S66" s="1730">
        <v>1</v>
      </c>
      <c r="T66" s="1731">
        <v>0.99999999999999989</v>
      </c>
      <c r="U66" s="1124" t="s">
        <v>1013</v>
      </c>
      <c r="V66" s="1104"/>
      <c r="W66" s="1104"/>
      <c r="X66" s="1104"/>
      <c r="Y66" s="1104"/>
      <c r="Z66" s="1104"/>
      <c r="AA66" s="1104"/>
      <c r="AB66" s="1104"/>
      <c r="AC66" s="1104"/>
      <c r="AD66" s="1104"/>
      <c r="AE66" s="1104"/>
      <c r="AF66" s="1104"/>
      <c r="AG66" s="1104"/>
      <c r="AH66" s="1104"/>
      <c r="AI66" s="1104"/>
    </row>
    <row r="67" spans="2:35" s="1105" customFormat="1" ht="26.1" customHeight="1" thickBot="1" x14ac:dyDescent="0.25">
      <c r="B67" s="1118"/>
      <c r="C67" s="967"/>
      <c r="D67" s="967"/>
      <c r="E67" s="967"/>
      <c r="F67" s="972"/>
      <c r="G67" s="972"/>
      <c r="H67" s="972"/>
      <c r="I67" s="968"/>
      <c r="J67" s="969"/>
      <c r="K67" s="969"/>
      <c r="L67" s="969"/>
      <c r="M67" s="969"/>
      <c r="N67" s="969"/>
      <c r="O67" s="969"/>
      <c r="P67" s="969"/>
      <c r="Q67" s="969"/>
      <c r="R67" s="969"/>
      <c r="S67" s="971"/>
      <c r="T67" s="1130"/>
      <c r="U67" s="1126"/>
      <c r="V67" s="1104"/>
      <c r="W67" s="1104"/>
      <c r="X67" s="1104"/>
      <c r="Y67" s="1104"/>
      <c r="Z67" s="1104"/>
      <c r="AA67" s="1104"/>
      <c r="AB67" s="1104"/>
      <c r="AC67" s="1104"/>
      <c r="AD67" s="1104"/>
      <c r="AE67" s="1104"/>
      <c r="AF67" s="1104"/>
      <c r="AG67" s="1104"/>
      <c r="AH67" s="1104"/>
      <c r="AI67" s="1104"/>
    </row>
    <row r="68" spans="2:35" s="438" customFormat="1" ht="12" customHeight="1" thickTop="1" x14ac:dyDescent="0.7">
      <c r="B68" s="447"/>
      <c r="C68" s="460"/>
      <c r="D68" s="460"/>
      <c r="E68" s="460"/>
      <c r="F68" s="460"/>
      <c r="G68" s="460"/>
      <c r="H68" s="460"/>
      <c r="I68" s="460"/>
      <c r="J68" s="460"/>
      <c r="K68" s="460"/>
      <c r="L68" s="460"/>
      <c r="M68" s="460"/>
      <c r="N68" s="460"/>
      <c r="O68" s="460"/>
      <c r="P68" s="460"/>
      <c r="Q68" s="460"/>
      <c r="R68" s="460"/>
      <c r="S68" s="460"/>
      <c r="T68" s="460"/>
      <c r="U68" s="447"/>
      <c r="V68" s="446"/>
      <c r="W68" s="446"/>
      <c r="X68" s="446"/>
    </row>
    <row r="69" spans="2:35" s="333" customFormat="1" ht="26.1" customHeight="1" x14ac:dyDescent="0.5">
      <c r="B69" s="333" t="s">
        <v>1531</v>
      </c>
      <c r="C69" s="417"/>
      <c r="D69" s="417"/>
      <c r="E69" s="417"/>
      <c r="F69" s="417"/>
      <c r="G69" s="417"/>
      <c r="H69" s="417"/>
      <c r="I69" s="417"/>
      <c r="J69" s="417"/>
      <c r="K69" s="417"/>
      <c r="L69" s="417"/>
      <c r="M69" s="417"/>
      <c r="N69" s="417"/>
      <c r="O69" s="417"/>
      <c r="P69" s="417"/>
      <c r="Q69" s="417"/>
      <c r="R69" s="417"/>
      <c r="S69" s="417"/>
      <c r="T69" s="417"/>
      <c r="U69" s="333" t="s">
        <v>1723</v>
      </c>
    </row>
    <row r="70" spans="2:35" s="472" customFormat="1" ht="26.1" customHeight="1" x14ac:dyDescent="0.5">
      <c r="B70" s="232" t="s">
        <v>1932</v>
      </c>
      <c r="C70" s="464"/>
      <c r="D70" s="464"/>
      <c r="E70" s="464"/>
      <c r="F70" s="464"/>
      <c r="G70" s="464"/>
      <c r="H70" s="464"/>
      <c r="I70" s="464"/>
      <c r="J70" s="464"/>
      <c r="K70" s="464"/>
      <c r="L70" s="464"/>
      <c r="M70" s="464"/>
      <c r="N70" s="464"/>
      <c r="O70" s="464"/>
      <c r="P70" s="464"/>
      <c r="Q70" s="464"/>
      <c r="R70" s="464"/>
      <c r="S70" s="464"/>
      <c r="T70" s="464"/>
      <c r="U70" s="482" t="s">
        <v>1933</v>
      </c>
    </row>
    <row r="71" spans="2:35" s="438" customFormat="1" ht="26.1" customHeight="1" x14ac:dyDescent="0.7">
      <c r="B71" s="447"/>
      <c r="C71" s="460"/>
      <c r="D71" s="460"/>
      <c r="E71" s="460"/>
      <c r="F71" s="460"/>
      <c r="G71" s="460"/>
      <c r="H71" s="460"/>
      <c r="I71" s="460"/>
      <c r="J71" s="460"/>
      <c r="K71" s="460"/>
      <c r="L71" s="460"/>
      <c r="M71" s="460"/>
      <c r="N71" s="460"/>
      <c r="O71" s="460"/>
      <c r="P71" s="460"/>
      <c r="Q71" s="460"/>
      <c r="R71" s="460"/>
      <c r="S71" s="460"/>
      <c r="T71" s="460"/>
      <c r="U71" s="447"/>
    </row>
    <row r="72" spans="2:35" ht="26.1" customHeight="1" x14ac:dyDescent="0.85">
      <c r="B72" s="249"/>
      <c r="C72" s="1625"/>
      <c r="D72" s="1625"/>
      <c r="E72" s="1625"/>
      <c r="F72" s="1625"/>
      <c r="G72" s="1625"/>
      <c r="H72" s="1625"/>
      <c r="I72" s="1625"/>
      <c r="J72" s="1625"/>
      <c r="K72" s="1625"/>
      <c r="L72" s="1625"/>
      <c r="M72" s="1625"/>
      <c r="N72" s="1625"/>
      <c r="O72" s="1625"/>
      <c r="P72" s="1625"/>
      <c r="Q72" s="1625"/>
      <c r="R72" s="1625"/>
      <c r="S72" s="1625"/>
      <c r="T72" s="1625"/>
      <c r="U72" s="251"/>
    </row>
    <row r="73" spans="2:35" ht="26.1" customHeight="1" x14ac:dyDescent="0.85">
      <c r="B73" s="252"/>
      <c r="C73" s="1610"/>
      <c r="D73" s="1610"/>
      <c r="E73" s="1610"/>
      <c r="F73" s="1610"/>
      <c r="G73" s="1610"/>
      <c r="H73" s="1610"/>
      <c r="I73" s="1610"/>
      <c r="J73" s="1610"/>
      <c r="K73" s="1610"/>
      <c r="L73" s="1610"/>
      <c r="M73" s="1610"/>
      <c r="N73" s="1610"/>
      <c r="O73" s="1610"/>
      <c r="P73" s="1610"/>
      <c r="Q73" s="1610"/>
      <c r="R73" s="1610"/>
      <c r="S73" s="1610"/>
      <c r="T73" s="1610"/>
      <c r="U73" s="253"/>
    </row>
    <row r="74" spans="2:35" ht="26.1" customHeight="1" x14ac:dyDescent="0.85">
      <c r="B74" s="252"/>
      <c r="C74" s="1610"/>
      <c r="D74" s="1610"/>
      <c r="E74" s="1610"/>
      <c r="F74" s="1610"/>
      <c r="G74" s="1610"/>
      <c r="H74" s="1610"/>
      <c r="I74" s="1610"/>
      <c r="J74" s="1610"/>
      <c r="K74" s="1610"/>
      <c r="L74" s="1610"/>
      <c r="M74" s="1610"/>
      <c r="N74" s="1610"/>
      <c r="O74" s="1610"/>
      <c r="P74" s="1610"/>
      <c r="Q74" s="1610"/>
      <c r="R74" s="1610"/>
      <c r="S74" s="1610"/>
      <c r="T74" s="1610"/>
      <c r="U74" s="253"/>
    </row>
    <row r="75" spans="2:35" ht="26.1" customHeight="1" x14ac:dyDescent="0.5">
      <c r="B75" s="252"/>
      <c r="C75" s="465"/>
      <c r="D75" s="465"/>
      <c r="E75" s="465"/>
      <c r="F75" s="465"/>
      <c r="G75" s="465"/>
      <c r="H75" s="465"/>
      <c r="I75" s="465"/>
      <c r="J75" s="465"/>
      <c r="K75" s="465"/>
      <c r="L75" s="465"/>
      <c r="M75" s="465"/>
      <c r="N75" s="465"/>
      <c r="O75" s="465"/>
      <c r="P75" s="465"/>
      <c r="Q75" s="465"/>
      <c r="R75" s="465"/>
      <c r="S75" s="465"/>
      <c r="T75" s="465"/>
      <c r="U75" s="253"/>
    </row>
    <row r="76" spans="2:35" ht="26.1" customHeight="1" x14ac:dyDescent="0.5">
      <c r="B76" s="249"/>
      <c r="C76" s="464"/>
      <c r="D76" s="464"/>
      <c r="E76" s="464"/>
      <c r="F76" s="464"/>
      <c r="G76" s="464"/>
      <c r="H76" s="464"/>
      <c r="I76" s="464"/>
      <c r="J76" s="464"/>
      <c r="K76" s="464"/>
      <c r="L76" s="464"/>
      <c r="M76" s="464"/>
      <c r="N76" s="464"/>
      <c r="O76" s="464"/>
      <c r="P76" s="464"/>
      <c r="Q76" s="464"/>
      <c r="R76" s="464"/>
      <c r="S76" s="464"/>
      <c r="T76" s="464"/>
      <c r="U76" s="251"/>
    </row>
    <row r="77" spans="2:35" ht="26.1" customHeight="1" x14ac:dyDescent="0.5">
      <c r="B77" s="252"/>
      <c r="C77" s="465"/>
      <c r="D77" s="465"/>
      <c r="E77" s="465"/>
      <c r="F77" s="465"/>
      <c r="G77" s="465"/>
      <c r="H77" s="465"/>
      <c r="I77" s="465"/>
      <c r="J77" s="465"/>
      <c r="K77" s="465"/>
      <c r="L77" s="465"/>
      <c r="M77" s="465"/>
      <c r="N77" s="465"/>
      <c r="O77" s="465"/>
      <c r="P77" s="465"/>
      <c r="Q77" s="465"/>
      <c r="R77" s="465"/>
      <c r="S77" s="465"/>
      <c r="T77" s="465"/>
      <c r="U77" s="253"/>
    </row>
    <row r="78" spans="2:35" ht="26.1" customHeight="1" x14ac:dyDescent="0.5">
      <c r="B78" s="252"/>
      <c r="C78" s="465"/>
      <c r="D78" s="465"/>
      <c r="E78" s="465"/>
      <c r="F78" s="465"/>
      <c r="G78" s="465"/>
      <c r="H78" s="465"/>
      <c r="I78" s="465"/>
      <c r="J78" s="465"/>
      <c r="K78" s="465"/>
      <c r="L78" s="465"/>
      <c r="M78" s="465"/>
      <c r="N78" s="465"/>
      <c r="O78" s="465"/>
      <c r="P78" s="465"/>
      <c r="Q78" s="465"/>
      <c r="R78" s="465"/>
      <c r="S78" s="465"/>
      <c r="T78" s="465"/>
      <c r="U78" s="253"/>
    </row>
    <row r="79" spans="2:35" ht="26.1" customHeight="1" x14ac:dyDescent="0.5">
      <c r="B79" s="252"/>
      <c r="C79" s="465"/>
      <c r="D79" s="465"/>
      <c r="E79" s="465"/>
      <c r="F79" s="465"/>
      <c r="G79" s="465"/>
      <c r="H79" s="465"/>
      <c r="I79" s="465"/>
      <c r="J79" s="465"/>
      <c r="K79" s="465"/>
      <c r="L79" s="465"/>
      <c r="M79" s="465"/>
      <c r="N79" s="465"/>
      <c r="O79" s="465"/>
      <c r="P79" s="465"/>
      <c r="Q79" s="465"/>
      <c r="R79" s="465"/>
      <c r="S79" s="465"/>
      <c r="T79" s="465"/>
      <c r="U79" s="253"/>
    </row>
    <row r="80" spans="2:35" ht="26.1" customHeight="1" x14ac:dyDescent="0.5">
      <c r="B80" s="249"/>
      <c r="C80" s="464"/>
      <c r="D80" s="464"/>
      <c r="E80" s="464"/>
      <c r="F80" s="464"/>
      <c r="G80" s="464"/>
      <c r="H80" s="464"/>
      <c r="I80" s="464"/>
      <c r="J80" s="464"/>
      <c r="K80" s="464"/>
      <c r="L80" s="464"/>
      <c r="M80" s="464"/>
      <c r="N80" s="464"/>
      <c r="O80" s="464"/>
      <c r="P80" s="464"/>
      <c r="Q80" s="464"/>
      <c r="R80" s="464"/>
      <c r="S80" s="464"/>
      <c r="T80" s="464"/>
      <c r="U80" s="251"/>
    </row>
    <row r="81" spans="2:21" ht="26.1" customHeight="1" x14ac:dyDescent="0.5">
      <c r="B81" s="252"/>
      <c r="C81" s="465"/>
      <c r="D81" s="465"/>
      <c r="E81" s="465"/>
      <c r="F81" s="465"/>
      <c r="G81" s="465"/>
      <c r="H81" s="465"/>
      <c r="I81" s="465"/>
      <c r="J81" s="465"/>
      <c r="K81" s="465"/>
      <c r="L81" s="465"/>
      <c r="M81" s="465"/>
      <c r="N81" s="465"/>
      <c r="O81" s="465"/>
      <c r="P81" s="465"/>
      <c r="Q81" s="465"/>
      <c r="R81" s="465"/>
      <c r="S81" s="465"/>
      <c r="T81" s="465"/>
      <c r="U81" s="253"/>
    </row>
    <row r="82" spans="2:21" ht="26.1" customHeight="1" x14ac:dyDescent="0.5">
      <c r="B82" s="252"/>
      <c r="C82" s="465"/>
      <c r="D82" s="465"/>
      <c r="E82" s="465"/>
      <c r="F82" s="465"/>
      <c r="G82" s="465"/>
      <c r="H82" s="465"/>
      <c r="I82" s="465"/>
      <c r="J82" s="465"/>
      <c r="K82" s="465"/>
      <c r="L82" s="465"/>
      <c r="M82" s="465"/>
      <c r="N82" s="465"/>
      <c r="O82" s="465"/>
      <c r="P82" s="465"/>
      <c r="Q82" s="465"/>
      <c r="R82" s="465"/>
      <c r="S82" s="465"/>
      <c r="T82" s="465"/>
      <c r="U82" s="253"/>
    </row>
    <row r="83" spans="2:21" ht="26.1" customHeight="1" x14ac:dyDescent="0.5">
      <c r="B83" s="252"/>
      <c r="C83" s="465"/>
      <c r="D83" s="465"/>
      <c r="E83" s="465"/>
      <c r="F83" s="465"/>
      <c r="G83" s="465"/>
      <c r="H83" s="465"/>
      <c r="I83" s="465"/>
      <c r="J83" s="465"/>
      <c r="K83" s="465"/>
      <c r="L83" s="465"/>
      <c r="M83" s="465"/>
      <c r="N83" s="465"/>
      <c r="O83" s="465"/>
      <c r="P83" s="465"/>
      <c r="Q83" s="465"/>
      <c r="R83" s="465"/>
      <c r="S83" s="465"/>
      <c r="T83" s="465"/>
      <c r="U83" s="253"/>
    </row>
    <row r="84" spans="2:21" ht="26.1" customHeight="1" x14ac:dyDescent="0.5">
      <c r="B84" s="249"/>
      <c r="C84" s="464"/>
      <c r="D84" s="464"/>
      <c r="E84" s="464"/>
      <c r="F84" s="464"/>
      <c r="G84" s="464"/>
      <c r="H84" s="464"/>
      <c r="I84" s="464"/>
      <c r="J84" s="464"/>
      <c r="K84" s="464"/>
      <c r="L84" s="464"/>
      <c r="M84" s="464"/>
      <c r="N84" s="464"/>
      <c r="O84" s="464"/>
      <c r="P84" s="464"/>
      <c r="Q84" s="464"/>
      <c r="R84" s="464"/>
      <c r="S84" s="464"/>
      <c r="T84" s="464"/>
      <c r="U84" s="251"/>
    </row>
    <row r="85" spans="2:21" ht="26.1" customHeight="1" x14ac:dyDescent="0.5">
      <c r="B85" s="252"/>
      <c r="C85" s="465"/>
      <c r="D85" s="465"/>
      <c r="E85" s="465"/>
      <c r="F85" s="465"/>
      <c r="G85" s="465"/>
      <c r="H85" s="465"/>
      <c r="I85" s="465"/>
      <c r="J85" s="465"/>
      <c r="K85" s="465"/>
      <c r="L85" s="465"/>
      <c r="M85" s="465"/>
      <c r="N85" s="465"/>
      <c r="O85" s="465"/>
      <c r="P85" s="465"/>
      <c r="Q85" s="465"/>
      <c r="R85" s="465"/>
      <c r="S85" s="465"/>
      <c r="T85" s="465"/>
      <c r="U85" s="253"/>
    </row>
    <row r="86" spans="2:21" ht="26.1" customHeight="1" x14ac:dyDescent="0.5">
      <c r="B86" s="252"/>
      <c r="C86" s="465"/>
      <c r="D86" s="465"/>
      <c r="E86" s="465"/>
      <c r="F86" s="465"/>
      <c r="G86" s="465"/>
      <c r="H86" s="465"/>
      <c r="I86" s="465"/>
      <c r="J86" s="465"/>
      <c r="K86" s="465"/>
      <c r="L86" s="465"/>
      <c r="M86" s="465"/>
      <c r="N86" s="465"/>
      <c r="O86" s="465"/>
      <c r="P86" s="465"/>
      <c r="Q86" s="465"/>
      <c r="R86" s="465"/>
      <c r="S86" s="465"/>
      <c r="T86" s="465"/>
      <c r="U86" s="253"/>
    </row>
    <row r="87" spans="2:21" ht="26.1" customHeight="1" x14ac:dyDescent="0.5">
      <c r="B87" s="252"/>
      <c r="C87" s="465"/>
      <c r="D87" s="465"/>
      <c r="E87" s="465"/>
      <c r="F87" s="465"/>
      <c r="G87" s="465"/>
      <c r="H87" s="465"/>
      <c r="I87" s="465"/>
      <c r="J87" s="465"/>
      <c r="K87" s="465"/>
      <c r="L87" s="465"/>
      <c r="M87" s="465"/>
      <c r="N87" s="465"/>
      <c r="O87" s="465"/>
      <c r="P87" s="465"/>
      <c r="Q87" s="465"/>
      <c r="R87" s="465"/>
      <c r="S87" s="465"/>
      <c r="T87" s="465"/>
      <c r="U87" s="253"/>
    </row>
    <row r="88" spans="2:21" ht="26.1" customHeight="1" x14ac:dyDescent="0.5">
      <c r="B88" s="249"/>
      <c r="C88" s="464"/>
      <c r="D88" s="464"/>
      <c r="E88" s="464"/>
      <c r="F88" s="464"/>
      <c r="G88" s="464"/>
      <c r="H88" s="464"/>
      <c r="I88" s="464"/>
      <c r="J88" s="464"/>
      <c r="K88" s="464"/>
      <c r="L88" s="464"/>
      <c r="M88" s="464"/>
      <c r="N88" s="464"/>
      <c r="O88" s="464"/>
      <c r="P88" s="464"/>
      <c r="Q88" s="464"/>
      <c r="R88" s="464"/>
      <c r="S88" s="464"/>
      <c r="T88" s="464"/>
      <c r="U88" s="251"/>
    </row>
    <row r="89" spans="2:21" ht="26.1" customHeight="1" x14ac:dyDescent="0.5">
      <c r="B89" s="249"/>
      <c r="C89" s="464"/>
      <c r="D89" s="464"/>
      <c r="E89" s="464"/>
      <c r="F89" s="464"/>
      <c r="G89" s="464"/>
      <c r="H89" s="464"/>
      <c r="I89" s="464"/>
      <c r="J89" s="464"/>
      <c r="K89" s="464"/>
      <c r="L89" s="464"/>
      <c r="M89" s="464"/>
      <c r="N89" s="464"/>
      <c r="O89" s="464"/>
      <c r="P89" s="464"/>
      <c r="Q89" s="464"/>
      <c r="R89" s="464"/>
      <c r="S89" s="464"/>
      <c r="T89" s="464"/>
      <c r="U89" s="251"/>
    </row>
    <row r="90" spans="2:21" ht="26.1" customHeight="1" x14ac:dyDescent="0.5">
      <c r="B90" s="249"/>
      <c r="C90" s="464"/>
      <c r="D90" s="464"/>
      <c r="E90" s="464"/>
      <c r="F90" s="464"/>
      <c r="G90" s="464"/>
      <c r="H90" s="464"/>
      <c r="I90" s="464"/>
      <c r="J90" s="464"/>
      <c r="K90" s="464"/>
      <c r="L90" s="464"/>
      <c r="M90" s="464"/>
      <c r="N90" s="464"/>
      <c r="O90" s="464"/>
      <c r="P90" s="464"/>
      <c r="Q90" s="464"/>
      <c r="R90" s="464"/>
      <c r="S90" s="464"/>
      <c r="T90" s="464"/>
      <c r="U90" s="251"/>
    </row>
    <row r="91" spans="2:21" ht="26.1" customHeight="1" x14ac:dyDescent="0.5">
      <c r="B91" s="249"/>
      <c r="C91" s="464"/>
      <c r="D91" s="464"/>
      <c r="E91" s="464"/>
      <c r="F91" s="464"/>
      <c r="G91" s="464"/>
      <c r="H91" s="464"/>
      <c r="I91" s="464"/>
      <c r="J91" s="464"/>
      <c r="K91" s="464"/>
      <c r="L91" s="464"/>
      <c r="M91" s="464"/>
      <c r="N91" s="464"/>
      <c r="O91" s="464"/>
      <c r="P91" s="464"/>
      <c r="Q91" s="464"/>
      <c r="R91" s="464"/>
      <c r="S91" s="464"/>
      <c r="T91" s="464"/>
      <c r="U91" s="251"/>
    </row>
    <row r="92" spans="2:21" ht="26.1" customHeight="1" x14ac:dyDescent="0.5">
      <c r="B92" s="249"/>
      <c r="C92" s="464"/>
      <c r="D92" s="464"/>
      <c r="E92" s="464"/>
      <c r="F92" s="464"/>
      <c r="G92" s="464"/>
      <c r="H92" s="464"/>
      <c r="I92" s="464"/>
      <c r="J92" s="464"/>
      <c r="K92" s="464"/>
      <c r="L92" s="464"/>
      <c r="M92" s="464"/>
      <c r="N92" s="464"/>
      <c r="O92" s="464"/>
      <c r="P92" s="464"/>
      <c r="Q92" s="464"/>
      <c r="R92" s="464"/>
      <c r="S92" s="464"/>
      <c r="T92" s="464"/>
      <c r="U92" s="251"/>
    </row>
    <row r="93" spans="2:21" ht="26.1" customHeight="1" x14ac:dyDescent="0.5">
      <c r="B93" s="249"/>
      <c r="C93" s="250"/>
      <c r="D93" s="250"/>
      <c r="E93" s="250"/>
      <c r="F93" s="250"/>
      <c r="G93" s="250"/>
      <c r="H93" s="250"/>
      <c r="I93" s="250"/>
      <c r="J93" s="250"/>
      <c r="K93" s="250"/>
      <c r="L93" s="250"/>
      <c r="M93" s="250"/>
      <c r="N93" s="250"/>
      <c r="O93" s="250"/>
      <c r="P93" s="250"/>
      <c r="Q93" s="250"/>
      <c r="R93" s="250"/>
      <c r="S93" s="250"/>
      <c r="T93" s="250"/>
      <c r="U93" s="251"/>
    </row>
    <row r="94" spans="2:21" ht="26.1" customHeight="1" x14ac:dyDescent="0.5">
      <c r="B94" s="249"/>
      <c r="C94" s="250"/>
      <c r="D94" s="250"/>
      <c r="E94" s="250"/>
      <c r="F94" s="250"/>
      <c r="G94" s="250"/>
      <c r="H94" s="250"/>
      <c r="I94" s="250"/>
      <c r="J94" s="250"/>
      <c r="K94" s="250"/>
      <c r="L94" s="250"/>
      <c r="M94" s="250"/>
      <c r="N94" s="250"/>
      <c r="O94" s="250"/>
      <c r="P94" s="250"/>
      <c r="Q94" s="250"/>
      <c r="R94" s="250"/>
      <c r="S94" s="250"/>
      <c r="T94" s="250"/>
      <c r="U94" s="251"/>
    </row>
    <row r="95" spans="2:21" ht="26.1" customHeight="1" x14ac:dyDescent="0.5">
      <c r="B95" s="249"/>
      <c r="C95" s="250"/>
      <c r="D95" s="250"/>
      <c r="E95" s="250"/>
      <c r="F95" s="250"/>
      <c r="G95" s="250"/>
      <c r="H95" s="250"/>
      <c r="I95" s="250"/>
      <c r="J95" s="250"/>
      <c r="K95" s="250"/>
      <c r="L95" s="250"/>
      <c r="M95" s="250"/>
      <c r="N95" s="250"/>
      <c r="O95" s="250"/>
      <c r="P95" s="250"/>
      <c r="Q95" s="250"/>
      <c r="R95" s="250"/>
      <c r="S95" s="250"/>
      <c r="T95" s="250"/>
      <c r="U95" s="251"/>
    </row>
    <row r="96" spans="2:21" ht="26.1" customHeight="1" x14ac:dyDescent="0.5">
      <c r="B96" s="249"/>
      <c r="C96" s="250"/>
      <c r="D96" s="250"/>
      <c r="E96" s="250"/>
      <c r="F96" s="250"/>
      <c r="G96" s="250"/>
      <c r="H96" s="250"/>
      <c r="I96" s="250"/>
      <c r="J96" s="250"/>
      <c r="K96" s="250"/>
      <c r="L96" s="250"/>
      <c r="M96" s="250"/>
      <c r="N96" s="250"/>
      <c r="O96" s="250"/>
      <c r="P96" s="250"/>
      <c r="Q96" s="250"/>
      <c r="R96" s="250"/>
      <c r="S96" s="250"/>
      <c r="T96" s="250"/>
      <c r="U96" s="251"/>
    </row>
    <row r="97" spans="2:21" ht="26.1" customHeight="1" x14ac:dyDescent="0.5">
      <c r="B97" s="249"/>
      <c r="C97" s="250"/>
      <c r="D97" s="250"/>
      <c r="E97" s="250"/>
      <c r="F97" s="250"/>
      <c r="G97" s="250"/>
      <c r="H97" s="250"/>
      <c r="I97" s="250"/>
      <c r="J97" s="250"/>
      <c r="K97" s="250"/>
      <c r="L97" s="250"/>
      <c r="M97" s="250"/>
      <c r="N97" s="250"/>
      <c r="O97" s="250"/>
      <c r="P97" s="250"/>
      <c r="Q97" s="250"/>
      <c r="R97" s="250"/>
      <c r="S97" s="250"/>
      <c r="T97" s="250"/>
      <c r="U97" s="251"/>
    </row>
    <row r="98" spans="2:21" ht="26.1" customHeight="1" x14ac:dyDescent="0.5">
      <c r="B98" s="249"/>
      <c r="C98" s="250"/>
      <c r="D98" s="250"/>
      <c r="E98" s="250"/>
      <c r="F98" s="250"/>
      <c r="G98" s="250"/>
      <c r="H98" s="250"/>
      <c r="I98" s="250"/>
      <c r="J98" s="250"/>
      <c r="K98" s="250"/>
      <c r="L98" s="250"/>
      <c r="M98" s="250"/>
      <c r="N98" s="250"/>
      <c r="O98" s="250"/>
      <c r="P98" s="250"/>
      <c r="Q98" s="250"/>
      <c r="R98" s="250"/>
      <c r="S98" s="250"/>
      <c r="T98" s="250"/>
      <c r="U98" s="251"/>
    </row>
    <row r="99" spans="2:21" ht="26.1" customHeight="1" x14ac:dyDescent="0.5">
      <c r="B99" s="251"/>
      <c r="C99" s="254"/>
      <c r="D99" s="254"/>
      <c r="E99" s="254"/>
      <c r="F99" s="254"/>
      <c r="G99" s="254"/>
      <c r="H99" s="254"/>
      <c r="I99" s="254"/>
      <c r="J99" s="254"/>
      <c r="K99" s="254"/>
      <c r="L99" s="254"/>
      <c r="M99" s="254"/>
      <c r="N99" s="254"/>
      <c r="O99" s="254"/>
      <c r="P99" s="254"/>
      <c r="Q99" s="254"/>
      <c r="R99" s="254"/>
      <c r="S99" s="254"/>
      <c r="T99" s="254"/>
      <c r="U99" s="251"/>
    </row>
    <row r="100" spans="2:21" ht="26.1" customHeight="1" x14ac:dyDescent="0.5">
      <c r="B100" s="246"/>
      <c r="C100" s="248"/>
      <c r="D100" s="248"/>
      <c r="E100" s="248"/>
      <c r="F100" s="248"/>
      <c r="G100" s="248"/>
      <c r="H100" s="248"/>
      <c r="I100" s="248"/>
      <c r="J100" s="248"/>
      <c r="K100" s="248"/>
      <c r="L100" s="248"/>
      <c r="M100" s="248"/>
      <c r="N100" s="248"/>
      <c r="O100" s="248"/>
      <c r="P100" s="248"/>
      <c r="Q100" s="248"/>
      <c r="R100" s="248"/>
      <c r="S100" s="248"/>
      <c r="T100" s="248"/>
      <c r="U100" s="246"/>
    </row>
    <row r="101" spans="2:21" ht="26.1" customHeight="1" x14ac:dyDescent="0.35"/>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0"/>
  <sheetViews>
    <sheetView rightToLeft="1" view="pageBreakPreview" zoomScale="50" zoomScaleNormal="50" zoomScaleSheetLayoutView="50" workbookViewId="0"/>
  </sheetViews>
  <sheetFormatPr defaultRowHeight="15" x14ac:dyDescent="0.35"/>
  <cols>
    <col min="1" max="1" width="9.140625" style="48"/>
    <col min="2" max="2" width="69.42578125" style="48" customWidth="1"/>
    <col min="3" max="20" width="17" style="48" customWidth="1"/>
    <col min="21" max="21" width="65.42578125" style="48" customWidth="1"/>
    <col min="22" max="27" width="12.85546875" style="108" bestFit="1" customWidth="1"/>
    <col min="28" max="31" width="9.140625" style="48"/>
    <col min="32" max="33" width="14.140625" style="48" bestFit="1" customWidth="1"/>
    <col min="34" max="34" width="15.85546875" style="48" customWidth="1"/>
    <col min="35" max="16384" width="9.140625" style="48"/>
  </cols>
  <sheetData>
    <row r="1" spans="1:34" s="5" customFormat="1" ht="19.5" customHeight="1" x14ac:dyDescent="0.65">
      <c r="B1" s="2"/>
      <c r="C1" s="2"/>
      <c r="D1" s="2"/>
      <c r="E1" s="2"/>
      <c r="F1" s="2"/>
      <c r="G1" s="2"/>
      <c r="H1" s="2"/>
      <c r="I1" s="2"/>
      <c r="J1" s="2"/>
      <c r="K1" s="2"/>
      <c r="L1" s="2"/>
      <c r="M1" s="2"/>
      <c r="N1" s="2"/>
      <c r="O1" s="2"/>
      <c r="P1" s="2"/>
      <c r="Q1" s="2"/>
      <c r="R1" s="2"/>
      <c r="S1" s="2"/>
      <c r="T1" s="2"/>
      <c r="V1" s="241"/>
      <c r="W1" s="241"/>
      <c r="X1" s="241"/>
      <c r="Y1" s="241"/>
      <c r="Z1" s="241"/>
      <c r="AA1" s="241"/>
    </row>
    <row r="2" spans="1:34" s="5" customFormat="1" ht="19.5" customHeight="1" x14ac:dyDescent="0.65">
      <c r="B2" s="2"/>
      <c r="C2" s="2"/>
      <c r="D2" s="2"/>
      <c r="E2" s="2"/>
      <c r="F2" s="2"/>
      <c r="G2" s="2"/>
      <c r="H2" s="2"/>
      <c r="I2" s="2"/>
      <c r="J2" s="2"/>
      <c r="K2" s="2"/>
      <c r="L2" s="2"/>
      <c r="M2" s="2"/>
      <c r="N2" s="2"/>
      <c r="O2" s="2"/>
      <c r="P2" s="2"/>
      <c r="Q2" s="2"/>
      <c r="R2" s="2"/>
      <c r="S2" s="2"/>
      <c r="T2" s="2"/>
      <c r="V2" s="241"/>
      <c r="W2" s="241"/>
      <c r="X2" s="241"/>
      <c r="Y2" s="241"/>
      <c r="Z2" s="241"/>
      <c r="AA2" s="241"/>
    </row>
    <row r="3" spans="1:34" s="5" customFormat="1" ht="19.5" customHeight="1" x14ac:dyDescent="0.7">
      <c r="B3" s="2"/>
      <c r="C3" s="238"/>
      <c r="D3" s="238"/>
      <c r="E3" s="238"/>
      <c r="F3" s="238"/>
      <c r="G3" s="238"/>
      <c r="H3" s="238"/>
      <c r="I3" s="238"/>
      <c r="J3" s="238"/>
      <c r="K3" s="238"/>
      <c r="L3" s="238"/>
      <c r="M3" s="238"/>
      <c r="N3" s="238"/>
      <c r="O3" s="238"/>
      <c r="P3" s="238"/>
      <c r="Q3" s="238"/>
      <c r="R3" s="238"/>
      <c r="S3" s="238"/>
      <c r="T3" s="238"/>
      <c r="U3" s="238"/>
      <c r="V3" s="241"/>
      <c r="W3" s="241"/>
      <c r="X3" s="241"/>
      <c r="Y3" s="241"/>
      <c r="Z3" s="241"/>
      <c r="AA3" s="241"/>
    </row>
    <row r="4" spans="1:34" s="468" customFormat="1" ht="36.75" x14ac:dyDescent="0.85">
      <c r="B4" s="1771" t="s">
        <v>1958</v>
      </c>
      <c r="C4" s="1771"/>
      <c r="D4" s="1771"/>
      <c r="E4" s="1771"/>
      <c r="F4" s="1771"/>
      <c r="G4" s="1771"/>
      <c r="H4" s="1771"/>
      <c r="I4" s="1771"/>
      <c r="J4" s="1771"/>
      <c r="K4" s="1771"/>
      <c r="L4" s="1763" t="s">
        <v>1959</v>
      </c>
      <c r="M4" s="1763"/>
      <c r="N4" s="1763"/>
      <c r="O4" s="1763"/>
      <c r="P4" s="1763"/>
      <c r="Q4" s="1763"/>
      <c r="R4" s="1763"/>
      <c r="S4" s="1763"/>
      <c r="T4" s="1763"/>
      <c r="U4" s="1763"/>
      <c r="V4" s="467"/>
      <c r="W4" s="467"/>
      <c r="X4" s="467"/>
      <c r="Y4" s="467"/>
      <c r="Z4" s="467"/>
      <c r="AA4" s="467"/>
      <c r="AB4" s="467"/>
      <c r="AC4" s="467"/>
      <c r="AD4" s="467"/>
      <c r="AE4" s="467"/>
      <c r="AF4" s="467"/>
      <c r="AG4" s="467"/>
    </row>
    <row r="5" spans="1:34" s="76" customFormat="1" ht="19.5" customHeight="1" x14ac:dyDescent="0.65">
      <c r="C5" s="75"/>
      <c r="D5" s="75"/>
      <c r="E5" s="75"/>
      <c r="F5" s="75"/>
      <c r="G5" s="75"/>
      <c r="H5" s="75"/>
      <c r="I5" s="75"/>
      <c r="J5" s="75"/>
      <c r="K5" s="75"/>
      <c r="L5" s="75"/>
      <c r="M5" s="75"/>
      <c r="N5" s="75"/>
      <c r="O5" s="75"/>
      <c r="P5" s="75"/>
      <c r="Q5" s="75"/>
      <c r="R5" s="75"/>
      <c r="S5" s="75"/>
      <c r="T5" s="75"/>
      <c r="U5" s="75"/>
      <c r="V5" s="154"/>
      <c r="W5" s="154"/>
      <c r="X5" s="154"/>
      <c r="Y5" s="154"/>
      <c r="Z5" s="154"/>
      <c r="AA5" s="154"/>
    </row>
    <row r="6" spans="1:34" s="76" customFormat="1" ht="19.5" customHeight="1" x14ac:dyDescent="0.65">
      <c r="C6" s="242"/>
      <c r="D6" s="242"/>
      <c r="E6" s="242"/>
      <c r="F6" s="242"/>
      <c r="G6" s="242"/>
      <c r="H6" s="242"/>
      <c r="I6" s="75"/>
      <c r="J6" s="75"/>
      <c r="K6" s="75"/>
      <c r="L6" s="75"/>
      <c r="M6" s="75"/>
      <c r="N6" s="75"/>
      <c r="O6" s="75"/>
      <c r="P6" s="75"/>
      <c r="Q6" s="75"/>
      <c r="R6" s="75"/>
      <c r="S6" s="75"/>
      <c r="T6" s="75"/>
      <c r="U6" s="75"/>
      <c r="V6" s="154"/>
      <c r="W6" s="154"/>
      <c r="X6" s="154"/>
      <c r="Y6" s="154"/>
      <c r="Z6" s="154"/>
      <c r="AA6" s="154"/>
    </row>
    <row r="7" spans="1:34" s="416" customFormat="1" ht="22.5" x14ac:dyDescent="0.5">
      <c r="B7" s="1705" t="s">
        <v>1720</v>
      </c>
      <c r="U7" s="228" t="s">
        <v>1724</v>
      </c>
      <c r="V7" s="471"/>
      <c r="W7" s="471"/>
      <c r="X7" s="471"/>
      <c r="Y7" s="471"/>
      <c r="Z7" s="471"/>
      <c r="AA7" s="471"/>
    </row>
    <row r="8" spans="1:34" s="76" customFormat="1" ht="19.5" customHeight="1" thickBot="1" x14ac:dyDescent="0.7">
      <c r="C8" s="75"/>
      <c r="D8" s="75"/>
      <c r="E8" s="75"/>
      <c r="F8" s="75"/>
      <c r="G8" s="75"/>
      <c r="H8" s="75"/>
      <c r="I8" s="75"/>
      <c r="J8" s="75"/>
      <c r="K8" s="75"/>
      <c r="L8" s="75"/>
      <c r="M8" s="75"/>
      <c r="N8" s="75"/>
      <c r="O8" s="75"/>
      <c r="P8" s="75"/>
      <c r="Q8" s="75"/>
      <c r="R8" s="75"/>
      <c r="S8" s="75"/>
      <c r="T8" s="75"/>
      <c r="U8" s="75"/>
      <c r="V8" s="154"/>
      <c r="W8" s="154"/>
      <c r="X8" s="154"/>
      <c r="Y8" s="154"/>
      <c r="Z8" s="154"/>
      <c r="AA8" s="154"/>
    </row>
    <row r="9" spans="1:34" s="1496" customFormat="1" ht="25.5" customHeight="1" thickTop="1" x14ac:dyDescent="0.7">
      <c r="A9" s="257"/>
      <c r="B9" s="1813"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810" t="s">
        <v>884</v>
      </c>
      <c r="V9" s="429"/>
      <c r="W9" s="429"/>
      <c r="X9" s="429"/>
      <c r="Y9" s="429"/>
      <c r="Z9" s="429"/>
      <c r="AA9" s="429"/>
    </row>
    <row r="10" spans="1:34" s="257" customFormat="1" ht="19.5" customHeight="1" x14ac:dyDescent="0.7">
      <c r="B10" s="1814"/>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811"/>
      <c r="V10" s="256"/>
      <c r="W10" s="256"/>
      <c r="X10" s="256"/>
      <c r="Y10" s="256"/>
      <c r="Z10" s="256"/>
      <c r="AA10" s="256"/>
    </row>
    <row r="11" spans="1:34" s="337" customFormat="1" ht="19.5" customHeight="1" x14ac:dyDescent="0.7">
      <c r="A11" s="257"/>
      <c r="B11" s="1815"/>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812"/>
      <c r="V11" s="430"/>
      <c r="W11" s="430"/>
      <c r="X11" s="430"/>
      <c r="Y11" s="430"/>
      <c r="Z11" s="430"/>
      <c r="AA11" s="430"/>
    </row>
    <row r="12" spans="1:34" s="257" customFormat="1" ht="15" customHeight="1" x14ac:dyDescent="0.7">
      <c r="B12" s="431"/>
      <c r="C12" s="346"/>
      <c r="D12" s="346"/>
      <c r="E12" s="346"/>
      <c r="F12" s="346"/>
      <c r="G12" s="346"/>
      <c r="H12" s="346"/>
      <c r="I12" s="348"/>
      <c r="J12" s="347"/>
      <c r="K12" s="347"/>
      <c r="L12" s="347"/>
      <c r="M12" s="347"/>
      <c r="N12" s="347"/>
      <c r="O12" s="347"/>
      <c r="P12" s="347"/>
      <c r="Q12" s="347"/>
      <c r="R12" s="347"/>
      <c r="S12" s="349"/>
      <c r="T12" s="345"/>
      <c r="U12" s="432"/>
      <c r="V12" s="256"/>
      <c r="W12" s="256"/>
      <c r="X12" s="256"/>
      <c r="Y12" s="256"/>
      <c r="Z12" s="256"/>
      <c r="AA12" s="256"/>
    </row>
    <row r="13" spans="1:34" s="364" customFormat="1" ht="26.1" customHeight="1" x14ac:dyDescent="0.2">
      <c r="B13" s="1131" t="s">
        <v>1499</v>
      </c>
      <c r="C13" s="839"/>
      <c r="D13" s="839"/>
      <c r="E13" s="839"/>
      <c r="F13" s="839"/>
      <c r="G13" s="839"/>
      <c r="H13" s="839"/>
      <c r="I13" s="1039"/>
      <c r="J13" s="1040"/>
      <c r="K13" s="1040"/>
      <c r="L13" s="1040"/>
      <c r="M13" s="1040"/>
      <c r="N13" s="1040"/>
      <c r="O13" s="1040"/>
      <c r="P13" s="1040"/>
      <c r="Q13" s="1040"/>
      <c r="R13" s="1040"/>
      <c r="S13" s="1128"/>
      <c r="T13" s="1041"/>
      <c r="U13" s="378" t="s">
        <v>1016</v>
      </c>
      <c r="V13" s="829"/>
      <c r="W13" s="829"/>
      <c r="X13" s="829"/>
      <c r="Y13" s="829"/>
      <c r="Z13" s="829"/>
      <c r="AA13" s="829"/>
    </row>
    <row r="14" spans="1:34" s="364" customFormat="1" ht="26.1" customHeight="1" x14ac:dyDescent="0.2">
      <c r="A14" s="1547"/>
      <c r="B14" s="952" t="s">
        <v>528</v>
      </c>
      <c r="C14" s="860">
        <v>2.7438000000000001E-4</v>
      </c>
      <c r="D14" s="860">
        <v>4.0000000000000001E-3</v>
      </c>
      <c r="E14" s="860">
        <v>2E-3</v>
      </c>
      <c r="F14" s="860">
        <v>1E-3</v>
      </c>
      <c r="G14" s="860">
        <v>0</v>
      </c>
      <c r="H14" s="860">
        <v>0</v>
      </c>
      <c r="I14" s="773">
        <v>0</v>
      </c>
      <c r="J14" s="771">
        <v>0</v>
      </c>
      <c r="K14" s="771">
        <v>0</v>
      </c>
      <c r="L14" s="771">
        <v>0</v>
      </c>
      <c r="M14" s="771">
        <v>0</v>
      </c>
      <c r="N14" s="771">
        <v>0</v>
      </c>
      <c r="O14" s="771">
        <v>0</v>
      </c>
      <c r="P14" s="771">
        <v>0</v>
      </c>
      <c r="Q14" s="771">
        <v>0</v>
      </c>
      <c r="R14" s="771">
        <v>0</v>
      </c>
      <c r="S14" s="861">
        <v>0</v>
      </c>
      <c r="T14" s="960">
        <v>0</v>
      </c>
      <c r="U14" s="604" t="s">
        <v>181</v>
      </c>
      <c r="V14" s="1547"/>
      <c r="W14" s="1547"/>
      <c r="X14" s="1547"/>
      <c r="Y14" s="1547"/>
      <c r="Z14" s="1547"/>
      <c r="AA14" s="829"/>
      <c r="AB14" s="829"/>
      <c r="AC14" s="829"/>
      <c r="AD14" s="829"/>
      <c r="AE14" s="829"/>
      <c r="AF14" s="829"/>
      <c r="AG14" s="829"/>
      <c r="AH14" s="829"/>
    </row>
    <row r="15" spans="1:34" s="364" customFormat="1" ht="26.1" customHeight="1" x14ac:dyDescent="0.2">
      <c r="A15" s="1547"/>
      <c r="B15" s="953" t="s">
        <v>956</v>
      </c>
      <c r="C15" s="864">
        <v>0</v>
      </c>
      <c r="D15" s="864">
        <v>0</v>
      </c>
      <c r="E15" s="864">
        <v>0</v>
      </c>
      <c r="F15" s="864">
        <v>0</v>
      </c>
      <c r="G15" s="864">
        <v>0</v>
      </c>
      <c r="H15" s="864">
        <v>0</v>
      </c>
      <c r="I15" s="770">
        <v>0</v>
      </c>
      <c r="J15" s="768">
        <v>0</v>
      </c>
      <c r="K15" s="768">
        <v>0</v>
      </c>
      <c r="L15" s="768">
        <v>0</v>
      </c>
      <c r="M15" s="768">
        <v>0</v>
      </c>
      <c r="N15" s="768">
        <v>0</v>
      </c>
      <c r="O15" s="768">
        <v>0</v>
      </c>
      <c r="P15" s="768">
        <v>0</v>
      </c>
      <c r="Q15" s="768">
        <v>0</v>
      </c>
      <c r="R15" s="768">
        <v>0</v>
      </c>
      <c r="S15" s="865">
        <v>0</v>
      </c>
      <c r="T15" s="959">
        <v>0</v>
      </c>
      <c r="U15" s="892" t="s">
        <v>936</v>
      </c>
      <c r="V15" s="1547"/>
      <c r="W15" s="1547"/>
      <c r="X15" s="1547"/>
      <c r="Y15" s="1547"/>
      <c r="Z15" s="1547"/>
      <c r="AA15" s="829"/>
      <c r="AB15" s="829"/>
      <c r="AC15" s="829"/>
      <c r="AD15" s="829"/>
      <c r="AE15" s="829"/>
      <c r="AF15" s="829"/>
      <c r="AG15" s="829"/>
      <c r="AH15" s="829"/>
    </row>
    <row r="16" spans="1:34" s="364" customFormat="1" ht="26.1" customHeight="1" x14ac:dyDescent="0.2">
      <c r="A16" s="1547"/>
      <c r="B16" s="953" t="s">
        <v>957</v>
      </c>
      <c r="C16" s="864">
        <v>2.7438000000000001E-4</v>
      </c>
      <c r="D16" s="864">
        <v>4.0000000000000001E-3</v>
      </c>
      <c r="E16" s="864">
        <v>2E-3</v>
      </c>
      <c r="F16" s="864">
        <v>1E-3</v>
      </c>
      <c r="G16" s="864">
        <v>0</v>
      </c>
      <c r="H16" s="864">
        <v>0</v>
      </c>
      <c r="I16" s="770">
        <v>0</v>
      </c>
      <c r="J16" s="768">
        <v>0</v>
      </c>
      <c r="K16" s="768">
        <v>0</v>
      </c>
      <c r="L16" s="768">
        <v>0</v>
      </c>
      <c r="M16" s="768">
        <v>0</v>
      </c>
      <c r="N16" s="768">
        <v>0</v>
      </c>
      <c r="O16" s="768">
        <v>0</v>
      </c>
      <c r="P16" s="768">
        <v>0</v>
      </c>
      <c r="Q16" s="768">
        <v>0</v>
      </c>
      <c r="R16" s="768">
        <v>0</v>
      </c>
      <c r="S16" s="865">
        <v>0</v>
      </c>
      <c r="T16" s="959">
        <v>0</v>
      </c>
      <c r="U16" s="892" t="s">
        <v>1271</v>
      </c>
      <c r="V16" s="1547"/>
      <c r="W16" s="1547"/>
      <c r="X16" s="1547"/>
      <c r="Y16" s="1547"/>
      <c r="Z16" s="1547"/>
      <c r="AA16" s="829"/>
      <c r="AB16" s="829"/>
      <c r="AC16" s="829"/>
      <c r="AD16" s="829"/>
      <c r="AE16" s="829"/>
      <c r="AF16" s="829"/>
      <c r="AG16" s="829"/>
      <c r="AH16" s="829"/>
    </row>
    <row r="17" spans="1:34" s="364" customFormat="1" ht="26.1" customHeight="1" x14ac:dyDescent="0.2">
      <c r="A17" s="1547"/>
      <c r="B17" s="953" t="s">
        <v>958</v>
      </c>
      <c r="C17" s="864">
        <v>0</v>
      </c>
      <c r="D17" s="864">
        <v>0</v>
      </c>
      <c r="E17" s="864">
        <v>0</v>
      </c>
      <c r="F17" s="864">
        <v>0</v>
      </c>
      <c r="G17" s="864">
        <v>0</v>
      </c>
      <c r="H17" s="864">
        <v>0</v>
      </c>
      <c r="I17" s="770">
        <v>0</v>
      </c>
      <c r="J17" s="768">
        <v>0</v>
      </c>
      <c r="K17" s="768">
        <v>0</v>
      </c>
      <c r="L17" s="768">
        <v>0</v>
      </c>
      <c r="M17" s="768">
        <v>0</v>
      </c>
      <c r="N17" s="768">
        <v>0</v>
      </c>
      <c r="O17" s="768">
        <v>0</v>
      </c>
      <c r="P17" s="768">
        <v>0</v>
      </c>
      <c r="Q17" s="768">
        <v>0</v>
      </c>
      <c r="R17" s="768">
        <v>0</v>
      </c>
      <c r="S17" s="865">
        <v>0</v>
      </c>
      <c r="T17" s="959">
        <v>0</v>
      </c>
      <c r="U17" s="892" t="s">
        <v>1227</v>
      </c>
      <c r="V17" s="1547"/>
      <c r="W17" s="1547"/>
      <c r="X17" s="1547"/>
      <c r="Y17" s="1547"/>
      <c r="Z17" s="1547"/>
      <c r="AA17" s="829"/>
      <c r="AB17" s="829"/>
      <c r="AC17" s="829"/>
      <c r="AD17" s="829"/>
      <c r="AE17" s="829"/>
      <c r="AF17" s="829"/>
      <c r="AG17" s="829"/>
      <c r="AH17" s="829"/>
    </row>
    <row r="18" spans="1:34" s="364" customFormat="1" ht="26.1" customHeight="1" x14ac:dyDescent="0.2">
      <c r="A18" s="1547"/>
      <c r="B18" s="952" t="s">
        <v>180</v>
      </c>
      <c r="C18" s="860">
        <v>268683.86935227219</v>
      </c>
      <c r="D18" s="860">
        <v>379090.89205727656</v>
      </c>
      <c r="E18" s="860">
        <v>379782.58646239061</v>
      </c>
      <c r="F18" s="860">
        <v>417048.75245176384</v>
      </c>
      <c r="G18" s="860">
        <v>597124.57881394948</v>
      </c>
      <c r="H18" s="860">
        <v>977522.48257533263</v>
      </c>
      <c r="I18" s="773">
        <v>663135.0959063858</v>
      </c>
      <c r="J18" s="771">
        <v>699812.99362569372</v>
      </c>
      <c r="K18" s="771">
        <v>748567.53267103725</v>
      </c>
      <c r="L18" s="771">
        <v>771657.07796826493</v>
      </c>
      <c r="M18" s="771">
        <v>805459.32952671906</v>
      </c>
      <c r="N18" s="771">
        <v>831964.4323537118</v>
      </c>
      <c r="O18" s="771">
        <v>865054.99093696661</v>
      </c>
      <c r="P18" s="771">
        <v>880277.25228535687</v>
      </c>
      <c r="Q18" s="771">
        <v>902009.92320845451</v>
      </c>
      <c r="R18" s="771">
        <v>907903.53005875309</v>
      </c>
      <c r="S18" s="861">
        <v>939477.21213009476</v>
      </c>
      <c r="T18" s="960">
        <v>977522.48257533263</v>
      </c>
      <c r="U18" s="604" t="s">
        <v>992</v>
      </c>
      <c r="V18" s="1547"/>
      <c r="W18" s="1547"/>
      <c r="X18" s="1547"/>
      <c r="Y18" s="1547"/>
      <c r="Z18" s="1547"/>
      <c r="AA18" s="829"/>
      <c r="AB18" s="829"/>
      <c r="AC18" s="829"/>
      <c r="AD18" s="829"/>
      <c r="AE18" s="829"/>
      <c r="AF18" s="829"/>
      <c r="AG18" s="829"/>
      <c r="AH18" s="829"/>
    </row>
    <row r="19" spans="1:34" s="364" customFormat="1" ht="26.1" customHeight="1" x14ac:dyDescent="0.2">
      <c r="A19" s="1547"/>
      <c r="B19" s="953" t="s">
        <v>939</v>
      </c>
      <c r="C19" s="864">
        <v>265683.82309504919</v>
      </c>
      <c r="D19" s="864">
        <v>378882.86858600954</v>
      </c>
      <c r="E19" s="864">
        <v>379530.74710773618</v>
      </c>
      <c r="F19" s="864">
        <v>416524.32647789823</v>
      </c>
      <c r="G19" s="864">
        <v>596756.7469341472</v>
      </c>
      <c r="H19" s="864">
        <v>976986.88917684241</v>
      </c>
      <c r="I19" s="770">
        <v>662779.49198524386</v>
      </c>
      <c r="J19" s="768">
        <v>699461.03727006633</v>
      </c>
      <c r="K19" s="768">
        <v>748248.39260513906</v>
      </c>
      <c r="L19" s="768">
        <v>771315.64662249375</v>
      </c>
      <c r="M19" s="768">
        <v>805159.11622903054</v>
      </c>
      <c r="N19" s="768">
        <v>831660.19679745438</v>
      </c>
      <c r="O19" s="768">
        <v>864746.94284613174</v>
      </c>
      <c r="P19" s="768">
        <v>879986.84706189507</v>
      </c>
      <c r="Q19" s="768">
        <v>901700.62902194494</v>
      </c>
      <c r="R19" s="768">
        <v>907462.8712259765</v>
      </c>
      <c r="S19" s="865">
        <v>939059.27135359438</v>
      </c>
      <c r="T19" s="959">
        <v>976986.88917684241</v>
      </c>
      <c r="U19" s="606" t="s">
        <v>1276</v>
      </c>
      <c r="V19" s="1547"/>
      <c r="W19" s="1547"/>
      <c r="X19" s="1547"/>
      <c r="Y19" s="1547"/>
      <c r="Z19" s="1547"/>
      <c r="AA19" s="829"/>
      <c r="AB19" s="829"/>
      <c r="AC19" s="829"/>
      <c r="AD19" s="829"/>
      <c r="AE19" s="829"/>
      <c r="AF19" s="829"/>
      <c r="AG19" s="829"/>
      <c r="AH19" s="829"/>
    </row>
    <row r="20" spans="1:34" s="364" customFormat="1" ht="26.1" customHeight="1" x14ac:dyDescent="0.2">
      <c r="A20" s="1547"/>
      <c r="B20" s="954" t="s">
        <v>1346</v>
      </c>
      <c r="C20" s="864">
        <v>211446.26408623089</v>
      </c>
      <c r="D20" s="864">
        <v>315181.27773495781</v>
      </c>
      <c r="E20" s="864">
        <v>297165.27714629605</v>
      </c>
      <c r="F20" s="864">
        <v>326522.66898490343</v>
      </c>
      <c r="G20" s="864">
        <v>467516.61045818782</v>
      </c>
      <c r="H20" s="864">
        <v>770298.56453522108</v>
      </c>
      <c r="I20" s="770">
        <v>529516.85452062998</v>
      </c>
      <c r="J20" s="768">
        <v>546872.43082231493</v>
      </c>
      <c r="K20" s="768">
        <v>603047.72989269195</v>
      </c>
      <c r="L20" s="768">
        <v>619466.08829191281</v>
      </c>
      <c r="M20" s="768">
        <v>648499.64443837397</v>
      </c>
      <c r="N20" s="768">
        <v>669034.43722533295</v>
      </c>
      <c r="O20" s="768">
        <v>699818.23461317644</v>
      </c>
      <c r="P20" s="768">
        <v>699975.11375972512</v>
      </c>
      <c r="Q20" s="768">
        <v>709689.09740040975</v>
      </c>
      <c r="R20" s="768">
        <v>710931.81221640902</v>
      </c>
      <c r="S20" s="865">
        <v>736370.8270399879</v>
      </c>
      <c r="T20" s="959">
        <v>770298.56453522108</v>
      </c>
      <c r="U20" s="892" t="s">
        <v>1193</v>
      </c>
      <c r="V20" s="1547"/>
      <c r="W20" s="1547"/>
      <c r="X20" s="1547"/>
      <c r="Y20" s="1547"/>
      <c r="Z20" s="1547"/>
      <c r="AA20" s="829"/>
      <c r="AB20" s="829"/>
      <c r="AC20" s="829"/>
      <c r="AD20" s="829"/>
      <c r="AE20" s="829"/>
      <c r="AF20" s="829"/>
      <c r="AG20" s="829"/>
      <c r="AH20" s="829"/>
    </row>
    <row r="21" spans="1:34" s="364" customFormat="1" ht="26.1" customHeight="1" x14ac:dyDescent="0.2">
      <c r="A21" s="1547"/>
      <c r="B21" s="954" t="s">
        <v>1347</v>
      </c>
      <c r="C21" s="864">
        <v>54187.75650357829</v>
      </c>
      <c r="D21" s="864">
        <v>63446.327341380544</v>
      </c>
      <c r="E21" s="864">
        <v>81777.972245380093</v>
      </c>
      <c r="F21" s="864">
        <v>89169.787626151883</v>
      </c>
      <c r="G21" s="864">
        <v>128059.29050808946</v>
      </c>
      <c r="H21" s="864">
        <v>205147.05562287034</v>
      </c>
      <c r="I21" s="770">
        <v>132131.84288627387</v>
      </c>
      <c r="J21" s="768">
        <v>151463.94135076145</v>
      </c>
      <c r="K21" s="768">
        <v>143934.12272337705</v>
      </c>
      <c r="L21" s="768">
        <v>150638.95929656099</v>
      </c>
      <c r="M21" s="768">
        <v>154868.31605986663</v>
      </c>
      <c r="N21" s="768">
        <v>160868.35197974151</v>
      </c>
      <c r="O21" s="768">
        <v>163214.89006558532</v>
      </c>
      <c r="P21" s="768">
        <v>178316.26243218983</v>
      </c>
      <c r="Q21" s="768">
        <v>190334.61459757519</v>
      </c>
      <c r="R21" s="768">
        <v>194917.93617411744</v>
      </c>
      <c r="S21" s="865">
        <v>201094.65627055656</v>
      </c>
      <c r="T21" s="959">
        <v>205147.05562287034</v>
      </c>
      <c r="U21" s="892" t="s">
        <v>1194</v>
      </c>
      <c r="V21" s="1547"/>
      <c r="W21" s="1547"/>
      <c r="X21" s="1547"/>
      <c r="Y21" s="1547"/>
      <c r="Z21" s="1547"/>
      <c r="AA21" s="829"/>
      <c r="AB21" s="829"/>
      <c r="AC21" s="829"/>
      <c r="AD21" s="829"/>
      <c r="AE21" s="829"/>
      <c r="AF21" s="829"/>
      <c r="AG21" s="829"/>
      <c r="AH21" s="829"/>
    </row>
    <row r="22" spans="1:34" s="364" customFormat="1" ht="26.1" customHeight="1" x14ac:dyDescent="0.2">
      <c r="A22" s="1547"/>
      <c r="B22" s="954" t="s">
        <v>940</v>
      </c>
      <c r="C22" s="864">
        <v>49.802505240000002</v>
      </c>
      <c r="D22" s="864">
        <v>255.26350967119998</v>
      </c>
      <c r="E22" s="864">
        <v>587.49771606000002</v>
      </c>
      <c r="F22" s="864">
        <v>831.86986684290002</v>
      </c>
      <c r="G22" s="864">
        <v>1180.8459678700001</v>
      </c>
      <c r="H22" s="864">
        <v>1541.269018751</v>
      </c>
      <c r="I22" s="770">
        <v>1130.79457834</v>
      </c>
      <c r="J22" s="768">
        <v>1124.6650969899999</v>
      </c>
      <c r="K22" s="768">
        <v>1266.5399890699998</v>
      </c>
      <c r="L22" s="768">
        <v>1210.5990340199999</v>
      </c>
      <c r="M22" s="768">
        <v>1791.1557307900005</v>
      </c>
      <c r="N22" s="768">
        <v>1757.4075923800001</v>
      </c>
      <c r="O22" s="768">
        <v>1713.8181673699999</v>
      </c>
      <c r="P22" s="768">
        <v>1695.4708699799999</v>
      </c>
      <c r="Q22" s="768">
        <v>1676.9170239599998</v>
      </c>
      <c r="R22" s="768">
        <v>1613.1228354499999</v>
      </c>
      <c r="S22" s="865">
        <v>1593.7880430500004</v>
      </c>
      <c r="T22" s="959">
        <v>1541.269018751</v>
      </c>
      <c r="U22" s="892" t="s">
        <v>1195</v>
      </c>
      <c r="V22" s="1547"/>
      <c r="W22" s="1547"/>
      <c r="X22" s="1547"/>
      <c r="Y22" s="1547"/>
      <c r="Z22" s="1547"/>
      <c r="AA22" s="829"/>
      <c r="AB22" s="829"/>
      <c r="AC22" s="829"/>
      <c r="AD22" s="829"/>
      <c r="AE22" s="829"/>
      <c r="AF22" s="829"/>
      <c r="AG22" s="829"/>
      <c r="AH22" s="829"/>
    </row>
    <row r="23" spans="1:34" s="364" customFormat="1" ht="26.1" customHeight="1" x14ac:dyDescent="0.2">
      <c r="A23" s="1547"/>
      <c r="B23" s="953" t="s">
        <v>1345</v>
      </c>
      <c r="C23" s="864">
        <v>3000.0462572230003</v>
      </c>
      <c r="D23" s="864">
        <v>208.02347126699999</v>
      </c>
      <c r="E23" s="864">
        <v>251.83935465444327</v>
      </c>
      <c r="F23" s="864">
        <v>524.42597386559805</v>
      </c>
      <c r="G23" s="864">
        <v>367.83187980226779</v>
      </c>
      <c r="H23" s="864">
        <v>535.59339849017158</v>
      </c>
      <c r="I23" s="770">
        <v>355.60392114190188</v>
      </c>
      <c r="J23" s="768">
        <v>351.9563556274133</v>
      </c>
      <c r="K23" s="768">
        <v>319.1400658982455</v>
      </c>
      <c r="L23" s="768">
        <v>341.43134577116155</v>
      </c>
      <c r="M23" s="768">
        <v>300.21329768852485</v>
      </c>
      <c r="N23" s="768">
        <v>304.23555625743614</v>
      </c>
      <c r="O23" s="768">
        <v>308.04809083485355</v>
      </c>
      <c r="P23" s="768">
        <v>290.40522346177659</v>
      </c>
      <c r="Q23" s="768">
        <v>309.29418650958723</v>
      </c>
      <c r="R23" s="768">
        <v>440.65883277662402</v>
      </c>
      <c r="S23" s="865">
        <v>417.94077650042385</v>
      </c>
      <c r="T23" s="959">
        <v>535.59339849017158</v>
      </c>
      <c r="U23" s="606" t="s">
        <v>1285</v>
      </c>
      <c r="V23" s="1547"/>
      <c r="W23" s="1547"/>
      <c r="X23" s="1547"/>
      <c r="Y23" s="1547"/>
      <c r="Z23" s="1547"/>
      <c r="AA23" s="829"/>
      <c r="AB23" s="829"/>
      <c r="AC23" s="829"/>
      <c r="AD23" s="829"/>
      <c r="AE23" s="829"/>
      <c r="AF23" s="829"/>
      <c r="AG23" s="829"/>
      <c r="AH23" s="829"/>
    </row>
    <row r="24" spans="1:34" s="359" customFormat="1" ht="26.1" customHeight="1" x14ac:dyDescent="0.2">
      <c r="A24" s="1547"/>
      <c r="B24" s="952" t="s">
        <v>1497</v>
      </c>
      <c r="C24" s="860">
        <v>268683.86962665222</v>
      </c>
      <c r="D24" s="860">
        <v>379090.89605727658</v>
      </c>
      <c r="E24" s="860">
        <v>379782.58846239059</v>
      </c>
      <c r="F24" s="860">
        <v>417048.75345176383</v>
      </c>
      <c r="G24" s="860">
        <v>597124.57881394948</v>
      </c>
      <c r="H24" s="860">
        <v>977522.48257533263</v>
      </c>
      <c r="I24" s="773">
        <v>663135.0959063858</v>
      </c>
      <c r="J24" s="771">
        <v>699812.99362569372</v>
      </c>
      <c r="K24" s="771">
        <v>748567.53267103725</v>
      </c>
      <c r="L24" s="771">
        <v>771657.07796826493</v>
      </c>
      <c r="M24" s="771">
        <v>805459.32952671906</v>
      </c>
      <c r="N24" s="771">
        <v>831964.4323537118</v>
      </c>
      <c r="O24" s="771">
        <v>865054.99093696661</v>
      </c>
      <c r="P24" s="771">
        <v>880277.25228535687</v>
      </c>
      <c r="Q24" s="771">
        <v>902009.92320845451</v>
      </c>
      <c r="R24" s="771">
        <v>907903.53005875309</v>
      </c>
      <c r="S24" s="861">
        <v>939477.21213009476</v>
      </c>
      <c r="T24" s="960">
        <v>977522.48257533263</v>
      </c>
      <c r="U24" s="604" t="s">
        <v>1013</v>
      </c>
      <c r="V24" s="1547"/>
      <c r="W24" s="1547"/>
      <c r="X24" s="1547"/>
      <c r="Y24" s="1547"/>
      <c r="Z24" s="1547"/>
      <c r="AA24" s="829"/>
      <c r="AB24" s="829"/>
      <c r="AC24" s="829"/>
      <c r="AD24" s="829"/>
      <c r="AE24" s="829"/>
      <c r="AF24" s="829"/>
      <c r="AG24" s="829"/>
      <c r="AH24" s="829"/>
    </row>
    <row r="25" spans="1:34" s="359" customFormat="1" ht="26.1" customHeight="1" thickBot="1" x14ac:dyDescent="0.25">
      <c r="A25" s="1547"/>
      <c r="B25" s="952"/>
      <c r="C25" s="860"/>
      <c r="D25" s="860"/>
      <c r="E25" s="860"/>
      <c r="F25" s="860"/>
      <c r="G25" s="860"/>
      <c r="H25" s="860"/>
      <c r="I25" s="773"/>
      <c r="J25" s="771"/>
      <c r="K25" s="771"/>
      <c r="L25" s="771"/>
      <c r="M25" s="771"/>
      <c r="N25" s="771"/>
      <c r="O25" s="771"/>
      <c r="P25" s="771"/>
      <c r="Q25" s="771"/>
      <c r="R25" s="771"/>
      <c r="S25" s="861"/>
      <c r="T25" s="960"/>
      <c r="U25" s="1137"/>
      <c r="V25" s="1547"/>
      <c r="W25" s="1547"/>
      <c r="X25" s="1547"/>
      <c r="Y25" s="1547"/>
      <c r="Z25" s="1547"/>
      <c r="AA25" s="829"/>
      <c r="AB25" s="829"/>
      <c r="AC25" s="829"/>
      <c r="AD25" s="829"/>
      <c r="AE25" s="829"/>
      <c r="AF25" s="829"/>
      <c r="AG25" s="829"/>
      <c r="AH25" s="829"/>
    </row>
    <row r="26" spans="1:34" s="364" customFormat="1" ht="12" customHeight="1" thickTop="1" x14ac:dyDescent="0.2">
      <c r="A26" s="1547"/>
      <c r="B26" s="1132"/>
      <c r="C26" s="1051"/>
      <c r="D26" s="1051"/>
      <c r="E26" s="1051"/>
      <c r="F26" s="1051"/>
      <c r="G26" s="1051"/>
      <c r="H26" s="1051"/>
      <c r="I26" s="1052"/>
      <c r="J26" s="1053"/>
      <c r="K26" s="1053"/>
      <c r="L26" s="1053"/>
      <c r="M26" s="1053"/>
      <c r="N26" s="1053"/>
      <c r="O26" s="1053"/>
      <c r="P26" s="1053"/>
      <c r="Q26" s="1053"/>
      <c r="R26" s="1053"/>
      <c r="S26" s="1054"/>
      <c r="T26" s="1517"/>
      <c r="U26" s="608"/>
      <c r="V26" s="1547"/>
      <c r="W26" s="1547"/>
      <c r="X26" s="1547"/>
      <c r="Y26" s="1547"/>
      <c r="Z26" s="1547"/>
      <c r="AA26" s="829"/>
      <c r="AB26" s="829"/>
      <c r="AC26" s="829"/>
      <c r="AD26" s="829"/>
      <c r="AE26" s="829"/>
      <c r="AF26" s="829"/>
      <c r="AG26" s="829"/>
      <c r="AH26" s="829"/>
    </row>
    <row r="27" spans="1:34" s="359" customFormat="1" ht="26.1" customHeight="1" x14ac:dyDescent="0.2">
      <c r="A27" s="1547"/>
      <c r="B27" s="951" t="s">
        <v>1500</v>
      </c>
      <c r="C27" s="860"/>
      <c r="D27" s="860"/>
      <c r="E27" s="860"/>
      <c r="F27" s="860"/>
      <c r="G27" s="860"/>
      <c r="H27" s="860"/>
      <c r="I27" s="773"/>
      <c r="J27" s="771"/>
      <c r="K27" s="771"/>
      <c r="L27" s="771"/>
      <c r="M27" s="771"/>
      <c r="N27" s="771"/>
      <c r="O27" s="771"/>
      <c r="P27" s="771"/>
      <c r="Q27" s="771"/>
      <c r="R27" s="771"/>
      <c r="S27" s="861"/>
      <c r="T27" s="960"/>
      <c r="U27" s="378" t="s">
        <v>1017</v>
      </c>
      <c r="V27" s="1547"/>
      <c r="W27" s="1547"/>
      <c r="X27" s="1547"/>
      <c r="Y27" s="1547"/>
      <c r="Z27" s="1547"/>
      <c r="AA27" s="829"/>
      <c r="AB27" s="829"/>
      <c r="AC27" s="829"/>
      <c r="AD27" s="829"/>
      <c r="AE27" s="829"/>
      <c r="AF27" s="829"/>
      <c r="AG27" s="829"/>
      <c r="AH27" s="829"/>
    </row>
    <row r="28" spans="1:34" s="359" customFormat="1" ht="26.1" customHeight="1" x14ac:dyDescent="0.2">
      <c r="A28" s="1547"/>
      <c r="B28" s="953" t="s">
        <v>1501</v>
      </c>
      <c r="C28" s="864">
        <v>211388.12789197423</v>
      </c>
      <c r="D28" s="864">
        <v>291469.382396292</v>
      </c>
      <c r="E28" s="864">
        <v>247319.79840696999</v>
      </c>
      <c r="F28" s="864">
        <v>288418.40802444227</v>
      </c>
      <c r="G28" s="864">
        <v>442654.65207380877</v>
      </c>
      <c r="H28" s="864">
        <v>828193.96479662845</v>
      </c>
      <c r="I28" s="770">
        <v>509407.89689774206</v>
      </c>
      <c r="J28" s="768">
        <v>548999.89239421056</v>
      </c>
      <c r="K28" s="768">
        <v>578592.92463768646</v>
      </c>
      <c r="L28" s="768">
        <v>603806.41082829831</v>
      </c>
      <c r="M28" s="768">
        <v>638805.22796961654</v>
      </c>
      <c r="N28" s="768">
        <v>666797.1265993719</v>
      </c>
      <c r="O28" s="768">
        <v>699327.96370939363</v>
      </c>
      <c r="P28" s="768">
        <v>719755.04806156841</v>
      </c>
      <c r="Q28" s="768">
        <v>745956.73104429548</v>
      </c>
      <c r="R28" s="768">
        <v>757072.69931066467</v>
      </c>
      <c r="S28" s="865">
        <v>788983.52858260833</v>
      </c>
      <c r="T28" s="959">
        <v>828193.96479662845</v>
      </c>
      <c r="U28" s="606" t="s">
        <v>1303</v>
      </c>
      <c r="V28" s="1547"/>
      <c r="W28" s="1547"/>
      <c r="X28" s="1547"/>
      <c r="Y28" s="1547"/>
      <c r="Z28" s="1547"/>
      <c r="AA28" s="829"/>
      <c r="AB28" s="829"/>
      <c r="AC28" s="829"/>
      <c r="AD28" s="829"/>
      <c r="AE28" s="829"/>
      <c r="AF28" s="829"/>
      <c r="AG28" s="829"/>
      <c r="AH28" s="829"/>
    </row>
    <row r="29" spans="1:34" s="359" customFormat="1" ht="26.1" customHeight="1" x14ac:dyDescent="0.2">
      <c r="A29" s="1547"/>
      <c r="B29" s="953" t="s">
        <v>1502</v>
      </c>
      <c r="C29" s="864">
        <v>57295.741734677962</v>
      </c>
      <c r="D29" s="864">
        <v>87621.513660984536</v>
      </c>
      <c r="E29" s="864">
        <v>132462.79005542054</v>
      </c>
      <c r="F29" s="864">
        <v>128630.3454273216</v>
      </c>
      <c r="G29" s="864">
        <v>154469.92674014071</v>
      </c>
      <c r="H29" s="864">
        <v>149328.517778704</v>
      </c>
      <c r="I29" s="770">
        <v>153727.1990086438</v>
      </c>
      <c r="J29" s="768">
        <v>150813.10123148331</v>
      </c>
      <c r="K29" s="768">
        <v>169974.60803335081</v>
      </c>
      <c r="L29" s="768">
        <v>167850.66713996659</v>
      </c>
      <c r="M29" s="768">
        <v>166654.10155710258</v>
      </c>
      <c r="N29" s="768">
        <v>165167.30575434002</v>
      </c>
      <c r="O29" s="768">
        <v>165727.02722757301</v>
      </c>
      <c r="P29" s="768">
        <v>160522.2042237884</v>
      </c>
      <c r="Q29" s="768">
        <v>156053.19216415903</v>
      </c>
      <c r="R29" s="768">
        <v>150830.83074808831</v>
      </c>
      <c r="S29" s="865">
        <v>150493.68354748661</v>
      </c>
      <c r="T29" s="959">
        <v>149328.517778704</v>
      </c>
      <c r="U29" s="606" t="s">
        <v>1304</v>
      </c>
      <c r="V29" s="1547"/>
      <c r="W29" s="1547"/>
      <c r="X29" s="1547"/>
      <c r="Y29" s="1547"/>
      <c r="Z29" s="1547"/>
      <c r="AA29" s="829"/>
      <c r="AB29" s="829"/>
      <c r="AC29" s="829"/>
      <c r="AD29" s="829"/>
      <c r="AE29" s="829"/>
      <c r="AF29" s="829"/>
      <c r="AG29" s="829"/>
      <c r="AH29" s="829"/>
    </row>
    <row r="30" spans="1:34" s="359" customFormat="1" ht="26.1" customHeight="1" x14ac:dyDescent="0.2">
      <c r="A30" s="1547"/>
      <c r="B30" s="952" t="s">
        <v>1497</v>
      </c>
      <c r="C30" s="860">
        <v>268683.86962665222</v>
      </c>
      <c r="D30" s="860">
        <v>379090.89605727652</v>
      </c>
      <c r="E30" s="860">
        <v>379782.58846239053</v>
      </c>
      <c r="F30" s="860">
        <v>417048.75345176389</v>
      </c>
      <c r="G30" s="860">
        <v>597124.57881394948</v>
      </c>
      <c r="H30" s="860">
        <v>977522.48257533251</v>
      </c>
      <c r="I30" s="773">
        <v>663135.09590638592</v>
      </c>
      <c r="J30" s="771">
        <v>699812.99362569384</v>
      </c>
      <c r="K30" s="771">
        <v>748567.53267103725</v>
      </c>
      <c r="L30" s="771">
        <v>771657.07796826493</v>
      </c>
      <c r="M30" s="771">
        <v>805459.32952671917</v>
      </c>
      <c r="N30" s="771">
        <v>831964.43235371192</v>
      </c>
      <c r="O30" s="771">
        <v>865054.99093696661</v>
      </c>
      <c r="P30" s="771">
        <v>880277.25228535687</v>
      </c>
      <c r="Q30" s="771">
        <v>902009.92320845451</v>
      </c>
      <c r="R30" s="771">
        <v>907903.53005875298</v>
      </c>
      <c r="S30" s="861">
        <v>939477.21213009488</v>
      </c>
      <c r="T30" s="960">
        <v>977522.48257533251</v>
      </c>
      <c r="U30" s="604" t="s">
        <v>1013</v>
      </c>
      <c r="V30" s="1547"/>
      <c r="W30" s="1547"/>
      <c r="X30" s="1547"/>
      <c r="Y30" s="1547"/>
      <c r="Z30" s="1547"/>
      <c r="AA30" s="829"/>
      <c r="AB30" s="829"/>
      <c r="AC30" s="829"/>
      <c r="AD30" s="829"/>
      <c r="AE30" s="829"/>
      <c r="AF30" s="829"/>
      <c r="AG30" s="829"/>
      <c r="AH30" s="829"/>
    </row>
    <row r="31" spans="1:34" s="359" customFormat="1" ht="26.1" customHeight="1" thickBot="1" x14ac:dyDescent="0.25">
      <c r="A31" s="1547"/>
      <c r="B31" s="1133"/>
      <c r="C31" s="994"/>
      <c r="D31" s="994"/>
      <c r="E31" s="994"/>
      <c r="F31" s="995"/>
      <c r="G31" s="995"/>
      <c r="H31" s="995"/>
      <c r="I31" s="996"/>
      <c r="J31" s="997"/>
      <c r="K31" s="997"/>
      <c r="L31" s="997"/>
      <c r="M31" s="997"/>
      <c r="N31" s="997"/>
      <c r="O31" s="997"/>
      <c r="P31" s="997"/>
      <c r="Q31" s="997"/>
      <c r="R31" s="997"/>
      <c r="S31" s="1129"/>
      <c r="T31" s="1518"/>
      <c r="U31" s="1138"/>
      <c r="V31" s="1547"/>
      <c r="W31" s="1547"/>
      <c r="X31" s="1547"/>
      <c r="Y31" s="1547"/>
      <c r="Z31" s="1547"/>
      <c r="AA31" s="829"/>
      <c r="AB31" s="829"/>
      <c r="AC31" s="829"/>
      <c r="AD31" s="829"/>
      <c r="AE31" s="829"/>
      <c r="AF31" s="829"/>
      <c r="AG31" s="829"/>
      <c r="AH31" s="829"/>
    </row>
    <row r="32" spans="1:34" s="359" customFormat="1" ht="12" customHeight="1" thickTop="1" x14ac:dyDescent="0.2">
      <c r="A32" s="1547"/>
      <c r="B32" s="952"/>
      <c r="C32" s="860"/>
      <c r="D32" s="860"/>
      <c r="E32" s="860"/>
      <c r="F32" s="860"/>
      <c r="G32" s="860"/>
      <c r="H32" s="860"/>
      <c r="I32" s="773"/>
      <c r="J32" s="771"/>
      <c r="K32" s="771"/>
      <c r="L32" s="771"/>
      <c r="M32" s="771"/>
      <c r="N32" s="771"/>
      <c r="O32" s="771"/>
      <c r="P32" s="771"/>
      <c r="Q32" s="771"/>
      <c r="R32" s="771"/>
      <c r="S32" s="861"/>
      <c r="T32" s="960"/>
      <c r="U32" s="1137"/>
      <c r="V32" s="1547"/>
      <c r="W32" s="1547"/>
      <c r="X32" s="1547"/>
      <c r="Y32" s="1547"/>
      <c r="Z32" s="1547"/>
      <c r="AA32" s="829"/>
      <c r="AB32" s="829"/>
      <c r="AC32" s="829"/>
      <c r="AD32" s="829"/>
      <c r="AE32" s="829"/>
      <c r="AF32" s="829"/>
      <c r="AG32" s="829"/>
      <c r="AH32" s="829"/>
    </row>
    <row r="33" spans="1:34" s="359" customFormat="1" ht="26.1" customHeight="1" x14ac:dyDescent="0.2">
      <c r="A33" s="1547"/>
      <c r="B33" s="951" t="s">
        <v>1612</v>
      </c>
      <c r="C33" s="860"/>
      <c r="D33" s="860"/>
      <c r="E33" s="860"/>
      <c r="F33" s="860"/>
      <c r="G33" s="860"/>
      <c r="H33" s="860"/>
      <c r="I33" s="773"/>
      <c r="J33" s="771"/>
      <c r="K33" s="771"/>
      <c r="L33" s="771"/>
      <c r="M33" s="771"/>
      <c r="N33" s="771"/>
      <c r="O33" s="771"/>
      <c r="P33" s="771"/>
      <c r="Q33" s="771"/>
      <c r="R33" s="771"/>
      <c r="S33" s="861"/>
      <c r="T33" s="960"/>
      <c r="U33" s="378" t="s">
        <v>1616</v>
      </c>
      <c r="V33" s="1547"/>
      <c r="W33" s="1547"/>
      <c r="X33" s="1547"/>
      <c r="Y33" s="1547"/>
      <c r="Z33" s="1547"/>
      <c r="AA33" s="829"/>
      <c r="AB33" s="829"/>
      <c r="AC33" s="829"/>
      <c r="AD33" s="829"/>
      <c r="AE33" s="829"/>
      <c r="AF33" s="829"/>
      <c r="AG33" s="829"/>
      <c r="AH33" s="829"/>
    </row>
    <row r="34" spans="1:34" s="364" customFormat="1" ht="26.1" customHeight="1" x14ac:dyDescent="0.2">
      <c r="A34" s="1547"/>
      <c r="B34" s="953" t="s">
        <v>1613</v>
      </c>
      <c r="C34" s="864">
        <v>182917.47102878601</v>
      </c>
      <c r="D34" s="864">
        <v>276439.69474321051</v>
      </c>
      <c r="E34" s="864">
        <v>251605.53456584073</v>
      </c>
      <c r="F34" s="864">
        <v>253255.06416093413</v>
      </c>
      <c r="G34" s="864">
        <v>371896.7477234347</v>
      </c>
      <c r="H34" s="864">
        <v>676702.00647944189</v>
      </c>
      <c r="I34" s="770">
        <v>445733.26909754734</v>
      </c>
      <c r="J34" s="768">
        <v>480598.93077431078</v>
      </c>
      <c r="K34" s="768">
        <v>523899.66628620372</v>
      </c>
      <c r="L34" s="768">
        <v>542867.51750888361</v>
      </c>
      <c r="M34" s="768">
        <v>565647.89199028793</v>
      </c>
      <c r="N34" s="768">
        <v>597865.44726245699</v>
      </c>
      <c r="O34" s="768">
        <v>615374.21149171842</v>
      </c>
      <c r="P34" s="768">
        <v>624949.52108476358</v>
      </c>
      <c r="Q34" s="768">
        <v>635554.15851493063</v>
      </c>
      <c r="R34" s="768">
        <v>635854.90146818617</v>
      </c>
      <c r="S34" s="865">
        <v>654700.40963890823</v>
      </c>
      <c r="T34" s="959">
        <v>676702.00647944189</v>
      </c>
      <c r="U34" s="606" t="s">
        <v>1617</v>
      </c>
      <c r="V34" s="1547"/>
      <c r="W34" s="1547"/>
      <c r="X34" s="1547"/>
      <c r="Y34" s="1547"/>
      <c r="Z34" s="1547"/>
      <c r="AA34" s="829"/>
      <c r="AB34" s="829"/>
      <c r="AC34" s="829"/>
      <c r="AD34" s="829"/>
      <c r="AE34" s="829"/>
      <c r="AF34" s="829"/>
      <c r="AG34" s="829"/>
      <c r="AH34" s="829"/>
    </row>
    <row r="35" spans="1:34" s="364" customFormat="1" ht="26.1" customHeight="1" x14ac:dyDescent="0.2">
      <c r="A35" s="1547"/>
      <c r="B35" s="953" t="s">
        <v>1614</v>
      </c>
      <c r="C35" s="864">
        <v>58941.218317366802</v>
      </c>
      <c r="D35" s="864">
        <v>70208.439223851645</v>
      </c>
      <c r="E35" s="864">
        <v>85949.943295104924</v>
      </c>
      <c r="F35" s="864">
        <v>102248.90030195611</v>
      </c>
      <c r="G35" s="864">
        <v>145350.82740261132</v>
      </c>
      <c r="H35" s="864">
        <v>188291.00470283433</v>
      </c>
      <c r="I35" s="770">
        <v>139553.60633152403</v>
      </c>
      <c r="J35" s="768">
        <v>138550.93626951936</v>
      </c>
      <c r="K35" s="768">
        <v>139667.15514952689</v>
      </c>
      <c r="L35" s="768">
        <v>143322.67808207162</v>
      </c>
      <c r="M35" s="768">
        <v>148276.19654745189</v>
      </c>
      <c r="N35" s="768">
        <v>143571.67114959174</v>
      </c>
      <c r="O35" s="768">
        <v>155648.14522009142</v>
      </c>
      <c r="P35" s="768">
        <v>160251.87135991445</v>
      </c>
      <c r="Q35" s="768">
        <v>166364.85255607462</v>
      </c>
      <c r="R35" s="768">
        <v>171261.64247180781</v>
      </c>
      <c r="S35" s="865">
        <v>176628.2800471533</v>
      </c>
      <c r="T35" s="959">
        <v>188291.00470283433</v>
      </c>
      <c r="U35" s="606" t="s">
        <v>1619</v>
      </c>
      <c r="V35" s="1547"/>
      <c r="W35" s="1547"/>
      <c r="X35" s="1547"/>
      <c r="Y35" s="1547"/>
      <c r="Z35" s="1547"/>
      <c r="AA35" s="829"/>
      <c r="AB35" s="829"/>
      <c r="AC35" s="829"/>
      <c r="AD35" s="829"/>
      <c r="AE35" s="829"/>
      <c r="AF35" s="829"/>
      <c r="AG35" s="829"/>
      <c r="AH35" s="829"/>
    </row>
    <row r="36" spans="1:34" s="364" customFormat="1" ht="26.1" customHeight="1" x14ac:dyDescent="0.2">
      <c r="A36" s="1547"/>
      <c r="B36" s="953" t="s">
        <v>1615</v>
      </c>
      <c r="C36" s="864">
        <v>26825.180575870181</v>
      </c>
      <c r="D36" s="864">
        <v>32442.762279456903</v>
      </c>
      <c r="E36" s="864">
        <v>42227.110137228767</v>
      </c>
      <c r="F36" s="864">
        <v>61544.788916901765</v>
      </c>
      <c r="G36" s="864">
        <v>79877.004345199734</v>
      </c>
      <c r="H36" s="864">
        <v>112529.47140026525</v>
      </c>
      <c r="I36" s="770">
        <v>77848.220487410159</v>
      </c>
      <c r="J36" s="768">
        <v>80663.126571843022</v>
      </c>
      <c r="K36" s="768">
        <v>85000.712243349408</v>
      </c>
      <c r="L36" s="768">
        <v>85466.881360671818</v>
      </c>
      <c r="M36" s="768">
        <v>91535.239791980741</v>
      </c>
      <c r="N36" s="768">
        <v>90527.314365932922</v>
      </c>
      <c r="O36" s="768">
        <v>94032.633808897124</v>
      </c>
      <c r="P36" s="768">
        <v>95075.859977707805</v>
      </c>
      <c r="Q36" s="768">
        <v>100090.91068329244</v>
      </c>
      <c r="R36" s="768">
        <v>100786.98629030077</v>
      </c>
      <c r="S36" s="865">
        <v>108148.5228088103</v>
      </c>
      <c r="T36" s="959">
        <v>112529.47140026525</v>
      </c>
      <c r="U36" s="606" t="s">
        <v>1618</v>
      </c>
      <c r="V36" s="1547"/>
      <c r="W36" s="1547"/>
      <c r="X36" s="1547"/>
      <c r="Y36" s="1547"/>
      <c r="Z36" s="1547"/>
      <c r="AA36" s="829"/>
      <c r="AB36" s="829"/>
      <c r="AC36" s="829"/>
      <c r="AD36" s="829"/>
      <c r="AE36" s="829"/>
      <c r="AF36" s="829"/>
      <c r="AG36" s="829"/>
      <c r="AH36" s="829"/>
    </row>
    <row r="37" spans="1:34" s="359" customFormat="1" ht="26.1" customHeight="1" x14ac:dyDescent="0.2">
      <c r="A37" s="1547"/>
      <c r="B37" s="952" t="s">
        <v>1497</v>
      </c>
      <c r="C37" s="860">
        <v>268683.86992202303</v>
      </c>
      <c r="D37" s="860">
        <v>379090.89624651906</v>
      </c>
      <c r="E37" s="860">
        <v>379782.58799817436</v>
      </c>
      <c r="F37" s="860">
        <v>417048.75337979198</v>
      </c>
      <c r="G37" s="860">
        <v>597124.57947124576</v>
      </c>
      <c r="H37" s="860">
        <v>977522.48258254142</v>
      </c>
      <c r="I37" s="773">
        <v>663135.09591648157</v>
      </c>
      <c r="J37" s="771">
        <v>699812.99361567316</v>
      </c>
      <c r="K37" s="771">
        <v>748567.53367908008</v>
      </c>
      <c r="L37" s="771">
        <v>771657.07695162704</v>
      </c>
      <c r="M37" s="771">
        <v>805459.32832972053</v>
      </c>
      <c r="N37" s="771">
        <v>831964.43277798174</v>
      </c>
      <c r="O37" s="771">
        <v>865054.99052070698</v>
      </c>
      <c r="P37" s="771">
        <v>880277.25242238585</v>
      </c>
      <c r="Q37" s="771">
        <v>902009.92175429768</v>
      </c>
      <c r="R37" s="771">
        <v>907903.53023029468</v>
      </c>
      <c r="S37" s="861">
        <v>939477.21249487193</v>
      </c>
      <c r="T37" s="960">
        <v>977522.48258254142</v>
      </c>
      <c r="U37" s="604" t="s">
        <v>1013</v>
      </c>
      <c r="V37" s="1547"/>
      <c r="W37" s="1547"/>
      <c r="X37" s="1547"/>
      <c r="Y37" s="1547"/>
      <c r="Z37" s="1547"/>
      <c r="AA37" s="829"/>
      <c r="AB37" s="829"/>
      <c r="AC37" s="829"/>
      <c r="AD37" s="829"/>
      <c r="AE37" s="829"/>
      <c r="AF37" s="829"/>
      <c r="AG37" s="829"/>
      <c r="AH37" s="829"/>
    </row>
    <row r="38" spans="1:34" s="359" customFormat="1" ht="26.1" customHeight="1" thickBot="1" x14ac:dyDescent="0.25">
      <c r="A38" s="1547"/>
      <c r="B38" s="1133"/>
      <c r="C38" s="967"/>
      <c r="D38" s="967"/>
      <c r="E38" s="967"/>
      <c r="F38" s="967"/>
      <c r="G38" s="967"/>
      <c r="H38" s="972"/>
      <c r="I38" s="968"/>
      <c r="J38" s="969"/>
      <c r="K38" s="969"/>
      <c r="L38" s="969"/>
      <c r="M38" s="969"/>
      <c r="N38" s="969"/>
      <c r="O38" s="969"/>
      <c r="P38" s="969"/>
      <c r="Q38" s="969"/>
      <c r="R38" s="969"/>
      <c r="S38" s="971"/>
      <c r="T38" s="1130"/>
      <c r="U38" s="1138"/>
      <c r="V38" s="1547"/>
      <c r="W38" s="1547"/>
      <c r="X38" s="1547"/>
      <c r="Y38" s="1547"/>
      <c r="Z38" s="1547"/>
      <c r="AA38" s="829"/>
      <c r="AB38" s="829"/>
      <c r="AC38" s="829"/>
      <c r="AD38" s="829"/>
      <c r="AE38" s="829"/>
      <c r="AF38" s="829"/>
      <c r="AG38" s="829"/>
      <c r="AH38" s="829"/>
    </row>
    <row r="39" spans="1:34" s="364" customFormat="1" ht="12" customHeight="1" thickTop="1" x14ac:dyDescent="0.2">
      <c r="A39" s="1547"/>
      <c r="B39" s="1131"/>
      <c r="C39" s="330"/>
      <c r="D39" s="330"/>
      <c r="E39" s="330"/>
      <c r="F39" s="330"/>
      <c r="G39" s="330"/>
      <c r="H39" s="330"/>
      <c r="I39" s="895"/>
      <c r="J39" s="863"/>
      <c r="K39" s="863"/>
      <c r="L39" s="863"/>
      <c r="M39" s="863"/>
      <c r="N39" s="863"/>
      <c r="O39" s="863"/>
      <c r="P39" s="863"/>
      <c r="Q39" s="863"/>
      <c r="R39" s="863"/>
      <c r="S39" s="950"/>
      <c r="T39" s="363"/>
      <c r="U39" s="607"/>
      <c r="V39" s="1547"/>
      <c r="W39" s="1547"/>
      <c r="X39" s="1547"/>
      <c r="Y39" s="1547"/>
      <c r="Z39" s="1547"/>
      <c r="AA39" s="829"/>
      <c r="AB39" s="829"/>
      <c r="AC39" s="829"/>
      <c r="AD39" s="829"/>
      <c r="AE39" s="829"/>
      <c r="AF39" s="829"/>
      <c r="AG39" s="829"/>
      <c r="AH39" s="829"/>
    </row>
    <row r="40" spans="1:34" s="359" customFormat="1" ht="26.1" customHeight="1" x14ac:dyDescent="0.2">
      <c r="A40" s="1547"/>
      <c r="B40" s="952" t="s">
        <v>1498</v>
      </c>
      <c r="C40" s="360"/>
      <c r="D40" s="360"/>
      <c r="E40" s="360"/>
      <c r="F40" s="360"/>
      <c r="G40" s="360"/>
      <c r="H40" s="360"/>
      <c r="I40" s="893"/>
      <c r="J40" s="859"/>
      <c r="K40" s="859"/>
      <c r="L40" s="859"/>
      <c r="M40" s="859"/>
      <c r="N40" s="859"/>
      <c r="O40" s="859"/>
      <c r="P40" s="859"/>
      <c r="Q40" s="859"/>
      <c r="R40" s="859"/>
      <c r="S40" s="949"/>
      <c r="T40" s="858"/>
      <c r="U40" s="604" t="s">
        <v>1230</v>
      </c>
      <c r="V40" s="1547"/>
      <c r="W40" s="1547"/>
      <c r="X40" s="1547"/>
      <c r="Y40" s="1547"/>
      <c r="Z40" s="1547"/>
      <c r="AA40" s="829"/>
      <c r="AB40" s="829"/>
      <c r="AC40" s="829"/>
      <c r="AD40" s="829"/>
      <c r="AE40" s="829"/>
      <c r="AF40" s="829"/>
      <c r="AG40" s="829"/>
      <c r="AH40" s="829"/>
    </row>
    <row r="41" spans="1:34" s="359" customFormat="1" ht="12" customHeight="1" x14ac:dyDescent="0.2">
      <c r="A41" s="1547"/>
      <c r="B41" s="952"/>
      <c r="C41" s="360"/>
      <c r="D41" s="360"/>
      <c r="E41" s="360"/>
      <c r="F41" s="360"/>
      <c r="G41" s="360"/>
      <c r="H41" s="360"/>
      <c r="I41" s="893"/>
      <c r="J41" s="859"/>
      <c r="K41" s="859"/>
      <c r="L41" s="859"/>
      <c r="M41" s="859"/>
      <c r="N41" s="859"/>
      <c r="O41" s="859"/>
      <c r="P41" s="859"/>
      <c r="Q41" s="859"/>
      <c r="R41" s="859"/>
      <c r="S41" s="949"/>
      <c r="T41" s="858"/>
      <c r="U41" s="1137"/>
      <c r="V41" s="1547"/>
      <c r="W41" s="1547"/>
      <c r="X41" s="1547"/>
      <c r="Y41" s="1547"/>
      <c r="Z41" s="1547"/>
      <c r="AA41" s="829"/>
      <c r="AB41" s="829"/>
      <c r="AC41" s="829"/>
      <c r="AD41" s="829"/>
      <c r="AE41" s="829"/>
      <c r="AF41" s="829"/>
      <c r="AG41" s="829"/>
      <c r="AH41" s="829"/>
    </row>
    <row r="42" spans="1:34" s="359" customFormat="1" ht="26.1" customHeight="1" x14ac:dyDescent="0.2">
      <c r="A42" s="1547"/>
      <c r="B42" s="1131" t="s">
        <v>1499</v>
      </c>
      <c r="C42" s="360"/>
      <c r="D42" s="360"/>
      <c r="E42" s="360"/>
      <c r="F42" s="360"/>
      <c r="G42" s="360"/>
      <c r="H42" s="360"/>
      <c r="I42" s="893"/>
      <c r="J42" s="859"/>
      <c r="K42" s="859"/>
      <c r="L42" s="859"/>
      <c r="M42" s="859"/>
      <c r="N42" s="859"/>
      <c r="O42" s="859"/>
      <c r="P42" s="859"/>
      <c r="Q42" s="859"/>
      <c r="R42" s="859"/>
      <c r="S42" s="949"/>
      <c r="T42" s="858"/>
      <c r="U42" s="378" t="s">
        <v>1016</v>
      </c>
      <c r="V42" s="1547"/>
      <c r="W42" s="1547"/>
      <c r="X42" s="1547"/>
      <c r="Y42" s="1547"/>
      <c r="Z42" s="1547"/>
      <c r="AA42" s="829"/>
      <c r="AB42" s="829"/>
      <c r="AC42" s="829"/>
      <c r="AD42" s="829"/>
      <c r="AE42" s="829"/>
      <c r="AF42" s="829"/>
      <c r="AG42" s="829"/>
      <c r="AH42" s="829"/>
    </row>
    <row r="43" spans="1:34" s="359" customFormat="1" ht="26.1" customHeight="1" x14ac:dyDescent="0.2">
      <c r="A43" s="1547"/>
      <c r="B43" s="1134" t="s">
        <v>933</v>
      </c>
      <c r="C43" s="1071">
        <v>0</v>
      </c>
      <c r="D43" s="1071">
        <v>0</v>
      </c>
      <c r="E43" s="1071">
        <v>0</v>
      </c>
      <c r="F43" s="1071">
        <v>0</v>
      </c>
      <c r="G43" s="1611">
        <v>0</v>
      </c>
      <c r="H43" s="1611">
        <v>0</v>
      </c>
      <c r="I43" s="1733">
        <v>0</v>
      </c>
      <c r="J43" s="1732">
        <v>0</v>
      </c>
      <c r="K43" s="1732">
        <v>0</v>
      </c>
      <c r="L43" s="1732">
        <v>0</v>
      </c>
      <c r="M43" s="1732">
        <v>0</v>
      </c>
      <c r="N43" s="1732">
        <v>0</v>
      </c>
      <c r="O43" s="1732">
        <v>0</v>
      </c>
      <c r="P43" s="1732">
        <v>0</v>
      </c>
      <c r="Q43" s="1732">
        <v>0</v>
      </c>
      <c r="R43" s="1732">
        <v>0</v>
      </c>
      <c r="S43" s="1734">
        <v>0</v>
      </c>
      <c r="T43" s="1735">
        <v>0</v>
      </c>
      <c r="U43" s="606" t="s">
        <v>936</v>
      </c>
      <c r="V43" s="1547"/>
      <c r="W43" s="1547"/>
      <c r="X43" s="1547"/>
      <c r="Y43" s="1547"/>
      <c r="Z43" s="1547"/>
      <c r="AA43" s="829"/>
      <c r="AB43" s="829"/>
      <c r="AC43" s="829"/>
      <c r="AD43" s="829"/>
      <c r="AE43" s="829"/>
      <c r="AF43" s="829"/>
      <c r="AG43" s="829"/>
      <c r="AH43" s="829"/>
    </row>
    <row r="44" spans="1:34" s="359" customFormat="1" ht="26.1" customHeight="1" x14ac:dyDescent="0.2">
      <c r="A44" s="1547"/>
      <c r="B44" s="1134" t="s">
        <v>952</v>
      </c>
      <c r="C44" s="1071">
        <v>1.0212001203543138E-9</v>
      </c>
      <c r="D44" s="1071">
        <v>1.0551559115773761E-8</v>
      </c>
      <c r="E44" s="1071">
        <v>5.2661708586939541E-9</v>
      </c>
      <c r="F44" s="1071">
        <v>2.3978011964389214E-9</v>
      </c>
      <c r="G44" s="1611">
        <v>0</v>
      </c>
      <c r="H44" s="1611">
        <v>0</v>
      </c>
      <c r="I44" s="1733">
        <v>0</v>
      </c>
      <c r="J44" s="1732">
        <v>0</v>
      </c>
      <c r="K44" s="1732">
        <v>0</v>
      </c>
      <c r="L44" s="1732">
        <v>0</v>
      </c>
      <c r="M44" s="1732">
        <v>0</v>
      </c>
      <c r="N44" s="1732">
        <v>0</v>
      </c>
      <c r="O44" s="1732">
        <v>0</v>
      </c>
      <c r="P44" s="1732">
        <v>0</v>
      </c>
      <c r="Q44" s="1732">
        <v>0</v>
      </c>
      <c r="R44" s="1732">
        <v>0</v>
      </c>
      <c r="S44" s="1734">
        <v>0</v>
      </c>
      <c r="T44" s="1735">
        <v>0</v>
      </c>
      <c r="U44" s="606" t="s">
        <v>1271</v>
      </c>
      <c r="V44" s="1547"/>
      <c r="W44" s="1547"/>
      <c r="X44" s="1547"/>
      <c r="Y44" s="1547"/>
      <c r="Z44" s="1547"/>
      <c r="AA44" s="829"/>
      <c r="AB44" s="829"/>
      <c r="AC44" s="829"/>
      <c r="AD44" s="829"/>
      <c r="AE44" s="829"/>
      <c r="AF44" s="829"/>
      <c r="AG44" s="829"/>
      <c r="AH44" s="829"/>
    </row>
    <row r="45" spans="1:34" s="359" customFormat="1" ht="26.1" customHeight="1" x14ac:dyDescent="0.2">
      <c r="A45" s="1547"/>
      <c r="B45" s="1134" t="s">
        <v>1018</v>
      </c>
      <c r="C45" s="1071">
        <v>0.9998146417211824</v>
      </c>
      <c r="D45" s="1071">
        <v>0.99932663244534192</v>
      </c>
      <c r="E45" s="1071">
        <v>0.99845306305789694</v>
      </c>
      <c r="F45" s="1071">
        <v>0.99800533904020139</v>
      </c>
      <c r="G45" s="1611">
        <v>0.99802244622015823</v>
      </c>
      <c r="H45" s="1611">
        <v>0.99842329046520706</v>
      </c>
      <c r="I45" s="1733">
        <v>0.99829477494809038</v>
      </c>
      <c r="J45" s="1732">
        <v>0.99839290623747479</v>
      </c>
      <c r="K45" s="1732">
        <v>0.99830804846083721</v>
      </c>
      <c r="L45" s="1732">
        <v>0.99843116966255607</v>
      </c>
      <c r="M45" s="1732">
        <v>0.99777623069827437</v>
      </c>
      <c r="N45" s="1732">
        <v>0.99788764095670768</v>
      </c>
      <c r="O45" s="1732">
        <v>0.99801883327034069</v>
      </c>
      <c r="P45" s="1732">
        <v>0.99807393538163314</v>
      </c>
      <c r="Q45" s="1732">
        <v>0.99814091066981259</v>
      </c>
      <c r="R45" s="1732">
        <v>0.99822324423020403</v>
      </c>
      <c r="S45" s="1734">
        <v>0.99830353730513977</v>
      </c>
      <c r="T45" s="1735">
        <v>0.99842329046520706</v>
      </c>
      <c r="U45" s="606" t="s">
        <v>295</v>
      </c>
      <c r="V45" s="1547"/>
      <c r="W45" s="1547"/>
      <c r="X45" s="1547"/>
      <c r="Y45" s="1547"/>
      <c r="Z45" s="1547"/>
      <c r="AA45" s="829"/>
      <c r="AB45" s="829"/>
      <c r="AC45" s="829"/>
      <c r="AD45" s="829"/>
      <c r="AE45" s="829"/>
      <c r="AF45" s="829"/>
      <c r="AG45" s="829"/>
      <c r="AH45" s="829"/>
    </row>
    <row r="46" spans="1:34" s="359" customFormat="1" ht="26.1" customHeight="1" x14ac:dyDescent="0.2">
      <c r="A46" s="1547"/>
      <c r="B46" s="1134" t="s">
        <v>934</v>
      </c>
      <c r="C46" s="1071">
        <v>1.8535725761729843E-4</v>
      </c>
      <c r="D46" s="1071">
        <v>6.7335700309888841E-4</v>
      </c>
      <c r="E46" s="1071">
        <v>1.5469316759322135E-3</v>
      </c>
      <c r="F46" s="1071">
        <v>1.9946585619973916E-3</v>
      </c>
      <c r="G46" s="1611">
        <v>1.9775537798418529E-3</v>
      </c>
      <c r="H46" s="1611">
        <v>1.5767095347929477E-3</v>
      </c>
      <c r="I46" s="1733">
        <v>1.7052250519095332E-3</v>
      </c>
      <c r="J46" s="1732">
        <v>1.6070937625252857E-3</v>
      </c>
      <c r="K46" s="1732">
        <v>1.6919515391627183E-3</v>
      </c>
      <c r="L46" s="1732">
        <v>1.5688303374439946E-3</v>
      </c>
      <c r="M46" s="1732">
        <v>2.2237693017255981E-3</v>
      </c>
      <c r="N46" s="1732">
        <v>2.1123590432924107E-3</v>
      </c>
      <c r="O46" s="1732">
        <v>1.981166729659247E-3</v>
      </c>
      <c r="P46" s="1732">
        <v>1.9260646183668325E-3</v>
      </c>
      <c r="Q46" s="1732">
        <v>1.8590893301874067E-3</v>
      </c>
      <c r="R46" s="1732">
        <v>1.7767557697959495E-3</v>
      </c>
      <c r="S46" s="1734">
        <v>1.6964626948602342E-3</v>
      </c>
      <c r="T46" s="1735">
        <v>1.5767095347929477E-3</v>
      </c>
      <c r="U46" s="606" t="s">
        <v>1227</v>
      </c>
      <c r="V46" s="1547"/>
      <c r="W46" s="1547"/>
      <c r="X46" s="1547"/>
      <c r="Y46" s="1547"/>
      <c r="Z46" s="1547"/>
      <c r="AA46" s="829"/>
      <c r="AB46" s="829"/>
      <c r="AC46" s="829"/>
      <c r="AD46" s="829"/>
      <c r="AE46" s="829"/>
      <c r="AF46" s="829"/>
      <c r="AG46" s="829"/>
      <c r="AH46" s="829"/>
    </row>
    <row r="47" spans="1:34" s="359" customFormat="1" ht="26.1" customHeight="1" x14ac:dyDescent="0.2">
      <c r="A47" s="1547"/>
      <c r="B47" s="1135" t="s">
        <v>1497</v>
      </c>
      <c r="C47" s="1072">
        <v>0.99999999999999978</v>
      </c>
      <c r="D47" s="1072">
        <v>0.99999999999999989</v>
      </c>
      <c r="E47" s="1072">
        <v>1</v>
      </c>
      <c r="F47" s="1072">
        <v>1</v>
      </c>
      <c r="G47" s="1072">
        <v>1</v>
      </c>
      <c r="H47" s="1072">
        <v>1</v>
      </c>
      <c r="I47" s="1736">
        <v>0.99999999999999989</v>
      </c>
      <c r="J47" s="1729">
        <v>1</v>
      </c>
      <c r="K47" s="1729">
        <v>0.99999999999999989</v>
      </c>
      <c r="L47" s="1729">
        <v>1</v>
      </c>
      <c r="M47" s="1729">
        <v>1</v>
      </c>
      <c r="N47" s="1729">
        <v>1</v>
      </c>
      <c r="O47" s="1729">
        <v>0.99999999999999989</v>
      </c>
      <c r="P47" s="1729">
        <v>1</v>
      </c>
      <c r="Q47" s="1729">
        <v>1</v>
      </c>
      <c r="R47" s="1729">
        <v>1</v>
      </c>
      <c r="S47" s="1730">
        <v>1</v>
      </c>
      <c r="T47" s="1731">
        <v>1</v>
      </c>
      <c r="U47" s="604" t="s">
        <v>1013</v>
      </c>
      <c r="V47" s="1547"/>
      <c r="W47" s="1547"/>
      <c r="X47" s="1547"/>
      <c r="Y47" s="1547"/>
      <c r="Z47" s="1547"/>
      <c r="AA47" s="829"/>
      <c r="AB47" s="829"/>
      <c r="AC47" s="829"/>
      <c r="AD47" s="829"/>
      <c r="AE47" s="829"/>
      <c r="AF47" s="829"/>
      <c r="AG47" s="829"/>
      <c r="AH47" s="829"/>
    </row>
    <row r="48" spans="1:34" s="359" customFormat="1" ht="12" customHeight="1" x14ac:dyDescent="0.2">
      <c r="A48" s="1547"/>
      <c r="B48" s="1135"/>
      <c r="C48" s="1071"/>
      <c r="D48" s="1071"/>
      <c r="E48" s="1071"/>
      <c r="F48" s="1071"/>
      <c r="G48" s="1071"/>
      <c r="H48" s="1071"/>
      <c r="I48" s="1724"/>
      <c r="J48" s="1725"/>
      <c r="K48" s="1725"/>
      <c r="L48" s="1725"/>
      <c r="M48" s="1725"/>
      <c r="N48" s="1725"/>
      <c r="O48" s="1725"/>
      <c r="P48" s="1725"/>
      <c r="Q48" s="1725"/>
      <c r="R48" s="1725"/>
      <c r="S48" s="1726"/>
      <c r="T48" s="1727"/>
      <c r="U48" s="1137"/>
      <c r="V48" s="1547"/>
      <c r="W48" s="1547"/>
      <c r="X48" s="1547"/>
      <c r="Y48" s="1547"/>
      <c r="Z48" s="1547"/>
      <c r="AA48" s="829"/>
      <c r="AB48" s="829"/>
      <c r="AC48" s="829"/>
      <c r="AD48" s="829"/>
      <c r="AE48" s="829"/>
      <c r="AF48" s="829"/>
      <c r="AG48" s="829"/>
      <c r="AH48" s="829"/>
    </row>
    <row r="49" spans="1:34" s="359" customFormat="1" ht="26.1" customHeight="1" x14ac:dyDescent="0.2">
      <c r="A49" s="1547"/>
      <c r="B49" s="1136" t="s">
        <v>1500</v>
      </c>
      <c r="C49" s="1071"/>
      <c r="D49" s="1071"/>
      <c r="E49" s="1071"/>
      <c r="F49" s="1071"/>
      <c r="G49" s="1071"/>
      <c r="H49" s="1071"/>
      <c r="I49" s="1724"/>
      <c r="J49" s="1725"/>
      <c r="K49" s="1725"/>
      <c r="L49" s="1725"/>
      <c r="M49" s="1725"/>
      <c r="N49" s="1725"/>
      <c r="O49" s="1725"/>
      <c r="P49" s="1725"/>
      <c r="Q49" s="1725"/>
      <c r="R49" s="1725"/>
      <c r="S49" s="1726"/>
      <c r="T49" s="1727"/>
      <c r="U49" s="378" t="s">
        <v>1017</v>
      </c>
      <c r="V49" s="1547"/>
      <c r="W49" s="1547"/>
      <c r="X49" s="1547"/>
      <c r="Y49" s="1547"/>
      <c r="Z49" s="1547"/>
      <c r="AA49" s="829"/>
      <c r="AB49" s="829"/>
      <c r="AC49" s="829"/>
      <c r="AD49" s="829"/>
      <c r="AE49" s="829"/>
      <c r="AF49" s="829"/>
      <c r="AG49" s="829"/>
      <c r="AH49" s="829"/>
    </row>
    <row r="50" spans="1:34" s="359" customFormat="1" ht="26.1" customHeight="1" x14ac:dyDescent="0.2">
      <c r="A50" s="1547"/>
      <c r="B50" s="1134" t="s">
        <v>1501</v>
      </c>
      <c r="C50" s="1071">
        <v>0.78675406970171724</v>
      </c>
      <c r="D50" s="1071">
        <v>0.76886410469813593</v>
      </c>
      <c r="E50" s="1071">
        <v>0.65121415757442447</v>
      </c>
      <c r="F50" s="1071">
        <v>0.69157000383601652</v>
      </c>
      <c r="G50" s="1071">
        <v>0.74131038610576094</v>
      </c>
      <c r="H50" s="1071">
        <v>0.84723776645495608</v>
      </c>
      <c r="I50" s="1724">
        <v>0.76818117460888335</v>
      </c>
      <c r="J50" s="1725">
        <v>0.78449513997999865</v>
      </c>
      <c r="K50" s="1725">
        <v>0.77293350216933976</v>
      </c>
      <c r="L50" s="1725">
        <v>0.78248023385995613</v>
      </c>
      <c r="M50" s="1725">
        <v>0.79309433083973702</v>
      </c>
      <c r="N50" s="1725">
        <v>0.80147311672078947</v>
      </c>
      <c r="O50" s="1725">
        <v>0.80842024037330951</v>
      </c>
      <c r="P50" s="1725">
        <v>0.81764585668089895</v>
      </c>
      <c r="Q50" s="1725">
        <v>0.82699392972410224</v>
      </c>
      <c r="R50" s="1725">
        <v>0.83386909979485635</v>
      </c>
      <c r="S50" s="1726">
        <v>0.83981124650562911</v>
      </c>
      <c r="T50" s="1727">
        <v>0.84723776645495608</v>
      </c>
      <c r="U50" s="606" t="s">
        <v>1303</v>
      </c>
      <c r="V50" s="1547"/>
      <c r="W50" s="1547"/>
      <c r="X50" s="1547"/>
      <c r="Y50" s="1547"/>
      <c r="Z50" s="1547"/>
      <c r="AA50" s="829"/>
      <c r="AB50" s="829"/>
      <c r="AC50" s="829"/>
      <c r="AD50" s="829"/>
      <c r="AE50" s="829"/>
      <c r="AF50" s="829"/>
      <c r="AG50" s="829"/>
      <c r="AH50" s="829"/>
    </row>
    <row r="51" spans="1:34" s="359" customFormat="1" ht="26.1" customHeight="1" x14ac:dyDescent="0.2">
      <c r="A51" s="1547"/>
      <c r="B51" s="1134" t="s">
        <v>1502</v>
      </c>
      <c r="C51" s="1071">
        <v>0.21324593029828273</v>
      </c>
      <c r="D51" s="1071">
        <v>0.23113589530186415</v>
      </c>
      <c r="E51" s="1071">
        <v>0.34878584242557553</v>
      </c>
      <c r="F51" s="1071">
        <v>0.30842999616398342</v>
      </c>
      <c r="G51" s="1071">
        <v>0.25868961389423906</v>
      </c>
      <c r="H51" s="1071">
        <v>0.15276223354504384</v>
      </c>
      <c r="I51" s="1724">
        <v>0.23181882539111653</v>
      </c>
      <c r="J51" s="1725">
        <v>0.21550486002000144</v>
      </c>
      <c r="K51" s="1725">
        <v>0.2270664978306603</v>
      </c>
      <c r="L51" s="1725">
        <v>0.21751976614004387</v>
      </c>
      <c r="M51" s="1725">
        <v>0.20690566916026296</v>
      </c>
      <c r="N51" s="1725">
        <v>0.19852688327921053</v>
      </c>
      <c r="O51" s="1725">
        <v>0.19157975962669052</v>
      </c>
      <c r="P51" s="1725">
        <v>0.18235414331910102</v>
      </c>
      <c r="Q51" s="1725">
        <v>0.17300607027589776</v>
      </c>
      <c r="R51" s="1725">
        <v>0.16613090020514362</v>
      </c>
      <c r="S51" s="1726">
        <v>0.16018875349437095</v>
      </c>
      <c r="T51" s="1727">
        <v>0.15276223354504384</v>
      </c>
      <c r="U51" s="606" t="s">
        <v>1304</v>
      </c>
      <c r="V51" s="1547"/>
      <c r="W51" s="1547"/>
      <c r="X51" s="1547"/>
      <c r="Y51" s="1547"/>
      <c r="Z51" s="1547"/>
      <c r="AA51" s="829"/>
      <c r="AB51" s="829"/>
      <c r="AC51" s="829"/>
      <c r="AD51" s="829"/>
      <c r="AE51" s="829"/>
      <c r="AF51" s="829"/>
      <c r="AG51" s="829"/>
      <c r="AH51" s="829"/>
    </row>
    <row r="52" spans="1:34" s="359" customFormat="1" ht="26.1" customHeight="1" x14ac:dyDescent="0.2">
      <c r="A52" s="1547"/>
      <c r="B52" s="1135" t="s">
        <v>1497</v>
      </c>
      <c r="C52" s="1072">
        <v>1</v>
      </c>
      <c r="D52" s="1072">
        <v>1</v>
      </c>
      <c r="E52" s="1072">
        <v>1</v>
      </c>
      <c r="F52" s="1072">
        <v>1</v>
      </c>
      <c r="G52" s="1072">
        <v>1</v>
      </c>
      <c r="H52" s="1072">
        <v>0.99999999999999989</v>
      </c>
      <c r="I52" s="1728">
        <v>0.99999999999999989</v>
      </c>
      <c r="J52" s="1729">
        <v>1</v>
      </c>
      <c r="K52" s="1729">
        <v>1</v>
      </c>
      <c r="L52" s="1729">
        <v>1</v>
      </c>
      <c r="M52" s="1729">
        <v>1</v>
      </c>
      <c r="N52" s="1729">
        <v>1</v>
      </c>
      <c r="O52" s="1729">
        <v>1</v>
      </c>
      <c r="P52" s="1729">
        <v>1</v>
      </c>
      <c r="Q52" s="1729">
        <v>1</v>
      </c>
      <c r="R52" s="1729">
        <v>1</v>
      </c>
      <c r="S52" s="1730">
        <v>1</v>
      </c>
      <c r="T52" s="1731">
        <v>0.99999999999999989</v>
      </c>
      <c r="U52" s="604" t="s">
        <v>1013</v>
      </c>
      <c r="V52" s="1547"/>
      <c r="W52" s="1547"/>
      <c r="X52" s="1547"/>
      <c r="Y52" s="1547"/>
      <c r="Z52" s="1547"/>
      <c r="AA52" s="829"/>
      <c r="AB52" s="829"/>
      <c r="AC52" s="829"/>
      <c r="AD52" s="829"/>
      <c r="AE52" s="829"/>
      <c r="AF52" s="829"/>
      <c r="AG52" s="829"/>
      <c r="AH52" s="829"/>
    </row>
    <row r="53" spans="1:34" s="359" customFormat="1" ht="26.25" customHeight="1" thickBot="1" x14ac:dyDescent="0.25">
      <c r="A53" s="1547"/>
      <c r="B53" s="1133"/>
      <c r="C53" s="967"/>
      <c r="D53" s="967"/>
      <c r="E53" s="967"/>
      <c r="F53" s="972"/>
      <c r="G53" s="972"/>
      <c r="H53" s="972"/>
      <c r="I53" s="968"/>
      <c r="J53" s="969"/>
      <c r="K53" s="969"/>
      <c r="L53" s="969"/>
      <c r="M53" s="969"/>
      <c r="N53" s="969"/>
      <c r="O53" s="969"/>
      <c r="P53" s="969"/>
      <c r="Q53" s="969"/>
      <c r="R53" s="969"/>
      <c r="S53" s="971"/>
      <c r="T53" s="1130"/>
      <c r="U53" s="916"/>
      <c r="V53" s="1547"/>
      <c r="W53" s="1547"/>
      <c r="X53" s="1547"/>
      <c r="Y53" s="1547"/>
      <c r="Z53" s="1547"/>
      <c r="AA53" s="829"/>
      <c r="AB53" s="829"/>
      <c r="AC53" s="829"/>
      <c r="AD53" s="829"/>
      <c r="AE53" s="829"/>
      <c r="AF53" s="829"/>
      <c r="AG53" s="829"/>
      <c r="AH53" s="829"/>
    </row>
    <row r="54" spans="1:34" s="762" customFormat="1" ht="24.95" customHeight="1" thickTop="1" x14ac:dyDescent="0.2">
      <c r="B54" s="757"/>
      <c r="C54" s="497"/>
      <c r="D54" s="497"/>
      <c r="E54" s="497"/>
      <c r="F54" s="497"/>
      <c r="G54" s="497"/>
      <c r="H54" s="497"/>
      <c r="I54" s="497"/>
      <c r="J54" s="497"/>
      <c r="K54" s="497"/>
      <c r="L54" s="497"/>
      <c r="M54" s="497"/>
      <c r="N54" s="497"/>
      <c r="O54" s="497"/>
      <c r="P54" s="497"/>
      <c r="Q54" s="497"/>
      <c r="R54" s="497"/>
      <c r="S54" s="497"/>
      <c r="T54" s="497"/>
      <c r="U54" s="757"/>
      <c r="V54" s="1547"/>
      <c r="W54" s="1547"/>
      <c r="X54" s="1547"/>
      <c r="Y54" s="1547"/>
      <c r="Z54" s="1547"/>
      <c r="AA54" s="794"/>
      <c r="AB54" s="794"/>
      <c r="AC54" s="794"/>
      <c r="AD54" s="794"/>
      <c r="AE54" s="794"/>
      <c r="AF54" s="794"/>
      <c r="AG54" s="794"/>
    </row>
    <row r="55" spans="1:34" s="762" customFormat="1" ht="15" customHeight="1" x14ac:dyDescent="0.2">
      <c r="B55" s="795"/>
      <c r="C55" s="497"/>
      <c r="D55" s="497"/>
      <c r="E55" s="497"/>
      <c r="F55" s="497"/>
      <c r="G55" s="497"/>
      <c r="H55" s="497"/>
      <c r="I55" s="497"/>
      <c r="J55" s="497"/>
      <c r="K55" s="497"/>
      <c r="L55" s="497"/>
      <c r="M55" s="497"/>
      <c r="N55" s="497"/>
      <c r="O55" s="497"/>
      <c r="P55" s="497"/>
      <c r="Q55" s="497"/>
      <c r="R55" s="497"/>
      <c r="S55" s="497"/>
      <c r="T55" s="497"/>
      <c r="V55" s="1547"/>
      <c r="W55" s="1547"/>
      <c r="X55" s="1547"/>
      <c r="Y55" s="1547"/>
      <c r="Z55" s="1547"/>
      <c r="AA55" s="794"/>
      <c r="AB55" s="794"/>
      <c r="AC55" s="794"/>
      <c r="AD55" s="794"/>
      <c r="AE55" s="794"/>
      <c r="AF55" s="794"/>
      <c r="AG55" s="794"/>
    </row>
    <row r="56" spans="1:34" s="797" customFormat="1" ht="36.75" x14ac:dyDescent="0.2">
      <c r="B56" s="1816" t="s">
        <v>1794</v>
      </c>
      <c r="C56" s="1816"/>
      <c r="D56" s="1816"/>
      <c r="E56" s="1816"/>
      <c r="F56" s="1816"/>
      <c r="G56" s="1816"/>
      <c r="H56" s="1816"/>
      <c r="I56" s="1816"/>
      <c r="J56" s="1816"/>
      <c r="K56" s="1816"/>
      <c r="L56" s="1817" t="s">
        <v>1793</v>
      </c>
      <c r="M56" s="1817"/>
      <c r="N56" s="1817"/>
      <c r="O56" s="1817"/>
      <c r="P56" s="1817"/>
      <c r="Q56" s="1817"/>
      <c r="R56" s="1817"/>
      <c r="S56" s="1817"/>
      <c r="T56" s="1817"/>
      <c r="U56" s="1817"/>
      <c r="V56" s="1547"/>
      <c r="W56" s="1547"/>
      <c r="X56" s="1547"/>
      <c r="Y56" s="1547"/>
      <c r="Z56" s="1547"/>
      <c r="AA56" s="796"/>
      <c r="AB56" s="796"/>
      <c r="AC56" s="796"/>
      <c r="AD56" s="796"/>
      <c r="AE56" s="796"/>
      <c r="AF56" s="796"/>
      <c r="AG56" s="796"/>
    </row>
    <row r="57" spans="1:34" s="762" customFormat="1" ht="12.75" customHeight="1" x14ac:dyDescent="0.2">
      <c r="B57" s="798"/>
      <c r="C57" s="761"/>
      <c r="D57" s="761"/>
      <c r="E57" s="761"/>
      <c r="F57" s="761"/>
      <c r="G57" s="761"/>
      <c r="H57" s="761"/>
      <c r="I57" s="761"/>
      <c r="J57" s="761"/>
      <c r="K57" s="761"/>
      <c r="L57" s="761"/>
      <c r="M57" s="761"/>
      <c r="N57" s="761"/>
      <c r="O57" s="761"/>
      <c r="P57" s="761"/>
      <c r="Q57" s="761"/>
      <c r="R57" s="761"/>
      <c r="S57" s="761"/>
      <c r="T57" s="761"/>
      <c r="V57" s="1547"/>
      <c r="W57" s="1547"/>
      <c r="X57" s="1547"/>
      <c r="Y57" s="1547"/>
      <c r="Z57" s="1547"/>
      <c r="AA57" s="794"/>
      <c r="AB57" s="794"/>
      <c r="AC57" s="794"/>
      <c r="AD57" s="794"/>
      <c r="AE57" s="794"/>
      <c r="AF57" s="794"/>
      <c r="AG57" s="794"/>
    </row>
    <row r="58" spans="1:34" s="801" customFormat="1" ht="24.95" customHeight="1" x14ac:dyDescent="0.2">
      <c r="B58" s="1704" t="s">
        <v>1720</v>
      </c>
      <c r="C58" s="799"/>
      <c r="D58" s="799"/>
      <c r="E58" s="799"/>
      <c r="F58" s="799"/>
      <c r="G58" s="799"/>
      <c r="H58" s="799"/>
      <c r="I58" s="799"/>
      <c r="J58" s="799"/>
      <c r="K58" s="799"/>
      <c r="L58" s="799"/>
      <c r="M58" s="799"/>
      <c r="N58" s="799"/>
      <c r="O58" s="799"/>
      <c r="P58" s="799"/>
      <c r="Q58" s="799"/>
      <c r="R58" s="799"/>
      <c r="S58" s="799"/>
      <c r="T58" s="799"/>
      <c r="U58" s="687" t="s">
        <v>1724</v>
      </c>
      <c r="V58" s="1547"/>
      <c r="W58" s="1547"/>
      <c r="X58" s="1547"/>
      <c r="Y58" s="1547"/>
      <c r="Z58" s="1547"/>
      <c r="AA58" s="800"/>
      <c r="AB58" s="800"/>
      <c r="AC58" s="800"/>
      <c r="AD58" s="800"/>
      <c r="AE58" s="800"/>
      <c r="AF58" s="800"/>
      <c r="AG58" s="800"/>
    </row>
    <row r="59" spans="1:34" s="762" customFormat="1" ht="12.75" customHeight="1" thickBot="1" x14ac:dyDescent="0.25">
      <c r="B59" s="802"/>
      <c r="C59" s="497"/>
      <c r="D59" s="497"/>
      <c r="E59" s="497"/>
      <c r="F59" s="497"/>
      <c r="G59" s="497"/>
      <c r="H59" s="497"/>
      <c r="I59" s="497"/>
      <c r="J59" s="497"/>
      <c r="K59" s="497"/>
      <c r="L59" s="497"/>
      <c r="M59" s="497"/>
      <c r="N59" s="497"/>
      <c r="O59" s="497"/>
      <c r="P59" s="497"/>
      <c r="Q59" s="497"/>
      <c r="R59" s="497"/>
      <c r="S59" s="497"/>
      <c r="T59" s="497"/>
      <c r="U59" s="802"/>
      <c r="V59" s="1547"/>
      <c r="W59" s="1547"/>
      <c r="X59" s="1547"/>
      <c r="Y59" s="1547"/>
      <c r="Z59" s="1547"/>
      <c r="AA59" s="794"/>
      <c r="AB59" s="794"/>
      <c r="AC59" s="794"/>
      <c r="AD59" s="794"/>
      <c r="AE59" s="794"/>
      <c r="AF59" s="794"/>
      <c r="AG59" s="794"/>
    </row>
    <row r="60" spans="1:34" s="803" customFormat="1" ht="27" customHeight="1" thickTop="1" x14ac:dyDescent="0.2">
      <c r="B60" s="1818" t="s">
        <v>885</v>
      </c>
      <c r="C60" s="1758">
        <v>2014</v>
      </c>
      <c r="D60" s="1758">
        <v>2015</v>
      </c>
      <c r="E60" s="1758">
        <v>2016</v>
      </c>
      <c r="F60" s="1758">
        <v>2017</v>
      </c>
      <c r="G60" s="1758">
        <v>2018</v>
      </c>
      <c r="H60" s="1758">
        <v>2019</v>
      </c>
      <c r="I60" s="1796">
        <v>2019</v>
      </c>
      <c r="J60" s="1797"/>
      <c r="K60" s="1797"/>
      <c r="L60" s="1798">
        <v>2019</v>
      </c>
      <c r="M60" s="1798"/>
      <c r="N60" s="1798"/>
      <c r="O60" s="1798"/>
      <c r="P60" s="1798"/>
      <c r="Q60" s="1798"/>
      <c r="R60" s="1798"/>
      <c r="S60" s="1798"/>
      <c r="T60" s="1799"/>
      <c r="U60" s="1821" t="s">
        <v>884</v>
      </c>
      <c r="V60" s="1547"/>
      <c r="W60" s="1547"/>
      <c r="X60" s="1547"/>
      <c r="Y60" s="1547"/>
      <c r="Z60" s="1547"/>
    </row>
    <row r="61" spans="1:34" s="804" customFormat="1" ht="24.95" customHeight="1" x14ac:dyDescent="0.2">
      <c r="B61" s="1819"/>
      <c r="C61" s="1759"/>
      <c r="D61" s="1759"/>
      <c r="E61" s="1759"/>
      <c r="F61" s="1759"/>
      <c r="G61" s="1759"/>
      <c r="H61" s="1759"/>
      <c r="I61" s="366" t="s">
        <v>373</v>
      </c>
      <c r="J61" s="367" t="s">
        <v>374</v>
      </c>
      <c r="K61" s="367" t="s">
        <v>375</v>
      </c>
      <c r="L61" s="367" t="s">
        <v>376</v>
      </c>
      <c r="M61" s="367" t="s">
        <v>377</v>
      </c>
      <c r="N61" s="367" t="s">
        <v>367</v>
      </c>
      <c r="O61" s="367" t="s">
        <v>368</v>
      </c>
      <c r="P61" s="367" t="s">
        <v>369</v>
      </c>
      <c r="Q61" s="367" t="s">
        <v>370</v>
      </c>
      <c r="R61" s="367" t="s">
        <v>371</v>
      </c>
      <c r="S61" s="367" t="s">
        <v>372</v>
      </c>
      <c r="T61" s="368" t="s">
        <v>1468</v>
      </c>
      <c r="U61" s="1822"/>
      <c r="V61" s="1547"/>
      <c r="W61" s="1547"/>
      <c r="X61" s="1547"/>
      <c r="Y61" s="1547"/>
      <c r="Z61" s="1547"/>
    </row>
    <row r="62" spans="1:34" s="804" customFormat="1" ht="24.95" customHeight="1" x14ac:dyDescent="0.2">
      <c r="B62" s="1820"/>
      <c r="C62" s="1760"/>
      <c r="D62" s="1760"/>
      <c r="E62" s="1760"/>
      <c r="F62" s="1760"/>
      <c r="G62" s="1760"/>
      <c r="H62" s="1760"/>
      <c r="I62" s="369" t="s">
        <v>671</v>
      </c>
      <c r="J62" s="370" t="s">
        <v>149</v>
      </c>
      <c r="K62" s="370" t="s">
        <v>150</v>
      </c>
      <c r="L62" s="370" t="s">
        <v>151</v>
      </c>
      <c r="M62" s="370" t="s">
        <v>366</v>
      </c>
      <c r="N62" s="370" t="s">
        <v>665</v>
      </c>
      <c r="O62" s="370" t="s">
        <v>666</v>
      </c>
      <c r="P62" s="370" t="s">
        <v>667</v>
      </c>
      <c r="Q62" s="370" t="s">
        <v>668</v>
      </c>
      <c r="R62" s="370" t="s">
        <v>669</v>
      </c>
      <c r="S62" s="370" t="s">
        <v>670</v>
      </c>
      <c r="T62" s="371" t="s">
        <v>664</v>
      </c>
      <c r="U62" s="1823"/>
      <c r="V62" s="1547"/>
      <c r="W62" s="1547"/>
      <c r="X62" s="1547"/>
      <c r="Y62" s="1547"/>
      <c r="Z62" s="1547"/>
    </row>
    <row r="63" spans="1:34" s="762" customFormat="1" ht="12" customHeight="1" x14ac:dyDescent="0.2">
      <c r="B63" s="767"/>
      <c r="C63" s="756"/>
      <c r="D63" s="756"/>
      <c r="E63" s="756"/>
      <c r="F63" s="756"/>
      <c r="G63" s="756"/>
      <c r="H63" s="756"/>
      <c r="I63" s="760"/>
      <c r="J63" s="761"/>
      <c r="K63" s="761"/>
      <c r="L63" s="761"/>
      <c r="M63" s="761"/>
      <c r="N63" s="761"/>
      <c r="O63" s="761"/>
      <c r="P63" s="761"/>
      <c r="Q63" s="761"/>
      <c r="R63" s="761"/>
      <c r="S63" s="761"/>
      <c r="T63" s="759"/>
      <c r="U63" s="774"/>
      <c r="V63" s="1547"/>
      <c r="W63" s="1547"/>
      <c r="X63" s="1547"/>
      <c r="Y63" s="1547"/>
      <c r="Z63" s="1547"/>
      <c r="AA63" s="794"/>
      <c r="AB63" s="794"/>
      <c r="AC63" s="794"/>
      <c r="AD63" s="794"/>
      <c r="AE63" s="794"/>
      <c r="AF63" s="794"/>
      <c r="AG63" s="794"/>
    </row>
    <row r="64" spans="1:34" s="762" customFormat="1" ht="26.1" customHeight="1" x14ac:dyDescent="0.2">
      <c r="B64" s="825" t="s">
        <v>333</v>
      </c>
      <c r="C64" s="756"/>
      <c r="D64" s="756"/>
      <c r="E64" s="756"/>
      <c r="F64" s="756"/>
      <c r="G64" s="756"/>
      <c r="H64" s="756"/>
      <c r="I64" s="760"/>
      <c r="J64" s="761"/>
      <c r="K64" s="761"/>
      <c r="L64" s="761"/>
      <c r="M64" s="761"/>
      <c r="N64" s="761"/>
      <c r="O64" s="761"/>
      <c r="P64" s="761"/>
      <c r="Q64" s="761"/>
      <c r="R64" s="761"/>
      <c r="S64" s="761"/>
      <c r="T64" s="759"/>
      <c r="U64" s="422" t="s">
        <v>334</v>
      </c>
      <c r="V64" s="1547"/>
      <c r="W64" s="1547"/>
      <c r="X64" s="1547"/>
      <c r="Y64" s="1547"/>
      <c r="Z64" s="1547"/>
      <c r="AA64" s="794"/>
      <c r="AB64" s="794"/>
      <c r="AC64" s="794"/>
      <c r="AD64" s="794"/>
      <c r="AE64" s="794"/>
      <c r="AF64" s="794"/>
      <c r="AG64" s="794"/>
    </row>
    <row r="65" spans="2:33" s="762" customFormat="1" ht="26.1" customHeight="1" x14ac:dyDescent="0.2">
      <c r="B65" s="826" t="s">
        <v>335</v>
      </c>
      <c r="C65" s="765">
        <v>519756.67580000003</v>
      </c>
      <c r="D65" s="765">
        <v>544611.90330000001</v>
      </c>
      <c r="E65" s="765">
        <v>572527.24479999999</v>
      </c>
      <c r="F65" s="765">
        <v>628841.13450000004</v>
      </c>
      <c r="G65" s="756">
        <v>736612.39300000004</v>
      </c>
      <c r="H65" s="756">
        <v>874398.25349999999</v>
      </c>
      <c r="I65" s="760">
        <v>748744.58900000004</v>
      </c>
      <c r="J65" s="761">
        <v>759458.40700000001</v>
      </c>
      <c r="K65" s="761">
        <v>770046.29550000001</v>
      </c>
      <c r="L65" s="761">
        <v>780484.86849999998</v>
      </c>
      <c r="M65" s="761">
        <v>791144.7892</v>
      </c>
      <c r="N65" s="761">
        <v>800856.00419999997</v>
      </c>
      <c r="O65" s="761">
        <v>814490.53269999998</v>
      </c>
      <c r="P65" s="761">
        <v>825286.27819999994</v>
      </c>
      <c r="Q65" s="761">
        <v>839235.98569999996</v>
      </c>
      <c r="R65" s="761">
        <v>851972.32629999996</v>
      </c>
      <c r="S65" s="761">
        <v>863075.95929999999</v>
      </c>
      <c r="T65" s="759">
        <v>874398.25349999999</v>
      </c>
      <c r="U65" s="824" t="s">
        <v>336</v>
      </c>
      <c r="V65" s="1547"/>
      <c r="W65" s="1547"/>
      <c r="X65" s="1547"/>
      <c r="Y65" s="1547"/>
      <c r="Z65" s="1547"/>
      <c r="AA65" s="794"/>
      <c r="AB65" s="794"/>
      <c r="AC65" s="794"/>
      <c r="AD65" s="794"/>
      <c r="AE65" s="794"/>
      <c r="AF65" s="794"/>
      <c r="AG65" s="794"/>
    </row>
    <row r="66" spans="2:33" s="762" customFormat="1" ht="26.1" customHeight="1" x14ac:dyDescent="0.2">
      <c r="B66" s="826" t="s">
        <v>988</v>
      </c>
      <c r="C66" s="765">
        <v>8973.77</v>
      </c>
      <c r="D66" s="765">
        <v>9102.7099999999991</v>
      </c>
      <c r="E66" s="765">
        <v>9224.8330000000005</v>
      </c>
      <c r="F66" s="765">
        <v>9387.3490000000002</v>
      </c>
      <c r="G66" s="756">
        <v>9630.7780000000002</v>
      </c>
      <c r="H66" s="756">
        <v>9922.08</v>
      </c>
      <c r="I66" s="760">
        <v>9656.5079999999998</v>
      </c>
      <c r="J66" s="761">
        <v>9680.1610000000001</v>
      </c>
      <c r="K66" s="761">
        <v>9703.2260000000006</v>
      </c>
      <c r="L66" s="761">
        <v>9725.2919999999995</v>
      </c>
      <c r="M66" s="761">
        <v>9744.9459999999999</v>
      </c>
      <c r="N66" s="761">
        <v>9766.64</v>
      </c>
      <c r="O66" s="761">
        <v>9796.4930000000004</v>
      </c>
      <c r="P66" s="761">
        <v>9819.0730000000003</v>
      </c>
      <c r="Q66" s="761">
        <v>9846.7099999999991</v>
      </c>
      <c r="R66" s="761">
        <v>9873.9750000000004</v>
      </c>
      <c r="S66" s="761">
        <v>9897.7530000000006</v>
      </c>
      <c r="T66" s="759">
        <v>9922.08</v>
      </c>
      <c r="U66" s="824" t="s">
        <v>99</v>
      </c>
      <c r="V66" s="1547"/>
      <c r="W66" s="1547"/>
      <c r="X66" s="1547"/>
      <c r="Y66" s="1547"/>
      <c r="Z66" s="1547"/>
      <c r="AA66" s="794"/>
      <c r="AB66" s="794"/>
      <c r="AC66" s="794"/>
      <c r="AD66" s="794"/>
      <c r="AE66" s="794"/>
      <c r="AF66" s="794"/>
      <c r="AG66" s="794"/>
    </row>
    <row r="67" spans="2:33" s="762" customFormat="1" ht="12" customHeight="1" x14ac:dyDescent="0.2">
      <c r="B67" s="826"/>
      <c r="C67" s="765"/>
      <c r="D67" s="765"/>
      <c r="E67" s="765"/>
      <c r="F67" s="765"/>
      <c r="G67" s="756"/>
      <c r="H67" s="756"/>
      <c r="I67" s="760"/>
      <c r="J67" s="761"/>
      <c r="K67" s="761"/>
      <c r="L67" s="761"/>
      <c r="M67" s="761"/>
      <c r="N67" s="761"/>
      <c r="O67" s="761"/>
      <c r="P67" s="761"/>
      <c r="Q67" s="761"/>
      <c r="R67" s="761"/>
      <c r="S67" s="761"/>
      <c r="T67" s="759"/>
      <c r="U67" s="1139"/>
      <c r="V67" s="1547"/>
      <c r="W67" s="1547"/>
      <c r="X67" s="1547"/>
      <c r="Y67" s="1547"/>
      <c r="Z67" s="1547"/>
      <c r="AA67" s="794"/>
      <c r="AB67" s="794"/>
      <c r="AC67" s="794"/>
      <c r="AD67" s="794"/>
      <c r="AE67" s="794"/>
      <c r="AF67" s="794"/>
      <c r="AG67" s="794"/>
    </row>
    <row r="68" spans="2:33" s="762" customFormat="1" ht="26.1" customHeight="1" x14ac:dyDescent="0.2">
      <c r="B68" s="825" t="s">
        <v>989</v>
      </c>
      <c r="C68" s="765"/>
      <c r="D68" s="765"/>
      <c r="E68" s="765"/>
      <c r="F68" s="765"/>
      <c r="G68" s="756"/>
      <c r="H68" s="756"/>
      <c r="I68" s="760"/>
      <c r="J68" s="761"/>
      <c r="K68" s="761"/>
      <c r="L68" s="761"/>
      <c r="M68" s="761"/>
      <c r="N68" s="761"/>
      <c r="O68" s="761"/>
      <c r="P68" s="761"/>
      <c r="Q68" s="761"/>
      <c r="R68" s="761"/>
      <c r="S68" s="761"/>
      <c r="T68" s="759"/>
      <c r="U68" s="422" t="s">
        <v>694</v>
      </c>
      <c r="V68" s="1547"/>
      <c r="W68" s="1547"/>
      <c r="X68" s="1547"/>
      <c r="Y68" s="1547"/>
      <c r="Z68" s="1547"/>
      <c r="AA68" s="794"/>
      <c r="AB68" s="794"/>
      <c r="AC68" s="794"/>
      <c r="AD68" s="794"/>
      <c r="AE68" s="794"/>
      <c r="AF68" s="794"/>
      <c r="AG68" s="794"/>
    </row>
    <row r="69" spans="2:33" s="762" customFormat="1" ht="26.1" customHeight="1" x14ac:dyDescent="0.2">
      <c r="B69" s="826" t="s">
        <v>335</v>
      </c>
      <c r="C69" s="765">
        <v>455048.58519999997</v>
      </c>
      <c r="D69" s="765">
        <v>477526.30619999999</v>
      </c>
      <c r="E69" s="765">
        <v>501951.95289999997</v>
      </c>
      <c r="F69" s="765">
        <v>524057.86180000001</v>
      </c>
      <c r="G69" s="756">
        <v>560805.56885000004</v>
      </c>
      <c r="H69" s="756">
        <v>634017.45755000005</v>
      </c>
      <c r="I69" s="760">
        <v>564361.60234999994</v>
      </c>
      <c r="J69" s="761">
        <v>568319.95854999998</v>
      </c>
      <c r="K69" s="761">
        <v>572996.98684999999</v>
      </c>
      <c r="L69" s="761">
        <v>578034.88584999996</v>
      </c>
      <c r="M69" s="761">
        <v>584039.83814999997</v>
      </c>
      <c r="N69" s="761">
        <v>589344.35014999995</v>
      </c>
      <c r="O69" s="761">
        <v>595417.18565</v>
      </c>
      <c r="P69" s="761">
        <v>601699.13855000003</v>
      </c>
      <c r="Q69" s="761">
        <v>610054.48124999995</v>
      </c>
      <c r="R69" s="761">
        <v>616510.59635000001</v>
      </c>
      <c r="S69" s="761">
        <v>624130.38584999996</v>
      </c>
      <c r="T69" s="759">
        <v>634017.45755000005</v>
      </c>
      <c r="U69" s="824" t="s">
        <v>336</v>
      </c>
      <c r="V69" s="1547"/>
      <c r="W69" s="1547"/>
      <c r="X69" s="1547"/>
      <c r="Y69" s="1547"/>
      <c r="Z69" s="1547"/>
      <c r="AA69" s="794"/>
      <c r="AB69" s="794"/>
      <c r="AC69" s="794"/>
      <c r="AD69" s="794"/>
      <c r="AE69" s="794"/>
      <c r="AF69" s="794"/>
      <c r="AG69" s="794"/>
    </row>
    <row r="70" spans="2:33" s="762" customFormat="1" ht="26.1" customHeight="1" x14ac:dyDescent="0.2">
      <c r="B70" s="826" t="s">
        <v>988</v>
      </c>
      <c r="C70" s="765">
        <v>7072.6970000000001</v>
      </c>
      <c r="D70" s="765">
        <v>7196.09</v>
      </c>
      <c r="E70" s="765">
        <v>7312.8540000000003</v>
      </c>
      <c r="F70" s="765">
        <v>7407.4129999999996</v>
      </c>
      <c r="G70" s="756">
        <v>7527.3</v>
      </c>
      <c r="H70" s="756">
        <v>7704.8689999999997</v>
      </c>
      <c r="I70" s="760">
        <v>7537.375</v>
      </c>
      <c r="J70" s="761">
        <v>7548.7120000000004</v>
      </c>
      <c r="K70" s="761">
        <v>7561.1260000000002</v>
      </c>
      <c r="L70" s="761">
        <v>7574.473</v>
      </c>
      <c r="M70" s="761">
        <v>7587.2569999999996</v>
      </c>
      <c r="N70" s="761">
        <v>7600.3909999999996</v>
      </c>
      <c r="O70" s="761">
        <v>7616.5990000000002</v>
      </c>
      <c r="P70" s="761">
        <v>7631.7470000000003</v>
      </c>
      <c r="Q70" s="761">
        <v>7650.9530000000004</v>
      </c>
      <c r="R70" s="761">
        <v>7667.4719999999998</v>
      </c>
      <c r="S70" s="761">
        <v>7685.0010000000002</v>
      </c>
      <c r="T70" s="759">
        <v>7704.8689999999997</v>
      </c>
      <c r="U70" s="824" t="s">
        <v>99</v>
      </c>
      <c r="V70" s="1547"/>
      <c r="W70" s="1547"/>
      <c r="X70" s="1547"/>
      <c r="Y70" s="1547"/>
      <c r="Z70" s="1547"/>
      <c r="AA70" s="794"/>
      <c r="AB70" s="794"/>
      <c r="AC70" s="794"/>
      <c r="AD70" s="794"/>
      <c r="AE70" s="794"/>
      <c r="AF70" s="794"/>
      <c r="AG70" s="794"/>
    </row>
    <row r="71" spans="2:33" s="762" customFormat="1" ht="12" customHeight="1" x14ac:dyDescent="0.2">
      <c r="B71" s="826"/>
      <c r="C71" s="765"/>
      <c r="D71" s="765"/>
      <c r="E71" s="765"/>
      <c r="F71" s="765"/>
      <c r="G71" s="756"/>
      <c r="H71" s="756"/>
      <c r="I71" s="760"/>
      <c r="J71" s="761"/>
      <c r="K71" s="761"/>
      <c r="L71" s="761"/>
      <c r="M71" s="761"/>
      <c r="N71" s="761"/>
      <c r="O71" s="761"/>
      <c r="P71" s="761"/>
      <c r="Q71" s="761"/>
      <c r="R71" s="761"/>
      <c r="S71" s="761"/>
      <c r="T71" s="759"/>
      <c r="U71" s="1139"/>
      <c r="V71" s="1547"/>
      <c r="W71" s="1547"/>
      <c r="X71" s="1547"/>
      <c r="Y71" s="1547"/>
      <c r="Z71" s="1547"/>
      <c r="AA71" s="794"/>
      <c r="AB71" s="794"/>
      <c r="AC71" s="794"/>
      <c r="AD71" s="794"/>
      <c r="AE71" s="794"/>
      <c r="AF71" s="794"/>
      <c r="AG71" s="794"/>
    </row>
    <row r="72" spans="2:33" s="762" customFormat="1" ht="26.1" customHeight="1" x14ac:dyDescent="0.2">
      <c r="B72" s="825" t="s">
        <v>990</v>
      </c>
      <c r="C72" s="764">
        <v>64708.090600000054</v>
      </c>
      <c r="D72" s="764">
        <v>67085.597100000014</v>
      </c>
      <c r="E72" s="764">
        <v>70575.291900000011</v>
      </c>
      <c r="F72" s="764">
        <v>104783.27270000003</v>
      </c>
      <c r="G72" s="459">
        <v>175806.82415</v>
      </c>
      <c r="H72" s="459">
        <v>240380.79594999994</v>
      </c>
      <c r="I72" s="758">
        <v>184382.98665000009</v>
      </c>
      <c r="J72" s="497">
        <v>191138.44845000003</v>
      </c>
      <c r="K72" s="497">
        <v>197049.30865000002</v>
      </c>
      <c r="L72" s="497">
        <v>202449.98265000002</v>
      </c>
      <c r="M72" s="497">
        <v>207104.95105000003</v>
      </c>
      <c r="N72" s="497">
        <v>211511.65405000001</v>
      </c>
      <c r="O72" s="497">
        <v>219073.34704999998</v>
      </c>
      <c r="P72" s="497">
        <v>223587.13964999991</v>
      </c>
      <c r="Q72" s="497">
        <v>229181.50445000001</v>
      </c>
      <c r="R72" s="497">
        <v>235461.72994999995</v>
      </c>
      <c r="S72" s="497">
        <v>238945.57345000003</v>
      </c>
      <c r="T72" s="1492">
        <v>240380.79594999994</v>
      </c>
      <c r="U72" s="422" t="s">
        <v>325</v>
      </c>
      <c r="V72" s="1547"/>
      <c r="W72" s="1547"/>
      <c r="X72" s="1547"/>
      <c r="Y72" s="1547"/>
      <c r="Z72" s="1547"/>
      <c r="AA72" s="794"/>
      <c r="AB72" s="794"/>
      <c r="AC72" s="794"/>
      <c r="AD72" s="794"/>
      <c r="AE72" s="794"/>
      <c r="AF72" s="794"/>
      <c r="AG72" s="794"/>
    </row>
    <row r="73" spans="2:33" s="257" customFormat="1" ht="26.1" customHeight="1" thickBot="1" x14ac:dyDescent="0.75">
      <c r="B73" s="433"/>
      <c r="C73" s="1669"/>
      <c r="D73" s="1669"/>
      <c r="E73" s="1669"/>
      <c r="F73" s="1669"/>
      <c r="G73" s="1669"/>
      <c r="H73" s="1669"/>
      <c r="I73" s="1670"/>
      <c r="J73" s="463"/>
      <c r="K73" s="463"/>
      <c r="L73" s="463"/>
      <c r="M73" s="463"/>
      <c r="N73" s="463"/>
      <c r="O73" s="463"/>
      <c r="P73" s="463"/>
      <c r="Q73" s="463"/>
      <c r="R73" s="463"/>
      <c r="S73" s="463"/>
      <c r="T73" s="1493"/>
      <c r="U73" s="351"/>
      <c r="V73" s="1547"/>
      <c r="W73" s="1547"/>
      <c r="X73" s="1547"/>
      <c r="Y73" s="1547"/>
      <c r="Z73" s="1547"/>
      <c r="AA73" s="256"/>
      <c r="AB73" s="256"/>
      <c r="AC73" s="256"/>
      <c r="AD73" s="256"/>
      <c r="AE73" s="256"/>
      <c r="AF73" s="256"/>
      <c r="AG73" s="256"/>
    </row>
    <row r="74" spans="2:33" s="257" customFormat="1" ht="12" customHeight="1" thickTop="1" x14ac:dyDescent="0.7">
      <c r="B74" s="434"/>
      <c r="C74" s="461"/>
      <c r="D74" s="461"/>
      <c r="E74" s="461"/>
      <c r="F74" s="461"/>
      <c r="G74" s="461"/>
      <c r="H74" s="461"/>
      <c r="I74" s="461"/>
      <c r="J74" s="461"/>
      <c r="K74" s="461"/>
      <c r="L74" s="461"/>
      <c r="M74" s="461"/>
      <c r="N74" s="461"/>
      <c r="O74" s="461"/>
      <c r="P74" s="461"/>
      <c r="Q74" s="461"/>
      <c r="R74" s="461"/>
      <c r="S74" s="461"/>
      <c r="T74" s="461"/>
      <c r="U74" s="437"/>
      <c r="V74" s="1547"/>
      <c r="W74" s="1547"/>
      <c r="X74" s="1547"/>
      <c r="Y74" s="1547"/>
      <c r="Z74" s="1547"/>
      <c r="AA74" s="256"/>
    </row>
    <row r="75" spans="2:33" s="416" customFormat="1" ht="26.1" customHeight="1" x14ac:dyDescent="0.5">
      <c r="B75" s="333" t="s">
        <v>1721</v>
      </c>
      <c r="C75" s="417"/>
      <c r="D75" s="417"/>
      <c r="E75" s="417"/>
      <c r="F75" s="417"/>
      <c r="G75" s="417"/>
      <c r="H75" s="417"/>
      <c r="I75" s="417"/>
      <c r="J75" s="417"/>
      <c r="K75" s="417"/>
      <c r="L75" s="417"/>
      <c r="M75" s="417"/>
      <c r="N75" s="417"/>
      <c r="O75" s="417"/>
      <c r="P75" s="417"/>
      <c r="Q75" s="417"/>
      <c r="R75" s="417"/>
      <c r="S75" s="417"/>
      <c r="T75" s="417"/>
      <c r="U75" s="333" t="s">
        <v>1723</v>
      </c>
      <c r="V75" s="471"/>
      <c r="W75" s="471"/>
      <c r="X75" s="471"/>
      <c r="Y75" s="471"/>
      <c r="Z75" s="471"/>
      <c r="AA75" s="471"/>
    </row>
    <row r="76" spans="2:33" ht="26.1" customHeight="1" x14ac:dyDescent="0.35"/>
    <row r="77" spans="2:33" ht="26.1" customHeight="1" x14ac:dyDescent="0.5">
      <c r="C77" s="1572"/>
      <c r="D77" s="1572"/>
      <c r="E77" s="1572"/>
      <c r="F77" s="1572"/>
      <c r="G77" s="1572"/>
      <c r="H77" s="1572"/>
      <c r="I77" s="1572"/>
      <c r="J77" s="1572"/>
      <c r="K77" s="1572"/>
      <c r="L77" s="1572"/>
      <c r="M77" s="1572"/>
      <c r="N77" s="1572"/>
      <c r="O77" s="1572"/>
      <c r="P77" s="1572"/>
      <c r="Q77" s="1572"/>
      <c r="R77" s="1572"/>
      <c r="S77" s="1572"/>
      <c r="T77" s="1572"/>
    </row>
    <row r="78" spans="2:33" ht="26.1" customHeight="1" x14ac:dyDescent="0.5">
      <c r="C78" s="1572"/>
      <c r="D78" s="1572"/>
      <c r="E78" s="1572"/>
      <c r="F78" s="1572"/>
      <c r="G78" s="1572"/>
      <c r="H78" s="1572"/>
      <c r="I78" s="1572"/>
      <c r="J78" s="1572"/>
      <c r="K78" s="1572"/>
      <c r="L78" s="1572"/>
      <c r="M78" s="1572"/>
      <c r="N78" s="1572"/>
      <c r="O78" s="1572"/>
      <c r="P78" s="1572"/>
      <c r="Q78" s="1572"/>
      <c r="R78" s="1572"/>
      <c r="S78" s="1572"/>
      <c r="T78" s="1572"/>
    </row>
    <row r="79" spans="2:33" ht="26.1" customHeight="1" x14ac:dyDescent="0.5">
      <c r="C79" s="1572"/>
      <c r="D79" s="1572"/>
      <c r="E79" s="1572"/>
      <c r="F79" s="1572"/>
      <c r="G79" s="1572"/>
      <c r="H79" s="1572"/>
      <c r="I79" s="1572"/>
      <c r="J79" s="1572"/>
      <c r="K79" s="1572"/>
      <c r="L79" s="1572"/>
      <c r="M79" s="1572"/>
      <c r="N79" s="1572"/>
      <c r="O79" s="1572"/>
      <c r="P79" s="1572"/>
      <c r="Q79" s="1572"/>
      <c r="R79" s="1572"/>
      <c r="S79" s="1572"/>
      <c r="T79" s="1572"/>
      <c r="V79" s="48"/>
      <c r="W79" s="48"/>
      <c r="X79" s="48"/>
      <c r="Y79" s="48"/>
      <c r="Z79" s="48"/>
      <c r="AA79" s="48"/>
    </row>
    <row r="80" spans="2:33" ht="21.75" x14ac:dyDescent="0.5">
      <c r="C80" s="1572"/>
      <c r="D80" s="1572"/>
      <c r="E80" s="1572"/>
      <c r="F80" s="1572"/>
      <c r="G80" s="1572"/>
      <c r="H80" s="1572"/>
      <c r="I80" s="1572"/>
      <c r="J80" s="1572"/>
      <c r="K80" s="1572"/>
      <c r="L80" s="1572"/>
      <c r="M80" s="1572"/>
      <c r="N80" s="1572"/>
      <c r="O80" s="1572"/>
      <c r="P80" s="1572"/>
      <c r="Q80" s="1572"/>
      <c r="R80" s="1572"/>
      <c r="S80" s="1572"/>
      <c r="T80" s="1572"/>
      <c r="V80" s="48"/>
      <c r="W80" s="48"/>
      <c r="X80" s="48"/>
      <c r="Y80" s="48"/>
      <c r="Z80" s="48"/>
      <c r="AA80" s="48"/>
    </row>
    <row r="81" spans="3:27" ht="18.75" x14ac:dyDescent="0.45">
      <c r="C81" s="1612"/>
      <c r="D81" s="1612"/>
      <c r="E81" s="1612"/>
      <c r="F81" s="1612"/>
      <c r="G81" s="1612"/>
      <c r="H81" s="1612"/>
      <c r="I81" s="1612"/>
      <c r="J81" s="1612"/>
      <c r="K81" s="1612"/>
      <c r="L81" s="1612"/>
      <c r="M81" s="1612"/>
      <c r="N81" s="1612"/>
      <c r="O81" s="1612"/>
      <c r="P81" s="1612"/>
      <c r="Q81" s="1612"/>
      <c r="R81" s="1612"/>
      <c r="S81" s="1612"/>
      <c r="T81" s="1612"/>
      <c r="V81" s="48"/>
      <c r="W81" s="48"/>
      <c r="X81" s="48"/>
      <c r="Y81" s="48"/>
      <c r="Z81" s="48"/>
      <c r="AA81" s="48"/>
    </row>
    <row r="82" spans="3:27" ht="18.75" x14ac:dyDescent="0.45">
      <c r="C82" s="1612"/>
      <c r="D82" s="1612"/>
      <c r="E82" s="1612"/>
      <c r="F82" s="1612"/>
      <c r="G82" s="1612"/>
      <c r="H82" s="1612"/>
      <c r="I82" s="1612"/>
      <c r="J82" s="1612"/>
      <c r="K82" s="1612"/>
      <c r="L82" s="1612"/>
      <c r="M82" s="1612"/>
      <c r="N82" s="1612"/>
      <c r="O82" s="1612"/>
      <c r="P82" s="1612"/>
      <c r="Q82" s="1612"/>
      <c r="R82" s="1612"/>
      <c r="S82" s="1612"/>
      <c r="T82" s="1612"/>
      <c r="V82" s="48"/>
      <c r="W82" s="48"/>
      <c r="X82" s="48"/>
      <c r="Y82" s="48"/>
      <c r="Z82" s="48"/>
      <c r="AA82" s="48"/>
    </row>
    <row r="83" spans="3:27" ht="18.75" x14ac:dyDescent="0.45">
      <c r="C83" s="1612"/>
      <c r="D83" s="1612"/>
      <c r="E83" s="1612"/>
      <c r="F83" s="1612"/>
      <c r="G83" s="1612"/>
      <c r="H83" s="1612"/>
      <c r="I83" s="1612"/>
      <c r="J83" s="1612"/>
      <c r="K83" s="1612"/>
      <c r="L83" s="1612"/>
      <c r="M83" s="1612"/>
      <c r="N83" s="1612"/>
      <c r="O83" s="1612"/>
      <c r="P83" s="1612"/>
      <c r="Q83" s="1612"/>
      <c r="R83" s="1612"/>
      <c r="S83" s="1612"/>
      <c r="T83" s="1612"/>
      <c r="V83" s="48"/>
      <c r="W83" s="48"/>
      <c r="X83" s="48"/>
      <c r="Y83" s="48"/>
      <c r="Z83" s="48"/>
      <c r="AA83" s="48"/>
    </row>
    <row r="84" spans="3:27" x14ac:dyDescent="0.35">
      <c r="V84" s="48"/>
      <c r="W84" s="48"/>
      <c r="X84" s="48"/>
      <c r="Y84" s="48"/>
      <c r="Z84" s="48"/>
      <c r="AA84" s="48"/>
    </row>
    <row r="85" spans="3:27" x14ac:dyDescent="0.35">
      <c r="V85" s="48"/>
      <c r="W85" s="48"/>
      <c r="X85" s="48"/>
      <c r="Y85" s="48"/>
      <c r="Z85" s="48"/>
      <c r="AA85" s="48"/>
    </row>
    <row r="86" spans="3:27" x14ac:dyDescent="0.35">
      <c r="V86" s="48"/>
      <c r="W86" s="48"/>
      <c r="X86" s="48"/>
      <c r="Y86" s="48"/>
      <c r="Z86" s="48"/>
      <c r="AA86" s="48"/>
    </row>
    <row r="87" spans="3:27" x14ac:dyDescent="0.35">
      <c r="V87" s="48"/>
      <c r="W87" s="48"/>
      <c r="X87" s="48"/>
      <c r="Y87" s="48"/>
      <c r="Z87" s="48"/>
      <c r="AA87" s="48"/>
    </row>
    <row r="88" spans="3:27" x14ac:dyDescent="0.35">
      <c r="V88" s="48"/>
      <c r="W88" s="48"/>
      <c r="X88" s="48"/>
      <c r="Y88" s="48"/>
      <c r="Z88" s="48"/>
      <c r="AA88" s="48"/>
    </row>
    <row r="89" spans="3:27" x14ac:dyDescent="0.35">
      <c r="V89" s="48"/>
      <c r="W89" s="48"/>
      <c r="X89" s="48"/>
      <c r="Y89" s="48"/>
      <c r="Z89" s="48"/>
      <c r="AA89" s="48"/>
    </row>
    <row r="90" spans="3:27" x14ac:dyDescent="0.35">
      <c r="V90" s="48"/>
      <c r="W90" s="48"/>
      <c r="X90" s="48"/>
      <c r="Y90" s="48"/>
      <c r="Z90" s="48"/>
      <c r="AA90" s="48"/>
    </row>
    <row r="91" spans="3:27" x14ac:dyDescent="0.35">
      <c r="V91" s="48"/>
      <c r="W91" s="48"/>
      <c r="X91" s="48"/>
      <c r="Y91" s="48"/>
      <c r="Z91" s="48"/>
      <c r="AA91" s="48"/>
    </row>
    <row r="92" spans="3:27" x14ac:dyDescent="0.35">
      <c r="V92" s="48"/>
      <c r="W92" s="48"/>
      <c r="X92" s="48"/>
      <c r="Y92" s="48"/>
      <c r="Z92" s="48"/>
      <c r="AA92" s="48"/>
    </row>
    <row r="93" spans="3:27" x14ac:dyDescent="0.35">
      <c r="V93" s="48"/>
      <c r="W93" s="48"/>
      <c r="X93" s="48"/>
      <c r="Y93" s="48"/>
      <c r="Z93" s="48"/>
      <c r="AA93" s="48"/>
    </row>
    <row r="94" spans="3:27" x14ac:dyDescent="0.35">
      <c r="V94" s="48"/>
      <c r="W94" s="48"/>
      <c r="X94" s="48"/>
      <c r="Y94" s="48"/>
      <c r="Z94" s="48"/>
      <c r="AA94" s="48"/>
    </row>
    <row r="95" spans="3:27" x14ac:dyDescent="0.35">
      <c r="V95" s="48"/>
      <c r="W95" s="48"/>
      <c r="X95" s="48"/>
      <c r="Y95" s="48"/>
      <c r="Z95" s="48"/>
      <c r="AA95" s="48"/>
    </row>
    <row r="96" spans="3:27" x14ac:dyDescent="0.35">
      <c r="V96" s="48"/>
      <c r="W96" s="48"/>
      <c r="X96" s="48"/>
      <c r="Y96" s="48"/>
      <c r="Z96" s="48"/>
      <c r="AA96" s="48"/>
    </row>
    <row r="97" spans="22:27" x14ac:dyDescent="0.35">
      <c r="V97" s="48"/>
      <c r="W97" s="48"/>
      <c r="X97" s="48"/>
      <c r="Y97" s="48"/>
      <c r="Z97" s="48"/>
      <c r="AA97" s="48"/>
    </row>
    <row r="98" spans="22:27" x14ac:dyDescent="0.35">
      <c r="V98" s="48"/>
      <c r="W98" s="48"/>
      <c r="X98" s="48"/>
      <c r="Y98" s="48"/>
      <c r="Z98" s="48"/>
      <c r="AA98" s="48"/>
    </row>
    <row r="99" spans="22:27" x14ac:dyDescent="0.35">
      <c r="V99" s="48"/>
      <c r="W99" s="48"/>
      <c r="X99" s="48"/>
      <c r="Y99" s="48"/>
      <c r="Z99" s="48"/>
      <c r="AA99" s="48"/>
    </row>
    <row r="100" spans="22:27" x14ac:dyDescent="0.35">
      <c r="V100" s="48"/>
      <c r="W100" s="48"/>
      <c r="X100" s="48"/>
      <c r="Y100" s="48"/>
      <c r="Z100" s="48"/>
      <c r="AA100" s="48"/>
    </row>
    <row r="101" spans="22:27" x14ac:dyDescent="0.35">
      <c r="V101" s="48"/>
      <c r="W101" s="48"/>
      <c r="X101" s="48"/>
      <c r="Y101" s="48"/>
      <c r="Z101" s="48"/>
      <c r="AA101" s="48"/>
    </row>
    <row r="102" spans="22:27" x14ac:dyDescent="0.35">
      <c r="V102" s="48"/>
      <c r="W102" s="48"/>
      <c r="X102" s="48"/>
      <c r="Y102" s="48"/>
      <c r="Z102" s="48"/>
      <c r="AA102" s="48"/>
    </row>
    <row r="103" spans="22:27" x14ac:dyDescent="0.35">
      <c r="V103" s="48"/>
      <c r="W103" s="48"/>
      <c r="X103" s="48"/>
      <c r="Y103" s="48"/>
      <c r="Z103" s="48"/>
      <c r="AA103" s="48"/>
    </row>
    <row r="104" spans="22:27" x14ac:dyDescent="0.35">
      <c r="V104" s="48"/>
      <c r="W104" s="48"/>
      <c r="X104" s="48"/>
      <c r="Y104" s="48"/>
      <c r="Z104" s="48"/>
      <c r="AA104" s="48"/>
    </row>
    <row r="105" spans="22:27" x14ac:dyDescent="0.35">
      <c r="V105" s="48"/>
      <c r="W105" s="48"/>
      <c r="X105" s="48"/>
      <c r="Y105" s="48"/>
      <c r="Z105" s="48"/>
      <c r="AA105" s="48"/>
    </row>
    <row r="106" spans="22:27" x14ac:dyDescent="0.35">
      <c r="V106" s="48"/>
      <c r="W106" s="48"/>
      <c r="X106" s="48"/>
      <c r="Y106" s="48"/>
      <c r="Z106" s="48"/>
      <c r="AA106" s="48"/>
    </row>
    <row r="107" spans="22:27" x14ac:dyDescent="0.35">
      <c r="V107" s="48"/>
      <c r="W107" s="48"/>
      <c r="X107" s="48"/>
      <c r="Y107" s="48"/>
      <c r="Z107" s="48"/>
      <c r="AA107" s="48"/>
    </row>
    <row r="108" spans="22:27" x14ac:dyDescent="0.35">
      <c r="V108" s="48"/>
      <c r="W108" s="48"/>
      <c r="X108" s="48"/>
      <c r="Y108" s="48"/>
      <c r="Z108" s="48"/>
      <c r="AA108" s="48"/>
    </row>
    <row r="109" spans="22:27" x14ac:dyDescent="0.35">
      <c r="V109" s="48"/>
      <c r="W109" s="48"/>
      <c r="X109" s="48"/>
      <c r="Y109" s="48"/>
      <c r="Z109" s="48"/>
      <c r="AA109" s="48"/>
    </row>
    <row r="110" spans="22:27" x14ac:dyDescent="0.35">
      <c r="V110" s="48"/>
      <c r="W110" s="48"/>
      <c r="X110" s="48"/>
      <c r="Y110" s="48"/>
      <c r="Z110" s="48"/>
      <c r="AA110" s="48"/>
    </row>
    <row r="111" spans="22:27" x14ac:dyDescent="0.35">
      <c r="V111" s="48"/>
      <c r="W111" s="48"/>
      <c r="X111" s="48"/>
      <c r="Y111" s="48"/>
      <c r="Z111" s="48"/>
      <c r="AA111" s="48"/>
    </row>
    <row r="112" spans="22:27" x14ac:dyDescent="0.35">
      <c r="V112" s="48"/>
      <c r="W112" s="48"/>
      <c r="X112" s="48"/>
      <c r="Y112" s="48"/>
      <c r="Z112" s="48"/>
      <c r="AA112" s="48"/>
    </row>
    <row r="113" spans="22:27" x14ac:dyDescent="0.35">
      <c r="V113" s="48"/>
      <c r="W113" s="48"/>
      <c r="X113" s="48"/>
      <c r="Y113" s="48"/>
      <c r="Z113" s="48"/>
      <c r="AA113" s="48"/>
    </row>
    <row r="114" spans="22:27" x14ac:dyDescent="0.35">
      <c r="V114" s="48"/>
      <c r="W114" s="48"/>
      <c r="X114" s="48"/>
      <c r="Y114" s="48"/>
      <c r="Z114" s="48"/>
      <c r="AA114" s="48"/>
    </row>
    <row r="115" spans="22:27" x14ac:dyDescent="0.35">
      <c r="V115" s="48"/>
      <c r="W115" s="48"/>
      <c r="X115" s="48"/>
      <c r="Y115" s="48"/>
      <c r="Z115" s="48"/>
      <c r="AA115" s="48"/>
    </row>
    <row r="116" spans="22:27" x14ac:dyDescent="0.35">
      <c r="V116" s="48"/>
      <c r="W116" s="48"/>
      <c r="X116" s="48"/>
      <c r="Y116" s="48"/>
      <c r="Z116" s="48"/>
      <c r="AA116" s="48"/>
    </row>
    <row r="117" spans="22:27" x14ac:dyDescent="0.35">
      <c r="V117" s="48"/>
      <c r="W117" s="48"/>
      <c r="X117" s="48"/>
      <c r="Y117" s="48"/>
      <c r="Z117" s="48"/>
      <c r="AA117" s="48"/>
    </row>
    <row r="118" spans="22:27" x14ac:dyDescent="0.35">
      <c r="V118" s="48"/>
      <c r="W118" s="48"/>
      <c r="X118" s="48"/>
      <c r="Y118" s="48"/>
      <c r="Z118" s="48"/>
      <c r="AA118" s="48"/>
    </row>
    <row r="119" spans="22:27" x14ac:dyDescent="0.35">
      <c r="V119" s="48"/>
      <c r="W119" s="48"/>
      <c r="X119" s="48"/>
      <c r="Y119" s="48"/>
      <c r="Z119" s="48"/>
      <c r="AA119" s="48"/>
    </row>
    <row r="120" spans="22:27" x14ac:dyDescent="0.35">
      <c r="V120" s="48"/>
      <c r="W120" s="48"/>
      <c r="X120" s="48"/>
      <c r="Y120" s="48"/>
      <c r="Z120" s="48"/>
      <c r="AA120" s="48"/>
    </row>
    <row r="121" spans="22:27" x14ac:dyDescent="0.35">
      <c r="V121" s="48"/>
      <c r="W121" s="48"/>
      <c r="X121" s="48"/>
      <c r="Y121" s="48"/>
      <c r="Z121" s="48"/>
      <c r="AA121" s="48"/>
    </row>
    <row r="122" spans="22:27" x14ac:dyDescent="0.35">
      <c r="V122" s="48"/>
      <c r="W122" s="48"/>
      <c r="X122" s="48"/>
      <c r="Y122" s="48"/>
      <c r="Z122" s="48"/>
      <c r="AA122" s="48"/>
    </row>
    <row r="123" spans="22:27" x14ac:dyDescent="0.35">
      <c r="V123" s="48"/>
      <c r="W123" s="48"/>
      <c r="X123" s="48"/>
      <c r="Y123" s="48"/>
      <c r="Z123" s="48"/>
      <c r="AA123" s="48"/>
    </row>
    <row r="124" spans="22:27" x14ac:dyDescent="0.35">
      <c r="V124" s="48"/>
      <c r="W124" s="48"/>
      <c r="X124" s="48"/>
      <c r="Y124" s="48"/>
      <c r="Z124" s="48"/>
      <c r="AA124" s="48"/>
    </row>
    <row r="125" spans="22:27" x14ac:dyDescent="0.35">
      <c r="V125" s="48"/>
      <c r="W125" s="48"/>
      <c r="X125" s="48"/>
      <c r="Y125" s="48"/>
      <c r="Z125" s="48"/>
      <c r="AA125" s="48"/>
    </row>
    <row r="126" spans="22:27" x14ac:dyDescent="0.35">
      <c r="V126" s="48"/>
      <c r="W126" s="48"/>
      <c r="X126" s="48"/>
      <c r="Y126" s="48"/>
      <c r="Z126" s="48"/>
      <c r="AA126" s="48"/>
    </row>
    <row r="127" spans="22:27" x14ac:dyDescent="0.35">
      <c r="V127" s="48"/>
      <c r="W127" s="48"/>
      <c r="X127" s="48"/>
      <c r="Y127" s="48"/>
      <c r="Z127" s="48"/>
      <c r="AA127" s="48"/>
    </row>
    <row r="128" spans="22:27" x14ac:dyDescent="0.35">
      <c r="V128" s="48"/>
      <c r="W128" s="48"/>
      <c r="X128" s="48"/>
      <c r="Y128" s="48"/>
      <c r="Z128" s="48"/>
      <c r="AA128" s="48"/>
    </row>
    <row r="129" spans="22:27" x14ac:dyDescent="0.35">
      <c r="V129" s="48"/>
      <c r="W129" s="48"/>
      <c r="X129" s="48"/>
      <c r="Y129" s="48"/>
      <c r="Z129" s="48"/>
      <c r="AA129" s="48"/>
    </row>
    <row r="130" spans="22:27" x14ac:dyDescent="0.35">
      <c r="V130" s="48"/>
      <c r="W130" s="48"/>
      <c r="X130" s="48"/>
      <c r="Y130" s="48"/>
      <c r="Z130" s="48"/>
      <c r="AA130" s="48"/>
    </row>
    <row r="131" spans="22:27" x14ac:dyDescent="0.35">
      <c r="V131" s="48"/>
      <c r="W131" s="48"/>
      <c r="X131" s="48"/>
      <c r="Y131" s="48"/>
      <c r="Z131" s="48"/>
      <c r="AA131" s="48"/>
    </row>
    <row r="132" spans="22:27" x14ac:dyDescent="0.35">
      <c r="V132" s="48"/>
      <c r="W132" s="48"/>
      <c r="X132" s="48"/>
      <c r="Y132" s="48"/>
      <c r="Z132" s="48"/>
      <c r="AA132" s="48"/>
    </row>
    <row r="133" spans="22:27" x14ac:dyDescent="0.35">
      <c r="V133" s="48"/>
      <c r="W133" s="48"/>
      <c r="X133" s="48"/>
      <c r="Y133" s="48"/>
      <c r="Z133" s="48"/>
      <c r="AA133" s="48"/>
    </row>
    <row r="134" spans="22:27" x14ac:dyDescent="0.35">
      <c r="V134" s="48"/>
      <c r="W134" s="48"/>
      <c r="X134" s="48"/>
      <c r="Y134" s="48"/>
      <c r="Z134" s="48"/>
      <c r="AA134" s="48"/>
    </row>
    <row r="135" spans="22:27" x14ac:dyDescent="0.35">
      <c r="V135" s="48"/>
      <c r="W135" s="48"/>
      <c r="X135" s="48"/>
      <c r="Y135" s="48"/>
      <c r="Z135" s="48"/>
      <c r="AA135" s="48"/>
    </row>
    <row r="136" spans="22:27" x14ac:dyDescent="0.35">
      <c r="V136" s="48"/>
      <c r="W136" s="48"/>
      <c r="X136" s="48"/>
      <c r="Y136" s="48"/>
      <c r="Z136" s="48"/>
      <c r="AA136" s="48"/>
    </row>
    <row r="137" spans="22:27" x14ac:dyDescent="0.35">
      <c r="V137" s="48"/>
      <c r="W137" s="48"/>
      <c r="X137" s="48"/>
      <c r="Y137" s="48"/>
      <c r="Z137" s="48"/>
      <c r="AA137" s="48"/>
    </row>
    <row r="138" spans="22:27" x14ac:dyDescent="0.35">
      <c r="V138" s="48"/>
      <c r="W138" s="48"/>
      <c r="X138" s="48"/>
      <c r="Y138" s="48"/>
      <c r="Z138" s="48"/>
      <c r="AA138" s="48"/>
    </row>
    <row r="139" spans="22:27" x14ac:dyDescent="0.35">
      <c r="V139" s="48"/>
      <c r="W139" s="48"/>
      <c r="X139" s="48"/>
      <c r="Y139" s="48"/>
      <c r="Z139" s="48"/>
      <c r="AA139" s="48"/>
    </row>
    <row r="140" spans="22:27" x14ac:dyDescent="0.35">
      <c r="V140" s="48"/>
      <c r="W140" s="48"/>
      <c r="X140" s="48"/>
      <c r="Y140" s="48"/>
      <c r="Z140" s="48"/>
      <c r="AA140" s="48"/>
    </row>
    <row r="141" spans="22:27" x14ac:dyDescent="0.35">
      <c r="V141" s="48"/>
      <c r="W141" s="48"/>
      <c r="X141" s="48"/>
      <c r="Y141" s="48"/>
      <c r="Z141" s="48"/>
      <c r="AA141" s="48"/>
    </row>
    <row r="142" spans="22:27" x14ac:dyDescent="0.35">
      <c r="V142" s="48"/>
      <c r="W142" s="48"/>
      <c r="X142" s="48"/>
      <c r="Y142" s="48"/>
      <c r="Z142" s="48"/>
      <c r="AA142" s="48"/>
    </row>
    <row r="143" spans="22:27" x14ac:dyDescent="0.35">
      <c r="V143" s="48"/>
      <c r="W143" s="48"/>
      <c r="X143" s="48"/>
      <c r="Y143" s="48"/>
      <c r="Z143" s="48"/>
      <c r="AA143" s="48"/>
    </row>
    <row r="144" spans="22:27" x14ac:dyDescent="0.35">
      <c r="V144" s="48"/>
      <c r="W144" s="48"/>
      <c r="X144" s="48"/>
      <c r="Y144" s="48"/>
      <c r="Z144" s="48"/>
      <c r="AA144" s="48"/>
    </row>
    <row r="145" spans="22:27" x14ac:dyDescent="0.35">
      <c r="V145" s="48"/>
      <c r="W145" s="48"/>
      <c r="X145" s="48"/>
      <c r="Y145" s="48"/>
      <c r="Z145" s="48"/>
      <c r="AA145" s="48"/>
    </row>
    <row r="146" spans="22:27" x14ac:dyDescent="0.35">
      <c r="V146" s="48"/>
      <c r="W146" s="48"/>
      <c r="X146" s="48"/>
      <c r="Y146" s="48"/>
      <c r="Z146" s="48"/>
      <c r="AA146" s="48"/>
    </row>
    <row r="147" spans="22:27" x14ac:dyDescent="0.35">
      <c r="V147" s="48"/>
      <c r="W147" s="48"/>
      <c r="X147" s="48"/>
      <c r="Y147" s="48"/>
      <c r="Z147" s="48"/>
      <c r="AA147" s="48"/>
    </row>
    <row r="148" spans="22:27" x14ac:dyDescent="0.35">
      <c r="V148" s="48"/>
      <c r="W148" s="48"/>
      <c r="X148" s="48"/>
      <c r="Y148" s="48"/>
      <c r="Z148" s="48"/>
      <c r="AA148" s="48"/>
    </row>
    <row r="149" spans="22:27" x14ac:dyDescent="0.35">
      <c r="V149" s="48"/>
      <c r="W149" s="48"/>
      <c r="X149" s="48"/>
      <c r="Y149" s="48"/>
      <c r="Z149" s="48"/>
      <c r="AA149" s="48"/>
    </row>
    <row r="150" spans="22:27" x14ac:dyDescent="0.35">
      <c r="V150" s="48"/>
      <c r="W150" s="48"/>
      <c r="X150" s="48"/>
      <c r="Y150" s="48"/>
      <c r="Z150" s="48"/>
      <c r="AA150" s="48"/>
    </row>
    <row r="151" spans="22:27" x14ac:dyDescent="0.35">
      <c r="V151" s="48"/>
      <c r="W151" s="48"/>
      <c r="X151" s="48"/>
      <c r="Y151" s="48"/>
      <c r="Z151" s="48"/>
      <c r="AA151" s="48"/>
    </row>
    <row r="152" spans="22:27" x14ac:dyDescent="0.35">
      <c r="V152" s="48"/>
      <c r="W152" s="48"/>
      <c r="X152" s="48"/>
      <c r="Y152" s="48"/>
      <c r="Z152" s="48"/>
      <c r="AA152" s="48"/>
    </row>
    <row r="153" spans="22:27" x14ac:dyDescent="0.35">
      <c r="V153" s="48"/>
      <c r="W153" s="48"/>
      <c r="X153" s="48"/>
      <c r="Y153" s="48"/>
      <c r="Z153" s="48"/>
      <c r="AA153" s="48"/>
    </row>
    <row r="154" spans="22:27" x14ac:dyDescent="0.35">
      <c r="V154" s="48"/>
      <c r="W154" s="48"/>
      <c r="X154" s="48"/>
      <c r="Y154" s="48"/>
      <c r="Z154" s="48"/>
      <c r="AA154" s="48"/>
    </row>
    <row r="155" spans="22:27" x14ac:dyDescent="0.35">
      <c r="V155" s="48"/>
      <c r="W155" s="48"/>
      <c r="X155" s="48"/>
      <c r="Y155" s="48"/>
      <c r="Z155" s="48"/>
      <c r="AA155" s="48"/>
    </row>
    <row r="156" spans="22:27" x14ac:dyDescent="0.35">
      <c r="V156" s="48"/>
      <c r="W156" s="48"/>
      <c r="X156" s="48"/>
      <c r="Y156" s="48"/>
      <c r="Z156" s="48"/>
      <c r="AA156" s="48"/>
    </row>
    <row r="157" spans="22:27" x14ac:dyDescent="0.35">
      <c r="V157" s="48"/>
      <c r="W157" s="48"/>
      <c r="X157" s="48"/>
      <c r="Y157" s="48"/>
      <c r="Z157" s="48"/>
      <c r="AA157" s="48"/>
    </row>
    <row r="158" spans="22:27" x14ac:dyDescent="0.35">
      <c r="V158" s="48"/>
      <c r="W158" s="48"/>
      <c r="X158" s="48"/>
      <c r="Y158" s="48"/>
      <c r="Z158" s="48"/>
      <c r="AA158" s="48"/>
    </row>
    <row r="159" spans="22:27" x14ac:dyDescent="0.35">
      <c r="V159" s="48"/>
      <c r="W159" s="48"/>
      <c r="X159" s="48"/>
      <c r="Y159" s="48"/>
      <c r="Z159" s="48"/>
      <c r="AA159" s="48"/>
    </row>
    <row r="160" spans="22:27" x14ac:dyDescent="0.35">
      <c r="V160" s="48"/>
      <c r="W160" s="48"/>
      <c r="X160" s="48"/>
      <c r="Y160" s="48"/>
      <c r="Z160" s="48"/>
      <c r="AA160" s="48"/>
    </row>
    <row r="161" spans="22:27" x14ac:dyDescent="0.35">
      <c r="V161" s="48"/>
      <c r="W161" s="48"/>
      <c r="X161" s="48"/>
      <c r="Y161" s="48"/>
      <c r="Z161" s="48"/>
      <c r="AA161" s="48"/>
    </row>
    <row r="162" spans="22:27" x14ac:dyDescent="0.35">
      <c r="V162" s="48"/>
      <c r="W162" s="48"/>
      <c r="X162" s="48"/>
      <c r="Y162" s="48"/>
      <c r="Z162" s="48"/>
      <c r="AA162" s="48"/>
    </row>
    <row r="163" spans="22:27" x14ac:dyDescent="0.35">
      <c r="V163" s="48"/>
      <c r="W163" s="48"/>
      <c r="X163" s="48"/>
      <c r="Y163" s="48"/>
      <c r="Z163" s="48"/>
      <c r="AA163" s="48"/>
    </row>
    <row r="164" spans="22:27" x14ac:dyDescent="0.35">
      <c r="V164" s="48"/>
      <c r="W164" s="48"/>
      <c r="X164" s="48"/>
      <c r="Y164" s="48"/>
      <c r="Z164" s="48"/>
      <c r="AA164" s="48"/>
    </row>
    <row r="165" spans="22:27" x14ac:dyDescent="0.35">
      <c r="V165" s="48"/>
      <c r="W165" s="48"/>
      <c r="X165" s="48"/>
      <c r="Y165" s="48"/>
      <c r="Z165" s="48"/>
      <c r="AA165" s="48"/>
    </row>
    <row r="166" spans="22:27" x14ac:dyDescent="0.35">
      <c r="V166" s="48"/>
      <c r="W166" s="48"/>
      <c r="X166" s="48"/>
      <c r="Y166" s="48"/>
      <c r="Z166" s="48"/>
      <c r="AA166" s="48"/>
    </row>
    <row r="167" spans="22:27" x14ac:dyDescent="0.35">
      <c r="V167" s="48"/>
      <c r="W167" s="48"/>
      <c r="X167" s="48"/>
      <c r="Y167" s="48"/>
      <c r="Z167" s="48"/>
      <c r="AA167" s="48"/>
    </row>
    <row r="168" spans="22:27" x14ac:dyDescent="0.35">
      <c r="V168" s="48"/>
      <c r="W168" s="48"/>
      <c r="X168" s="48"/>
      <c r="Y168" s="48"/>
      <c r="Z168" s="48"/>
      <c r="AA168" s="48"/>
    </row>
    <row r="169" spans="22:27" x14ac:dyDescent="0.35">
      <c r="V169" s="48"/>
      <c r="W169" s="48"/>
      <c r="X169" s="48"/>
      <c r="Y169" s="48"/>
      <c r="Z169" s="48"/>
      <c r="AA169" s="48"/>
    </row>
    <row r="170" spans="22:27" x14ac:dyDescent="0.35">
      <c r="V170" s="48"/>
      <c r="W170" s="48"/>
      <c r="X170" s="48"/>
      <c r="Y170" s="48"/>
      <c r="Z170" s="48"/>
      <c r="AA170" s="48"/>
    </row>
    <row r="171" spans="22:27" x14ac:dyDescent="0.35">
      <c r="V171" s="48"/>
      <c r="W171" s="48"/>
      <c r="X171" s="48"/>
      <c r="Y171" s="48"/>
      <c r="Z171" s="48"/>
      <c r="AA171" s="48"/>
    </row>
    <row r="172" spans="22:27" x14ac:dyDescent="0.35">
      <c r="V172" s="48"/>
      <c r="W172" s="48"/>
      <c r="X172" s="48"/>
      <c r="Y172" s="48"/>
      <c r="Z172" s="48"/>
      <c r="AA172" s="48"/>
    </row>
    <row r="173" spans="22:27" x14ac:dyDescent="0.35">
      <c r="V173" s="48"/>
      <c r="W173" s="48"/>
      <c r="X173" s="48"/>
      <c r="Y173" s="48"/>
      <c r="Z173" s="48"/>
      <c r="AA173" s="48"/>
    </row>
    <row r="174" spans="22:27" x14ac:dyDescent="0.35">
      <c r="V174" s="48"/>
      <c r="W174" s="48"/>
      <c r="X174" s="48"/>
      <c r="Y174" s="48"/>
      <c r="Z174" s="48"/>
      <c r="AA174" s="48"/>
    </row>
    <row r="175" spans="22:27" x14ac:dyDescent="0.35">
      <c r="V175" s="48"/>
      <c r="W175" s="48"/>
      <c r="X175" s="48"/>
      <c r="Y175" s="48"/>
      <c r="Z175" s="48"/>
      <c r="AA175" s="48"/>
    </row>
    <row r="176" spans="22:27" x14ac:dyDescent="0.35">
      <c r="V176" s="48"/>
      <c r="W176" s="48"/>
      <c r="X176" s="48"/>
      <c r="Y176" s="48"/>
      <c r="Z176" s="48"/>
      <c r="AA176" s="48"/>
    </row>
    <row r="177" spans="22:27" x14ac:dyDescent="0.35">
      <c r="V177" s="48"/>
      <c r="W177" s="48"/>
      <c r="X177" s="48"/>
      <c r="Y177" s="48"/>
      <c r="Z177" s="48"/>
      <c r="AA177" s="48"/>
    </row>
    <row r="178" spans="22:27" x14ac:dyDescent="0.35">
      <c r="V178" s="48"/>
      <c r="W178" s="48"/>
      <c r="X178" s="48"/>
      <c r="Y178" s="48"/>
      <c r="Z178" s="48"/>
      <c r="AA178" s="48"/>
    </row>
    <row r="179" spans="22:27" x14ac:dyDescent="0.35">
      <c r="V179" s="48"/>
      <c r="W179" s="48"/>
      <c r="X179" s="48"/>
      <c r="Y179" s="48"/>
      <c r="Z179" s="48"/>
      <c r="AA179" s="48"/>
    </row>
    <row r="180" spans="22:27" x14ac:dyDescent="0.35">
      <c r="V180" s="48"/>
      <c r="W180" s="48"/>
      <c r="X180" s="48"/>
      <c r="Y180" s="48"/>
      <c r="Z180" s="48"/>
      <c r="AA180" s="48"/>
    </row>
    <row r="181" spans="22:27" x14ac:dyDescent="0.35">
      <c r="V181" s="48"/>
      <c r="W181" s="48"/>
      <c r="X181" s="48"/>
      <c r="Y181" s="48"/>
      <c r="Z181" s="48"/>
      <c r="AA181" s="48"/>
    </row>
    <row r="182" spans="22:27" x14ac:dyDescent="0.35">
      <c r="V182" s="48"/>
      <c r="W182" s="48"/>
      <c r="X182" s="48"/>
      <c r="Y182" s="48"/>
      <c r="Z182" s="48"/>
      <c r="AA182" s="48"/>
    </row>
    <row r="183" spans="22:27" x14ac:dyDescent="0.35">
      <c r="V183" s="48"/>
      <c r="W183" s="48"/>
      <c r="X183" s="48"/>
      <c r="Y183" s="48"/>
      <c r="Z183" s="48"/>
      <c r="AA183" s="48"/>
    </row>
    <row r="184" spans="22:27" x14ac:dyDescent="0.35">
      <c r="V184" s="48"/>
      <c r="W184" s="48"/>
      <c r="X184" s="48"/>
      <c r="Y184" s="48"/>
      <c r="Z184" s="48"/>
      <c r="AA184" s="48"/>
    </row>
    <row r="185" spans="22:27" x14ac:dyDescent="0.35">
      <c r="V185" s="48"/>
      <c r="W185" s="48"/>
      <c r="X185" s="48"/>
      <c r="Y185" s="48"/>
      <c r="Z185" s="48"/>
      <c r="AA185" s="48"/>
    </row>
    <row r="186" spans="22:27" x14ac:dyDescent="0.35">
      <c r="V186" s="48"/>
      <c r="W186" s="48"/>
      <c r="X186" s="48"/>
      <c r="Y186" s="48"/>
      <c r="Z186" s="48"/>
      <c r="AA186" s="48"/>
    </row>
    <row r="187" spans="22:27" x14ac:dyDescent="0.35">
      <c r="V187" s="48"/>
      <c r="W187" s="48"/>
      <c r="X187" s="48"/>
      <c r="Y187" s="48"/>
      <c r="Z187" s="48"/>
      <c r="AA187" s="48"/>
    </row>
    <row r="188" spans="22:27" x14ac:dyDescent="0.35">
      <c r="V188" s="48"/>
      <c r="W188" s="48"/>
      <c r="X188" s="48"/>
      <c r="Y188" s="48"/>
      <c r="Z188" s="48"/>
      <c r="AA188" s="48"/>
    </row>
    <row r="189" spans="22:27" x14ac:dyDescent="0.35">
      <c r="V189" s="48"/>
      <c r="W189" s="48"/>
      <c r="X189" s="48"/>
      <c r="Y189" s="48"/>
      <c r="Z189" s="48"/>
      <c r="AA189" s="48"/>
    </row>
    <row r="190" spans="22:27" x14ac:dyDescent="0.35">
      <c r="V190" s="48"/>
      <c r="W190" s="48"/>
      <c r="X190" s="48"/>
      <c r="Y190" s="48"/>
      <c r="Z190" s="48"/>
      <c r="AA190" s="48"/>
    </row>
    <row r="191" spans="22:27" x14ac:dyDescent="0.35">
      <c r="V191" s="48"/>
      <c r="W191" s="48"/>
      <c r="X191" s="48"/>
      <c r="Y191" s="48"/>
      <c r="Z191" s="48"/>
      <c r="AA191" s="48"/>
    </row>
    <row r="192" spans="22:27" x14ac:dyDescent="0.35">
      <c r="V192" s="48"/>
      <c r="W192" s="48"/>
      <c r="X192" s="48"/>
      <c r="Y192" s="48"/>
      <c r="Z192" s="48"/>
      <c r="AA192" s="48"/>
    </row>
    <row r="193" spans="22:27" x14ac:dyDescent="0.35">
      <c r="V193" s="48"/>
      <c r="W193" s="48"/>
      <c r="X193" s="48"/>
      <c r="Y193" s="48"/>
      <c r="Z193" s="48"/>
      <c r="AA193" s="48"/>
    </row>
    <row r="194" spans="22:27" x14ac:dyDescent="0.35">
      <c r="V194" s="48"/>
      <c r="W194" s="48"/>
      <c r="X194" s="48"/>
      <c r="Y194" s="48"/>
      <c r="Z194" s="48"/>
      <c r="AA194" s="48"/>
    </row>
    <row r="195" spans="22:27" x14ac:dyDescent="0.35">
      <c r="V195" s="48"/>
      <c r="W195" s="48"/>
      <c r="X195" s="48"/>
      <c r="Y195" s="48"/>
      <c r="Z195" s="48"/>
      <c r="AA195" s="48"/>
    </row>
    <row r="196" spans="22:27" x14ac:dyDescent="0.35">
      <c r="V196" s="48"/>
      <c r="W196" s="48"/>
      <c r="X196" s="48"/>
      <c r="Y196" s="48"/>
      <c r="Z196" s="48"/>
      <c r="AA196" s="48"/>
    </row>
    <row r="197" spans="22:27" x14ac:dyDescent="0.35">
      <c r="V197" s="48"/>
      <c r="W197" s="48"/>
      <c r="X197" s="48"/>
      <c r="Y197" s="48"/>
      <c r="Z197" s="48"/>
      <c r="AA197" s="48"/>
    </row>
    <row r="198" spans="22:27" x14ac:dyDescent="0.35">
      <c r="V198" s="48"/>
      <c r="W198" s="48"/>
      <c r="X198" s="48"/>
      <c r="Y198" s="48"/>
      <c r="Z198" s="48"/>
      <c r="AA198" s="48"/>
    </row>
    <row r="199" spans="22:27" x14ac:dyDescent="0.35">
      <c r="V199" s="48"/>
      <c r="W199" s="48"/>
      <c r="X199" s="48"/>
      <c r="Y199" s="48"/>
      <c r="Z199" s="48"/>
      <c r="AA199" s="48"/>
    </row>
    <row r="200" spans="22:27" x14ac:dyDescent="0.35">
      <c r="V200" s="48"/>
      <c r="W200" s="48"/>
      <c r="X200" s="48"/>
      <c r="Y200" s="48"/>
      <c r="Z200" s="48"/>
      <c r="AA200" s="48"/>
    </row>
  </sheetData>
  <mergeCells count="24">
    <mergeCell ref="B56:K56"/>
    <mergeCell ref="L56:U56"/>
    <mergeCell ref="B60:B62"/>
    <mergeCell ref="C60:C62"/>
    <mergeCell ref="D60:D62"/>
    <mergeCell ref="E60:E62"/>
    <mergeCell ref="F60:F62"/>
    <mergeCell ref="G60:G62"/>
    <mergeCell ref="H60:H62"/>
    <mergeCell ref="I60:K60"/>
    <mergeCell ref="L60:T60"/>
    <mergeCell ref="U60:U62"/>
    <mergeCell ref="E9:E11"/>
    <mergeCell ref="D9:D11"/>
    <mergeCell ref="F9:F11"/>
    <mergeCell ref="C9:C11"/>
    <mergeCell ref="L4:U4"/>
    <mergeCell ref="B4:K4"/>
    <mergeCell ref="L9:T9"/>
    <mergeCell ref="I9:K9"/>
    <mergeCell ref="H9:H11"/>
    <mergeCell ref="U9:U11"/>
    <mergeCell ref="G9:G11"/>
    <mergeCell ref="B9:B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zoomScale="50" zoomScaleNormal="50" zoomScaleSheetLayoutView="50" workbookViewId="0"/>
  </sheetViews>
  <sheetFormatPr defaultRowHeight="21.75" x14ac:dyDescent="0.5"/>
  <cols>
    <col min="1" max="1" width="9.140625" style="129"/>
    <col min="2" max="2" width="78.140625" style="53" customWidth="1"/>
    <col min="3" max="11" width="15.85546875" style="129" customWidth="1"/>
    <col min="12" max="20" width="15.5703125" style="129" customWidth="1"/>
    <col min="21" max="21" width="78.5703125" style="53" customWidth="1"/>
    <col min="22" max="22" width="15.140625" style="1604" customWidth="1"/>
    <col min="23" max="24" width="9.85546875" style="1604" bestFit="1" customWidth="1"/>
    <col min="25" max="16384" width="9.140625" style="129"/>
  </cols>
  <sheetData>
    <row r="1" spans="1:33" s="5" customFormat="1" ht="13.5" customHeight="1" x14ac:dyDescent="0.65">
      <c r="B1" s="2"/>
      <c r="C1" s="2"/>
      <c r="D1" s="2"/>
      <c r="E1" s="2"/>
      <c r="F1" s="2"/>
      <c r="G1" s="2"/>
      <c r="H1" s="2"/>
      <c r="I1" s="2"/>
      <c r="J1" s="2"/>
      <c r="K1" s="2"/>
      <c r="L1" s="2"/>
      <c r="M1" s="2"/>
      <c r="N1" s="2"/>
      <c r="O1" s="2"/>
      <c r="P1" s="2"/>
      <c r="Q1" s="2"/>
      <c r="R1" s="2"/>
      <c r="S1" s="2"/>
      <c r="T1" s="2"/>
      <c r="V1" s="1594"/>
      <c r="W1" s="1594"/>
      <c r="X1" s="1594"/>
    </row>
    <row r="2" spans="1:33" s="5" customFormat="1" ht="13.5" customHeight="1" x14ac:dyDescent="0.65">
      <c r="B2" s="2"/>
      <c r="C2" s="2"/>
      <c r="D2" s="2"/>
      <c r="E2" s="2"/>
      <c r="F2" s="2"/>
      <c r="G2" s="2"/>
      <c r="H2" s="2"/>
      <c r="I2" s="2"/>
      <c r="J2" s="2"/>
      <c r="K2" s="2"/>
      <c r="L2" s="2"/>
      <c r="M2" s="2"/>
      <c r="N2" s="2"/>
      <c r="O2" s="2"/>
      <c r="P2" s="2"/>
      <c r="Q2" s="2"/>
      <c r="R2" s="2"/>
      <c r="S2" s="2"/>
      <c r="T2" s="2"/>
      <c r="U2" s="236"/>
      <c r="V2" s="1594"/>
      <c r="W2" s="1594"/>
      <c r="X2" s="1594"/>
    </row>
    <row r="3" spans="1:33" s="5" customFormat="1" ht="13.5" customHeight="1" x14ac:dyDescent="0.65">
      <c r="B3" s="2"/>
      <c r="C3" s="2"/>
      <c r="D3" s="2"/>
      <c r="E3" s="2"/>
      <c r="F3" s="2"/>
      <c r="G3" s="2"/>
      <c r="H3" s="2"/>
      <c r="I3" s="2"/>
      <c r="J3" s="2"/>
      <c r="K3" s="2"/>
      <c r="L3" s="2"/>
      <c r="M3" s="2"/>
      <c r="N3" s="2"/>
      <c r="O3" s="2"/>
      <c r="P3" s="2"/>
      <c r="Q3" s="2"/>
      <c r="R3" s="2"/>
      <c r="S3" s="2"/>
      <c r="T3" s="2"/>
      <c r="U3" s="237"/>
      <c r="V3" s="1594"/>
      <c r="W3" s="1594"/>
      <c r="X3" s="1594"/>
    </row>
    <row r="4" spans="1:33" s="1608" customFormat="1" ht="36.75" x14ac:dyDescent="0.85">
      <c r="B4" s="1824" t="s">
        <v>1795</v>
      </c>
      <c r="C4" s="1824"/>
      <c r="D4" s="1824"/>
      <c r="E4" s="1824"/>
      <c r="F4" s="1824"/>
      <c r="G4" s="1824"/>
      <c r="H4" s="1824"/>
      <c r="I4" s="1824"/>
      <c r="J4" s="1824"/>
      <c r="K4" s="1824"/>
      <c r="L4" s="1763" t="s">
        <v>1796</v>
      </c>
      <c r="M4" s="1763"/>
      <c r="N4" s="1763"/>
      <c r="O4" s="1763"/>
      <c r="P4" s="1763"/>
      <c r="Q4" s="1763"/>
      <c r="R4" s="1763"/>
      <c r="S4" s="1763"/>
      <c r="T4" s="1763"/>
      <c r="U4" s="1763"/>
      <c r="V4" s="1595"/>
      <c r="W4" s="1595"/>
      <c r="X4" s="1595"/>
      <c r="Y4" s="467"/>
      <c r="Z4" s="467"/>
      <c r="AA4" s="467"/>
      <c r="AB4" s="467"/>
      <c r="AC4" s="467"/>
      <c r="AD4" s="467"/>
      <c r="AE4" s="467"/>
      <c r="AF4" s="467"/>
      <c r="AG4" s="467"/>
    </row>
    <row r="5" spans="1:33" s="76" customFormat="1" ht="13.5" customHeight="1" x14ac:dyDescent="0.65">
      <c r="C5" s="75"/>
      <c r="D5" s="75"/>
      <c r="E5" s="75"/>
      <c r="F5" s="75"/>
      <c r="G5" s="75"/>
      <c r="H5" s="75"/>
      <c r="I5" s="75"/>
      <c r="J5" s="75"/>
      <c r="K5" s="75"/>
      <c r="L5" s="75"/>
      <c r="M5" s="75"/>
      <c r="N5" s="75"/>
      <c r="O5" s="75"/>
      <c r="P5" s="75"/>
      <c r="Q5" s="75"/>
      <c r="R5" s="75"/>
      <c r="S5" s="75"/>
      <c r="T5" s="75"/>
      <c r="U5" s="75"/>
      <c r="V5" s="1596"/>
      <c r="W5" s="1594"/>
      <c r="X5" s="1594"/>
    </row>
    <row r="6" spans="1:33" s="5" customFormat="1" ht="13.5" customHeight="1" x14ac:dyDescent="0.65">
      <c r="A6" s="239"/>
      <c r="B6" s="239"/>
      <c r="C6" s="239"/>
      <c r="D6" s="239"/>
      <c r="E6" s="239"/>
      <c r="F6" s="239"/>
      <c r="G6" s="239"/>
      <c r="H6" s="239"/>
      <c r="I6" s="240"/>
      <c r="J6" s="240"/>
      <c r="K6" s="240"/>
      <c r="L6" s="240"/>
      <c r="M6" s="240"/>
      <c r="N6" s="240"/>
      <c r="O6" s="240"/>
      <c r="P6" s="240"/>
      <c r="Q6" s="240"/>
      <c r="R6" s="240"/>
      <c r="S6" s="240"/>
      <c r="T6" s="240"/>
      <c r="U6" s="239"/>
      <c r="V6" s="237"/>
      <c r="W6" s="237"/>
      <c r="X6" s="1596"/>
      <c r="Y6" s="2"/>
      <c r="Z6" s="2"/>
      <c r="AA6" s="2"/>
      <c r="AB6" s="2"/>
      <c r="AC6" s="2"/>
    </row>
    <row r="7" spans="1:33" s="491" customFormat="1" ht="22.5" x14ac:dyDescent="0.5">
      <c r="B7" s="492" t="s">
        <v>1725</v>
      </c>
      <c r="U7" s="493" t="s">
        <v>1726</v>
      </c>
      <c r="V7" s="1597"/>
      <c r="W7" s="1597"/>
      <c r="X7" s="1597"/>
    </row>
    <row r="8" spans="1:33" s="76" customFormat="1" ht="6" customHeight="1" thickBot="1" x14ac:dyDescent="0.7">
      <c r="C8" s="75"/>
      <c r="D8" s="75"/>
      <c r="E8" s="75"/>
      <c r="F8" s="75"/>
      <c r="G8" s="75"/>
      <c r="H8" s="75"/>
      <c r="I8" s="75"/>
      <c r="J8" s="75"/>
      <c r="K8" s="75"/>
      <c r="L8" s="75"/>
      <c r="M8" s="75"/>
      <c r="N8" s="75"/>
      <c r="O8" s="75"/>
      <c r="P8" s="75"/>
      <c r="Q8" s="75"/>
      <c r="R8" s="75"/>
      <c r="S8" s="75"/>
      <c r="T8" s="75"/>
      <c r="U8" s="75"/>
      <c r="V8" s="1596"/>
      <c r="W8" s="1594"/>
      <c r="X8" s="1594"/>
    </row>
    <row r="9" spans="1:33" s="1496" customFormat="1" ht="25.5" customHeight="1" thickTop="1" x14ac:dyDescent="0.7">
      <c r="A9" s="257"/>
      <c r="B9" s="1825" t="s">
        <v>885</v>
      </c>
      <c r="C9" s="1758">
        <v>2014</v>
      </c>
      <c r="D9" s="1758">
        <v>2015</v>
      </c>
      <c r="E9" s="1758">
        <v>2016</v>
      </c>
      <c r="F9" s="1758">
        <v>2017</v>
      </c>
      <c r="G9" s="1758">
        <v>2018</v>
      </c>
      <c r="H9" s="1758">
        <v>2019</v>
      </c>
      <c r="I9" s="1796">
        <v>2019</v>
      </c>
      <c r="J9" s="1797"/>
      <c r="K9" s="1797"/>
      <c r="L9" s="1798">
        <v>2019</v>
      </c>
      <c r="M9" s="1798"/>
      <c r="N9" s="1798"/>
      <c r="O9" s="1798"/>
      <c r="P9" s="1798"/>
      <c r="Q9" s="1798"/>
      <c r="R9" s="1798"/>
      <c r="S9" s="1798"/>
      <c r="T9" s="1799"/>
      <c r="U9" s="1765" t="s">
        <v>884</v>
      </c>
      <c r="V9" s="1598"/>
      <c r="W9" s="1598"/>
      <c r="X9" s="1598"/>
    </row>
    <row r="10" spans="1:33" s="257" customFormat="1" ht="21" customHeight="1" x14ac:dyDescent="0.7">
      <c r="B10" s="1826"/>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89"/>
      <c r="V10" s="1599"/>
      <c r="W10" s="1599"/>
      <c r="X10" s="1599"/>
    </row>
    <row r="11" spans="1:33" s="337" customFormat="1" ht="21" customHeight="1" x14ac:dyDescent="0.7">
      <c r="A11" s="257"/>
      <c r="B11" s="1827"/>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90"/>
      <c r="V11" s="1600"/>
      <c r="W11" s="1600"/>
      <c r="X11" s="1600"/>
    </row>
    <row r="12" spans="1:33" s="483" customFormat="1" ht="8.25" customHeight="1" x14ac:dyDescent="0.7">
      <c r="B12" s="484"/>
      <c r="C12" s="485"/>
      <c r="D12" s="485"/>
      <c r="E12" s="485"/>
      <c r="F12" s="485"/>
      <c r="G12" s="485"/>
      <c r="H12" s="485"/>
      <c r="I12" s="487"/>
      <c r="J12" s="486"/>
      <c r="K12" s="486"/>
      <c r="L12" s="486"/>
      <c r="M12" s="486"/>
      <c r="N12" s="486"/>
      <c r="O12" s="486"/>
      <c r="P12" s="486"/>
      <c r="Q12" s="486"/>
      <c r="R12" s="486"/>
      <c r="S12" s="486"/>
      <c r="T12" s="488"/>
      <c r="U12" s="489"/>
      <c r="V12" s="1601"/>
      <c r="W12" s="1601"/>
      <c r="X12" s="1601"/>
    </row>
    <row r="13" spans="1:33" s="1140" customFormat="1" ht="26.1" customHeight="1" x14ac:dyDescent="0.2">
      <c r="B13" s="1172" t="s">
        <v>806</v>
      </c>
      <c r="C13" s="1141"/>
      <c r="D13" s="1141"/>
      <c r="E13" s="1141"/>
      <c r="F13" s="1141"/>
      <c r="G13" s="1141"/>
      <c r="H13" s="1141"/>
      <c r="I13" s="1143"/>
      <c r="J13" s="1142"/>
      <c r="K13" s="1142"/>
      <c r="L13" s="1142"/>
      <c r="M13" s="1142"/>
      <c r="N13" s="1142"/>
      <c r="O13" s="1142"/>
      <c r="P13" s="1142"/>
      <c r="Q13" s="1142"/>
      <c r="R13" s="1142"/>
      <c r="S13" s="1142"/>
      <c r="T13" s="1144"/>
      <c r="U13" s="1179" t="s">
        <v>807</v>
      </c>
      <c r="V13" s="880"/>
      <c r="W13" s="880"/>
      <c r="X13" s="880"/>
    </row>
    <row r="14" spans="1:33" s="1140" customFormat="1" ht="12" customHeight="1" x14ac:dyDescent="0.2">
      <c r="B14" s="1173"/>
      <c r="C14" s="1141"/>
      <c r="D14" s="1141"/>
      <c r="E14" s="1141"/>
      <c r="F14" s="1141"/>
      <c r="G14" s="1141"/>
      <c r="H14" s="1141"/>
      <c r="I14" s="1143"/>
      <c r="J14" s="1142"/>
      <c r="K14" s="1142"/>
      <c r="L14" s="1142"/>
      <c r="M14" s="1142"/>
      <c r="N14" s="1142"/>
      <c r="O14" s="1142"/>
      <c r="P14" s="1142"/>
      <c r="Q14" s="1142"/>
      <c r="R14" s="1142"/>
      <c r="S14" s="1142"/>
      <c r="T14" s="1144"/>
      <c r="U14" s="1180"/>
      <c r="V14" s="880"/>
      <c r="W14" s="880"/>
      <c r="X14" s="880"/>
    </row>
    <row r="15" spans="1:33" s="830" customFormat="1" ht="26.1" customHeight="1" x14ac:dyDescent="0.2">
      <c r="B15" s="1175" t="s">
        <v>1781</v>
      </c>
      <c r="C15" s="1145"/>
      <c r="D15" s="1145"/>
      <c r="E15" s="1145"/>
      <c r="F15" s="1145"/>
      <c r="G15" s="1145"/>
      <c r="H15" s="1145"/>
      <c r="I15" s="1155"/>
      <c r="J15" s="1146"/>
      <c r="K15" s="1146"/>
      <c r="L15" s="1146"/>
      <c r="M15" s="1146"/>
      <c r="N15" s="1146"/>
      <c r="O15" s="1146"/>
      <c r="P15" s="1146"/>
      <c r="Q15" s="1146"/>
      <c r="R15" s="1146"/>
      <c r="S15" s="1146"/>
      <c r="T15" s="1156"/>
      <c r="U15" s="490" t="s">
        <v>1779</v>
      </c>
      <c r="V15" s="1593"/>
      <c r="W15" s="1593"/>
      <c r="X15" s="1547"/>
      <c r="Y15" s="1547"/>
      <c r="Z15" s="1547"/>
    </row>
    <row r="16" spans="1:33" s="830" customFormat="1" ht="26.1" customHeight="1" x14ac:dyDescent="0.2">
      <c r="B16" s="1174" t="s">
        <v>1690</v>
      </c>
      <c r="C16" s="1145">
        <v>154.18963013698652</v>
      </c>
      <c r="D16" s="1145">
        <v>237.21539726027424</v>
      </c>
      <c r="E16" s="1145">
        <v>460.55016393442651</v>
      </c>
      <c r="F16" s="1145">
        <v>492.52035616438297</v>
      </c>
      <c r="G16" s="1145">
        <v>436.50001369863014</v>
      </c>
      <c r="H16" s="1145">
        <v>436.5</v>
      </c>
      <c r="I16" s="1149">
        <v>436.5</v>
      </c>
      <c r="J16" s="1147">
        <v>436.5</v>
      </c>
      <c r="K16" s="1147">
        <v>436.5</v>
      </c>
      <c r="L16" s="1147">
        <v>436.5</v>
      </c>
      <c r="M16" s="1147">
        <v>436.5</v>
      </c>
      <c r="N16" s="1147">
        <v>436.5</v>
      </c>
      <c r="O16" s="1147">
        <v>436.5</v>
      </c>
      <c r="P16" s="1147">
        <v>436.5</v>
      </c>
      <c r="Q16" s="1147">
        <v>436.5</v>
      </c>
      <c r="R16" s="1147">
        <v>436.5</v>
      </c>
      <c r="S16" s="1147">
        <v>436.5</v>
      </c>
      <c r="T16" s="1148">
        <v>436.5</v>
      </c>
      <c r="U16" s="984" t="s">
        <v>1691</v>
      </c>
      <c r="V16" s="1547"/>
      <c r="W16" s="1547"/>
      <c r="X16" s="1547"/>
      <c r="Y16" s="1547"/>
      <c r="Z16" s="1547"/>
    </row>
    <row r="17" spans="2:26" s="830" customFormat="1" ht="26.1" customHeight="1" x14ac:dyDescent="0.2">
      <c r="B17" s="1176" t="s">
        <v>808</v>
      </c>
      <c r="C17" s="1145">
        <v>204.40553424657512</v>
      </c>
      <c r="D17" s="1145">
        <v>262.97943835616434</v>
      </c>
      <c r="E17" s="1145">
        <v>510.02987704918019</v>
      </c>
      <c r="F17" s="1145">
        <v>556.12147945205493</v>
      </c>
      <c r="G17" s="1145">
        <v>515.30960273972607</v>
      </c>
      <c r="H17" s="1145">
        <v>488.55672602739725</v>
      </c>
      <c r="I17" s="1155">
        <v>498.67258064516136</v>
      </c>
      <c r="J17" s="1146">
        <v>495.42875000000004</v>
      </c>
      <c r="K17" s="1146">
        <v>493.20693548387101</v>
      </c>
      <c r="L17" s="1146">
        <v>490.13250000000005</v>
      </c>
      <c r="M17" s="1146">
        <v>488.21161290322578</v>
      </c>
      <c r="N17" s="1146">
        <v>491.93016666666665</v>
      </c>
      <c r="O17" s="1146">
        <v>489.61435483870969</v>
      </c>
      <c r="P17" s="1146">
        <v>486.09112903225798</v>
      </c>
      <c r="Q17" s="1146">
        <v>480.59016666666673</v>
      </c>
      <c r="R17" s="1146">
        <v>482.11612903225813</v>
      </c>
      <c r="S17" s="1146">
        <v>482.58166666666665</v>
      </c>
      <c r="T17" s="1156">
        <v>484.47967741935486</v>
      </c>
      <c r="U17" s="984" t="s">
        <v>809</v>
      </c>
      <c r="V17" s="1547"/>
      <c r="W17" s="1547"/>
      <c r="X17" s="1547"/>
      <c r="Y17" s="1547"/>
      <c r="Z17" s="1547"/>
    </row>
    <row r="18" spans="2:26" s="830" customFormat="1" ht="26.1" customHeight="1" x14ac:dyDescent="0.2">
      <c r="B18" s="1176" t="s">
        <v>810</v>
      </c>
      <c r="C18" s="1145">
        <v>253.74315068493146</v>
      </c>
      <c r="D18" s="1145">
        <v>362.74991780821904</v>
      </c>
      <c r="E18" s="1145">
        <v>622.15934426229478</v>
      </c>
      <c r="F18" s="1145">
        <v>634.23708219178127</v>
      </c>
      <c r="G18" s="1145">
        <v>582.5274931506849</v>
      </c>
      <c r="H18" s="1145">
        <v>557.16672602739686</v>
      </c>
      <c r="I18" s="1155">
        <v>562.51274193548375</v>
      </c>
      <c r="J18" s="1146">
        <v>567.51982142857139</v>
      </c>
      <c r="K18" s="1146">
        <v>575.36451612903238</v>
      </c>
      <c r="L18" s="1146">
        <v>568.41750000000013</v>
      </c>
      <c r="M18" s="1146">
        <v>560.60177419354841</v>
      </c>
      <c r="N18" s="1146">
        <v>552.66216666666662</v>
      </c>
      <c r="O18" s="1146">
        <v>544.71693548387088</v>
      </c>
      <c r="P18" s="1146">
        <v>531.26967741935482</v>
      </c>
      <c r="Q18" s="1146">
        <v>538.80950000000007</v>
      </c>
      <c r="R18" s="1146">
        <v>551.20112903225811</v>
      </c>
      <c r="S18" s="1146">
        <v>562.29</v>
      </c>
      <c r="T18" s="1156">
        <v>571.42758064516147</v>
      </c>
      <c r="U18" s="984" t="s">
        <v>811</v>
      </c>
      <c r="V18" s="1547"/>
      <c r="W18" s="1547"/>
      <c r="X18" s="1547"/>
      <c r="Y18" s="1547"/>
      <c r="Z18" s="1547"/>
    </row>
    <row r="19" spans="2:26" s="830" customFormat="1" ht="26.1" customHeight="1" x14ac:dyDescent="0.2">
      <c r="B19" s="1176" t="s">
        <v>1727</v>
      </c>
      <c r="C19" s="1145">
        <v>145.59950684931511</v>
      </c>
      <c r="D19" s="1145">
        <v>195.83898630136969</v>
      </c>
      <c r="E19" s="1145">
        <v>426.44133879781407</v>
      </c>
      <c r="F19" s="1145">
        <v>439.419594520548</v>
      </c>
      <c r="G19" s="1145">
        <v>395.27891780821915</v>
      </c>
      <c r="H19" s="1145">
        <v>400.25409589041089</v>
      </c>
      <c r="I19" s="1155">
        <v>399.56596774193542</v>
      </c>
      <c r="J19" s="1146">
        <v>395.64053571428559</v>
      </c>
      <c r="K19" s="1146">
        <v>392.57419354838697</v>
      </c>
      <c r="L19" s="1146">
        <v>390.74666666666667</v>
      </c>
      <c r="M19" s="1146">
        <v>396.02919354838707</v>
      </c>
      <c r="N19" s="1146">
        <v>403.76900000000012</v>
      </c>
      <c r="O19" s="1146">
        <v>403.38870967741934</v>
      </c>
      <c r="P19" s="1146">
        <v>410.44016129032252</v>
      </c>
      <c r="Q19" s="1146">
        <v>406.17766666666671</v>
      </c>
      <c r="R19" s="1146">
        <v>403.4474193548387</v>
      </c>
      <c r="S19" s="1146">
        <v>401.04666666666662</v>
      </c>
      <c r="T19" s="1156">
        <v>399.79983870967754</v>
      </c>
      <c r="U19" s="984" t="s">
        <v>1056</v>
      </c>
      <c r="V19" s="1547"/>
      <c r="W19" s="1547"/>
      <c r="X19" s="1547"/>
      <c r="Y19" s="1547"/>
      <c r="Z19" s="1547"/>
    </row>
    <row r="20" spans="2:26" s="830" customFormat="1" ht="26.1" customHeight="1" x14ac:dyDescent="0.2">
      <c r="B20" s="1176" t="s">
        <v>812</v>
      </c>
      <c r="C20" s="1145">
        <v>41.10497260273975</v>
      </c>
      <c r="D20" s="1145">
        <v>63.235465753424648</v>
      </c>
      <c r="E20" s="1145">
        <v>122.80219945355195</v>
      </c>
      <c r="F20" s="1145">
        <v>131.32598630137028</v>
      </c>
      <c r="G20" s="1145">
        <v>116.34328767123293</v>
      </c>
      <c r="H20" s="1145">
        <v>116.34549315068477</v>
      </c>
      <c r="I20" s="1155">
        <v>116.33145161290324</v>
      </c>
      <c r="J20" s="1146">
        <v>116.34964285714292</v>
      </c>
      <c r="K20" s="1146">
        <v>116.35338709677423</v>
      </c>
      <c r="L20" s="1146">
        <v>116.35283333333334</v>
      </c>
      <c r="M20" s="1146">
        <v>116.35612903225805</v>
      </c>
      <c r="N20" s="1146">
        <v>116.35283333333335</v>
      </c>
      <c r="O20" s="1146">
        <v>116.34741935483873</v>
      </c>
      <c r="P20" s="1146">
        <v>116.33919354838712</v>
      </c>
      <c r="Q20" s="1146">
        <v>116.33316666666666</v>
      </c>
      <c r="R20" s="1146">
        <v>116.33677419354838</v>
      </c>
      <c r="S20" s="1146">
        <v>116.35616666666667</v>
      </c>
      <c r="T20" s="1156">
        <v>116.33774193548386</v>
      </c>
      <c r="U20" s="984" t="s">
        <v>813</v>
      </c>
      <c r="V20" s="1547"/>
      <c r="W20" s="1547"/>
      <c r="X20" s="1547"/>
      <c r="Y20" s="1547"/>
      <c r="Z20" s="1547"/>
    </row>
    <row r="21" spans="2:26" s="830" customFormat="1" ht="26.1" customHeight="1" x14ac:dyDescent="0.2">
      <c r="B21" s="1176" t="s">
        <v>814</v>
      </c>
      <c r="C21" s="1145">
        <v>217.79304109589052</v>
      </c>
      <c r="D21" s="1145">
        <v>334.6870547945208</v>
      </c>
      <c r="E21" s="1145">
        <v>649.83374863387974</v>
      </c>
      <c r="F21" s="1145">
        <v>694.46875342465796</v>
      </c>
      <c r="G21" s="1145">
        <v>614.9674794520547</v>
      </c>
      <c r="H21" s="1145">
        <v>615.43528767122962</v>
      </c>
      <c r="I21" s="1155">
        <v>614.83967741935498</v>
      </c>
      <c r="J21" s="1146">
        <v>615.2483928571429</v>
      </c>
      <c r="K21" s="1146">
        <v>615.56290322580639</v>
      </c>
      <c r="L21" s="1146">
        <v>615.60149999999999</v>
      </c>
      <c r="M21" s="1146">
        <v>615.54403225806459</v>
      </c>
      <c r="N21" s="1146">
        <v>615.48366666666664</v>
      </c>
      <c r="O21" s="1146">
        <v>615.48306451612893</v>
      </c>
      <c r="P21" s="1146">
        <v>615.55032258064512</v>
      </c>
      <c r="Q21" s="1146">
        <v>615.57499999999993</v>
      </c>
      <c r="R21" s="1146">
        <v>615.66016129032255</v>
      </c>
      <c r="S21" s="1146">
        <v>615.43316666666669</v>
      </c>
      <c r="T21" s="1156">
        <v>615.23483870967743</v>
      </c>
      <c r="U21" s="984" t="s">
        <v>815</v>
      </c>
      <c r="V21" s="1547"/>
      <c r="W21" s="1547"/>
      <c r="X21" s="1547"/>
      <c r="Y21" s="1547"/>
      <c r="Z21" s="1547"/>
    </row>
    <row r="22" spans="2:26" s="830" customFormat="1" ht="26.1" customHeight="1" x14ac:dyDescent="0.2">
      <c r="B22" s="1176" t="s">
        <v>816</v>
      </c>
      <c r="C22" s="1160">
        <v>0.10779655986615921</v>
      </c>
      <c r="D22" s="1160">
        <v>0.15704954002926419</v>
      </c>
      <c r="E22" s="1160">
        <v>0.30504169011165233</v>
      </c>
      <c r="F22" s="1160">
        <v>0.32682442005596901</v>
      </c>
      <c r="G22" s="1160">
        <v>0.28945698498785183</v>
      </c>
      <c r="H22" s="1160">
        <v>0.28921766529560122</v>
      </c>
      <c r="I22" s="1159">
        <v>0.28945700000000008</v>
      </c>
      <c r="J22" s="1157">
        <v>0.2894569835472145</v>
      </c>
      <c r="K22" s="1157">
        <v>0.28945700000000002</v>
      </c>
      <c r="L22" s="1157">
        <v>0.28945700000000008</v>
      </c>
      <c r="M22" s="1157">
        <v>0.28945700000000008</v>
      </c>
      <c r="N22" s="1157">
        <v>0.28945700000000008</v>
      </c>
      <c r="O22" s="1157">
        <v>0.28945500000000002</v>
      </c>
      <c r="P22" s="1157">
        <v>0.28945500000000002</v>
      </c>
      <c r="Q22" s="1157">
        <v>0.28920999999999997</v>
      </c>
      <c r="R22" s="1157">
        <v>0.28856999999999999</v>
      </c>
      <c r="S22" s="1157">
        <v>0.28859999999999997</v>
      </c>
      <c r="T22" s="1158">
        <v>0.28858</v>
      </c>
      <c r="U22" s="984" t="s">
        <v>817</v>
      </c>
      <c r="V22" s="1547"/>
      <c r="W22" s="1547"/>
      <c r="X22" s="1547"/>
      <c r="Y22" s="1547"/>
      <c r="Z22" s="1547"/>
    </row>
    <row r="23" spans="2:26" s="830" customFormat="1" ht="26.1" customHeight="1" x14ac:dyDescent="0.2">
      <c r="B23" s="1176" t="s">
        <v>818</v>
      </c>
      <c r="C23" s="1145">
        <v>21.758246575342469</v>
      </c>
      <c r="D23" s="1145">
        <v>30.710835616438345</v>
      </c>
      <c r="E23" s="1145">
        <v>48.63642076502731</v>
      </c>
      <c r="F23" s="1145">
        <v>27.633506849315054</v>
      </c>
      <c r="G23" s="1145">
        <v>24.498835616438363</v>
      </c>
      <c r="H23" s="1145">
        <v>25.969424657534244</v>
      </c>
      <c r="I23" s="1155">
        <v>24.409838709677416</v>
      </c>
      <c r="J23" s="1146">
        <v>24.822321428571428</v>
      </c>
      <c r="K23" s="1146">
        <v>25.093870967741935</v>
      </c>
      <c r="L23" s="1146">
        <v>25.300833333333333</v>
      </c>
      <c r="M23" s="1146">
        <v>25.616451612903226</v>
      </c>
      <c r="N23" s="1146">
        <v>26.073</v>
      </c>
      <c r="O23" s="1146">
        <v>26.256935483870969</v>
      </c>
      <c r="P23" s="1146">
        <v>26.333548387096776</v>
      </c>
      <c r="Q23" s="1146">
        <v>26.601166666666664</v>
      </c>
      <c r="R23" s="1146">
        <v>26.862903225806456</v>
      </c>
      <c r="S23" s="1146">
        <v>27.055666666666667</v>
      </c>
      <c r="T23" s="1156">
        <v>27.132741935483871</v>
      </c>
      <c r="U23" s="984" t="s">
        <v>819</v>
      </c>
      <c r="V23" s="1547"/>
      <c r="W23" s="1547"/>
      <c r="X23" s="1547"/>
      <c r="Y23" s="1547"/>
      <c r="Z23" s="1547"/>
    </row>
    <row r="24" spans="2:26" s="830" customFormat="1" ht="26.1" customHeight="1" x14ac:dyDescent="0.2">
      <c r="B24" s="1176" t="s">
        <v>820</v>
      </c>
      <c r="C24" s="1145">
        <v>70.419268277797897</v>
      </c>
      <c r="D24" s="1145">
        <v>86.43</v>
      </c>
      <c r="E24" s="1145">
        <v>152.25399999999999</v>
      </c>
      <c r="F24" s="1145">
        <v>135.35900000000001</v>
      </c>
      <c r="G24" s="1145">
        <v>93.765000000000001</v>
      </c>
      <c r="H24" s="1145">
        <v>75.506</v>
      </c>
      <c r="I24" s="1155">
        <v>81.412486956521747</v>
      </c>
      <c r="J24" s="1146">
        <v>82.784241967212637</v>
      </c>
      <c r="K24" s="1146">
        <v>79.629465999999994</v>
      </c>
      <c r="L24" s="1146">
        <v>76.093272499999983</v>
      </c>
      <c r="M24" s="1146">
        <v>71.909657142857156</v>
      </c>
      <c r="N24" s="1146">
        <v>74.853047727272724</v>
      </c>
      <c r="O24" s="1146">
        <v>76.844999999999999</v>
      </c>
      <c r="P24" s="1146">
        <v>77.125</v>
      </c>
      <c r="Q24" s="1146">
        <v>76.301000000000002</v>
      </c>
      <c r="R24" s="1146">
        <v>75.217999999999989</v>
      </c>
      <c r="S24" s="1146">
        <v>76.02600000000001</v>
      </c>
      <c r="T24" s="1156">
        <v>74.628999999999991</v>
      </c>
      <c r="U24" s="984" t="s">
        <v>821</v>
      </c>
      <c r="V24" s="1547"/>
      <c r="W24" s="1547"/>
      <c r="X24" s="1547"/>
      <c r="Y24" s="1547"/>
      <c r="Z24" s="1547"/>
    </row>
    <row r="25" spans="2:26" s="830" customFormat="1" ht="12" customHeight="1" x14ac:dyDescent="0.2">
      <c r="B25" s="1176"/>
      <c r="C25" s="1145"/>
      <c r="D25" s="1145"/>
      <c r="E25" s="1145"/>
      <c r="F25" s="1145"/>
      <c r="G25" s="1145"/>
      <c r="H25" s="1145"/>
      <c r="I25" s="1155"/>
      <c r="J25" s="1146"/>
      <c r="K25" s="1146"/>
      <c r="L25" s="1146"/>
      <c r="M25" s="1146"/>
      <c r="N25" s="1146"/>
      <c r="O25" s="1146"/>
      <c r="P25" s="1146"/>
      <c r="Q25" s="1146"/>
      <c r="R25" s="1146"/>
      <c r="S25" s="1146"/>
      <c r="T25" s="1156"/>
      <c r="U25" s="984"/>
      <c r="V25" s="1547"/>
      <c r="W25" s="1547"/>
      <c r="X25" s="1547"/>
      <c r="Y25" s="1547"/>
      <c r="Z25" s="1547"/>
    </row>
    <row r="26" spans="2:26" s="830" customFormat="1" ht="26.1" customHeight="1" x14ac:dyDescent="0.2">
      <c r="B26" s="1173" t="s">
        <v>1775</v>
      </c>
      <c r="C26" s="1145">
        <v>233.97934623383577</v>
      </c>
      <c r="D26" s="1145">
        <v>331.75576748479409</v>
      </c>
      <c r="E26" s="1145">
        <v>639.99974148237743</v>
      </c>
      <c r="F26" s="1145">
        <v>682.91945401534224</v>
      </c>
      <c r="G26" s="1145">
        <v>617.94530781260312</v>
      </c>
      <c r="H26" s="1145">
        <v>603.07966528767088</v>
      </c>
      <c r="I26" s="1155">
        <v>608.4312953225807</v>
      </c>
      <c r="J26" s="1146">
        <v>607.49903089285726</v>
      </c>
      <c r="K26" s="1146">
        <v>607.28639806451611</v>
      </c>
      <c r="L26" s="1146">
        <v>605.46027449999985</v>
      </c>
      <c r="M26" s="1146">
        <v>603.11050112903217</v>
      </c>
      <c r="N26" s="1146">
        <v>604.59120299999995</v>
      </c>
      <c r="O26" s="1146">
        <v>603.1959706451612</v>
      </c>
      <c r="P26" s="1146">
        <v>599.15327661290314</v>
      </c>
      <c r="Q26" s="1146">
        <v>597.39084449999996</v>
      </c>
      <c r="R26" s="1146">
        <v>598.9499520967745</v>
      </c>
      <c r="S26" s="1146">
        <v>600.23231400000031</v>
      </c>
      <c r="T26" s="1156">
        <v>601.93279596774187</v>
      </c>
      <c r="U26" s="490" t="s">
        <v>1780</v>
      </c>
      <c r="V26" s="1547"/>
      <c r="W26" s="1547"/>
      <c r="X26" s="1547"/>
      <c r="Y26" s="1547"/>
      <c r="Z26" s="1547"/>
    </row>
    <row r="27" spans="2:26" s="830" customFormat="1" ht="12" customHeight="1" x14ac:dyDescent="0.2">
      <c r="B27" s="1173"/>
      <c r="C27" s="1145"/>
      <c r="D27" s="1145"/>
      <c r="E27" s="1145"/>
      <c r="F27" s="1145"/>
      <c r="G27" s="1145"/>
      <c r="H27" s="1145"/>
      <c r="I27" s="1155"/>
      <c r="J27" s="1146"/>
      <c r="K27" s="1146"/>
      <c r="L27" s="1146"/>
      <c r="M27" s="1146"/>
      <c r="N27" s="1146"/>
      <c r="O27" s="1146"/>
      <c r="P27" s="1146"/>
      <c r="Q27" s="1146"/>
      <c r="R27" s="1146"/>
      <c r="S27" s="1146"/>
      <c r="T27" s="1156"/>
      <c r="U27" s="490"/>
      <c r="V27" s="1547"/>
      <c r="W27" s="1547"/>
      <c r="X27" s="1547"/>
      <c r="Y27" s="1547"/>
      <c r="Z27" s="1547"/>
    </row>
    <row r="28" spans="2:26" s="830" customFormat="1" ht="26.1" customHeight="1" x14ac:dyDescent="0.2">
      <c r="B28" s="1173" t="s">
        <v>1783</v>
      </c>
      <c r="C28" s="1145"/>
      <c r="D28" s="1145"/>
      <c r="E28" s="1145"/>
      <c r="F28" s="1145"/>
      <c r="G28" s="1145"/>
      <c r="H28" s="1145"/>
      <c r="I28" s="1155"/>
      <c r="J28" s="1146"/>
      <c r="K28" s="1146"/>
      <c r="L28" s="1146"/>
      <c r="M28" s="1146"/>
      <c r="N28" s="1146"/>
      <c r="O28" s="1146"/>
      <c r="P28" s="1146"/>
      <c r="Q28" s="1146"/>
      <c r="R28" s="1146"/>
      <c r="S28" s="1146"/>
      <c r="T28" s="1156"/>
      <c r="U28" s="490" t="s">
        <v>1782</v>
      </c>
      <c r="V28" s="1547"/>
      <c r="W28" s="1547"/>
      <c r="X28" s="1547"/>
      <c r="Y28" s="1547"/>
      <c r="Z28" s="1547"/>
    </row>
    <row r="29" spans="2:26" s="830" customFormat="1" ht="26.1" customHeight="1" x14ac:dyDescent="0.2">
      <c r="B29" s="1176" t="s">
        <v>1037</v>
      </c>
      <c r="C29" s="1160">
        <v>1.5196029041095895</v>
      </c>
      <c r="D29" s="1160">
        <v>1.3994962191780824</v>
      </c>
      <c r="E29" s="1160">
        <v>1.3897515300546448</v>
      </c>
      <c r="F29" s="1160">
        <v>1.3869349041095866</v>
      </c>
      <c r="G29" s="1160">
        <v>1.4156822191780822</v>
      </c>
      <c r="H29" s="1160">
        <v>1.381625808219177</v>
      </c>
      <c r="I29" s="1159">
        <v>1.3938861290322582</v>
      </c>
      <c r="J29" s="1157">
        <v>1.3917503571428569</v>
      </c>
      <c r="K29" s="1157">
        <v>1.3912632258064517</v>
      </c>
      <c r="L29" s="1157">
        <v>1.3870796666666665</v>
      </c>
      <c r="M29" s="1157">
        <v>1.3816964516129033</v>
      </c>
      <c r="N29" s="1157">
        <v>1.3850800000000001</v>
      </c>
      <c r="O29" s="1157">
        <v>1.3818922580645161</v>
      </c>
      <c r="P29" s="1157">
        <v>1.3726306451612904</v>
      </c>
      <c r="Q29" s="1157">
        <v>1.3685929999999999</v>
      </c>
      <c r="R29" s="1157">
        <v>1.3721648387096774</v>
      </c>
      <c r="S29" s="1157">
        <v>1.3751</v>
      </c>
      <c r="T29" s="1158">
        <v>1.3789983870967744</v>
      </c>
      <c r="U29" s="984" t="s">
        <v>1235</v>
      </c>
      <c r="V29" s="1547"/>
      <c r="W29" s="1547"/>
      <c r="X29" s="1547"/>
      <c r="Y29" s="1547"/>
      <c r="Z29" s="1547"/>
    </row>
    <row r="30" spans="2:26" s="830" customFormat="1" ht="26.1" customHeight="1" x14ac:dyDescent="0.2">
      <c r="B30" s="1176" t="s">
        <v>1728</v>
      </c>
      <c r="C30" s="1160">
        <v>1.3306</v>
      </c>
      <c r="D30" s="1160">
        <v>1.1133200000000001</v>
      </c>
      <c r="E30" s="1160">
        <v>1.1105100000000001</v>
      </c>
      <c r="F30" s="1160">
        <v>1.1288499999999999</v>
      </c>
      <c r="G30" s="1160">
        <v>1.1813</v>
      </c>
      <c r="H30" s="1160">
        <v>1.1194999999999999</v>
      </c>
      <c r="I30" s="1159">
        <v>1.1429374999999999</v>
      </c>
      <c r="J30" s="1157">
        <v>1.1350499999999999</v>
      </c>
      <c r="K30" s="1157">
        <v>1.1298437500000003</v>
      </c>
      <c r="L30" s="1157">
        <v>1.1239307692307692</v>
      </c>
      <c r="M30" s="1157">
        <v>1.1186133333333332</v>
      </c>
      <c r="N30" s="1157">
        <v>1.1297428571428572</v>
      </c>
      <c r="O30" s="1157">
        <v>1.1215277777777777</v>
      </c>
      <c r="P30" s="1157">
        <v>1.1120307692307692</v>
      </c>
      <c r="Q30" s="1157">
        <v>1.101375</v>
      </c>
      <c r="R30" s="1157">
        <v>1.1053499999999998</v>
      </c>
      <c r="S30" s="1157">
        <v>1.1053125000000001</v>
      </c>
      <c r="T30" s="1158">
        <v>1.1105749999999999</v>
      </c>
      <c r="U30" s="984" t="s">
        <v>1731</v>
      </c>
      <c r="V30" s="1547"/>
      <c r="W30" s="1547"/>
      <c r="X30" s="1547"/>
      <c r="Y30" s="1547"/>
      <c r="Z30" s="1547"/>
    </row>
    <row r="31" spans="2:26" s="830" customFormat="1" ht="26.1" customHeight="1" x14ac:dyDescent="0.2">
      <c r="B31" s="1176" t="s">
        <v>1729</v>
      </c>
      <c r="C31" s="1160">
        <v>1.648666</v>
      </c>
      <c r="D31" s="1160">
        <v>1.5289999999999999</v>
      </c>
      <c r="E31" s="1160">
        <v>1.3560000000000001</v>
      </c>
      <c r="F31" s="1160">
        <v>1.288</v>
      </c>
      <c r="G31" s="1160">
        <v>1.335</v>
      </c>
      <c r="H31" s="1160">
        <v>1.278</v>
      </c>
      <c r="I31" s="1159">
        <v>1.2930375000000001</v>
      </c>
      <c r="J31" s="1157">
        <v>1.3011187499999997</v>
      </c>
      <c r="K31" s="1157">
        <v>1.318125</v>
      </c>
      <c r="L31" s="1157">
        <v>1.3042846153846155</v>
      </c>
      <c r="M31" s="1157">
        <v>1.2824199999999999</v>
      </c>
      <c r="N31" s="1157">
        <v>1.2667785714285713</v>
      </c>
      <c r="O31" s="1157">
        <v>1.246633333333333</v>
      </c>
      <c r="P31" s="1157">
        <v>1.218046153846154</v>
      </c>
      <c r="Q31" s="1157">
        <v>1.235425</v>
      </c>
      <c r="R31" s="1157">
        <v>1.2649388888888888</v>
      </c>
      <c r="S31" s="1157">
        <v>1.2881687500000001</v>
      </c>
      <c r="T31" s="1158">
        <v>1.31004375</v>
      </c>
      <c r="U31" s="984" t="s">
        <v>1057</v>
      </c>
      <c r="V31" s="1547"/>
      <c r="W31" s="1547"/>
      <c r="X31" s="1547"/>
      <c r="Y31" s="1547"/>
      <c r="Z31" s="1547"/>
    </row>
    <row r="32" spans="2:26" s="830" customFormat="1" ht="26.1" customHeight="1" x14ac:dyDescent="0.2">
      <c r="B32" s="1176" t="s">
        <v>1730</v>
      </c>
      <c r="C32" s="1160">
        <v>0.94330723516649373</v>
      </c>
      <c r="D32" s="1160">
        <v>0.83015108749792466</v>
      </c>
      <c r="E32" s="1160">
        <v>0.91776798825256978</v>
      </c>
      <c r="F32" s="1160">
        <v>0.89134503966485423</v>
      </c>
      <c r="G32" s="1160">
        <v>0.90481360839667035</v>
      </c>
      <c r="H32" s="1160">
        <v>0.91726288754356999</v>
      </c>
      <c r="I32" s="1159">
        <v>0.91753115304993094</v>
      </c>
      <c r="J32" s="1157">
        <v>0.90558690521335072</v>
      </c>
      <c r="K32" s="1157">
        <v>0.89957888463463054</v>
      </c>
      <c r="L32" s="1157">
        <v>0.895816536773269</v>
      </c>
      <c r="M32" s="1157">
        <v>0.91001747233546892</v>
      </c>
      <c r="N32" s="1157">
        <v>0.92530171445189091</v>
      </c>
      <c r="O32" s="1157">
        <v>0.92369745829249372</v>
      </c>
      <c r="P32" s="1157">
        <v>0.93978847530163601</v>
      </c>
      <c r="Q32" s="1157">
        <v>0.93091992343183638</v>
      </c>
      <c r="R32" s="1157">
        <v>0.92421916317089314</v>
      </c>
      <c r="S32" s="1157">
        <v>0.91861633414669164</v>
      </c>
      <c r="T32" s="1158">
        <v>0.91663229295568061</v>
      </c>
      <c r="U32" s="984" t="s">
        <v>1163</v>
      </c>
      <c r="V32" s="1547"/>
      <c r="W32" s="1547"/>
      <c r="X32" s="1547"/>
      <c r="Y32" s="1547"/>
      <c r="Z32" s="1547"/>
    </row>
    <row r="33" spans="1:26" s="830" customFormat="1" ht="26.1" customHeight="1" x14ac:dyDescent="0.2">
      <c r="B33" s="1176" t="s">
        <v>974</v>
      </c>
      <c r="C33" s="1160">
        <v>1.0917030567685588</v>
      </c>
      <c r="D33" s="1160">
        <v>1.0416666666666667</v>
      </c>
      <c r="E33" s="1160">
        <v>1.0148266168725073</v>
      </c>
      <c r="F33" s="1160">
        <v>1.0150223304912709</v>
      </c>
      <c r="G33" s="1160">
        <v>1.0224948875255624</v>
      </c>
      <c r="H33" s="1160">
        <v>1.0060362173038229</v>
      </c>
      <c r="I33" s="1159">
        <v>1.0112182019276348</v>
      </c>
      <c r="J33" s="1157">
        <v>0.99827797050088596</v>
      </c>
      <c r="K33" s="1157">
        <v>0.99927552524419783</v>
      </c>
      <c r="L33" s="1157">
        <v>0.99401298333881316</v>
      </c>
      <c r="M33" s="1157">
        <v>0.98982460308033415</v>
      </c>
      <c r="N33" s="1157">
        <v>1.0118311976467698</v>
      </c>
      <c r="O33" s="1157">
        <v>1.0122937451494258</v>
      </c>
      <c r="P33" s="1157">
        <v>1.0205683780813315</v>
      </c>
      <c r="Q33" s="1157">
        <v>1.0097886386155797</v>
      </c>
      <c r="R33" s="1157">
        <v>1.0068465565847766</v>
      </c>
      <c r="S33" s="1157">
        <v>1.0072839218599499</v>
      </c>
      <c r="T33" s="1158">
        <v>1.0159762261563081</v>
      </c>
      <c r="U33" s="984" t="s">
        <v>1058</v>
      </c>
      <c r="V33" s="1547"/>
      <c r="W33" s="1547"/>
      <c r="X33" s="1547"/>
      <c r="Y33" s="1547"/>
      <c r="Z33" s="1547"/>
    </row>
    <row r="34" spans="1:26" s="1140" customFormat="1" ht="26.1" customHeight="1" thickBot="1" x14ac:dyDescent="0.25">
      <c r="B34" s="1177"/>
      <c r="C34" s="1672"/>
      <c r="D34" s="1672"/>
      <c r="E34" s="1672"/>
      <c r="F34" s="1672"/>
      <c r="G34" s="1672"/>
      <c r="H34" s="1672"/>
      <c r="I34" s="1163"/>
      <c r="J34" s="1162"/>
      <c r="K34" s="1162"/>
      <c r="L34" s="1162"/>
      <c r="M34" s="1162"/>
      <c r="N34" s="1162"/>
      <c r="O34" s="1162"/>
      <c r="P34" s="1162"/>
      <c r="Q34" s="1162"/>
      <c r="R34" s="1162"/>
      <c r="S34" s="1162"/>
      <c r="T34" s="1164"/>
      <c r="U34" s="1181"/>
      <c r="V34" s="1547"/>
      <c r="W34" s="1547"/>
      <c r="X34" s="1547"/>
      <c r="Y34" s="1592"/>
      <c r="Z34" s="1592"/>
    </row>
    <row r="35" spans="1:26" s="1140" customFormat="1" ht="26.1" customHeight="1" thickTop="1" x14ac:dyDescent="0.2">
      <c r="B35" s="1178"/>
      <c r="C35" s="1165"/>
      <c r="D35" s="1165"/>
      <c r="E35" s="1165"/>
      <c r="F35" s="1165"/>
      <c r="G35" s="1165"/>
      <c r="H35" s="1165"/>
      <c r="I35" s="1167"/>
      <c r="J35" s="1166"/>
      <c r="K35" s="1166"/>
      <c r="L35" s="1166"/>
      <c r="M35" s="1166"/>
      <c r="N35" s="1166"/>
      <c r="O35" s="1166"/>
      <c r="P35" s="1166"/>
      <c r="Q35" s="1166"/>
      <c r="R35" s="1166"/>
      <c r="S35" s="1166"/>
      <c r="T35" s="1168"/>
      <c r="U35" s="1182"/>
      <c r="V35" s="1547"/>
      <c r="W35" s="1547"/>
      <c r="X35" s="1547"/>
      <c r="Y35" s="1592"/>
      <c r="Z35" s="1592"/>
    </row>
    <row r="36" spans="1:26" s="1140" customFormat="1" ht="26.1" customHeight="1" x14ac:dyDescent="0.2">
      <c r="B36" s="1172" t="s">
        <v>885</v>
      </c>
      <c r="C36" s="1150"/>
      <c r="D36" s="1150"/>
      <c r="E36" s="1150"/>
      <c r="F36" s="1150"/>
      <c r="G36" s="1150"/>
      <c r="H36" s="1150"/>
      <c r="I36" s="1170"/>
      <c r="J36" s="1169"/>
      <c r="K36" s="1169"/>
      <c r="L36" s="1169"/>
      <c r="M36" s="1169"/>
      <c r="N36" s="1169"/>
      <c r="O36" s="1169"/>
      <c r="P36" s="1169"/>
      <c r="Q36" s="1169"/>
      <c r="R36" s="1169"/>
      <c r="S36" s="1169"/>
      <c r="T36" s="1171"/>
      <c r="U36" s="1179" t="s">
        <v>822</v>
      </c>
      <c r="V36" s="1547"/>
      <c r="W36" s="1547"/>
      <c r="X36" s="1547"/>
      <c r="Y36" s="1592"/>
      <c r="Z36" s="1592"/>
    </row>
    <row r="37" spans="1:26" s="1140" customFormat="1" ht="12" customHeight="1" x14ac:dyDescent="0.2">
      <c r="B37" s="1173"/>
      <c r="C37" s="1151"/>
      <c r="D37" s="1151"/>
      <c r="E37" s="1151"/>
      <c r="F37" s="1151"/>
      <c r="G37" s="1151"/>
      <c r="H37" s="1151"/>
      <c r="I37" s="1153"/>
      <c r="J37" s="1152"/>
      <c r="K37" s="1152"/>
      <c r="L37" s="1152"/>
      <c r="M37" s="1152"/>
      <c r="N37" s="1152"/>
      <c r="O37" s="1152"/>
      <c r="P37" s="1152"/>
      <c r="Q37" s="1152"/>
      <c r="R37" s="1152"/>
      <c r="S37" s="1152"/>
      <c r="T37" s="1154"/>
      <c r="U37" s="1180"/>
      <c r="V37" s="1547"/>
      <c r="W37" s="1547"/>
      <c r="X37" s="1547"/>
      <c r="Y37" s="1592"/>
      <c r="Z37" s="1592"/>
    </row>
    <row r="38" spans="1:26" s="830" customFormat="1" ht="26.1" customHeight="1" x14ac:dyDescent="0.2">
      <c r="A38" s="1605"/>
      <c r="B38" s="1175" t="s">
        <v>1781</v>
      </c>
      <c r="C38" s="883"/>
      <c r="D38" s="883"/>
      <c r="E38" s="883"/>
      <c r="F38" s="883"/>
      <c r="G38" s="883"/>
      <c r="H38" s="883"/>
      <c r="I38" s="1155"/>
      <c r="J38" s="1146"/>
      <c r="K38" s="1146"/>
      <c r="L38" s="1146"/>
      <c r="M38" s="1146"/>
      <c r="N38" s="1146"/>
      <c r="O38" s="1146"/>
      <c r="P38" s="1146"/>
      <c r="Q38" s="1146"/>
      <c r="R38" s="1146"/>
      <c r="S38" s="1146"/>
      <c r="T38" s="1156"/>
      <c r="U38" s="490" t="s">
        <v>1779</v>
      </c>
      <c r="V38" s="1547"/>
      <c r="W38" s="1547"/>
      <c r="X38" s="1547"/>
      <c r="Y38" s="1547"/>
      <c r="Z38" s="1547"/>
    </row>
    <row r="39" spans="1:26" s="830" customFormat="1" ht="26.1" customHeight="1" x14ac:dyDescent="0.2">
      <c r="A39" s="1605"/>
      <c r="B39" s="1174" t="s">
        <v>1690</v>
      </c>
      <c r="C39" s="883">
        <v>180.89</v>
      </c>
      <c r="D39" s="883">
        <v>313.05500000000001</v>
      </c>
      <c r="E39" s="883">
        <v>498.57</v>
      </c>
      <c r="F39" s="883">
        <v>436.5</v>
      </c>
      <c r="G39" s="883">
        <v>436.5</v>
      </c>
      <c r="H39" s="883">
        <v>436.5</v>
      </c>
      <c r="I39" s="1155">
        <v>436.5</v>
      </c>
      <c r="J39" s="1146">
        <v>436.5</v>
      </c>
      <c r="K39" s="1146">
        <v>436.5</v>
      </c>
      <c r="L39" s="1146">
        <v>436.5</v>
      </c>
      <c r="M39" s="1146">
        <v>436.5</v>
      </c>
      <c r="N39" s="1146">
        <v>436.5</v>
      </c>
      <c r="O39" s="1146">
        <v>436.5</v>
      </c>
      <c r="P39" s="1146">
        <v>436.5</v>
      </c>
      <c r="Q39" s="1146">
        <v>436.5</v>
      </c>
      <c r="R39" s="1146">
        <v>436.5</v>
      </c>
      <c r="S39" s="1146">
        <v>436.5</v>
      </c>
      <c r="T39" s="1156">
        <v>436.5</v>
      </c>
      <c r="U39" s="984" t="s">
        <v>1691</v>
      </c>
      <c r="V39" s="1547"/>
      <c r="W39" s="1547"/>
      <c r="X39" s="1547"/>
      <c r="Y39" s="1547"/>
      <c r="Z39" s="1547"/>
    </row>
    <row r="40" spans="1:26" s="830" customFormat="1" ht="26.1" customHeight="1" x14ac:dyDescent="0.2">
      <c r="A40" s="1605"/>
      <c r="B40" s="1176" t="s">
        <v>808</v>
      </c>
      <c r="C40" s="883">
        <v>219.92500000000001</v>
      </c>
      <c r="D40" s="883">
        <v>342.15499999999997</v>
      </c>
      <c r="E40" s="883">
        <v>524.04999999999995</v>
      </c>
      <c r="F40" s="883">
        <v>520.54999999999995</v>
      </c>
      <c r="G40" s="883">
        <v>498.64499999999998</v>
      </c>
      <c r="H40" s="883">
        <v>489.02</v>
      </c>
      <c r="I40" s="1155">
        <v>501.83</v>
      </c>
      <c r="J40" s="1146">
        <v>496.33500000000004</v>
      </c>
      <c r="K40" s="1146">
        <v>489.505</v>
      </c>
      <c r="L40" s="1146">
        <v>488.22</v>
      </c>
      <c r="M40" s="1146">
        <v>485.86</v>
      </c>
      <c r="N40" s="1146">
        <v>496.20500000000004</v>
      </c>
      <c r="O40" s="1146">
        <v>486.84500000000003</v>
      </c>
      <c r="P40" s="1146">
        <v>483.61500000000001</v>
      </c>
      <c r="Q40" s="1146">
        <v>477.24</v>
      </c>
      <c r="R40" s="1146">
        <v>487.05500000000001</v>
      </c>
      <c r="S40" s="1146">
        <v>480.755</v>
      </c>
      <c r="T40" s="1156">
        <v>489.02</v>
      </c>
      <c r="U40" s="984" t="s">
        <v>809</v>
      </c>
      <c r="V40" s="1547"/>
      <c r="W40" s="1547"/>
      <c r="X40" s="1547"/>
      <c r="Y40" s="1547"/>
      <c r="Z40" s="1547"/>
    </row>
    <row r="41" spans="1:26" s="830" customFormat="1" ht="26.1" customHeight="1" x14ac:dyDescent="0.2">
      <c r="A41" s="1605"/>
      <c r="B41" s="1176" t="s">
        <v>810</v>
      </c>
      <c r="C41" s="883">
        <v>281.52499999999998</v>
      </c>
      <c r="D41" s="883">
        <v>464.38499999999999</v>
      </c>
      <c r="E41" s="883">
        <v>615.44000000000005</v>
      </c>
      <c r="F41" s="883">
        <v>586.42000000000007</v>
      </c>
      <c r="G41" s="883">
        <v>553.54</v>
      </c>
      <c r="H41" s="883">
        <v>572.32500000000005</v>
      </c>
      <c r="I41" s="1155">
        <v>572.71500000000003</v>
      </c>
      <c r="J41" s="1146">
        <v>580.54999999999995</v>
      </c>
      <c r="K41" s="1146">
        <v>568.80999999999995</v>
      </c>
      <c r="L41" s="1146">
        <v>564.71</v>
      </c>
      <c r="M41" s="1146">
        <v>551.20499999999993</v>
      </c>
      <c r="N41" s="1146">
        <v>554.02</v>
      </c>
      <c r="O41" s="1146">
        <v>530.67499999999995</v>
      </c>
      <c r="P41" s="1146">
        <v>532.66499999999996</v>
      </c>
      <c r="Q41" s="1146">
        <v>536.39</v>
      </c>
      <c r="R41" s="1146">
        <v>563.92499999999995</v>
      </c>
      <c r="S41" s="1146">
        <v>564.38499999999999</v>
      </c>
      <c r="T41" s="1156">
        <v>572.32500000000005</v>
      </c>
      <c r="U41" s="984" t="s">
        <v>811</v>
      </c>
      <c r="V41" s="1547"/>
      <c r="W41" s="1547"/>
      <c r="X41" s="1547"/>
      <c r="Y41" s="1547"/>
      <c r="Z41" s="1547"/>
    </row>
    <row r="42" spans="1:26" s="830" customFormat="1" ht="26.1" customHeight="1" x14ac:dyDescent="0.2">
      <c r="A42" s="1605"/>
      <c r="B42" s="1176" t="s">
        <v>1727</v>
      </c>
      <c r="C42" s="883">
        <v>151.12</v>
      </c>
      <c r="D42" s="883">
        <v>260.06</v>
      </c>
      <c r="E42" s="883">
        <v>426.59</v>
      </c>
      <c r="F42" s="883">
        <v>386.84500000000003</v>
      </c>
      <c r="G42" s="883">
        <v>395.19499999999999</v>
      </c>
      <c r="H42" s="883">
        <v>401.44500000000005</v>
      </c>
      <c r="I42" s="1155">
        <v>401.26499999999999</v>
      </c>
      <c r="J42" s="1146">
        <v>393.7</v>
      </c>
      <c r="K42" s="1146">
        <v>393.63</v>
      </c>
      <c r="L42" s="1146">
        <v>391.3</v>
      </c>
      <c r="M42" s="1146">
        <v>397.72</v>
      </c>
      <c r="N42" s="1146">
        <v>404.78499999999997</v>
      </c>
      <c r="O42" s="1146">
        <v>401.97</v>
      </c>
      <c r="P42" s="1146">
        <v>411.99</v>
      </c>
      <c r="Q42" s="1146">
        <v>404.46500000000003</v>
      </c>
      <c r="R42" s="1146">
        <v>401.505</v>
      </c>
      <c r="S42" s="1146">
        <v>398.625</v>
      </c>
      <c r="T42" s="1156">
        <v>401.44500000000005</v>
      </c>
      <c r="U42" s="984" t="s">
        <v>1056</v>
      </c>
      <c r="V42" s="1547"/>
      <c r="W42" s="1547"/>
      <c r="X42" s="1547"/>
      <c r="Y42" s="1547"/>
      <c r="Z42" s="1547"/>
    </row>
    <row r="43" spans="1:26" s="830" customFormat="1" ht="26.1" customHeight="1" x14ac:dyDescent="0.2">
      <c r="A43" s="1605"/>
      <c r="B43" s="1176" t="s">
        <v>812</v>
      </c>
      <c r="C43" s="883">
        <v>48.2</v>
      </c>
      <c r="D43" s="883">
        <v>83.490000000000009</v>
      </c>
      <c r="E43" s="883">
        <v>132.97999999999999</v>
      </c>
      <c r="F43" s="883">
        <v>116.37</v>
      </c>
      <c r="G43" s="883">
        <v>116.315</v>
      </c>
      <c r="H43" s="883">
        <v>116.32</v>
      </c>
      <c r="I43" s="1155">
        <v>116.345</v>
      </c>
      <c r="J43" s="1146">
        <v>116.35</v>
      </c>
      <c r="K43" s="1146">
        <v>116.35</v>
      </c>
      <c r="L43" s="1146">
        <v>116.355</v>
      </c>
      <c r="M43" s="1146">
        <v>116.355</v>
      </c>
      <c r="N43" s="1146">
        <v>116.355</v>
      </c>
      <c r="O43" s="1146">
        <v>116.33500000000001</v>
      </c>
      <c r="P43" s="1146">
        <v>116.355</v>
      </c>
      <c r="Q43" s="1146">
        <v>116.31</v>
      </c>
      <c r="R43" s="1146">
        <v>116.35</v>
      </c>
      <c r="S43" s="1146">
        <v>116.36</v>
      </c>
      <c r="T43" s="1156">
        <v>116.32</v>
      </c>
      <c r="U43" s="984" t="s">
        <v>813</v>
      </c>
      <c r="V43" s="1547"/>
      <c r="W43" s="1547"/>
      <c r="X43" s="1547"/>
      <c r="Y43" s="1547"/>
      <c r="Z43" s="1547"/>
    </row>
    <row r="44" spans="1:26" s="830" customFormat="1" ht="26.1" customHeight="1" x14ac:dyDescent="0.2">
      <c r="A44" s="1605"/>
      <c r="B44" s="1176" t="s">
        <v>814</v>
      </c>
      <c r="C44" s="883">
        <v>255.52500000000001</v>
      </c>
      <c r="D44" s="883">
        <v>441.54499999999996</v>
      </c>
      <c r="E44" s="883">
        <v>704.1</v>
      </c>
      <c r="F44" s="883">
        <v>614.59</v>
      </c>
      <c r="G44" s="883">
        <v>614.93000000000006</v>
      </c>
      <c r="H44" s="883">
        <v>615.45499999999993</v>
      </c>
      <c r="I44" s="1155">
        <v>614.93000000000006</v>
      </c>
      <c r="J44" s="1146">
        <v>615.45499999999993</v>
      </c>
      <c r="K44" s="1146">
        <v>615.45499999999993</v>
      </c>
      <c r="L44" s="1146">
        <v>615.45499999999993</v>
      </c>
      <c r="M44" s="1146">
        <v>615.45499999999993</v>
      </c>
      <c r="N44" s="1146">
        <v>615.45499999999993</v>
      </c>
      <c r="O44" s="1146">
        <v>615.45499999999993</v>
      </c>
      <c r="P44" s="1146">
        <v>615.45499999999993</v>
      </c>
      <c r="Q44" s="1146">
        <v>615.45499999999993</v>
      </c>
      <c r="R44" s="1146">
        <v>615.45499999999993</v>
      </c>
      <c r="S44" s="1146">
        <v>615.45499999999993</v>
      </c>
      <c r="T44" s="1156">
        <v>615.45499999999993</v>
      </c>
      <c r="U44" s="984" t="s">
        <v>815</v>
      </c>
      <c r="V44" s="1547"/>
      <c r="W44" s="1547"/>
      <c r="X44" s="1547"/>
      <c r="Y44" s="1547"/>
      <c r="Z44" s="1547"/>
    </row>
    <row r="45" spans="1:26" s="830" customFormat="1" ht="26.1" customHeight="1" x14ac:dyDescent="0.2">
      <c r="A45" s="1605"/>
      <c r="B45" s="1176" t="s">
        <v>816</v>
      </c>
      <c r="C45" s="1161">
        <v>0.12690499999999999</v>
      </c>
      <c r="D45" s="1161">
        <v>0.20766449999999997</v>
      </c>
      <c r="E45" s="1161">
        <v>0.33074999999999999</v>
      </c>
      <c r="F45" s="1161">
        <v>0.28945700438749</v>
      </c>
      <c r="G45" s="1161">
        <v>0.28945699999999996</v>
      </c>
      <c r="H45" s="1161">
        <v>0.28855649999999999</v>
      </c>
      <c r="I45" s="1159">
        <v>0.28945699999999996</v>
      </c>
      <c r="J45" s="1157">
        <v>0.28945699999999996</v>
      </c>
      <c r="K45" s="1157">
        <v>0.28945699999999996</v>
      </c>
      <c r="L45" s="1157">
        <v>0.28945699999999996</v>
      </c>
      <c r="M45" s="1157">
        <v>0.28945699999999996</v>
      </c>
      <c r="N45" s="1157">
        <v>0.28945699999999996</v>
      </c>
      <c r="O45" s="1157">
        <v>0.28945799999999999</v>
      </c>
      <c r="P45" s="1157">
        <v>0.28945799999999999</v>
      </c>
      <c r="Q45" s="1157">
        <v>0.28859500000000005</v>
      </c>
      <c r="R45" s="1157">
        <v>0.28859500000000005</v>
      </c>
      <c r="S45" s="1157">
        <v>0.28859500000000005</v>
      </c>
      <c r="T45" s="1158">
        <v>0.28855649999999999</v>
      </c>
      <c r="U45" s="984" t="s">
        <v>817</v>
      </c>
      <c r="V45" s="1547"/>
      <c r="W45" s="1547"/>
      <c r="X45" s="1547"/>
      <c r="Y45" s="1547"/>
      <c r="Z45" s="1547"/>
    </row>
    <row r="46" spans="1:26" s="830" customFormat="1" ht="26.1" customHeight="1" x14ac:dyDescent="0.2">
      <c r="A46" s="1605"/>
      <c r="B46" s="1176" t="s">
        <v>818</v>
      </c>
      <c r="C46" s="883">
        <v>25.31</v>
      </c>
      <c r="D46" s="883">
        <v>39.97</v>
      </c>
      <c r="E46" s="883">
        <v>27.52</v>
      </c>
      <c r="F46" s="883">
        <v>24.47</v>
      </c>
      <c r="G46" s="883">
        <v>24.365000000000002</v>
      </c>
      <c r="H46" s="883">
        <v>27.204999999999998</v>
      </c>
      <c r="I46" s="1155">
        <v>24.725000000000001</v>
      </c>
      <c r="J46" s="1146">
        <v>24.92</v>
      </c>
      <c r="K46" s="1146">
        <v>25.18</v>
      </c>
      <c r="L46" s="1146">
        <v>25.41</v>
      </c>
      <c r="M46" s="1146">
        <v>25.94</v>
      </c>
      <c r="N46" s="1146">
        <v>26.13</v>
      </c>
      <c r="O46" s="1146">
        <v>26.32</v>
      </c>
      <c r="P46" s="1146">
        <v>26.365000000000002</v>
      </c>
      <c r="Q46" s="1146">
        <v>26.755000000000003</v>
      </c>
      <c r="R46" s="1146">
        <v>27.055</v>
      </c>
      <c r="S46" s="1146">
        <v>27.064999999999998</v>
      </c>
      <c r="T46" s="1156">
        <v>27.204999999999998</v>
      </c>
      <c r="U46" s="984" t="s">
        <v>819</v>
      </c>
      <c r="V46" s="1547"/>
      <c r="W46" s="1547"/>
      <c r="X46" s="1547"/>
      <c r="Y46" s="1547"/>
      <c r="Z46" s="1547"/>
    </row>
    <row r="47" spans="1:26" s="830" customFormat="1" ht="26.1" customHeight="1" x14ac:dyDescent="0.2">
      <c r="A47" s="1605"/>
      <c r="B47" s="1176" t="s">
        <v>820</v>
      </c>
      <c r="C47" s="883">
        <v>79.97045</v>
      </c>
      <c r="D47" s="883">
        <v>107.575</v>
      </c>
      <c r="E47" s="883">
        <v>141.11000000000001</v>
      </c>
      <c r="F47" s="883">
        <v>114.43763761664314</v>
      </c>
      <c r="G47" s="883">
        <v>82.400499999999994</v>
      </c>
      <c r="H47" s="883">
        <v>73.369050000000001</v>
      </c>
      <c r="I47" s="1155">
        <v>83.402100000000004</v>
      </c>
      <c r="J47" s="1146">
        <v>81.878649999999993</v>
      </c>
      <c r="K47" s="1146">
        <v>78.544800000000009</v>
      </c>
      <c r="L47" s="1146">
        <v>73.293999999999997</v>
      </c>
      <c r="M47" s="1146">
        <v>72.595300000000009</v>
      </c>
      <c r="N47" s="1146">
        <v>75.387149999999991</v>
      </c>
      <c r="O47" s="1146">
        <v>78.463249999999988</v>
      </c>
      <c r="P47" s="1146">
        <v>74.931749999999994</v>
      </c>
      <c r="Q47" s="1146">
        <v>77.003500000000003</v>
      </c>
      <c r="R47" s="1146">
        <v>76.394049999999993</v>
      </c>
      <c r="S47" s="1146">
        <v>75.901049999999998</v>
      </c>
      <c r="T47" s="1156">
        <v>73.369050000000001</v>
      </c>
      <c r="U47" s="984" t="s">
        <v>821</v>
      </c>
      <c r="V47" s="1547"/>
      <c r="W47" s="1547"/>
      <c r="X47" s="1547"/>
      <c r="Y47" s="1547"/>
      <c r="Z47" s="1547"/>
    </row>
    <row r="48" spans="1:26" s="830" customFormat="1" ht="12" customHeight="1" x14ac:dyDescent="0.2">
      <c r="A48" s="1605"/>
      <c r="B48" s="1176"/>
      <c r="C48" s="883"/>
      <c r="D48" s="883"/>
      <c r="E48" s="883"/>
      <c r="F48" s="883"/>
      <c r="G48" s="883"/>
      <c r="H48" s="883"/>
      <c r="I48" s="1155"/>
      <c r="J48" s="1146"/>
      <c r="K48" s="1146"/>
      <c r="L48" s="1146"/>
      <c r="M48" s="1146"/>
      <c r="N48" s="1146"/>
      <c r="O48" s="1146"/>
      <c r="P48" s="1146"/>
      <c r="Q48" s="1146"/>
      <c r="R48" s="1146"/>
      <c r="S48" s="1146"/>
      <c r="T48" s="1156"/>
      <c r="U48" s="984"/>
      <c r="V48" s="1547"/>
      <c r="W48" s="1547"/>
      <c r="X48" s="1547"/>
      <c r="Y48" s="1547"/>
      <c r="Z48" s="1547"/>
    </row>
    <row r="49" spans="1:26" s="830" customFormat="1" ht="26.1" customHeight="1" x14ac:dyDescent="0.2">
      <c r="A49" s="1605"/>
      <c r="B49" s="1173" t="s">
        <v>1775</v>
      </c>
      <c r="C49" s="883">
        <v>262.07524089999998</v>
      </c>
      <c r="D49" s="883">
        <v>433.80970514999996</v>
      </c>
      <c r="E49" s="883">
        <v>670.23599999999999</v>
      </c>
      <c r="F49" s="883">
        <v>621.632745</v>
      </c>
      <c r="G49" s="883">
        <v>607.079835</v>
      </c>
      <c r="H49" s="883">
        <v>603.60529499999996</v>
      </c>
      <c r="I49" s="1155">
        <v>611.40555000000006</v>
      </c>
      <c r="J49" s="1146">
        <v>610.21826999999996</v>
      </c>
      <c r="K49" s="1146">
        <v>605.97112500000003</v>
      </c>
      <c r="L49" s="1146">
        <v>604.88424000000009</v>
      </c>
      <c r="M49" s="1146">
        <v>601.33113000000003</v>
      </c>
      <c r="N49" s="1146">
        <v>606.82666499999993</v>
      </c>
      <c r="O49" s="1146">
        <v>600.37083000000007</v>
      </c>
      <c r="P49" s="1146">
        <v>597.28040999999996</v>
      </c>
      <c r="Q49" s="1146">
        <v>595.08481500000005</v>
      </c>
      <c r="R49" s="1146">
        <v>602.10373499999992</v>
      </c>
      <c r="S49" s="1146">
        <v>599.27085</v>
      </c>
      <c r="T49" s="1156">
        <v>603.60529499999996</v>
      </c>
      <c r="U49" s="490" t="s">
        <v>1780</v>
      </c>
      <c r="V49" s="1547"/>
      <c r="W49" s="1547"/>
      <c r="X49" s="1547"/>
      <c r="Y49" s="1547"/>
      <c r="Z49" s="1547"/>
    </row>
    <row r="50" spans="1:26" s="830" customFormat="1" ht="12" customHeight="1" x14ac:dyDescent="0.2">
      <c r="A50" s="1605"/>
      <c r="B50" s="1173"/>
      <c r="C50" s="883"/>
      <c r="D50" s="883"/>
      <c r="E50" s="883"/>
      <c r="F50" s="883"/>
      <c r="G50" s="883"/>
      <c r="H50" s="883"/>
      <c r="I50" s="1155"/>
      <c r="J50" s="1146"/>
      <c r="K50" s="1146"/>
      <c r="L50" s="1146"/>
      <c r="M50" s="1146"/>
      <c r="N50" s="1146"/>
      <c r="O50" s="1146"/>
      <c r="P50" s="1146"/>
      <c r="Q50" s="1146"/>
      <c r="R50" s="1146"/>
      <c r="S50" s="1146"/>
      <c r="T50" s="1156"/>
      <c r="U50" s="984"/>
      <c r="V50" s="1547"/>
      <c r="W50" s="1547"/>
      <c r="X50" s="1547"/>
      <c r="Y50" s="1547"/>
      <c r="Z50" s="1547"/>
    </row>
    <row r="51" spans="1:26" s="830" customFormat="1" ht="26.1" customHeight="1" x14ac:dyDescent="0.2">
      <c r="A51" s="1605"/>
      <c r="B51" s="1173" t="s">
        <v>1783</v>
      </c>
      <c r="C51" s="883"/>
      <c r="D51" s="883"/>
      <c r="E51" s="883"/>
      <c r="F51" s="883"/>
      <c r="G51" s="883"/>
      <c r="H51" s="883"/>
      <c r="I51" s="1155"/>
      <c r="J51" s="1146"/>
      <c r="K51" s="1146"/>
      <c r="L51" s="1146"/>
      <c r="M51" s="1146"/>
      <c r="N51" s="1146"/>
      <c r="O51" s="1146"/>
      <c r="P51" s="1146"/>
      <c r="Q51" s="1146"/>
      <c r="R51" s="1146"/>
      <c r="S51" s="1146"/>
      <c r="T51" s="1156"/>
      <c r="U51" s="490" t="s">
        <v>1782</v>
      </c>
      <c r="V51" s="1547"/>
      <c r="W51" s="1547"/>
      <c r="X51" s="1547"/>
      <c r="Y51" s="1547"/>
      <c r="Z51" s="1547"/>
    </row>
    <row r="52" spans="1:26" s="830" customFormat="1" ht="26.1" customHeight="1" x14ac:dyDescent="0.2">
      <c r="A52" s="1605"/>
      <c r="B52" s="1176" t="s">
        <v>973</v>
      </c>
      <c r="C52" s="1161">
        <v>1.4488099999999999</v>
      </c>
      <c r="D52" s="1161">
        <v>1.3857299999999999</v>
      </c>
      <c r="E52" s="1161">
        <v>1.34433</v>
      </c>
      <c r="F52" s="1161">
        <v>1.4241299999999999</v>
      </c>
      <c r="G52" s="1161">
        <v>1.39079</v>
      </c>
      <c r="H52" s="1161">
        <v>1.38283</v>
      </c>
      <c r="I52" s="1159">
        <v>1.4007000000000001</v>
      </c>
      <c r="J52" s="1157">
        <v>1.39798</v>
      </c>
      <c r="K52" s="1157">
        <v>1.38825</v>
      </c>
      <c r="L52" s="1157">
        <v>1.3857600000000001</v>
      </c>
      <c r="M52" s="1157">
        <v>1.3776200000000001</v>
      </c>
      <c r="N52" s="1157">
        <v>1.3902099999999999</v>
      </c>
      <c r="O52" s="1157">
        <v>1.3754200000000001</v>
      </c>
      <c r="P52" s="1157">
        <v>1.3683399999999999</v>
      </c>
      <c r="Q52" s="1157">
        <v>1.36331</v>
      </c>
      <c r="R52" s="1157">
        <v>1.3793899999999999</v>
      </c>
      <c r="S52" s="1157">
        <v>1.3729</v>
      </c>
      <c r="T52" s="1158">
        <v>1.38283</v>
      </c>
      <c r="U52" s="984" t="s">
        <v>1235</v>
      </c>
      <c r="V52" s="1547"/>
      <c r="W52" s="1547"/>
      <c r="X52" s="1547"/>
      <c r="Y52" s="1547"/>
      <c r="Z52" s="1547"/>
    </row>
    <row r="53" spans="1:26" s="830" customFormat="1" ht="26.1" customHeight="1" x14ac:dyDescent="0.2">
      <c r="A53" s="1605"/>
      <c r="B53" s="1176" t="s">
        <v>1728</v>
      </c>
      <c r="C53" s="1161">
        <v>1.2157</v>
      </c>
      <c r="D53" s="1161">
        <v>1.0921000000000001</v>
      </c>
      <c r="E53" s="1161">
        <v>1.0414000000000001</v>
      </c>
      <c r="F53" s="1161">
        <v>1.1889000000000001</v>
      </c>
      <c r="G53" s="1161">
        <v>1.1443000000000001</v>
      </c>
      <c r="H53" s="1161">
        <v>1.1105749999999999</v>
      </c>
      <c r="I53" s="1159">
        <v>1.1482000000000001</v>
      </c>
      <c r="J53" s="1157">
        <v>1.137</v>
      </c>
      <c r="K53" s="1157">
        <v>1.1218999999999999</v>
      </c>
      <c r="L53" s="1157">
        <v>1.1186</v>
      </c>
      <c r="M53" s="1157">
        <v>1.1132</v>
      </c>
      <c r="N53" s="1157">
        <v>1.1372</v>
      </c>
      <c r="O53" s="1157">
        <v>1.1157999999999999</v>
      </c>
      <c r="P53" s="1157">
        <v>1.1077999999999999</v>
      </c>
      <c r="Q53" s="1157">
        <v>1.0942000000000001</v>
      </c>
      <c r="R53" s="1157">
        <v>1.1151</v>
      </c>
      <c r="S53" s="1157">
        <v>1.1001000000000001</v>
      </c>
      <c r="T53" s="1158">
        <v>1.1105749999999999</v>
      </c>
      <c r="U53" s="984" t="s">
        <v>1020</v>
      </c>
      <c r="V53" s="1547"/>
      <c r="W53" s="1547"/>
      <c r="X53" s="1547"/>
      <c r="Y53" s="1547"/>
      <c r="Z53" s="1547"/>
    </row>
    <row r="54" spans="1:26" s="830" customFormat="1" ht="26.1" customHeight="1" x14ac:dyDescent="0.2">
      <c r="A54" s="1605"/>
      <c r="B54" s="1176" t="s">
        <v>1729</v>
      </c>
      <c r="C54" s="1161">
        <v>1.5563</v>
      </c>
      <c r="D54" s="1161">
        <v>1.4817</v>
      </c>
      <c r="E54" s="1161">
        <v>1.2225999999999999</v>
      </c>
      <c r="F54" s="1161">
        <v>1.3401000000000001</v>
      </c>
      <c r="G54" s="1161">
        <v>1.2699</v>
      </c>
      <c r="H54" s="1161">
        <v>1.31004375</v>
      </c>
      <c r="I54" s="1159">
        <v>1.3113999999999999</v>
      </c>
      <c r="J54" s="1157">
        <v>1.3309</v>
      </c>
      <c r="K54" s="1157">
        <v>1.3035000000000001</v>
      </c>
      <c r="L54" s="1157">
        <v>1.2934000000000001</v>
      </c>
      <c r="M54" s="1157">
        <v>1.2625</v>
      </c>
      <c r="N54" s="1157">
        <v>1.2695000000000001</v>
      </c>
      <c r="O54" s="1157">
        <v>1.2151000000000001</v>
      </c>
      <c r="P54" s="1157">
        <v>1.2211000000000001</v>
      </c>
      <c r="Q54" s="1157">
        <v>1.2290000000000001</v>
      </c>
      <c r="R54" s="1157">
        <v>1.2898000000000001</v>
      </c>
      <c r="S54" s="1157">
        <v>1.292</v>
      </c>
      <c r="T54" s="1158">
        <v>1.31004375</v>
      </c>
      <c r="U54" s="984" t="s">
        <v>1057</v>
      </c>
      <c r="V54" s="1547"/>
      <c r="W54" s="1547"/>
      <c r="X54" s="1547"/>
      <c r="Y54" s="1547"/>
      <c r="Z54" s="1547"/>
    </row>
    <row r="55" spans="1:26" s="830" customFormat="1" ht="26.1" customHeight="1" x14ac:dyDescent="0.2">
      <c r="A55" s="1605"/>
      <c r="B55" s="1176" t="s">
        <v>1730</v>
      </c>
      <c r="C55" s="1161">
        <v>0.82870638932626162</v>
      </c>
      <c r="D55" s="1161">
        <v>0.8302200083022</v>
      </c>
      <c r="E55" s="1161">
        <v>0.85280573085451139</v>
      </c>
      <c r="F55" s="1161">
        <v>0.88222320247022501</v>
      </c>
      <c r="G55" s="1161">
        <v>0.90686496780629366</v>
      </c>
      <c r="H55" s="1161">
        <v>0.91663229295568061</v>
      </c>
      <c r="I55" s="1159">
        <v>0.91717875813996153</v>
      </c>
      <c r="J55" s="1157">
        <v>0.90098207045679801</v>
      </c>
      <c r="K55" s="1157">
        <v>0.90211998195760046</v>
      </c>
      <c r="L55" s="1157">
        <v>0.89573629523468301</v>
      </c>
      <c r="M55" s="1157">
        <v>0.9124920156948626</v>
      </c>
      <c r="N55" s="1157">
        <v>0.92686996014459178</v>
      </c>
      <c r="O55" s="1157">
        <v>0.92081031307550654</v>
      </c>
      <c r="P55" s="1157">
        <v>0.94224064826156606</v>
      </c>
      <c r="Q55" s="1157">
        <v>0.92652645233021402</v>
      </c>
      <c r="R55" s="1157">
        <v>0.9186954524575105</v>
      </c>
      <c r="S55" s="1157">
        <v>0.91282519397535378</v>
      </c>
      <c r="T55" s="1158">
        <v>0.91663229295568061</v>
      </c>
      <c r="U55" s="984" t="s">
        <v>1163</v>
      </c>
      <c r="V55" s="1547"/>
      <c r="W55" s="1547"/>
      <c r="X55" s="1547"/>
      <c r="Y55" s="1547"/>
      <c r="Z55" s="1547"/>
    </row>
    <row r="56" spans="1:26" s="830" customFormat="1" ht="26.1" customHeight="1" x14ac:dyDescent="0.2">
      <c r="A56" s="1605"/>
      <c r="B56" s="1176" t="s">
        <v>974</v>
      </c>
      <c r="C56" s="1161">
        <v>1.0103051121438675</v>
      </c>
      <c r="D56" s="1161">
        <v>1.0068465565847766</v>
      </c>
      <c r="E56" s="1161">
        <v>0.9724788485850433</v>
      </c>
      <c r="F56" s="1161">
        <v>1.013787510137875</v>
      </c>
      <c r="G56" s="1161">
        <v>1.0159504216194251</v>
      </c>
      <c r="H56" s="1161">
        <v>1.0159762261563081</v>
      </c>
      <c r="I56" s="1159">
        <v>1.0058338362502515</v>
      </c>
      <c r="J56" s="1157">
        <v>0.99850224663005482</v>
      </c>
      <c r="K56" s="1157">
        <v>1.0047221943132725</v>
      </c>
      <c r="L56" s="1157">
        <v>0.98077677520596307</v>
      </c>
      <c r="M56" s="1157">
        <v>0.99196508282908447</v>
      </c>
      <c r="N56" s="1157">
        <v>1.0242753252074157</v>
      </c>
      <c r="O56" s="1157">
        <v>1.0098969905069684</v>
      </c>
      <c r="P56" s="1157">
        <v>1.0187449062754685</v>
      </c>
      <c r="Q56" s="1157">
        <v>1.0091835704914724</v>
      </c>
      <c r="R56" s="1157">
        <v>1.0108157282927324</v>
      </c>
      <c r="S56" s="1157">
        <v>1.0006003602161297</v>
      </c>
      <c r="T56" s="1158">
        <v>1.0159762261563081</v>
      </c>
      <c r="U56" s="984" t="s">
        <v>1058</v>
      </c>
      <c r="V56" s="1547"/>
      <c r="W56" s="1547"/>
      <c r="X56" s="1547"/>
      <c r="Y56" s="1547"/>
      <c r="Z56" s="1547"/>
    </row>
    <row r="57" spans="1:26" s="763" customFormat="1" ht="15" customHeight="1" thickBot="1" x14ac:dyDescent="0.25">
      <c r="A57" s="1606"/>
      <c r="B57" s="827"/>
      <c r="C57" s="1678"/>
      <c r="D57" s="1678"/>
      <c r="E57" s="1678"/>
      <c r="F57" s="1678"/>
      <c r="G57" s="1678"/>
      <c r="H57" s="1678"/>
      <c r="I57" s="806"/>
      <c r="J57" s="805"/>
      <c r="K57" s="805"/>
      <c r="L57" s="805"/>
      <c r="M57" s="805"/>
      <c r="N57" s="805"/>
      <c r="O57" s="805"/>
      <c r="P57" s="805"/>
      <c r="Q57" s="805"/>
      <c r="R57" s="805"/>
      <c r="S57" s="805"/>
      <c r="T57" s="807"/>
      <c r="U57" s="1183"/>
      <c r="V57" s="1602"/>
      <c r="W57" s="1602"/>
      <c r="X57" s="1602"/>
    </row>
    <row r="58" spans="1:26" ht="22.5" thickTop="1" x14ac:dyDescent="0.5">
      <c r="A58" s="53"/>
      <c r="C58" s="53"/>
      <c r="D58" s="53"/>
      <c r="E58" s="53"/>
      <c r="F58" s="53"/>
      <c r="G58" s="53"/>
      <c r="H58" s="53"/>
      <c r="I58" s="53"/>
      <c r="J58" s="53"/>
      <c r="K58" s="53"/>
      <c r="L58" s="53"/>
      <c r="M58" s="53"/>
      <c r="N58" s="53"/>
      <c r="O58" s="53"/>
      <c r="P58" s="53"/>
      <c r="Q58" s="53"/>
      <c r="R58" s="53"/>
      <c r="S58" s="53"/>
      <c r="T58" s="53"/>
      <c r="U58" s="1184"/>
      <c r="V58" s="1603"/>
      <c r="W58" s="1603"/>
    </row>
    <row r="59" spans="1:26" s="333" customFormat="1" ht="26.25" customHeight="1" x14ac:dyDescent="0.5">
      <c r="B59" s="333" t="s">
        <v>1721</v>
      </c>
      <c r="U59" s="333" t="s">
        <v>1723</v>
      </c>
      <c r="V59" s="1597"/>
      <c r="W59" s="1597"/>
      <c r="X59" s="1597"/>
    </row>
    <row r="60" spans="1:26" s="333" customFormat="1" ht="26.25" customHeight="1" x14ac:dyDescent="0.5">
      <c r="B60" s="356" t="s">
        <v>1692</v>
      </c>
      <c r="U60" s="414" t="s">
        <v>1693</v>
      </c>
      <c r="V60" s="1597"/>
      <c r="W60" s="1597"/>
      <c r="X60" s="1597"/>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9"/>
      <c r="U65" s="129"/>
      <c r="V65" s="129"/>
      <c r="W65" s="129"/>
      <c r="X65" s="129"/>
    </row>
    <row r="66" spans="2:24" ht="27" customHeight="1" x14ac:dyDescent="0.35">
      <c r="B66" s="129"/>
      <c r="U66" s="129"/>
      <c r="V66" s="129"/>
      <c r="W66" s="129"/>
      <c r="X66" s="129"/>
    </row>
    <row r="67" spans="2:24" ht="8.25" customHeight="1" x14ac:dyDescent="0.35">
      <c r="B67" s="129"/>
      <c r="U67" s="129"/>
      <c r="V67" s="129"/>
      <c r="W67" s="129"/>
      <c r="X67" s="129"/>
    </row>
    <row r="68" spans="2:24" ht="27" customHeight="1" x14ac:dyDescent="0.35">
      <c r="B68" s="129"/>
      <c r="U68" s="129"/>
      <c r="V68" s="129"/>
      <c r="W68" s="129"/>
      <c r="X68" s="129"/>
    </row>
    <row r="69" spans="2:24" ht="27" customHeight="1" x14ac:dyDescent="0.35">
      <c r="B69" s="129"/>
      <c r="U69" s="129"/>
      <c r="V69" s="129"/>
      <c r="W69" s="129"/>
      <c r="X69" s="129"/>
    </row>
    <row r="70" spans="2:24" ht="27" customHeight="1" x14ac:dyDescent="0.35">
      <c r="B70" s="129"/>
      <c r="U70" s="129"/>
      <c r="V70" s="129"/>
      <c r="W70" s="129"/>
      <c r="X70" s="129"/>
    </row>
    <row r="71" spans="2:24" ht="8.25" customHeight="1" x14ac:dyDescent="0.35">
      <c r="B71" s="129"/>
      <c r="U71" s="129"/>
      <c r="V71" s="129"/>
      <c r="W71" s="129"/>
      <c r="X71" s="129"/>
    </row>
    <row r="72" spans="2:24" ht="27" customHeight="1" x14ac:dyDescent="0.35">
      <c r="B72" s="129"/>
      <c r="U72" s="129"/>
      <c r="V72" s="129"/>
      <c r="W72" s="129"/>
      <c r="X72" s="129"/>
    </row>
    <row r="73" spans="2:24" ht="18" customHeight="1" x14ac:dyDescent="0.35">
      <c r="B73" s="129"/>
      <c r="U73" s="129"/>
      <c r="V73" s="129"/>
      <c r="W73" s="129"/>
      <c r="X73" s="129"/>
    </row>
    <row r="74" spans="2:24" ht="8.25" customHeight="1" x14ac:dyDescent="0.35">
      <c r="B74" s="129"/>
      <c r="U74" s="129"/>
      <c r="V74" s="129"/>
      <c r="W74" s="129"/>
      <c r="X74" s="129"/>
    </row>
    <row r="75" spans="2:24" ht="15" x14ac:dyDescent="0.35">
      <c r="B75" s="129"/>
      <c r="U75" s="129"/>
      <c r="V75" s="129"/>
      <c r="W75" s="129"/>
      <c r="X75" s="129"/>
    </row>
    <row r="76" spans="2:24" ht="30" customHeight="1" x14ac:dyDescent="0.35">
      <c r="B76" s="129"/>
      <c r="U76" s="129"/>
      <c r="V76" s="129"/>
      <c r="W76" s="129"/>
      <c r="X76" s="129"/>
    </row>
    <row r="77" spans="2:24" ht="15" x14ac:dyDescent="0.35">
      <c r="B77" s="129"/>
      <c r="U77" s="129"/>
      <c r="V77" s="129"/>
      <c r="W77" s="129"/>
      <c r="X77" s="129"/>
    </row>
    <row r="78" spans="2:24" ht="15" x14ac:dyDescent="0.35">
      <c r="B78" s="129"/>
      <c r="U78" s="129"/>
      <c r="V78" s="129"/>
      <c r="W78" s="129"/>
      <c r="X78" s="129"/>
    </row>
    <row r="79" spans="2:24" ht="15" x14ac:dyDescent="0.35">
      <c r="B79" s="129"/>
      <c r="U79" s="129"/>
      <c r="V79" s="129"/>
      <c r="W79" s="129"/>
      <c r="X79" s="129"/>
    </row>
    <row r="80" spans="2:24" ht="15" x14ac:dyDescent="0.35">
      <c r="B80" s="129"/>
      <c r="U80" s="129"/>
      <c r="V80" s="129"/>
      <c r="W80" s="129"/>
      <c r="X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3" customFormat="1" ht="36.75" x14ac:dyDescent="0.85">
      <c r="B3" s="1763" t="s">
        <v>1797</v>
      </c>
      <c r="C3" s="1763"/>
      <c r="D3" s="1763"/>
      <c r="E3" s="1763"/>
      <c r="F3" s="1763"/>
      <c r="G3" s="1763"/>
    </row>
    <row r="4" spans="2:22" s="5" customFormat="1" ht="12.75" customHeight="1" x14ac:dyDescent="0.85">
      <c r="B4" s="1551"/>
      <c r="C4" s="1551"/>
      <c r="D4" s="1551"/>
      <c r="E4" s="1551"/>
      <c r="F4" s="1551"/>
      <c r="G4" s="1551"/>
    </row>
    <row r="5" spans="2:22" s="233" customFormat="1" ht="36.75" x14ac:dyDescent="0.85">
      <c r="B5" s="1763" t="s">
        <v>1798</v>
      </c>
      <c r="C5" s="1763"/>
      <c r="D5" s="1763"/>
      <c r="E5" s="1763"/>
      <c r="F5" s="1763"/>
      <c r="G5" s="1764"/>
    </row>
    <row r="6" spans="2:22" s="5" customFormat="1" ht="19.5" customHeight="1" x14ac:dyDescent="0.65">
      <c r="B6" s="2"/>
      <c r="C6" s="2"/>
      <c r="D6" s="2"/>
      <c r="E6" s="2"/>
      <c r="F6" s="2"/>
      <c r="G6" s="2"/>
      <c r="H6" s="2"/>
      <c r="I6" s="2"/>
      <c r="J6" s="2"/>
      <c r="K6" s="2"/>
      <c r="L6" s="2"/>
      <c r="M6" s="2"/>
      <c r="N6" s="2"/>
      <c r="O6" s="2"/>
      <c r="P6" s="2"/>
      <c r="Q6" s="2"/>
      <c r="R6" s="2"/>
      <c r="S6" s="2"/>
    </row>
    <row r="7" spans="2:22" s="416" customFormat="1" ht="22.5" x14ac:dyDescent="0.5">
      <c r="B7" s="354" t="s">
        <v>1732</v>
      </c>
      <c r="G7" s="228" t="s">
        <v>1735</v>
      </c>
    </row>
    <row r="8" spans="2:22" s="5" customFormat="1" ht="19.5" customHeight="1" thickBot="1" x14ac:dyDescent="0.7">
      <c r="B8" s="2"/>
      <c r="C8" s="2"/>
      <c r="D8" s="2"/>
      <c r="E8" s="2"/>
      <c r="F8" s="2"/>
      <c r="G8" s="2"/>
      <c r="H8" s="2"/>
      <c r="I8" s="2"/>
      <c r="J8" s="2"/>
      <c r="K8" s="2"/>
      <c r="L8" s="2"/>
      <c r="M8" s="2"/>
      <c r="N8" s="2"/>
      <c r="O8" s="2"/>
      <c r="P8" s="2"/>
      <c r="Q8" s="2"/>
      <c r="R8" s="2"/>
      <c r="S8" s="2"/>
    </row>
    <row r="9" spans="2:22" s="317" customFormat="1" ht="20.100000000000001" customHeight="1" thickTop="1" x14ac:dyDescent="0.7">
      <c r="B9" s="1831"/>
      <c r="C9" s="1834" t="s">
        <v>1115</v>
      </c>
      <c r="D9" s="1834" t="s">
        <v>324</v>
      </c>
      <c r="E9" s="1835"/>
      <c r="F9" s="1835"/>
      <c r="G9" s="1828"/>
    </row>
    <row r="10" spans="2:22" s="317" customFormat="1" ht="20.100000000000001" customHeight="1" x14ac:dyDescent="0.7">
      <c r="B10" s="1832"/>
      <c r="C10" s="1840"/>
      <c r="D10" s="1836" t="s">
        <v>123</v>
      </c>
      <c r="E10" s="1837"/>
      <c r="F10" s="1837"/>
      <c r="G10" s="1829"/>
    </row>
    <row r="11" spans="2:22" s="255" customFormat="1" ht="20.100000000000001" customHeight="1" x14ac:dyDescent="0.7">
      <c r="B11" s="1832"/>
      <c r="C11" s="1838" t="s">
        <v>183</v>
      </c>
      <c r="D11" s="521" t="s">
        <v>182</v>
      </c>
      <c r="E11" s="521" t="s">
        <v>795</v>
      </c>
      <c r="F11" s="521" t="s">
        <v>796</v>
      </c>
      <c r="G11" s="1829"/>
    </row>
    <row r="12" spans="2:22" s="319" customFormat="1" ht="20.100000000000001" customHeight="1" x14ac:dyDescent="0.7">
      <c r="B12" s="1833"/>
      <c r="C12" s="1839"/>
      <c r="D12" s="1554" t="s">
        <v>88</v>
      </c>
      <c r="E12" s="1554" t="s">
        <v>87</v>
      </c>
      <c r="F12" s="1554" t="s">
        <v>643</v>
      </c>
      <c r="G12" s="1830"/>
    </row>
    <row r="13" spans="2:22" s="327" customFormat="1" ht="15" customHeight="1" x14ac:dyDescent="0.7">
      <c r="B13" s="320"/>
      <c r="C13" s="321"/>
      <c r="D13" s="321"/>
      <c r="E13" s="321"/>
      <c r="F13" s="321"/>
      <c r="G13" s="324"/>
    </row>
    <row r="14" spans="2:22" s="750" customFormat="1" ht="24.95" customHeight="1" x14ac:dyDescent="0.2">
      <c r="B14" s="1191" t="s">
        <v>89</v>
      </c>
      <c r="C14" s="745"/>
      <c r="D14" s="745"/>
      <c r="E14" s="745"/>
      <c r="F14" s="745"/>
      <c r="G14" s="1197" t="s">
        <v>11</v>
      </c>
    </row>
    <row r="15" spans="2:22" s="750" customFormat="1" ht="15" customHeight="1" x14ac:dyDescent="0.2">
      <c r="B15" s="980"/>
      <c r="C15" s="745"/>
      <c r="D15" s="745"/>
      <c r="E15" s="745"/>
      <c r="F15" s="745"/>
      <c r="G15" s="490"/>
    </row>
    <row r="16" spans="2:22" s="750" customFormat="1" ht="24.75" customHeight="1" x14ac:dyDescent="0.2">
      <c r="B16" s="1192" t="s">
        <v>572</v>
      </c>
      <c r="C16" s="1185">
        <v>5</v>
      </c>
      <c r="D16" s="1185"/>
      <c r="E16" s="1186"/>
      <c r="F16" s="1186"/>
      <c r="G16" s="1198" t="s">
        <v>508</v>
      </c>
    </row>
    <row r="17" spans="2:7" s="830" customFormat="1" ht="24.75" customHeight="1" x14ac:dyDescent="0.2">
      <c r="B17" s="1192" t="s">
        <v>573</v>
      </c>
      <c r="C17" s="1185">
        <v>4.25</v>
      </c>
      <c r="D17" s="1185"/>
      <c r="E17" s="1161"/>
      <c r="F17" s="1161"/>
      <c r="G17" s="1198" t="s">
        <v>130</v>
      </c>
    </row>
    <row r="18" spans="2:7" s="830" customFormat="1" ht="24.95" customHeight="1" x14ac:dyDescent="0.2">
      <c r="B18" s="1192" t="s">
        <v>574</v>
      </c>
      <c r="C18" s="1185">
        <v>3.25</v>
      </c>
      <c r="D18" s="1185"/>
      <c r="E18" s="1161"/>
      <c r="F18" s="1161"/>
      <c r="G18" s="1198" t="s">
        <v>131</v>
      </c>
    </row>
    <row r="19" spans="2:7" s="750" customFormat="1" ht="15" customHeight="1" x14ac:dyDescent="0.2">
      <c r="B19" s="980"/>
      <c r="C19" s="1187"/>
      <c r="D19" s="1187"/>
      <c r="E19" s="1187"/>
      <c r="F19" s="1187"/>
      <c r="G19" s="490"/>
    </row>
    <row r="20" spans="2:7" s="750" customFormat="1" ht="24.95" customHeight="1" x14ac:dyDescent="0.2">
      <c r="B20" s="1192" t="s">
        <v>135</v>
      </c>
      <c r="C20" s="1185"/>
      <c r="D20" s="1185">
        <v>3.25</v>
      </c>
      <c r="E20" s="1186"/>
      <c r="F20" s="1186"/>
      <c r="G20" s="1198" t="s">
        <v>132</v>
      </c>
    </row>
    <row r="21" spans="2:7" s="750" customFormat="1" ht="24.95" customHeight="1" x14ac:dyDescent="0.2">
      <c r="B21" s="1192" t="s">
        <v>136</v>
      </c>
      <c r="C21" s="1185"/>
      <c r="D21" s="1185">
        <v>3.25</v>
      </c>
      <c r="E21" s="1186"/>
      <c r="F21" s="1186"/>
      <c r="G21" s="1198" t="s">
        <v>133</v>
      </c>
    </row>
    <row r="22" spans="2:7" s="830" customFormat="1" ht="24.95" customHeight="1" x14ac:dyDescent="0.2">
      <c r="B22" s="1192" t="s">
        <v>137</v>
      </c>
      <c r="C22" s="1185"/>
      <c r="D22" s="1185">
        <v>4.75</v>
      </c>
      <c r="E22" s="1161"/>
      <c r="F22" s="1161"/>
      <c r="G22" s="1198" t="s">
        <v>615</v>
      </c>
    </row>
    <row r="23" spans="2:7" s="830" customFormat="1" ht="24.95" customHeight="1" x14ac:dyDescent="0.2">
      <c r="B23" s="1192" t="s">
        <v>138</v>
      </c>
      <c r="C23" s="1185"/>
      <c r="D23" s="1185">
        <v>3.25</v>
      </c>
      <c r="E23" s="1161"/>
      <c r="F23" s="1161"/>
      <c r="G23" s="1198" t="s">
        <v>134</v>
      </c>
    </row>
    <row r="24" spans="2:7" s="750" customFormat="1" ht="15" customHeight="1" x14ac:dyDescent="0.2">
      <c r="B24" s="980"/>
      <c r="C24" s="1187"/>
      <c r="D24" s="1187"/>
      <c r="E24" s="1187"/>
      <c r="F24" s="1187"/>
      <c r="G24" s="490"/>
    </row>
    <row r="25" spans="2:7" s="830" customFormat="1" ht="24.95" customHeight="1" x14ac:dyDescent="0.2">
      <c r="B25" s="1192" t="s">
        <v>575</v>
      </c>
      <c r="C25" s="1161"/>
      <c r="D25" s="1185">
        <v>5.75</v>
      </c>
      <c r="E25" s="1161"/>
      <c r="F25" s="1161"/>
      <c r="G25" s="1198" t="s">
        <v>127</v>
      </c>
    </row>
    <row r="26" spans="2:7" s="830" customFormat="1" ht="24.95" customHeight="1" thickBot="1" x14ac:dyDescent="0.25">
      <c r="B26" s="981"/>
      <c r="C26" s="1161"/>
      <c r="D26" s="1161"/>
      <c r="E26" s="1161"/>
      <c r="F26" s="1161"/>
      <c r="G26" s="984"/>
    </row>
    <row r="27" spans="2:7" s="750" customFormat="1" ht="15" customHeight="1" thickTop="1" x14ac:dyDescent="0.2">
      <c r="B27" s="1193"/>
      <c r="C27" s="1188"/>
      <c r="D27" s="1188"/>
      <c r="E27" s="1188"/>
      <c r="F27" s="1188"/>
      <c r="G27" s="1199"/>
    </row>
    <row r="28" spans="2:7" s="830" customFormat="1" ht="24.95" customHeight="1" x14ac:dyDescent="0.2">
      <c r="B28" s="1191" t="s">
        <v>184</v>
      </c>
      <c r="C28" s="1185"/>
      <c r="D28" s="1185"/>
      <c r="E28" s="1185"/>
      <c r="F28" s="1185"/>
      <c r="G28" s="1197" t="s">
        <v>12</v>
      </c>
    </row>
    <row r="29" spans="2:7" s="750" customFormat="1" ht="15" customHeight="1" x14ac:dyDescent="0.2">
      <c r="B29" s="980"/>
      <c r="C29" s="1187"/>
      <c r="D29" s="1187"/>
      <c r="E29" s="1187"/>
      <c r="F29" s="1187"/>
      <c r="G29" s="490"/>
    </row>
    <row r="30" spans="2:7" s="750" customFormat="1" ht="24.95" customHeight="1" x14ac:dyDescent="0.2">
      <c r="B30" s="1192" t="s">
        <v>139</v>
      </c>
      <c r="C30" s="1185">
        <v>3.5</v>
      </c>
      <c r="D30" s="1185">
        <v>4.25</v>
      </c>
      <c r="E30" s="1185"/>
      <c r="F30" s="1185"/>
      <c r="G30" s="1198" t="s">
        <v>508</v>
      </c>
    </row>
    <row r="31" spans="2:7" s="750" customFormat="1" ht="24.95" customHeight="1" x14ac:dyDescent="0.2">
      <c r="B31" s="1192" t="s">
        <v>140</v>
      </c>
      <c r="C31" s="1185">
        <v>2.75</v>
      </c>
      <c r="D31" s="1185"/>
      <c r="E31" s="1185"/>
      <c r="F31" s="1185"/>
      <c r="G31" s="1198" t="s">
        <v>130</v>
      </c>
    </row>
    <row r="32" spans="2:7" s="750" customFormat="1" ht="15" customHeight="1" x14ac:dyDescent="0.2">
      <c r="B32" s="980"/>
      <c r="C32" s="1187"/>
      <c r="D32" s="1187"/>
      <c r="E32" s="1187"/>
      <c r="F32" s="1187"/>
      <c r="G32" s="490"/>
    </row>
    <row r="33" spans="2:7" s="750" customFormat="1" ht="24.95" customHeight="1" x14ac:dyDescent="0.2">
      <c r="B33" s="1192" t="s">
        <v>129</v>
      </c>
      <c r="C33" s="1185"/>
      <c r="D33" s="1185">
        <v>2.75</v>
      </c>
      <c r="E33" s="1185">
        <v>3</v>
      </c>
      <c r="F33" s="1185"/>
      <c r="G33" s="1198" t="s">
        <v>128</v>
      </c>
    </row>
    <row r="34" spans="2:7" s="750" customFormat="1" ht="24.95" customHeight="1" thickBot="1" x14ac:dyDescent="0.25">
      <c r="B34" s="1194"/>
      <c r="C34" s="1189"/>
      <c r="D34" s="1189"/>
      <c r="E34" s="1189"/>
      <c r="F34" s="1190"/>
      <c r="G34" s="1200"/>
    </row>
    <row r="35" spans="2:7" s="750" customFormat="1" ht="15" customHeight="1" thickTop="1" x14ac:dyDescent="0.2">
      <c r="B35" s="980"/>
      <c r="C35" s="1187"/>
      <c r="D35" s="1187"/>
      <c r="E35" s="1187"/>
      <c r="F35" s="1187"/>
      <c r="G35" s="490"/>
    </row>
    <row r="36" spans="2:7" s="830" customFormat="1" ht="24.95" customHeight="1" x14ac:dyDescent="0.2">
      <c r="B36" s="1191" t="s">
        <v>185</v>
      </c>
      <c r="C36" s="1185"/>
      <c r="D36" s="1185"/>
      <c r="E36" s="1185"/>
      <c r="F36" s="1185"/>
      <c r="G36" s="1197" t="s">
        <v>642</v>
      </c>
    </row>
    <row r="37" spans="2:7" s="750" customFormat="1" ht="15" customHeight="1" x14ac:dyDescent="0.2">
      <c r="B37" s="980"/>
      <c r="C37" s="1187"/>
      <c r="D37" s="1187"/>
      <c r="E37" s="1187"/>
      <c r="F37" s="1187"/>
      <c r="G37" s="490"/>
    </row>
    <row r="38" spans="2:7" s="830" customFormat="1" ht="24.95" customHeight="1" x14ac:dyDescent="0.2">
      <c r="B38" s="1192" t="s">
        <v>576</v>
      </c>
      <c r="C38" s="1185">
        <v>2.75</v>
      </c>
      <c r="D38" s="1185">
        <v>2.5</v>
      </c>
      <c r="E38" s="1185">
        <v>2.5</v>
      </c>
      <c r="F38" s="1185">
        <v>3</v>
      </c>
      <c r="G38" s="1198" t="s">
        <v>832</v>
      </c>
    </row>
    <row r="39" spans="2:7" s="750" customFormat="1" ht="24.95" customHeight="1" x14ac:dyDescent="0.2">
      <c r="B39" s="1192" t="s">
        <v>577</v>
      </c>
      <c r="C39" s="1185">
        <v>2</v>
      </c>
      <c r="D39" s="1185">
        <v>1.75</v>
      </c>
      <c r="E39" s="1185">
        <v>2</v>
      </c>
      <c r="F39" s="1185">
        <v>2.5</v>
      </c>
      <c r="G39" s="1198" t="s">
        <v>578</v>
      </c>
    </row>
    <row r="40" spans="2:7" s="750" customFormat="1" ht="24.95" customHeight="1" thickBot="1" x14ac:dyDescent="0.25">
      <c r="B40" s="1192"/>
      <c r="C40" s="1185"/>
      <c r="D40" s="1185"/>
      <c r="E40" s="1185"/>
      <c r="F40" s="1185"/>
      <c r="G40" s="1198"/>
    </row>
    <row r="41" spans="2:7" s="750" customFormat="1" ht="15" customHeight="1" thickTop="1" x14ac:dyDescent="0.2">
      <c r="B41" s="1193"/>
      <c r="C41" s="1188"/>
      <c r="D41" s="1188"/>
      <c r="E41" s="1188"/>
      <c r="F41" s="1188"/>
      <c r="G41" s="1199"/>
    </row>
    <row r="42" spans="2:7" s="750" customFormat="1" ht="24.95" customHeight="1" x14ac:dyDescent="0.2">
      <c r="B42" s="1191" t="s">
        <v>1611</v>
      </c>
      <c r="C42" s="1185"/>
      <c r="D42" s="1185"/>
      <c r="E42" s="1185"/>
      <c r="F42" s="1185"/>
      <c r="G42" s="1197" t="s">
        <v>637</v>
      </c>
    </row>
    <row r="43" spans="2:7" s="750" customFormat="1" ht="15" customHeight="1" x14ac:dyDescent="0.2">
      <c r="B43" s="980"/>
      <c r="C43" s="1187"/>
      <c r="D43" s="1187"/>
      <c r="E43" s="1187"/>
      <c r="F43" s="1187"/>
      <c r="G43" s="490"/>
    </row>
    <row r="44" spans="2:7" s="750" customFormat="1" ht="24.95" customHeight="1" x14ac:dyDescent="0.2">
      <c r="B44" s="1192" t="s">
        <v>187</v>
      </c>
      <c r="C44" s="1185"/>
      <c r="D44" s="1185"/>
      <c r="E44" s="1185"/>
      <c r="F44" s="1185">
        <v>4</v>
      </c>
      <c r="G44" s="1198" t="s">
        <v>717</v>
      </c>
    </row>
    <row r="45" spans="2:7" s="750" customFormat="1" ht="24.95" customHeight="1" x14ac:dyDescent="0.2">
      <c r="B45" s="1192" t="s">
        <v>188</v>
      </c>
      <c r="C45" s="1185"/>
      <c r="D45" s="1185"/>
      <c r="E45" s="1185"/>
      <c r="F45" s="1185">
        <v>4</v>
      </c>
      <c r="G45" s="1198" t="s">
        <v>718</v>
      </c>
    </row>
    <row r="46" spans="2:7" s="830" customFormat="1" ht="24.95" customHeight="1" x14ac:dyDescent="0.2">
      <c r="B46" s="1192" t="s">
        <v>327</v>
      </c>
      <c r="C46" s="1185"/>
      <c r="D46" s="1185"/>
      <c r="E46" s="1185"/>
      <c r="F46" s="1185">
        <v>4.5</v>
      </c>
      <c r="G46" s="1198" t="s">
        <v>166</v>
      </c>
    </row>
    <row r="47" spans="2:7" s="830" customFormat="1" ht="24.95" customHeight="1" x14ac:dyDescent="0.2">
      <c r="B47" s="1195" t="s">
        <v>833</v>
      </c>
      <c r="C47" s="1185"/>
      <c r="D47" s="1185"/>
      <c r="E47" s="1185"/>
      <c r="F47" s="1185">
        <v>6</v>
      </c>
      <c r="G47" s="1198" t="s">
        <v>719</v>
      </c>
    </row>
    <row r="48" spans="2:7" s="750" customFormat="1" ht="24.95" customHeight="1" x14ac:dyDescent="0.2">
      <c r="B48" s="1192" t="s">
        <v>189</v>
      </c>
      <c r="C48" s="1185"/>
      <c r="D48" s="1185"/>
      <c r="E48" s="1185"/>
      <c r="F48" s="1185">
        <v>6</v>
      </c>
      <c r="G48" s="1198" t="s">
        <v>726</v>
      </c>
    </row>
    <row r="49" spans="2:7" s="830" customFormat="1" ht="24.95" customHeight="1" thickBot="1" x14ac:dyDescent="0.25">
      <c r="B49" s="1196"/>
      <c r="C49" s="1190"/>
      <c r="D49" s="1190"/>
      <c r="E49" s="1190"/>
      <c r="F49" s="1190"/>
      <c r="G49" s="1201"/>
    </row>
    <row r="50" spans="2:7" s="750" customFormat="1" ht="15" customHeight="1" thickTop="1" x14ac:dyDescent="0.2">
      <c r="B50" s="980"/>
      <c r="C50" s="1187"/>
      <c r="D50" s="1187"/>
      <c r="E50" s="1187"/>
      <c r="F50" s="1187"/>
      <c r="G50" s="490"/>
    </row>
    <row r="51" spans="2:7" s="750" customFormat="1" ht="24.95" customHeight="1" x14ac:dyDescent="0.2">
      <c r="B51" s="1191" t="s">
        <v>190</v>
      </c>
      <c r="C51" s="1185"/>
      <c r="D51" s="1185"/>
      <c r="E51" s="1185"/>
      <c r="F51" s="1186"/>
      <c r="G51" s="1197" t="s">
        <v>638</v>
      </c>
    </row>
    <row r="52" spans="2:7" s="750" customFormat="1" ht="15" customHeight="1" x14ac:dyDescent="0.2">
      <c r="B52" s="980"/>
      <c r="C52" s="1187"/>
      <c r="D52" s="1187"/>
      <c r="E52" s="1187"/>
      <c r="F52" s="1187"/>
      <c r="G52" s="490"/>
    </row>
    <row r="53" spans="2:7" s="750" customFormat="1" ht="24.95" customHeight="1" x14ac:dyDescent="0.2">
      <c r="B53" s="1192" t="s">
        <v>326</v>
      </c>
      <c r="C53" s="1185">
        <v>2.5</v>
      </c>
      <c r="D53" s="1185"/>
      <c r="E53" s="1185"/>
      <c r="F53" s="1185"/>
      <c r="G53" s="1198" t="s">
        <v>727</v>
      </c>
    </row>
    <row r="54" spans="2:7" s="830" customFormat="1" ht="24.95" customHeight="1" x14ac:dyDescent="0.2">
      <c r="B54" s="1192" t="s">
        <v>720</v>
      </c>
      <c r="C54" s="1185">
        <v>2.75</v>
      </c>
      <c r="D54" s="1185"/>
      <c r="E54" s="1185"/>
      <c r="F54" s="1185"/>
      <c r="G54" s="1198" t="s">
        <v>721</v>
      </c>
    </row>
    <row r="55" spans="2:7" s="830" customFormat="1" ht="24.95" customHeight="1" x14ac:dyDescent="0.2">
      <c r="B55" s="1192" t="s">
        <v>1733</v>
      </c>
      <c r="C55" s="1185">
        <v>3.25</v>
      </c>
      <c r="D55" s="1185"/>
      <c r="E55" s="1185"/>
      <c r="F55" s="1185"/>
      <c r="G55" s="1198" t="s">
        <v>328</v>
      </c>
    </row>
    <row r="56" spans="2:7" s="750" customFormat="1" ht="24.95" customHeight="1" x14ac:dyDescent="0.2">
      <c r="B56" s="1192" t="s">
        <v>1734</v>
      </c>
      <c r="C56" s="1185">
        <v>3.5</v>
      </c>
      <c r="D56" s="1185"/>
      <c r="E56" s="1185"/>
      <c r="F56" s="1185"/>
      <c r="G56" s="1198" t="s">
        <v>315</v>
      </c>
    </row>
    <row r="57" spans="2:7" s="750" customFormat="1" ht="24.95" customHeight="1" x14ac:dyDescent="0.2">
      <c r="B57" s="1192" t="s">
        <v>502</v>
      </c>
      <c r="C57" s="1186"/>
      <c r="D57" s="1185">
        <v>2.75</v>
      </c>
      <c r="E57" s="1185">
        <v>3</v>
      </c>
      <c r="F57" s="1185"/>
      <c r="G57" s="1198" t="s">
        <v>316</v>
      </c>
    </row>
    <row r="58" spans="2:7" s="830" customFormat="1" ht="24.95" customHeight="1" x14ac:dyDescent="0.2">
      <c r="B58" s="1192" t="s">
        <v>503</v>
      </c>
      <c r="C58" s="1185"/>
      <c r="D58" s="1185">
        <v>3.5</v>
      </c>
      <c r="E58" s="1185">
        <v>3.75</v>
      </c>
      <c r="F58" s="1185"/>
      <c r="G58" s="1198" t="s">
        <v>641</v>
      </c>
    </row>
    <row r="59" spans="2:7" s="763" customFormat="1" ht="24.95" customHeight="1" thickBot="1" x14ac:dyDescent="0.25">
      <c r="B59" s="809"/>
      <c r="C59" s="808"/>
      <c r="D59" s="808"/>
      <c r="E59" s="808"/>
      <c r="F59" s="808"/>
      <c r="G59" s="810"/>
    </row>
    <row r="60" spans="2:7" s="181" customFormat="1" ht="9" customHeight="1" thickTop="1" x14ac:dyDescent="0.5">
      <c r="B60" s="179"/>
      <c r="C60" s="234"/>
      <c r="D60" s="235"/>
      <c r="E60" s="235"/>
      <c r="F60" s="192"/>
      <c r="G60" s="175"/>
    </row>
    <row r="61" spans="2:7" s="333" customFormat="1" ht="18.75" customHeight="1" x14ac:dyDescent="0.5">
      <c r="B61" s="333" t="s">
        <v>1721</v>
      </c>
      <c r="G61" s="333" t="s">
        <v>1723</v>
      </c>
    </row>
    <row r="62" spans="2:7" s="333" customFormat="1" ht="22.5" x14ac:dyDescent="0.5">
      <c r="B62" s="522" t="s">
        <v>1670</v>
      </c>
      <c r="C62" s="523"/>
      <c r="D62" s="523"/>
      <c r="E62" s="523"/>
      <c r="F62" s="523"/>
      <c r="G62" s="415" t="s">
        <v>1458</v>
      </c>
    </row>
    <row r="63" spans="2:7" s="53" customFormat="1" x14ac:dyDescent="0.5">
      <c r="B63" s="182"/>
      <c r="C63" s="191"/>
      <c r="D63" s="191"/>
      <c r="E63" s="191"/>
      <c r="F63" s="191"/>
      <c r="G63" s="184"/>
    </row>
    <row r="64" spans="2:7" s="53" customFormat="1" x14ac:dyDescent="0.5">
      <c r="B64" s="182"/>
      <c r="C64" s="191"/>
      <c r="D64" s="191"/>
      <c r="E64" s="191"/>
      <c r="F64" s="191"/>
      <c r="G64" s="184"/>
    </row>
    <row r="65" spans="2:7" s="181" customFormat="1" ht="9.9499999999999993" customHeight="1" x14ac:dyDescent="0.5">
      <c r="B65" s="179"/>
      <c r="C65" s="192"/>
      <c r="D65" s="192"/>
      <c r="E65" s="192"/>
      <c r="F65" s="192"/>
      <c r="G65" s="175"/>
    </row>
    <row r="66" spans="2:7" s="53" customFormat="1" ht="9.9499999999999993" customHeight="1" x14ac:dyDescent="0.5">
      <c r="B66" s="185"/>
      <c r="C66" s="182"/>
      <c r="D66" s="182"/>
      <c r="E66" s="182"/>
      <c r="F66" s="182"/>
      <c r="G66" s="185"/>
    </row>
    <row r="67" spans="2:7" s="189" customFormat="1" ht="23.25" x14ac:dyDescent="0.5">
      <c r="B67" s="187"/>
      <c r="C67" s="195"/>
      <c r="D67" s="195"/>
      <c r="E67" s="195"/>
      <c r="F67" s="195"/>
      <c r="G67" s="188"/>
    </row>
    <row r="68" spans="2:7" s="181" customFormat="1" ht="9.9499999999999993" customHeight="1" x14ac:dyDescent="0.5">
      <c r="B68" s="179"/>
      <c r="C68" s="192"/>
      <c r="D68" s="192"/>
      <c r="E68" s="192"/>
      <c r="F68" s="192"/>
      <c r="G68" s="175"/>
    </row>
    <row r="69" spans="2:7" s="177" customFormat="1" x14ac:dyDescent="0.5">
      <c r="B69" s="175"/>
      <c r="C69" s="190"/>
      <c r="D69" s="190"/>
      <c r="E69" s="190"/>
      <c r="F69" s="190"/>
      <c r="G69" s="175"/>
    </row>
    <row r="70" spans="2:7" s="53" customFormat="1" x14ac:dyDescent="0.5">
      <c r="B70" s="182"/>
      <c r="C70" s="191"/>
      <c r="D70" s="191"/>
      <c r="E70" s="191"/>
      <c r="F70" s="191"/>
      <c r="G70" s="184"/>
    </row>
    <row r="71" spans="2:7" s="53" customFormat="1" x14ac:dyDescent="0.5">
      <c r="B71" s="182"/>
      <c r="C71" s="191"/>
      <c r="D71" s="191"/>
      <c r="E71" s="191"/>
      <c r="F71" s="191"/>
      <c r="G71" s="184"/>
    </row>
    <row r="72" spans="2:7" s="181" customFormat="1" ht="9.9499999999999993" customHeight="1" x14ac:dyDescent="0.5">
      <c r="B72" s="179"/>
      <c r="C72" s="192"/>
      <c r="D72" s="192"/>
      <c r="E72" s="192"/>
      <c r="F72" s="192"/>
      <c r="G72" s="175"/>
    </row>
    <row r="73" spans="2:7" s="177" customFormat="1" x14ac:dyDescent="0.5">
      <c r="B73" s="175"/>
      <c r="C73" s="190"/>
      <c r="D73" s="190"/>
      <c r="E73" s="190"/>
      <c r="F73" s="190"/>
      <c r="G73" s="175"/>
    </row>
    <row r="74" spans="2:7" s="53" customFormat="1" x14ac:dyDescent="0.5">
      <c r="B74" s="182"/>
      <c r="C74" s="191"/>
      <c r="D74" s="191"/>
      <c r="E74" s="191"/>
      <c r="F74" s="191"/>
      <c r="G74" s="184"/>
    </row>
    <row r="75" spans="2:7" s="53" customFormat="1" x14ac:dyDescent="0.5">
      <c r="B75" s="182"/>
      <c r="C75" s="191"/>
      <c r="D75" s="191"/>
      <c r="E75" s="191"/>
      <c r="F75" s="191"/>
      <c r="G75" s="184"/>
    </row>
    <row r="76" spans="2:7" s="53" customFormat="1" x14ac:dyDescent="0.5">
      <c r="B76" s="182"/>
      <c r="C76" s="191"/>
      <c r="D76" s="191"/>
      <c r="E76" s="191"/>
      <c r="F76" s="191"/>
      <c r="G76" s="184"/>
    </row>
    <row r="77" spans="2:7" s="53" customFormat="1" x14ac:dyDescent="0.5">
      <c r="B77" s="182"/>
      <c r="C77" s="191"/>
      <c r="D77" s="191"/>
      <c r="E77" s="191"/>
      <c r="F77" s="191"/>
      <c r="G77" s="184"/>
    </row>
    <row r="78" spans="2:7" s="53" customFormat="1" x14ac:dyDescent="0.5">
      <c r="B78" s="193"/>
      <c r="C78" s="191"/>
      <c r="D78" s="191"/>
      <c r="E78" s="191"/>
      <c r="F78" s="191"/>
      <c r="G78" s="184"/>
    </row>
    <row r="79" spans="2:7" s="177" customFormat="1" x14ac:dyDescent="0.5">
      <c r="B79" s="175"/>
      <c r="C79" s="190"/>
      <c r="D79" s="190"/>
      <c r="E79" s="190"/>
      <c r="F79" s="190"/>
      <c r="G79" s="175"/>
    </row>
    <row r="80" spans="2:7" s="53" customFormat="1" x14ac:dyDescent="0.5">
      <c r="B80" s="175"/>
      <c r="C80" s="194"/>
      <c r="D80" s="194"/>
      <c r="E80" s="194"/>
      <c r="F80" s="194"/>
      <c r="G80" s="175"/>
    </row>
    <row r="81" spans="2:7" s="177" customFormat="1" x14ac:dyDescent="0.5">
      <c r="B81" s="175"/>
      <c r="C81" s="190"/>
      <c r="D81" s="190"/>
      <c r="E81" s="190"/>
      <c r="F81" s="190"/>
      <c r="G81" s="175"/>
    </row>
    <row r="82" spans="2:7" s="53" customFormat="1" x14ac:dyDescent="0.5">
      <c r="B82" s="182"/>
      <c r="C82" s="191"/>
      <c r="D82" s="191"/>
      <c r="E82" s="191"/>
      <c r="F82" s="191"/>
      <c r="G82" s="184"/>
    </row>
    <row r="83" spans="2:7" s="53" customFormat="1" x14ac:dyDescent="0.5">
      <c r="B83" s="182"/>
      <c r="C83" s="191"/>
      <c r="D83" s="191"/>
      <c r="E83" s="191"/>
      <c r="F83" s="191"/>
      <c r="G83" s="184"/>
    </row>
    <row r="84" spans="2:7" s="181" customFormat="1" ht="9.9499999999999993" customHeight="1" x14ac:dyDescent="0.5">
      <c r="B84" s="179"/>
      <c r="C84" s="192"/>
      <c r="D84" s="192"/>
      <c r="E84" s="192"/>
      <c r="F84" s="192"/>
      <c r="G84" s="175"/>
    </row>
    <row r="85" spans="2:7" s="177" customFormat="1" x14ac:dyDescent="0.5">
      <c r="B85" s="175"/>
      <c r="C85" s="190"/>
      <c r="D85" s="190"/>
      <c r="E85" s="190"/>
      <c r="F85" s="190"/>
      <c r="G85" s="175"/>
    </row>
    <row r="86" spans="2:7" s="53" customFormat="1" x14ac:dyDescent="0.5">
      <c r="B86" s="182"/>
      <c r="C86" s="191"/>
      <c r="D86" s="191"/>
      <c r="E86" s="191"/>
      <c r="F86" s="191"/>
      <c r="G86" s="184"/>
    </row>
    <row r="87" spans="2:7" s="53" customFormat="1" x14ac:dyDescent="0.5">
      <c r="B87" s="182"/>
      <c r="C87" s="191"/>
      <c r="D87" s="191"/>
      <c r="E87" s="191"/>
      <c r="F87" s="191"/>
      <c r="G87" s="184"/>
    </row>
    <row r="88" spans="2:7" s="53" customFormat="1" x14ac:dyDescent="0.5">
      <c r="B88" s="182"/>
      <c r="C88" s="191"/>
      <c r="D88" s="191"/>
      <c r="E88" s="191"/>
      <c r="F88" s="191"/>
      <c r="G88" s="184"/>
    </row>
    <row r="89" spans="2:7" s="53" customFormat="1" ht="9.9499999999999993" customHeight="1" x14ac:dyDescent="0.5">
      <c r="B89" s="175"/>
      <c r="C89" s="196"/>
      <c r="D89" s="196"/>
      <c r="E89" s="196"/>
      <c r="F89" s="196"/>
      <c r="G89" s="175"/>
    </row>
    <row r="90" spans="2:7" x14ac:dyDescent="0.5">
      <c r="B90" s="197"/>
      <c r="C90" s="198"/>
      <c r="D90" s="198"/>
      <c r="E90" s="198"/>
      <c r="F90" s="198"/>
      <c r="G90" s="197"/>
    </row>
    <row r="91" spans="2:7" x14ac:dyDescent="0.5">
      <c r="B91" s="197"/>
      <c r="C91" s="198"/>
      <c r="D91" s="198"/>
      <c r="E91" s="198"/>
      <c r="F91" s="198"/>
      <c r="G91" s="197"/>
    </row>
    <row r="92" spans="2:7" x14ac:dyDescent="0.5">
      <c r="B92" s="197"/>
      <c r="C92" s="199"/>
      <c r="D92" s="199"/>
      <c r="E92" s="199"/>
      <c r="F92" s="199"/>
      <c r="G92" s="199"/>
    </row>
    <row r="93" spans="2:7" x14ac:dyDescent="0.5">
      <c r="B93" s="197"/>
      <c r="C93" s="199"/>
      <c r="D93" s="199"/>
      <c r="E93" s="199"/>
      <c r="F93" s="199"/>
      <c r="G93" s="199"/>
    </row>
    <row r="94" spans="2:7" x14ac:dyDescent="0.5">
      <c r="B94" s="197"/>
      <c r="C94" s="199"/>
      <c r="D94" s="199"/>
      <c r="E94" s="199"/>
      <c r="F94" s="199"/>
      <c r="G94" s="199"/>
    </row>
    <row r="95" spans="2:7" x14ac:dyDescent="0.5">
      <c r="B95" s="197"/>
      <c r="C95" s="197"/>
      <c r="D95" s="197"/>
      <c r="E95" s="197"/>
      <c r="F95" s="197"/>
      <c r="G95" s="197"/>
    </row>
    <row r="96" spans="2:7" x14ac:dyDescent="0.5">
      <c r="B96" s="197"/>
      <c r="C96" s="198"/>
      <c r="D96" s="198"/>
      <c r="E96" s="198"/>
      <c r="F96" s="198"/>
      <c r="G96" s="197"/>
    </row>
    <row r="97" spans="2:7" x14ac:dyDescent="0.5">
      <c r="B97" s="197"/>
      <c r="C97" s="198"/>
      <c r="D97" s="198"/>
      <c r="E97" s="198"/>
      <c r="F97" s="198"/>
      <c r="G97" s="197"/>
    </row>
    <row r="98" spans="2:7" x14ac:dyDescent="0.5">
      <c r="B98" s="197"/>
      <c r="C98" s="198"/>
      <c r="D98" s="198"/>
      <c r="E98" s="198"/>
      <c r="F98" s="198"/>
      <c r="G98" s="197"/>
    </row>
    <row r="99" spans="2:7" x14ac:dyDescent="0.5">
      <c r="B99" s="197"/>
      <c r="C99" s="198"/>
      <c r="D99" s="198"/>
      <c r="E99" s="198"/>
      <c r="F99" s="198"/>
      <c r="G99" s="197"/>
    </row>
    <row r="100" spans="2:7" x14ac:dyDescent="0.5">
      <c r="B100" s="197"/>
      <c r="C100" s="198"/>
      <c r="D100" s="198"/>
      <c r="E100" s="198"/>
      <c r="F100" s="198"/>
      <c r="G100" s="197"/>
    </row>
    <row r="101" spans="2:7" x14ac:dyDescent="0.5">
      <c r="B101" s="197"/>
      <c r="C101" s="198"/>
      <c r="D101" s="198"/>
      <c r="E101" s="198"/>
      <c r="F101" s="198"/>
      <c r="G101" s="197"/>
    </row>
    <row r="102" spans="2:7" x14ac:dyDescent="0.5">
      <c r="B102" s="197"/>
      <c r="C102" s="198"/>
      <c r="D102" s="198"/>
      <c r="E102" s="198"/>
      <c r="F102" s="198"/>
      <c r="G102" s="197"/>
    </row>
    <row r="103" spans="2:7" x14ac:dyDescent="0.5">
      <c r="B103" s="197"/>
      <c r="C103" s="198"/>
      <c r="D103" s="198"/>
      <c r="E103" s="198"/>
      <c r="F103" s="198"/>
      <c r="G103" s="197"/>
    </row>
    <row r="104" spans="2:7" x14ac:dyDescent="0.5">
      <c r="B104" s="197"/>
      <c r="C104" s="198"/>
      <c r="D104" s="198"/>
      <c r="E104" s="198"/>
      <c r="F104" s="198"/>
      <c r="G104" s="197"/>
    </row>
    <row r="105" spans="2:7" x14ac:dyDescent="0.5">
      <c r="B105" s="197"/>
      <c r="C105" s="198"/>
      <c r="D105" s="198"/>
      <c r="E105" s="198"/>
      <c r="F105" s="198"/>
      <c r="G105" s="197"/>
    </row>
    <row r="106" spans="2:7" x14ac:dyDescent="0.5">
      <c r="B106" s="197"/>
      <c r="C106" s="198"/>
      <c r="D106" s="198"/>
      <c r="E106" s="198"/>
      <c r="F106" s="198"/>
      <c r="G106" s="197"/>
    </row>
    <row r="107" spans="2:7" x14ac:dyDescent="0.5">
      <c r="B107" s="197"/>
      <c r="C107" s="198"/>
      <c r="D107" s="198"/>
      <c r="E107" s="198"/>
      <c r="F107" s="198"/>
      <c r="G107" s="197"/>
    </row>
    <row r="108" spans="2:7" x14ac:dyDescent="0.5">
      <c r="B108" s="197"/>
      <c r="C108" s="198"/>
      <c r="D108" s="198"/>
      <c r="E108" s="198"/>
      <c r="F108" s="198"/>
      <c r="G108" s="197"/>
    </row>
    <row r="109" spans="2:7" x14ac:dyDescent="0.5">
      <c r="B109" s="197"/>
      <c r="C109" s="198"/>
      <c r="D109" s="198"/>
      <c r="E109" s="198"/>
      <c r="F109" s="198"/>
      <c r="G109" s="197"/>
    </row>
    <row r="110" spans="2:7" x14ac:dyDescent="0.5">
      <c r="B110" s="197"/>
      <c r="C110" s="198"/>
      <c r="D110" s="198"/>
      <c r="E110" s="198"/>
      <c r="F110" s="198"/>
      <c r="G110" s="197"/>
    </row>
    <row r="111" spans="2:7" x14ac:dyDescent="0.5">
      <c r="B111" s="197"/>
      <c r="C111" s="198"/>
      <c r="D111" s="198"/>
      <c r="E111" s="198"/>
      <c r="F111" s="198"/>
      <c r="G111" s="197"/>
    </row>
    <row r="112" spans="2:7" x14ac:dyDescent="0.5">
      <c r="B112" s="197"/>
      <c r="C112" s="198"/>
      <c r="D112" s="198"/>
      <c r="E112" s="198"/>
      <c r="F112" s="198"/>
      <c r="G112" s="197"/>
    </row>
    <row r="113" spans="2:7" x14ac:dyDescent="0.5">
      <c r="B113" s="197"/>
      <c r="C113" s="198"/>
      <c r="D113" s="198"/>
      <c r="E113" s="198"/>
      <c r="F113" s="198"/>
      <c r="G113" s="197"/>
    </row>
    <row r="114" spans="2:7" x14ac:dyDescent="0.5">
      <c r="B114" s="197"/>
      <c r="C114" s="198"/>
      <c r="D114" s="198"/>
      <c r="E114" s="198"/>
      <c r="F114" s="198"/>
      <c r="G114" s="197"/>
    </row>
    <row r="115" spans="2:7" x14ac:dyDescent="0.5">
      <c r="B115" s="197"/>
      <c r="C115" s="198"/>
      <c r="D115" s="198"/>
      <c r="E115" s="198"/>
      <c r="F115" s="198"/>
      <c r="G115" s="197"/>
    </row>
    <row r="116" spans="2:7" x14ac:dyDescent="0.5">
      <c r="B116" s="197"/>
      <c r="C116" s="198"/>
      <c r="D116" s="198"/>
      <c r="E116" s="198"/>
      <c r="F116" s="198"/>
      <c r="G116" s="197"/>
    </row>
    <row r="117" spans="2:7" x14ac:dyDescent="0.5">
      <c r="B117" s="197"/>
      <c r="C117" s="198"/>
      <c r="D117" s="198"/>
      <c r="E117" s="198"/>
      <c r="F117" s="198"/>
      <c r="G117" s="197"/>
    </row>
    <row r="118" spans="2:7" x14ac:dyDescent="0.5">
      <c r="B118" s="197"/>
      <c r="C118" s="198"/>
      <c r="D118" s="198"/>
      <c r="E118" s="198"/>
      <c r="F118" s="198"/>
      <c r="G118" s="197"/>
    </row>
    <row r="119" spans="2:7" x14ac:dyDescent="0.5">
      <c r="B119" s="197"/>
      <c r="C119" s="198"/>
      <c r="D119" s="198"/>
      <c r="E119" s="198"/>
      <c r="F119" s="198"/>
      <c r="G119" s="197"/>
    </row>
    <row r="120" spans="2:7" x14ac:dyDescent="0.5">
      <c r="B120" s="197"/>
      <c r="C120" s="198"/>
      <c r="D120" s="198"/>
      <c r="E120" s="198"/>
      <c r="F120" s="198"/>
      <c r="G120" s="197"/>
    </row>
    <row r="121" spans="2:7" x14ac:dyDescent="0.5">
      <c r="B121" s="197"/>
      <c r="C121" s="198"/>
      <c r="D121" s="198"/>
      <c r="E121" s="198"/>
      <c r="F121" s="198"/>
      <c r="G121" s="197"/>
    </row>
    <row r="122" spans="2:7" x14ac:dyDescent="0.5">
      <c r="B122" s="197"/>
      <c r="C122" s="198"/>
      <c r="D122" s="198"/>
      <c r="E122" s="198"/>
      <c r="F122" s="198"/>
      <c r="G122" s="197"/>
    </row>
    <row r="123" spans="2:7" x14ac:dyDescent="0.5">
      <c r="B123" s="197"/>
      <c r="C123" s="198"/>
      <c r="D123" s="198"/>
      <c r="E123" s="198"/>
      <c r="F123" s="198"/>
      <c r="G123" s="197"/>
    </row>
    <row r="124" spans="2:7" x14ac:dyDescent="0.5">
      <c r="B124" s="197"/>
      <c r="C124" s="198"/>
      <c r="D124" s="198"/>
      <c r="E124" s="198"/>
      <c r="F124" s="198"/>
      <c r="G124" s="197"/>
    </row>
    <row r="125" spans="2:7" x14ac:dyDescent="0.5">
      <c r="B125" s="197"/>
      <c r="C125" s="198"/>
      <c r="D125" s="198"/>
      <c r="E125" s="198"/>
      <c r="F125" s="198"/>
      <c r="G125" s="197"/>
    </row>
    <row r="126" spans="2:7" x14ac:dyDescent="0.5">
      <c r="B126" s="197"/>
      <c r="C126" s="198"/>
      <c r="D126" s="198"/>
      <c r="E126" s="198"/>
      <c r="F126" s="198"/>
      <c r="G126" s="197"/>
    </row>
    <row r="127" spans="2:7" x14ac:dyDescent="0.5">
      <c r="B127" s="197"/>
      <c r="C127" s="198"/>
      <c r="D127" s="198"/>
      <c r="E127" s="198"/>
      <c r="F127" s="198"/>
      <c r="G127" s="197"/>
    </row>
    <row r="128" spans="2:7" x14ac:dyDescent="0.5">
      <c r="B128" s="197"/>
      <c r="C128" s="198"/>
      <c r="D128" s="198"/>
      <c r="E128" s="198"/>
      <c r="F128" s="198"/>
      <c r="G128" s="197"/>
    </row>
    <row r="129" spans="2:7" x14ac:dyDescent="0.5">
      <c r="B129" s="197"/>
      <c r="C129" s="198"/>
      <c r="D129" s="198"/>
      <c r="E129" s="198"/>
      <c r="F129" s="198"/>
      <c r="G129" s="197"/>
    </row>
    <row r="130" spans="2:7" x14ac:dyDescent="0.5">
      <c r="B130" s="197"/>
      <c r="C130" s="198"/>
      <c r="D130" s="198"/>
      <c r="E130" s="198"/>
      <c r="F130" s="198"/>
      <c r="G130" s="197"/>
    </row>
    <row r="131" spans="2:7" x14ac:dyDescent="0.5">
      <c r="B131" s="197"/>
      <c r="C131" s="198"/>
      <c r="D131" s="198"/>
      <c r="E131" s="198"/>
      <c r="F131" s="198"/>
      <c r="G131" s="197"/>
    </row>
    <row r="132" spans="2:7" x14ac:dyDescent="0.5">
      <c r="B132" s="197"/>
      <c r="C132" s="198"/>
      <c r="D132" s="198"/>
      <c r="E132" s="198"/>
      <c r="F132" s="198"/>
      <c r="G132" s="197"/>
    </row>
    <row r="133" spans="2:7" x14ac:dyDescent="0.5">
      <c r="B133" s="197"/>
      <c r="C133" s="198"/>
      <c r="D133" s="198"/>
      <c r="E133" s="198"/>
      <c r="F133" s="198"/>
      <c r="G133" s="197"/>
    </row>
    <row r="134" spans="2:7" x14ac:dyDescent="0.5">
      <c r="B134" s="197"/>
      <c r="C134" s="198"/>
      <c r="D134" s="198"/>
      <c r="E134" s="198"/>
      <c r="F134" s="198"/>
      <c r="G134" s="197"/>
    </row>
    <row r="135" spans="2:7" x14ac:dyDescent="0.5">
      <c r="B135" s="197"/>
      <c r="C135" s="198"/>
      <c r="D135" s="198"/>
      <c r="E135" s="198"/>
      <c r="F135" s="198"/>
      <c r="G135" s="197"/>
    </row>
    <row r="136" spans="2:7" x14ac:dyDescent="0.5">
      <c r="B136" s="197"/>
      <c r="C136" s="198"/>
      <c r="D136" s="198"/>
      <c r="E136" s="198"/>
      <c r="F136" s="198"/>
      <c r="G136" s="197"/>
    </row>
    <row r="137" spans="2:7" x14ac:dyDescent="0.5">
      <c r="B137" s="197"/>
      <c r="C137" s="198"/>
      <c r="D137" s="198"/>
      <c r="E137" s="198"/>
      <c r="F137" s="198"/>
      <c r="G137" s="197"/>
    </row>
    <row r="138" spans="2:7" x14ac:dyDescent="0.5">
      <c r="B138" s="197"/>
      <c r="C138" s="198"/>
      <c r="D138" s="198"/>
      <c r="E138" s="198"/>
      <c r="F138" s="198"/>
      <c r="G138" s="197"/>
    </row>
    <row r="139" spans="2:7" x14ac:dyDescent="0.5">
      <c r="B139" s="197"/>
      <c r="C139" s="198"/>
      <c r="D139" s="198"/>
      <c r="E139" s="198"/>
      <c r="F139" s="198"/>
      <c r="G139" s="197"/>
    </row>
    <row r="140" spans="2:7" x14ac:dyDescent="0.5">
      <c r="B140" s="197"/>
      <c r="C140" s="198"/>
      <c r="D140" s="198"/>
      <c r="E140" s="198"/>
      <c r="F140" s="198"/>
      <c r="G140" s="197"/>
    </row>
    <row r="141" spans="2:7" x14ac:dyDescent="0.5">
      <c r="B141" s="197"/>
      <c r="C141" s="198"/>
      <c r="D141" s="198"/>
      <c r="E141" s="198"/>
      <c r="F141" s="198"/>
      <c r="G141" s="197"/>
    </row>
    <row r="142" spans="2:7" x14ac:dyDescent="0.5">
      <c r="B142" s="197"/>
      <c r="C142" s="198"/>
      <c r="D142" s="198"/>
      <c r="E142" s="198"/>
      <c r="F142" s="198"/>
      <c r="G142" s="197"/>
    </row>
    <row r="143" spans="2:7" x14ac:dyDescent="0.5">
      <c r="B143" s="197"/>
      <c r="C143" s="198"/>
      <c r="D143" s="198"/>
      <c r="E143" s="198"/>
      <c r="F143" s="198"/>
      <c r="G143" s="197"/>
    </row>
    <row r="144" spans="2:7" x14ac:dyDescent="0.5">
      <c r="B144" s="197"/>
      <c r="C144" s="198"/>
      <c r="D144" s="198"/>
      <c r="E144" s="198"/>
      <c r="F144" s="198"/>
      <c r="G144" s="197"/>
    </row>
    <row r="145" spans="2:7" x14ac:dyDescent="0.5">
      <c r="B145" s="197"/>
      <c r="C145" s="198"/>
      <c r="D145" s="198"/>
      <c r="E145" s="198"/>
      <c r="F145" s="198"/>
      <c r="G145" s="197"/>
    </row>
    <row r="146" spans="2:7" x14ac:dyDescent="0.5">
      <c r="B146" s="197"/>
      <c r="C146" s="198"/>
      <c r="D146" s="198"/>
      <c r="E146" s="198"/>
      <c r="F146" s="198"/>
      <c r="G146" s="197"/>
    </row>
    <row r="147" spans="2:7" x14ac:dyDescent="0.5">
      <c r="B147" s="197"/>
      <c r="C147" s="198"/>
      <c r="D147" s="198"/>
      <c r="E147" s="198"/>
      <c r="F147" s="198"/>
      <c r="G147" s="197"/>
    </row>
    <row r="148" spans="2:7" x14ac:dyDescent="0.5">
      <c r="B148" s="197"/>
      <c r="C148" s="198"/>
      <c r="D148" s="198"/>
      <c r="E148" s="198"/>
      <c r="F148" s="198"/>
      <c r="G148" s="197"/>
    </row>
    <row r="149" spans="2:7" x14ac:dyDescent="0.5">
      <c r="B149" s="197"/>
      <c r="C149" s="198"/>
      <c r="D149" s="198"/>
      <c r="E149" s="198"/>
      <c r="F149" s="198"/>
      <c r="G149" s="197"/>
    </row>
    <row r="150" spans="2:7" x14ac:dyDescent="0.5">
      <c r="B150" s="197"/>
      <c r="C150" s="198"/>
      <c r="D150" s="198"/>
      <c r="E150" s="198"/>
      <c r="F150" s="198"/>
      <c r="G150" s="197"/>
    </row>
    <row r="151" spans="2:7" x14ac:dyDescent="0.5">
      <c r="B151" s="197"/>
      <c r="C151" s="198"/>
      <c r="D151" s="198"/>
      <c r="E151" s="198"/>
      <c r="F151" s="198"/>
      <c r="G151" s="197"/>
    </row>
    <row r="152" spans="2:7" x14ac:dyDescent="0.5">
      <c r="B152" s="197"/>
      <c r="C152" s="198"/>
      <c r="D152" s="198"/>
      <c r="E152" s="198"/>
      <c r="F152" s="198"/>
      <c r="G152" s="197"/>
    </row>
    <row r="153" spans="2:7" x14ac:dyDescent="0.5">
      <c r="B153" s="197"/>
      <c r="C153" s="198"/>
      <c r="D153" s="198"/>
      <c r="E153" s="198"/>
      <c r="F153" s="198"/>
      <c r="G153" s="197"/>
    </row>
    <row r="154" spans="2:7" x14ac:dyDescent="0.5">
      <c r="B154" s="197"/>
      <c r="C154" s="198"/>
      <c r="D154" s="198"/>
      <c r="E154" s="198"/>
      <c r="F154" s="198"/>
      <c r="G154" s="197"/>
    </row>
    <row r="155" spans="2:7" x14ac:dyDescent="0.5">
      <c r="B155" s="197"/>
      <c r="C155" s="198"/>
      <c r="D155" s="198"/>
      <c r="E155" s="198"/>
      <c r="F155" s="198"/>
      <c r="G155" s="197"/>
    </row>
    <row r="156" spans="2:7" x14ac:dyDescent="0.5">
      <c r="B156" s="197"/>
      <c r="C156" s="198"/>
      <c r="D156" s="198"/>
      <c r="E156" s="198"/>
      <c r="F156" s="198"/>
      <c r="G156" s="197"/>
    </row>
    <row r="157" spans="2:7" x14ac:dyDescent="0.5">
      <c r="B157" s="197"/>
      <c r="C157" s="198"/>
      <c r="D157" s="198"/>
      <c r="E157" s="198"/>
      <c r="F157" s="198"/>
      <c r="G157" s="197"/>
    </row>
    <row r="158" spans="2:7" x14ac:dyDescent="0.5">
      <c r="B158" s="197"/>
      <c r="C158" s="198"/>
      <c r="D158" s="198"/>
      <c r="E158" s="198"/>
      <c r="F158" s="198"/>
      <c r="G158" s="197"/>
    </row>
    <row r="159" spans="2:7" x14ac:dyDescent="0.5">
      <c r="B159" s="197"/>
      <c r="C159" s="198"/>
      <c r="D159" s="198"/>
      <c r="E159" s="198"/>
      <c r="F159" s="198"/>
      <c r="G159" s="197"/>
    </row>
    <row r="160" spans="2:7" x14ac:dyDescent="0.5">
      <c r="B160" s="197"/>
      <c r="C160" s="198"/>
      <c r="D160" s="198"/>
      <c r="E160" s="198"/>
      <c r="F160" s="198"/>
      <c r="G160" s="197"/>
    </row>
    <row r="161" spans="2:7" x14ac:dyDescent="0.5">
      <c r="B161" s="197"/>
      <c r="C161" s="198"/>
      <c r="D161" s="198"/>
      <c r="E161" s="198"/>
      <c r="F161" s="198"/>
      <c r="G161" s="197"/>
    </row>
    <row r="162" spans="2:7" x14ac:dyDescent="0.5">
      <c r="B162" s="197"/>
      <c r="C162" s="198"/>
      <c r="D162" s="198"/>
      <c r="E162" s="198"/>
      <c r="F162" s="198"/>
      <c r="G162" s="197"/>
    </row>
    <row r="163" spans="2:7" x14ac:dyDescent="0.5">
      <c r="B163" s="197"/>
      <c r="C163" s="198"/>
      <c r="D163" s="198"/>
      <c r="E163" s="198"/>
      <c r="F163" s="198"/>
      <c r="G163" s="197"/>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5.5703125" style="48" customWidth="1"/>
    <col min="5" max="5" width="21.5703125" style="48" customWidth="1"/>
    <col min="6" max="8" width="23.5703125" style="48" customWidth="1"/>
    <col min="9" max="9" width="22.7109375" style="48" customWidth="1"/>
    <col min="10"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71" t="s">
        <v>1799</v>
      </c>
      <c r="C3" s="1771"/>
      <c r="D3" s="1771"/>
      <c r="E3" s="1771"/>
      <c r="F3" s="1771"/>
      <c r="G3" s="1771"/>
      <c r="H3" s="1771"/>
      <c r="I3" s="1771"/>
      <c r="J3" s="1771"/>
      <c r="K3" s="1771"/>
      <c r="L3" s="1771"/>
      <c r="M3" s="109"/>
      <c r="N3" s="109"/>
      <c r="O3" s="109"/>
      <c r="P3" s="109"/>
      <c r="Q3" s="109"/>
      <c r="R3" s="109"/>
      <c r="S3" s="109"/>
    </row>
    <row r="4" spans="2:34" ht="13.5" customHeight="1" x14ac:dyDescent="0.85">
      <c r="B4" s="468"/>
      <c r="C4" s="468"/>
      <c r="D4" s="524"/>
      <c r="E4" s="524"/>
      <c r="F4" s="524"/>
      <c r="G4" s="524"/>
      <c r="H4" s="524"/>
      <c r="I4" s="524"/>
      <c r="J4" s="524"/>
      <c r="K4" s="524"/>
      <c r="L4" s="524"/>
      <c r="M4" s="147"/>
      <c r="N4" s="147"/>
      <c r="O4" s="147"/>
      <c r="P4" s="147"/>
      <c r="Q4" s="147"/>
      <c r="R4" s="147"/>
      <c r="S4" s="147"/>
    </row>
    <row r="5" spans="2:34" ht="36.75" x14ac:dyDescent="0.85">
      <c r="B5" s="1771" t="s">
        <v>1800</v>
      </c>
      <c r="C5" s="1771"/>
      <c r="D5" s="1771"/>
      <c r="E5" s="1771"/>
      <c r="F5" s="1771"/>
      <c r="G5" s="1771"/>
      <c r="H5" s="1771"/>
      <c r="I5" s="1771"/>
      <c r="J5" s="1771"/>
      <c r="K5" s="1771"/>
      <c r="L5" s="1771"/>
      <c r="M5" s="227"/>
      <c r="N5" s="227"/>
      <c r="O5" s="227"/>
      <c r="P5" s="227"/>
      <c r="Q5" s="227"/>
      <c r="R5" s="227"/>
      <c r="S5" s="227"/>
    </row>
    <row r="6" spans="2:34" ht="9.75" customHeight="1" x14ac:dyDescent="0.35"/>
    <row r="7" spans="2:34" s="416" customFormat="1" ht="22.5" x14ac:dyDescent="0.5">
      <c r="B7" s="1855" t="s">
        <v>1737</v>
      </c>
      <c r="C7" s="1855"/>
      <c r="L7" s="228" t="s">
        <v>1736</v>
      </c>
    </row>
    <row r="8" spans="2:34" ht="15.75" thickBot="1" x14ac:dyDescent="0.4"/>
    <row r="9" spans="2:34" s="257" customFormat="1" ht="31.5" customHeight="1" thickTop="1" x14ac:dyDescent="0.7">
      <c r="B9" s="1863" t="s">
        <v>885</v>
      </c>
      <c r="C9" s="1864"/>
      <c r="D9" s="1744" t="s">
        <v>1071</v>
      </c>
      <c r="E9" s="539" t="s">
        <v>1096</v>
      </c>
      <c r="F9" s="1750" t="s">
        <v>978</v>
      </c>
      <c r="G9" s="1843"/>
      <c r="H9" s="1843"/>
      <c r="I9" s="1843"/>
      <c r="J9" s="1843"/>
      <c r="K9" s="1751" t="s">
        <v>1973</v>
      </c>
      <c r="L9" s="1680" t="s">
        <v>1076</v>
      </c>
    </row>
    <row r="10" spans="2:34" s="257" customFormat="1" ht="30.75" customHeight="1" x14ac:dyDescent="0.7">
      <c r="B10" s="1848" t="s">
        <v>884</v>
      </c>
      <c r="C10" s="1844"/>
      <c r="D10" s="1841" t="s">
        <v>787</v>
      </c>
      <c r="E10" s="1844" t="s">
        <v>825</v>
      </c>
      <c r="F10" s="1681" t="s">
        <v>1072</v>
      </c>
      <c r="G10" s="1681" t="s">
        <v>1077</v>
      </c>
      <c r="H10" s="540" t="s">
        <v>1073</v>
      </c>
      <c r="I10" s="540" t="s">
        <v>1974</v>
      </c>
      <c r="J10" s="1681" t="s">
        <v>1074</v>
      </c>
      <c r="K10" s="540" t="s">
        <v>1075</v>
      </c>
      <c r="L10" s="1841" t="s">
        <v>1083</v>
      </c>
    </row>
    <row r="11" spans="2:34" s="257" customFormat="1" ht="30.75" x14ac:dyDescent="0.7">
      <c r="B11" s="1849"/>
      <c r="C11" s="1845"/>
      <c r="D11" s="1842"/>
      <c r="E11" s="1845"/>
      <c r="F11" s="1682" t="s">
        <v>1078</v>
      </c>
      <c r="G11" s="1682" t="s">
        <v>1079</v>
      </c>
      <c r="H11" s="1682" t="s">
        <v>1080</v>
      </c>
      <c r="I11" s="1682" t="s">
        <v>1975</v>
      </c>
      <c r="J11" s="1682" t="s">
        <v>1081</v>
      </c>
      <c r="K11" s="1682" t="s">
        <v>1082</v>
      </c>
      <c r="L11" s="1842"/>
    </row>
    <row r="12" spans="2:34" s="364" customFormat="1" ht="27.75" customHeight="1" x14ac:dyDescent="0.2">
      <c r="B12" s="1850">
        <v>2014</v>
      </c>
      <c r="C12" s="1851"/>
      <c r="D12" s="1748">
        <v>8.3913392816005017E-2</v>
      </c>
      <c r="E12" s="1626">
        <v>8.9999999999999982</v>
      </c>
      <c r="F12" s="1626">
        <v>7.1123170470624011</v>
      </c>
      <c r="G12" s="1626">
        <v>7.2922881058001678</v>
      </c>
      <c r="H12" s="1626">
        <v>8.033673671263367</v>
      </c>
      <c r="I12" s="1626">
        <v>8.9320652147610868</v>
      </c>
      <c r="J12" s="1626">
        <v>9.9226226191701912</v>
      </c>
      <c r="K12" s="1626">
        <v>10.261873401262383</v>
      </c>
      <c r="L12" s="1699">
        <v>10</v>
      </c>
      <c r="N12" s="1202"/>
      <c r="O12" s="1202"/>
      <c r="P12" s="1202"/>
      <c r="Q12" s="1202"/>
      <c r="R12" s="1202"/>
      <c r="S12" s="1202"/>
      <c r="T12" s="1202"/>
      <c r="U12" s="1202"/>
      <c r="V12" s="1202"/>
      <c r="W12" s="1202"/>
      <c r="X12" s="1202"/>
      <c r="Y12" s="1202"/>
      <c r="Z12" s="1202"/>
      <c r="AA12" s="1202"/>
      <c r="AB12" s="1202"/>
      <c r="AC12" s="1202"/>
      <c r="AD12" s="1203"/>
      <c r="AE12" s="1203"/>
      <c r="AF12" s="1203"/>
      <c r="AG12" s="1203"/>
      <c r="AH12" s="1203"/>
    </row>
    <row r="13" spans="2:34" s="364" customFormat="1" ht="27.75" customHeight="1" x14ac:dyDescent="0.2">
      <c r="B13" s="1850">
        <v>2015</v>
      </c>
      <c r="C13" s="1851"/>
      <c r="D13" s="1748">
        <v>7.5014445182168404E-2</v>
      </c>
      <c r="E13" s="1626">
        <v>8.9999999999999982</v>
      </c>
      <c r="F13" s="1626">
        <v>7.1242584741805466</v>
      </c>
      <c r="G13" s="1626">
        <v>7.2047079272351278</v>
      </c>
      <c r="H13" s="1626">
        <v>8.0553294939656315</v>
      </c>
      <c r="I13" s="1626">
        <v>9.11677945322824</v>
      </c>
      <c r="J13" s="1626">
        <v>9.9188719710153883</v>
      </c>
      <c r="K13" s="1626">
        <v>10.244636509091826</v>
      </c>
      <c r="L13" s="1699">
        <v>10</v>
      </c>
      <c r="N13" s="1202"/>
      <c r="O13" s="1202"/>
      <c r="P13" s="1202"/>
      <c r="Q13" s="1202"/>
      <c r="R13" s="1202"/>
      <c r="S13" s="1202"/>
      <c r="T13" s="1202"/>
      <c r="U13" s="1202"/>
      <c r="V13" s="1202"/>
      <c r="W13" s="1202"/>
      <c r="X13" s="1202"/>
      <c r="Y13" s="1202"/>
      <c r="Z13" s="1202"/>
      <c r="AA13" s="1202"/>
      <c r="AB13" s="1202"/>
      <c r="AC13" s="1202"/>
      <c r="AD13" s="1203"/>
      <c r="AE13" s="1203"/>
      <c r="AF13" s="1203"/>
      <c r="AG13" s="1203"/>
      <c r="AH13" s="1203"/>
    </row>
    <row r="14" spans="2:34" s="364" customFormat="1" ht="27.75" customHeight="1" x14ac:dyDescent="0.2">
      <c r="B14" s="1850">
        <v>2016</v>
      </c>
      <c r="C14" s="1851"/>
      <c r="D14" s="1748">
        <v>7.2900158858878891E-2</v>
      </c>
      <c r="E14" s="1626">
        <v>8.9999999999999982</v>
      </c>
      <c r="F14" s="1626">
        <v>7.0252757888537438</v>
      </c>
      <c r="G14" s="1626">
        <v>7.1022839974233962</v>
      </c>
      <c r="H14" s="1626">
        <v>8.0535569542521355</v>
      </c>
      <c r="I14" s="1626">
        <v>9.1576722794177545</v>
      </c>
      <c r="J14" s="1626">
        <v>10.00310474964351</v>
      </c>
      <c r="K14" s="1626">
        <v>10.612936959599024</v>
      </c>
      <c r="L14" s="1699">
        <v>10</v>
      </c>
      <c r="N14" s="1202"/>
      <c r="O14" s="1202"/>
      <c r="P14" s="1202"/>
      <c r="Q14" s="1202"/>
      <c r="R14" s="1202"/>
      <c r="S14" s="1202"/>
      <c r="T14" s="1202"/>
      <c r="U14" s="1202"/>
      <c r="V14" s="1202"/>
      <c r="W14" s="1202"/>
      <c r="X14" s="1202"/>
      <c r="Y14" s="1202"/>
      <c r="Z14" s="1202"/>
      <c r="AA14" s="1202"/>
      <c r="AB14" s="1202"/>
      <c r="AC14" s="1202"/>
      <c r="AD14" s="1203"/>
      <c r="AE14" s="1203"/>
      <c r="AF14" s="1203"/>
      <c r="AG14" s="1203"/>
      <c r="AH14" s="1203"/>
    </row>
    <row r="15" spans="2:34" s="364" customFormat="1" ht="27.75" customHeight="1" x14ac:dyDescent="0.2">
      <c r="B15" s="1850">
        <v>2017</v>
      </c>
      <c r="C15" s="1851"/>
      <c r="D15" s="1748">
        <v>7.2321524094060355E-2</v>
      </c>
      <c r="E15" s="1626">
        <v>9.0008017349828116</v>
      </c>
      <c r="F15" s="1626">
        <v>7.0008823268160771</v>
      </c>
      <c r="G15" s="1626">
        <v>7.0002761149098021</v>
      </c>
      <c r="H15" s="1626">
        <v>7.9915037229114239</v>
      </c>
      <c r="I15" s="1626">
        <v>8.8172303500331957</v>
      </c>
      <c r="J15" s="1626">
        <v>9.998159792909826</v>
      </c>
      <c r="K15" s="1626">
        <v>11.455794163266852</v>
      </c>
      <c r="L15" s="1699">
        <v>10</v>
      </c>
      <c r="N15" s="1202"/>
      <c r="O15" s="1202"/>
      <c r="P15" s="1202"/>
      <c r="Q15" s="1202"/>
      <c r="R15" s="1202"/>
      <c r="S15" s="1202"/>
      <c r="T15" s="1202"/>
      <c r="U15" s="1202"/>
      <c r="V15" s="1202"/>
      <c r="W15" s="1202"/>
      <c r="X15" s="1202"/>
      <c r="Y15" s="1202"/>
      <c r="Z15" s="1202"/>
      <c r="AA15" s="1202"/>
      <c r="AB15" s="1202"/>
      <c r="AC15" s="1202"/>
      <c r="AD15" s="1203"/>
      <c r="AE15" s="1203"/>
      <c r="AF15" s="1203"/>
      <c r="AG15" s="1203"/>
      <c r="AH15" s="1203"/>
    </row>
    <row r="16" spans="2:34" s="364" customFormat="1" ht="27.75" customHeight="1" x14ac:dyDescent="0.2">
      <c r="B16" s="1850">
        <v>2018</v>
      </c>
      <c r="C16" s="1851"/>
      <c r="D16" s="1748">
        <v>7.0412005653589876E-2</v>
      </c>
      <c r="E16" s="1626">
        <v>8.79231035146117</v>
      </c>
      <c r="F16" s="1626">
        <v>6.9911227069943571</v>
      </c>
      <c r="G16" s="1626">
        <v>7.0078506716027471</v>
      </c>
      <c r="H16" s="1626">
        <v>7.9503406826637635</v>
      </c>
      <c r="I16" s="1626">
        <v>8.4011574028977734</v>
      </c>
      <c r="J16" s="1626">
        <v>9.9686318668420189</v>
      </c>
      <c r="K16" s="1626">
        <v>11.491669701108513</v>
      </c>
      <c r="L16" s="1699">
        <v>9.98672431312378</v>
      </c>
      <c r="N16" s="1202"/>
      <c r="O16" s="1202"/>
      <c r="P16" s="1202"/>
      <c r="Q16" s="1202"/>
      <c r="R16" s="1202"/>
      <c r="S16" s="1202"/>
      <c r="T16" s="1202"/>
      <c r="U16" s="1202"/>
      <c r="V16" s="1202"/>
      <c r="W16" s="1202"/>
      <c r="X16" s="1202"/>
      <c r="Y16" s="1202"/>
      <c r="Z16" s="1202"/>
      <c r="AA16" s="1202"/>
      <c r="AB16" s="1202"/>
      <c r="AC16" s="1202"/>
      <c r="AD16" s="1203"/>
      <c r="AE16" s="1203"/>
      <c r="AF16" s="1203"/>
      <c r="AG16" s="1203"/>
      <c r="AH16" s="1203"/>
    </row>
    <row r="17" spans="2:34" s="364" customFormat="1" ht="27.75" customHeight="1" x14ac:dyDescent="0.2">
      <c r="B17" s="1850">
        <v>2019</v>
      </c>
      <c r="C17" s="1851"/>
      <c r="D17" s="1748">
        <v>3.7376205503408678E-2</v>
      </c>
      <c r="E17" s="1626">
        <v>7.8026318716148086</v>
      </c>
      <c r="F17" s="1626">
        <v>6.9944167963184078</v>
      </c>
      <c r="G17" s="1626">
        <v>7.0701748253842247</v>
      </c>
      <c r="H17" s="1626">
        <v>7.574973830717922</v>
      </c>
      <c r="I17" s="1626">
        <v>7.4735675601663543</v>
      </c>
      <c r="J17" s="1626">
        <v>8.9491940676532398</v>
      </c>
      <c r="K17" s="1626">
        <v>9.6533548243613723</v>
      </c>
      <c r="L17" s="1699">
        <v>8.9629788939852144</v>
      </c>
      <c r="N17" s="1202"/>
      <c r="O17" s="1202"/>
      <c r="P17" s="1202"/>
      <c r="Q17" s="1202"/>
      <c r="R17" s="1202"/>
      <c r="S17" s="1202"/>
      <c r="T17" s="1202"/>
      <c r="U17" s="1202"/>
      <c r="V17" s="1202"/>
      <c r="W17" s="1202"/>
      <c r="X17" s="1202"/>
      <c r="Y17" s="1202"/>
      <c r="Z17" s="1202"/>
      <c r="AA17" s="1202"/>
      <c r="AB17" s="1202"/>
      <c r="AC17" s="1202"/>
      <c r="AD17" s="1203"/>
      <c r="AE17" s="1203"/>
      <c r="AF17" s="1203"/>
      <c r="AG17" s="1203"/>
      <c r="AH17" s="1203"/>
    </row>
    <row r="18" spans="2:34" s="364" customFormat="1" ht="27.75" customHeight="1" x14ac:dyDescent="0.2">
      <c r="B18" s="1854">
        <v>2018</v>
      </c>
      <c r="C18" s="1627" t="s">
        <v>1084</v>
      </c>
      <c r="D18" s="1747">
        <v>7.3048590683057968E-2</v>
      </c>
      <c r="E18" s="1628">
        <v>9</v>
      </c>
      <c r="F18" s="1628">
        <v>6.9893996829395828</v>
      </c>
      <c r="G18" s="1628">
        <v>7.0001401587309342</v>
      </c>
      <c r="H18" s="1628">
        <v>7.995884922818469</v>
      </c>
      <c r="I18" s="1628">
        <v>8.8167347977179364</v>
      </c>
      <c r="J18" s="1628">
        <v>9.9995098408801262</v>
      </c>
      <c r="K18" s="1628">
        <v>11.518162457881173</v>
      </c>
      <c r="L18" s="1701">
        <v>9.9995000065272883</v>
      </c>
      <c r="N18" s="1209"/>
      <c r="O18" s="1209"/>
      <c r="P18" s="1209"/>
      <c r="Q18" s="1209"/>
      <c r="R18" s="1209"/>
      <c r="S18" s="1209"/>
      <c r="T18" s="1209"/>
      <c r="U18" s="1209"/>
      <c r="V18" s="1209"/>
      <c r="W18" s="1204"/>
      <c r="X18" s="1203"/>
      <c r="Y18" s="1203"/>
      <c r="Z18" s="1203"/>
      <c r="AA18" s="1203"/>
      <c r="AB18" s="1203"/>
      <c r="AC18" s="1203"/>
      <c r="AD18" s="1203"/>
      <c r="AE18" s="1203"/>
      <c r="AF18" s="1203"/>
      <c r="AG18" s="1203"/>
      <c r="AH18" s="1203"/>
    </row>
    <row r="19" spans="2:34" s="364" customFormat="1" ht="27.75" customHeight="1" x14ac:dyDescent="0.2">
      <c r="B19" s="1852"/>
      <c r="C19" s="1205" t="s">
        <v>1085</v>
      </c>
      <c r="D19" s="1745">
        <v>7.7313611707220689E-2</v>
      </c>
      <c r="E19" s="1206">
        <v>8.9999999999999982</v>
      </c>
      <c r="F19" s="1206">
        <v>6.9897703307822381</v>
      </c>
      <c r="G19" s="1206">
        <v>7.0002536620273696</v>
      </c>
      <c r="H19" s="1206">
        <v>7.9996741053006106</v>
      </c>
      <c r="I19" s="1206">
        <v>8.8709274979700865</v>
      </c>
      <c r="J19" s="1206">
        <v>9.9995189526435198</v>
      </c>
      <c r="K19" s="1206">
        <v>11.638441888335281</v>
      </c>
      <c r="L19" s="1697">
        <v>9.9995001182073011</v>
      </c>
      <c r="N19" s="1209"/>
      <c r="O19" s="1209"/>
      <c r="P19" s="1209"/>
      <c r="Q19" s="1209"/>
      <c r="R19" s="1209"/>
      <c r="S19" s="1209"/>
      <c r="T19" s="1209"/>
      <c r="U19" s="1209"/>
      <c r="V19" s="1209"/>
      <c r="W19" s="1204"/>
      <c r="X19" s="1203"/>
      <c r="Y19" s="1203"/>
      <c r="Z19" s="1203"/>
      <c r="AA19" s="1203"/>
      <c r="AB19" s="1203"/>
      <c r="AC19" s="1203"/>
      <c r="AD19" s="1203"/>
      <c r="AE19" s="1203"/>
      <c r="AF19" s="1203"/>
      <c r="AG19" s="1203"/>
      <c r="AH19" s="1203"/>
    </row>
    <row r="20" spans="2:34" s="364" customFormat="1" ht="27.75" customHeight="1" x14ac:dyDescent="0.2">
      <c r="B20" s="1852"/>
      <c r="C20" s="1205" t="s">
        <v>1086</v>
      </c>
      <c r="D20" s="1745">
        <v>7.7721516333563306E-2</v>
      </c>
      <c r="E20" s="1206">
        <v>9.0000000000000018</v>
      </c>
      <c r="F20" s="1206">
        <v>6.9905140946014006</v>
      </c>
      <c r="G20" s="1206">
        <v>7.0001771756797035</v>
      </c>
      <c r="H20" s="1206">
        <v>7.9942720965792278</v>
      </c>
      <c r="I20" s="1206">
        <v>8.646369442360724</v>
      </c>
      <c r="J20" s="1206">
        <v>9.9943553855006986</v>
      </c>
      <c r="K20" s="1206">
        <v>11.589569286014937</v>
      </c>
      <c r="L20" s="1697">
        <v>9.9995008355636319</v>
      </c>
      <c r="N20" s="1209"/>
      <c r="O20" s="1209"/>
      <c r="P20" s="1209"/>
      <c r="Q20" s="1209"/>
      <c r="R20" s="1209"/>
      <c r="S20" s="1209"/>
      <c r="T20" s="1209"/>
      <c r="U20" s="1209"/>
      <c r="V20" s="1209"/>
      <c r="W20" s="1204"/>
      <c r="X20" s="1203"/>
      <c r="Y20" s="1203"/>
      <c r="Z20" s="1203"/>
      <c r="AA20" s="1203"/>
      <c r="AB20" s="1203"/>
      <c r="AC20" s="1203"/>
      <c r="AD20" s="1203"/>
      <c r="AE20" s="1203"/>
      <c r="AF20" s="1203"/>
      <c r="AG20" s="1203"/>
      <c r="AH20" s="1203"/>
    </row>
    <row r="21" spans="2:34" s="364" customFormat="1" ht="27.75" customHeight="1" x14ac:dyDescent="0.2">
      <c r="B21" s="1852"/>
      <c r="C21" s="1205" t="s">
        <v>1087</v>
      </c>
      <c r="D21" s="1745">
        <v>7.650331420321807E-2</v>
      </c>
      <c r="E21" s="1206">
        <v>9</v>
      </c>
      <c r="F21" s="1206">
        <v>6.9907497061711998</v>
      </c>
      <c r="G21" s="1206">
        <v>7.0004147987503487</v>
      </c>
      <c r="H21" s="1206">
        <v>7.9818533385447514</v>
      </c>
      <c r="I21" s="1206">
        <v>8.6024296015698436</v>
      </c>
      <c r="J21" s="1206">
        <v>9.9945893848807845</v>
      </c>
      <c r="K21" s="1206">
        <v>11.679475494629935</v>
      </c>
      <c r="L21" s="1697">
        <v>9.9995011725542327</v>
      </c>
      <c r="N21" s="1209"/>
      <c r="O21" s="1209"/>
      <c r="P21" s="1209"/>
      <c r="Q21" s="1209"/>
      <c r="R21" s="1209"/>
      <c r="S21" s="1209"/>
      <c r="T21" s="1209"/>
      <c r="U21" s="1209"/>
      <c r="V21" s="1209"/>
      <c r="W21" s="1204"/>
      <c r="X21" s="1203"/>
      <c r="Y21" s="1203"/>
      <c r="Z21" s="1203"/>
      <c r="AA21" s="1203"/>
      <c r="AB21" s="1203"/>
      <c r="AC21" s="1203"/>
      <c r="AD21" s="1203"/>
      <c r="AE21" s="1203"/>
      <c r="AF21" s="1203"/>
      <c r="AG21" s="1203"/>
      <c r="AH21" s="1203"/>
    </row>
    <row r="22" spans="2:34" s="364" customFormat="1" ht="27.75" customHeight="1" x14ac:dyDescent="0.2">
      <c r="B22" s="1852"/>
      <c r="C22" s="1205" t="s">
        <v>1088</v>
      </c>
      <c r="D22" s="1745">
        <v>7.9954301057364868E-2</v>
      </c>
      <c r="E22" s="1206">
        <v>8.9999999999999982</v>
      </c>
      <c r="F22" s="1206">
        <v>6.9907746062141989</v>
      </c>
      <c r="G22" s="1206">
        <v>7.0003327550436714</v>
      </c>
      <c r="H22" s="1206">
        <v>7.974941008959739</v>
      </c>
      <c r="I22" s="1206">
        <v>8.5446090500799272</v>
      </c>
      <c r="J22" s="1206">
        <v>9.9956931410036525</v>
      </c>
      <c r="K22" s="1206">
        <v>11.707426089341997</v>
      </c>
      <c r="L22" s="1697">
        <v>9.9995012990684433</v>
      </c>
      <c r="N22" s="1209"/>
      <c r="O22" s="1209"/>
      <c r="P22" s="1209"/>
      <c r="Q22" s="1209"/>
      <c r="R22" s="1209"/>
      <c r="S22" s="1209"/>
      <c r="T22" s="1209"/>
      <c r="U22" s="1209"/>
      <c r="V22" s="1209"/>
      <c r="W22" s="1204"/>
      <c r="X22" s="1203"/>
      <c r="Y22" s="1203"/>
      <c r="Z22" s="1203"/>
      <c r="AA22" s="1203"/>
      <c r="AB22" s="1203"/>
      <c r="AC22" s="1203"/>
      <c r="AD22" s="1203"/>
      <c r="AE22" s="1203"/>
      <c r="AF22" s="1203"/>
      <c r="AG22" s="1203"/>
      <c r="AH22" s="1203"/>
    </row>
    <row r="23" spans="2:34" s="364" customFormat="1" ht="27.75" customHeight="1" x14ac:dyDescent="0.2">
      <c r="B23" s="1852"/>
      <c r="C23" s="1205" t="s">
        <v>1089</v>
      </c>
      <c r="D23" s="1745">
        <v>8.0148523273774808E-2</v>
      </c>
      <c r="E23" s="1206">
        <v>9</v>
      </c>
      <c r="F23" s="1206">
        <v>6.9910218874448242</v>
      </c>
      <c r="G23" s="1206">
        <v>7.0003320760556447</v>
      </c>
      <c r="H23" s="1206">
        <v>7.9723776103715931</v>
      </c>
      <c r="I23" s="1206">
        <v>8.5364936797646997</v>
      </c>
      <c r="J23" s="1206">
        <v>9.9963600779681343</v>
      </c>
      <c r="K23" s="1206">
        <v>11.681002998356419</v>
      </c>
      <c r="L23" s="1697">
        <v>9.9994773907075842</v>
      </c>
      <c r="N23" s="1209"/>
      <c r="O23" s="1209"/>
      <c r="P23" s="1209"/>
      <c r="Q23" s="1209"/>
      <c r="R23" s="1209"/>
      <c r="S23" s="1209"/>
      <c r="T23" s="1209"/>
      <c r="U23" s="1209"/>
      <c r="V23" s="1209"/>
      <c r="W23" s="1204"/>
      <c r="X23" s="1203"/>
      <c r="Y23" s="1203"/>
      <c r="Z23" s="1203"/>
      <c r="AA23" s="1203"/>
      <c r="AB23" s="1203"/>
      <c r="AC23" s="1203"/>
      <c r="AD23" s="1203"/>
      <c r="AE23" s="1203"/>
      <c r="AF23" s="1203"/>
      <c r="AG23" s="1203"/>
      <c r="AH23" s="1203"/>
    </row>
    <row r="24" spans="2:34" s="364" customFormat="1" ht="27.75" customHeight="1" x14ac:dyDescent="0.2">
      <c r="B24" s="1852"/>
      <c r="C24" s="1205" t="s">
        <v>1090</v>
      </c>
      <c r="D24" s="1745">
        <v>8.3040632397341621E-2</v>
      </c>
      <c r="E24" s="1206">
        <v>9</v>
      </c>
      <c r="F24" s="1206">
        <v>6.9919185372089272</v>
      </c>
      <c r="G24" s="1206">
        <v>7.000371960018767</v>
      </c>
      <c r="H24" s="1206">
        <v>7.9730413489949195</v>
      </c>
      <c r="I24" s="1206">
        <v>8.4500994996443399</v>
      </c>
      <c r="J24" s="1206">
        <v>9.995892608620343</v>
      </c>
      <c r="K24" s="1206">
        <v>11.665355438227857</v>
      </c>
      <c r="L24" s="1697">
        <v>9.9994775221702277</v>
      </c>
      <c r="N24" s="1209"/>
      <c r="O24" s="1209"/>
      <c r="P24" s="1209"/>
      <c r="Q24" s="1209"/>
      <c r="R24" s="1209"/>
      <c r="S24" s="1209"/>
      <c r="T24" s="1209"/>
      <c r="U24" s="1209"/>
      <c r="V24" s="1209"/>
      <c r="W24" s="1204"/>
      <c r="X24" s="1203"/>
      <c r="Y24" s="1203"/>
      <c r="Z24" s="1203"/>
      <c r="AA24" s="1203"/>
      <c r="AB24" s="1203"/>
      <c r="AC24" s="1203"/>
      <c r="AD24" s="1203"/>
      <c r="AE24" s="1203"/>
      <c r="AF24" s="1203"/>
      <c r="AG24" s="1203"/>
      <c r="AH24" s="1203"/>
    </row>
    <row r="25" spans="2:34" s="364" customFormat="1" ht="27.75" customHeight="1" x14ac:dyDescent="0.2">
      <c r="B25" s="1852"/>
      <c r="C25" s="1205" t="s">
        <v>1091</v>
      </c>
      <c r="D25" s="1745">
        <v>7.8447219821228861E-2</v>
      </c>
      <c r="E25" s="1206">
        <v>8.9746976151864466</v>
      </c>
      <c r="F25" s="1206">
        <v>6.992090669054293</v>
      </c>
      <c r="G25" s="1206">
        <v>7.0007673962414847</v>
      </c>
      <c r="H25" s="1206">
        <v>7.9999999999999973</v>
      </c>
      <c r="I25" s="1206">
        <v>8.4088989638924261</v>
      </c>
      <c r="J25" s="1206">
        <v>9.9957059630041485</v>
      </c>
      <c r="K25" s="1206">
        <v>11.719185683813171</v>
      </c>
      <c r="L25" s="1697">
        <v>9.9926223708130877</v>
      </c>
      <c r="N25" s="1209"/>
      <c r="O25" s="1209"/>
      <c r="P25" s="1209"/>
      <c r="Q25" s="1209"/>
      <c r="R25" s="1209"/>
      <c r="S25" s="1209"/>
      <c r="T25" s="1209"/>
      <c r="U25" s="1209"/>
      <c r="V25" s="1209"/>
      <c r="W25" s="1204"/>
      <c r="X25" s="1203"/>
      <c r="Y25" s="1203"/>
      <c r="Z25" s="1203"/>
      <c r="AA25" s="1203"/>
      <c r="AB25" s="1203"/>
      <c r="AC25" s="1203"/>
      <c r="AD25" s="1203"/>
      <c r="AE25" s="1203"/>
      <c r="AF25" s="1203"/>
      <c r="AG25" s="1203"/>
      <c r="AH25" s="1203"/>
    </row>
    <row r="26" spans="2:34" s="364" customFormat="1" ht="27.75" customHeight="1" x14ac:dyDescent="0.2">
      <c r="B26" s="1852"/>
      <c r="C26" s="1205" t="s">
        <v>1092</v>
      </c>
      <c r="D26" s="1745">
        <v>6.969801654739749E-2</v>
      </c>
      <c r="E26" s="1206">
        <v>8.4231122543292152</v>
      </c>
      <c r="F26" s="1206">
        <v>6.9918959608484776</v>
      </c>
      <c r="G26" s="1206">
        <v>7.0055246515617089</v>
      </c>
      <c r="H26" s="1206">
        <v>7.8828859769719024</v>
      </c>
      <c r="I26" s="1206">
        <v>8.0991272143826176</v>
      </c>
      <c r="J26" s="1206">
        <v>9.9490523304834095</v>
      </c>
      <c r="K26" s="1206">
        <v>11.353343691179395</v>
      </c>
      <c r="L26" s="1697">
        <v>9.9641725705099304</v>
      </c>
      <c r="N26" s="1209"/>
      <c r="O26" s="1209"/>
      <c r="P26" s="1209"/>
      <c r="Q26" s="1209"/>
      <c r="R26" s="1209"/>
      <c r="S26" s="1209"/>
      <c r="T26" s="1209"/>
      <c r="U26" s="1209"/>
      <c r="V26" s="1209"/>
      <c r="W26" s="1204"/>
      <c r="X26" s="1203"/>
      <c r="Y26" s="1203"/>
      <c r="Z26" s="1203"/>
      <c r="AA26" s="1203"/>
      <c r="AB26" s="1203"/>
      <c r="AC26" s="1203"/>
      <c r="AD26" s="1203"/>
      <c r="AE26" s="1203"/>
      <c r="AF26" s="1203"/>
      <c r="AG26" s="1203"/>
      <c r="AH26" s="1203"/>
    </row>
    <row r="27" spans="2:34" s="364" customFormat="1" ht="27.75" customHeight="1" x14ac:dyDescent="0.2">
      <c r="B27" s="1852"/>
      <c r="C27" s="1205" t="s">
        <v>1093</v>
      </c>
      <c r="D27" s="1745">
        <v>6.825199572236923E-2</v>
      </c>
      <c r="E27" s="1206">
        <v>8.409291709249052</v>
      </c>
      <c r="F27" s="1206">
        <v>6.9917378608193719</v>
      </c>
      <c r="G27" s="1206">
        <v>7.021892653226379</v>
      </c>
      <c r="H27" s="1206">
        <v>7.8719451921644801</v>
      </c>
      <c r="I27" s="1206">
        <v>7.9977764070717452</v>
      </c>
      <c r="J27" s="1206">
        <v>9.9335116435922313</v>
      </c>
      <c r="K27" s="1206">
        <v>11.007008669359648</v>
      </c>
      <c r="L27" s="1697">
        <v>9.9638585396830077</v>
      </c>
      <c r="N27" s="1209"/>
      <c r="O27" s="1209"/>
      <c r="P27" s="1209"/>
      <c r="Q27" s="1209"/>
      <c r="R27" s="1209"/>
      <c r="S27" s="1209"/>
      <c r="T27" s="1209"/>
      <c r="U27" s="1209"/>
      <c r="V27" s="1209"/>
      <c r="W27" s="1204"/>
      <c r="X27" s="1203"/>
      <c r="Y27" s="1203"/>
      <c r="Z27" s="1203"/>
      <c r="AA27" s="1203"/>
      <c r="AB27" s="1203"/>
      <c r="AC27" s="1203"/>
      <c r="AD27" s="1203"/>
      <c r="AE27" s="1203"/>
      <c r="AF27" s="1203"/>
      <c r="AG27" s="1203"/>
      <c r="AH27" s="1203"/>
    </row>
    <row r="28" spans="2:34" s="364" customFormat="1" ht="27.75" customHeight="1" x14ac:dyDescent="0.2">
      <c r="B28" s="1852"/>
      <c r="C28" s="1205" t="s">
        <v>1094</v>
      </c>
      <c r="D28" s="1745">
        <v>4.0113520173188554E-2</v>
      </c>
      <c r="E28" s="1206">
        <v>8.3627508752039486</v>
      </c>
      <c r="F28" s="1206">
        <v>6.9915133296819754</v>
      </c>
      <c r="G28" s="1206">
        <v>7.0294325042057277</v>
      </c>
      <c r="H28" s="1206">
        <v>7.8620043774708339</v>
      </c>
      <c r="I28" s="1206">
        <v>7.9564846013632549</v>
      </c>
      <c r="J28" s="1206">
        <v>9.8945746677713622</v>
      </c>
      <c r="K28" s="1206">
        <v>11.199675787715311</v>
      </c>
      <c r="L28" s="1697">
        <v>9.9640028714934399</v>
      </c>
      <c r="N28" s="1209"/>
      <c r="O28" s="1209"/>
      <c r="P28" s="1209"/>
      <c r="Q28" s="1209"/>
      <c r="R28" s="1209"/>
      <c r="S28" s="1209"/>
      <c r="T28" s="1209"/>
      <c r="U28" s="1209"/>
      <c r="V28" s="1209"/>
      <c r="W28" s="1204"/>
      <c r="X28" s="1203"/>
      <c r="Y28" s="1203"/>
      <c r="Z28" s="1203"/>
      <c r="AA28" s="1203"/>
      <c r="AB28" s="1203"/>
      <c r="AC28" s="1203"/>
      <c r="AD28" s="1203"/>
      <c r="AE28" s="1203"/>
      <c r="AF28" s="1203"/>
      <c r="AG28" s="1203"/>
      <c r="AH28" s="1203"/>
    </row>
    <row r="29" spans="2:34" s="364" customFormat="1" ht="27.75" customHeight="1" x14ac:dyDescent="0.2">
      <c r="B29" s="1853"/>
      <c r="C29" s="1210" t="s">
        <v>1095</v>
      </c>
      <c r="D29" s="1746">
        <v>4.0702825923353288E-2</v>
      </c>
      <c r="E29" s="1211">
        <v>8.3378717635653974</v>
      </c>
      <c r="F29" s="1211">
        <v>6.9920858181657843</v>
      </c>
      <c r="G29" s="1211">
        <v>7.0345682676912364</v>
      </c>
      <c r="H29" s="1211">
        <v>7.8952082137886359</v>
      </c>
      <c r="I29" s="1211">
        <v>7.8839380789556923</v>
      </c>
      <c r="J29" s="1211">
        <v>9.8748184057558159</v>
      </c>
      <c r="K29" s="1211">
        <v>11.141388928447048</v>
      </c>
      <c r="L29" s="1698">
        <v>9.9595770601871934</v>
      </c>
      <c r="N29" s="1209"/>
      <c r="O29" s="1209"/>
      <c r="P29" s="1209"/>
      <c r="Q29" s="1209"/>
      <c r="R29" s="1209"/>
      <c r="S29" s="1209"/>
      <c r="T29" s="1209"/>
      <c r="U29" s="1209"/>
      <c r="V29" s="1209"/>
      <c r="W29" s="1204"/>
      <c r="X29" s="1203"/>
      <c r="Y29" s="1203"/>
      <c r="Z29" s="1203"/>
      <c r="AA29" s="1203"/>
      <c r="AB29" s="1203"/>
      <c r="AC29" s="1203"/>
      <c r="AD29" s="1203"/>
      <c r="AE29" s="1203"/>
      <c r="AF29" s="1203"/>
      <c r="AG29" s="1203"/>
      <c r="AH29" s="1203"/>
    </row>
    <row r="30" spans="2:34" s="364" customFormat="1" ht="27.75" customHeight="1" x14ac:dyDescent="0.2">
      <c r="B30" s="1852">
        <v>2019</v>
      </c>
      <c r="C30" s="1205" t="s">
        <v>1084</v>
      </c>
      <c r="D30" s="1747">
        <v>4.7279024519198978E-2</v>
      </c>
      <c r="E30" s="1206">
        <v>8.3640407126041421</v>
      </c>
      <c r="F30" s="1206">
        <v>6.9982043371887892</v>
      </c>
      <c r="G30" s="1206">
        <v>7.0505145892673688</v>
      </c>
      <c r="H30" s="1206">
        <v>7.8737537604677224</v>
      </c>
      <c r="I30" s="1206">
        <v>7.7290259125327037</v>
      </c>
      <c r="J30" s="1206">
        <v>9.7746711647173772</v>
      </c>
      <c r="K30" s="1206">
        <v>11.132161740652059</v>
      </c>
      <c r="L30" s="1697">
        <v>9.9493235463253225</v>
      </c>
      <c r="N30" s="1209"/>
      <c r="O30" s="1209"/>
      <c r="P30" s="1209"/>
      <c r="Q30" s="1209"/>
      <c r="R30" s="1209"/>
      <c r="S30" s="1209"/>
      <c r="T30" s="1209"/>
      <c r="U30" s="1209"/>
      <c r="V30" s="1209"/>
      <c r="W30" s="1204"/>
      <c r="X30" s="1203"/>
      <c r="Y30" s="1203"/>
      <c r="Z30" s="1203"/>
      <c r="AA30" s="1203"/>
      <c r="AB30" s="1203"/>
      <c r="AC30" s="1203"/>
      <c r="AD30" s="1203"/>
      <c r="AE30" s="1203"/>
      <c r="AF30" s="1203"/>
      <c r="AG30" s="1203"/>
      <c r="AH30" s="1203"/>
    </row>
    <row r="31" spans="2:34" s="364" customFormat="1" ht="27.75" customHeight="1" x14ac:dyDescent="0.2">
      <c r="B31" s="1852"/>
      <c r="C31" s="1205" t="s">
        <v>1085</v>
      </c>
      <c r="D31" s="1745">
        <v>3.8445121570196972E-2</v>
      </c>
      <c r="E31" s="1206">
        <v>7.9939606178873941</v>
      </c>
      <c r="F31" s="1206">
        <v>6.998076350835035</v>
      </c>
      <c r="G31" s="1206">
        <v>7.0572610164078027</v>
      </c>
      <c r="H31" s="1206">
        <v>7.8700983401871971</v>
      </c>
      <c r="I31" s="1206">
        <v>7.6550158442740042</v>
      </c>
      <c r="J31" s="1206">
        <v>9.7617812382714586</v>
      </c>
      <c r="K31" s="1206">
        <v>11.10641974849214</v>
      </c>
      <c r="L31" s="1697">
        <v>9.9460110565966016</v>
      </c>
      <c r="N31" s="1209"/>
      <c r="O31" s="1209"/>
      <c r="P31" s="1209"/>
      <c r="Q31" s="1209"/>
      <c r="R31" s="1209"/>
      <c r="S31" s="1209"/>
      <c r="T31" s="1209"/>
      <c r="U31" s="1209"/>
      <c r="V31" s="1209"/>
      <c r="W31" s="1204"/>
      <c r="X31" s="1203"/>
      <c r="Y31" s="1203"/>
      <c r="Z31" s="1203"/>
      <c r="AA31" s="1203"/>
      <c r="AB31" s="1203"/>
      <c r="AC31" s="1203"/>
      <c r="AD31" s="1203"/>
      <c r="AE31" s="1203"/>
      <c r="AF31" s="1203"/>
      <c r="AG31" s="1203"/>
      <c r="AH31" s="1203"/>
    </row>
    <row r="32" spans="2:34" s="364" customFormat="1" ht="27.75" customHeight="1" x14ac:dyDescent="0.2">
      <c r="B32" s="1852"/>
      <c r="C32" s="1205" t="s">
        <v>1086</v>
      </c>
      <c r="D32" s="1745">
        <v>3.9972785468540141E-2</v>
      </c>
      <c r="E32" s="1206">
        <v>7.9865856199883334</v>
      </c>
      <c r="F32" s="1206">
        <v>6.992540072437671</v>
      </c>
      <c r="G32" s="1206">
        <v>7.0890210168679788</v>
      </c>
      <c r="H32" s="1206">
        <v>7.7905700783219913</v>
      </c>
      <c r="I32" s="1206">
        <v>7.4778618846187239</v>
      </c>
      <c r="J32" s="1206">
        <v>9.3019810196784327</v>
      </c>
      <c r="K32" s="1206">
        <v>10.24334229211976</v>
      </c>
      <c r="L32" s="1697">
        <v>9.9437402238634487</v>
      </c>
      <c r="N32" s="1209"/>
      <c r="O32" s="1209"/>
      <c r="P32" s="1209"/>
      <c r="Q32" s="1209"/>
      <c r="R32" s="1209"/>
      <c r="S32" s="1209"/>
      <c r="T32" s="1209"/>
      <c r="U32" s="1209"/>
      <c r="V32" s="1209"/>
      <c r="W32" s="1204"/>
      <c r="X32" s="1203"/>
      <c r="Y32" s="1203"/>
      <c r="Z32" s="1203"/>
      <c r="AA32" s="1203"/>
      <c r="AB32" s="1203"/>
      <c r="AC32" s="1203"/>
      <c r="AD32" s="1203"/>
      <c r="AE32" s="1203"/>
      <c r="AF32" s="1203"/>
      <c r="AG32" s="1203"/>
      <c r="AH32" s="1203"/>
    </row>
    <row r="33" spans="2:34" s="364" customFormat="1" ht="27.75" customHeight="1" x14ac:dyDescent="0.2">
      <c r="B33" s="1852"/>
      <c r="C33" s="1205" t="s">
        <v>1087</v>
      </c>
      <c r="D33" s="1745">
        <v>3.8523618010164115E-2</v>
      </c>
      <c r="E33" s="1206">
        <v>7.9816142897726596</v>
      </c>
      <c r="F33" s="1206">
        <v>6.9970589781620856</v>
      </c>
      <c r="G33" s="1206">
        <v>7.0687182164138411</v>
      </c>
      <c r="H33" s="1206">
        <v>7.7070022254315127</v>
      </c>
      <c r="I33" s="1206">
        <v>7.4494629908211678</v>
      </c>
      <c r="J33" s="1206">
        <v>9.2803765072221704</v>
      </c>
      <c r="K33" s="1206">
        <v>10.479449366024248</v>
      </c>
      <c r="L33" s="1697">
        <v>9.9424957870947175</v>
      </c>
      <c r="N33" s="1209"/>
      <c r="O33" s="1209"/>
      <c r="P33" s="1209"/>
      <c r="Q33" s="1209"/>
      <c r="R33" s="1209"/>
      <c r="S33" s="1209"/>
      <c r="T33" s="1209"/>
      <c r="U33" s="1209"/>
      <c r="V33" s="1209"/>
      <c r="W33" s="1204"/>
      <c r="X33" s="1203"/>
      <c r="Y33" s="1203"/>
      <c r="Z33" s="1203"/>
      <c r="AA33" s="1203"/>
      <c r="AB33" s="1203"/>
      <c r="AC33" s="1203"/>
      <c r="AD33" s="1203"/>
      <c r="AE33" s="1203"/>
      <c r="AF33" s="1203"/>
      <c r="AG33" s="1203"/>
      <c r="AH33" s="1203"/>
    </row>
    <row r="34" spans="2:34" s="364" customFormat="1" ht="27.75" customHeight="1" x14ac:dyDescent="0.2">
      <c r="B34" s="1852"/>
      <c r="C34" s="1205" t="s">
        <v>1088</v>
      </c>
      <c r="D34" s="1745">
        <v>3.8893185603461909E-2</v>
      </c>
      <c r="E34" s="1206">
        <v>7.979441018878541</v>
      </c>
      <c r="F34" s="1206">
        <v>6.9927621430110403</v>
      </c>
      <c r="G34" s="1206">
        <v>7.0779132564865845</v>
      </c>
      <c r="H34" s="1206">
        <v>7.6407184961323562</v>
      </c>
      <c r="I34" s="1206">
        <v>7.3880664040263015</v>
      </c>
      <c r="J34" s="1206">
        <v>9.2218464773649043</v>
      </c>
      <c r="K34" s="1206">
        <v>10.129756676962414</v>
      </c>
      <c r="L34" s="1697">
        <v>9.9414045676555247</v>
      </c>
      <c r="N34" s="1209"/>
      <c r="O34" s="1209"/>
      <c r="P34" s="1209"/>
      <c r="Q34" s="1209"/>
      <c r="R34" s="1209"/>
      <c r="S34" s="1209"/>
      <c r="T34" s="1209"/>
      <c r="U34" s="1209"/>
      <c r="V34" s="1209"/>
      <c r="W34" s="1204"/>
      <c r="X34" s="1203"/>
      <c r="Y34" s="1203"/>
      <c r="Z34" s="1203"/>
      <c r="AA34" s="1203"/>
      <c r="AB34" s="1203"/>
      <c r="AC34" s="1203"/>
      <c r="AD34" s="1203"/>
      <c r="AE34" s="1203"/>
      <c r="AF34" s="1203"/>
      <c r="AG34" s="1203"/>
      <c r="AH34" s="1203"/>
    </row>
    <row r="35" spans="2:34" s="364" customFormat="1" ht="27.75" customHeight="1" x14ac:dyDescent="0.2">
      <c r="B35" s="1852"/>
      <c r="C35" s="1205" t="s">
        <v>1089</v>
      </c>
      <c r="D35" s="1745">
        <v>3.7136481063669333E-2</v>
      </c>
      <c r="E35" s="1206">
        <v>7.9294323248664895</v>
      </c>
      <c r="F35" s="1206">
        <v>6.9930952526907859</v>
      </c>
      <c r="G35" s="1206">
        <v>7.0926127660965426</v>
      </c>
      <c r="H35" s="1206">
        <v>7.4655190548254966</v>
      </c>
      <c r="I35" s="1206">
        <v>7.4128851410615617</v>
      </c>
      <c r="J35" s="1206">
        <v>8.9785554243778396</v>
      </c>
      <c r="K35" s="1206">
        <v>9.6134656956546252</v>
      </c>
      <c r="L35" s="1697">
        <v>9.9368445298629595</v>
      </c>
      <c r="N35" s="1209"/>
      <c r="O35" s="1209"/>
      <c r="P35" s="1209"/>
      <c r="Q35" s="1209"/>
      <c r="R35" s="1209"/>
      <c r="S35" s="1209"/>
      <c r="T35" s="1209"/>
      <c r="U35" s="1209"/>
      <c r="V35" s="1209"/>
      <c r="W35" s="1204"/>
      <c r="X35" s="1203"/>
      <c r="Y35" s="1203"/>
      <c r="Z35" s="1203"/>
      <c r="AA35" s="1203"/>
      <c r="AB35" s="1203"/>
      <c r="AC35" s="1203"/>
      <c r="AD35" s="1203"/>
      <c r="AE35" s="1203"/>
      <c r="AF35" s="1203"/>
      <c r="AG35" s="1203"/>
      <c r="AH35" s="1203"/>
    </row>
    <row r="36" spans="2:34" s="364" customFormat="1" ht="27.75" customHeight="1" x14ac:dyDescent="0.2">
      <c r="B36" s="1852"/>
      <c r="C36" s="1205" t="s">
        <v>1090</v>
      </c>
      <c r="D36" s="1745">
        <v>3.8257761701013186E-2</v>
      </c>
      <c r="E36" s="1206">
        <v>7.9720282417011488</v>
      </c>
      <c r="F36" s="1206">
        <v>6.994322893403881</v>
      </c>
      <c r="G36" s="1206">
        <v>7.0658535115561705</v>
      </c>
      <c r="H36" s="1206">
        <v>7.4700220539048736</v>
      </c>
      <c r="I36" s="1206">
        <v>7.4122284922664221</v>
      </c>
      <c r="J36" s="1206">
        <v>8.8739826681741754</v>
      </c>
      <c r="K36" s="1206">
        <v>9.1779245869081034</v>
      </c>
      <c r="L36" s="1697">
        <v>9.9405708841323062</v>
      </c>
      <c r="N36" s="1209"/>
      <c r="O36" s="1209"/>
      <c r="P36" s="1209"/>
      <c r="Q36" s="1209"/>
      <c r="R36" s="1209"/>
      <c r="S36" s="1209"/>
      <c r="T36" s="1209"/>
      <c r="U36" s="1209"/>
      <c r="V36" s="1209"/>
      <c r="W36" s="1204"/>
      <c r="X36" s="1203"/>
      <c r="Y36" s="1203"/>
      <c r="Z36" s="1203"/>
      <c r="AA36" s="1203"/>
      <c r="AB36" s="1203"/>
      <c r="AC36" s="1203"/>
      <c r="AD36" s="1203"/>
      <c r="AE36" s="1203"/>
      <c r="AF36" s="1203"/>
      <c r="AG36" s="1203"/>
      <c r="AH36" s="1203"/>
    </row>
    <row r="37" spans="2:34" s="364" customFormat="1" ht="27.75" customHeight="1" x14ac:dyDescent="0.2">
      <c r="B37" s="1852"/>
      <c r="C37" s="1205" t="s">
        <v>1091</v>
      </c>
      <c r="D37" s="1745">
        <v>3.2823338741993675E-2</v>
      </c>
      <c r="E37" s="1206">
        <v>7.9693357469487802</v>
      </c>
      <c r="F37" s="1206">
        <v>6.992867194516232</v>
      </c>
      <c r="G37" s="1206">
        <v>7.0833779865151021</v>
      </c>
      <c r="H37" s="1206">
        <v>7.4363901492302489</v>
      </c>
      <c r="I37" s="1206">
        <v>7.4345271237555783</v>
      </c>
      <c r="J37" s="1206">
        <v>8.7872657619798034</v>
      </c>
      <c r="K37" s="1206">
        <v>9.2422314724297578</v>
      </c>
      <c r="L37" s="1697">
        <v>9.9404950813711075</v>
      </c>
      <c r="N37" s="1209"/>
      <c r="O37" s="1209"/>
      <c r="P37" s="1209"/>
      <c r="Q37" s="1209"/>
      <c r="R37" s="1209"/>
      <c r="S37" s="1209"/>
      <c r="T37" s="1209"/>
      <c r="U37" s="1209"/>
      <c r="V37" s="1209"/>
      <c r="W37" s="1204"/>
      <c r="X37" s="1203"/>
      <c r="Y37" s="1203"/>
      <c r="Z37" s="1203"/>
      <c r="AA37" s="1203"/>
      <c r="AB37" s="1203"/>
      <c r="AC37" s="1203"/>
      <c r="AD37" s="1203"/>
      <c r="AE37" s="1203"/>
      <c r="AF37" s="1203"/>
      <c r="AG37" s="1203"/>
      <c r="AH37" s="1203"/>
    </row>
    <row r="38" spans="2:34" s="364" customFormat="1" ht="27.75" customHeight="1" x14ac:dyDescent="0.2">
      <c r="B38" s="1852"/>
      <c r="C38" s="1205" t="s">
        <v>1092</v>
      </c>
      <c r="D38" s="1745">
        <v>3.397063168945455E-2</v>
      </c>
      <c r="E38" s="1206">
        <v>7.3806996521873547</v>
      </c>
      <c r="F38" s="1206">
        <v>6.9936856980349935</v>
      </c>
      <c r="G38" s="1206">
        <v>7.0800745711903659</v>
      </c>
      <c r="H38" s="1206">
        <v>7.4124617060877762</v>
      </c>
      <c r="I38" s="1206">
        <v>7.4641045394761925</v>
      </c>
      <c r="J38" s="1206">
        <v>8.4340773164286063</v>
      </c>
      <c r="K38" s="1206">
        <v>9.0869181809317201</v>
      </c>
      <c r="L38" s="1697">
        <v>7.0035770960754622</v>
      </c>
      <c r="N38" s="1209"/>
      <c r="O38" s="1209"/>
      <c r="P38" s="1209"/>
      <c r="Q38" s="1209"/>
      <c r="R38" s="1209"/>
      <c r="S38" s="1209"/>
      <c r="T38" s="1209"/>
      <c r="U38" s="1209"/>
      <c r="V38" s="1209"/>
      <c r="W38" s="1204"/>
      <c r="X38" s="1203"/>
      <c r="Y38" s="1203"/>
      <c r="Z38" s="1203"/>
      <c r="AA38" s="1203"/>
      <c r="AB38" s="1203"/>
      <c r="AC38" s="1203"/>
      <c r="AD38" s="1203"/>
      <c r="AE38" s="1203"/>
      <c r="AF38" s="1203"/>
      <c r="AG38" s="1203"/>
      <c r="AH38" s="1203"/>
    </row>
    <row r="39" spans="2:34" s="364" customFormat="1" ht="27.75" customHeight="1" x14ac:dyDescent="0.2">
      <c r="B39" s="1852"/>
      <c r="C39" s="1205" t="s">
        <v>1093</v>
      </c>
      <c r="D39" s="1745">
        <v>3.3476585457933548E-2</v>
      </c>
      <c r="E39" s="1206">
        <v>7.3574808243622449</v>
      </c>
      <c r="F39" s="1206">
        <v>6.9935418611422193</v>
      </c>
      <c r="G39" s="1206">
        <v>7.0559352100775952</v>
      </c>
      <c r="H39" s="1206">
        <v>7.4112279895651358</v>
      </c>
      <c r="I39" s="1206">
        <v>7.4205429749414877</v>
      </c>
      <c r="J39" s="1206">
        <v>8.3747183655109367</v>
      </c>
      <c r="K39" s="1206">
        <v>8.641030761581348</v>
      </c>
      <c r="L39" s="1697">
        <v>7.0042289973944207</v>
      </c>
      <c r="N39" s="1209"/>
      <c r="O39" s="1209"/>
      <c r="P39" s="1209"/>
      <c r="Q39" s="1209"/>
      <c r="R39" s="1209"/>
      <c r="S39" s="1209"/>
      <c r="T39" s="1209"/>
      <c r="U39" s="1209"/>
      <c r="V39" s="1209"/>
      <c r="W39" s="1204"/>
      <c r="X39" s="1203"/>
      <c r="Y39" s="1203"/>
      <c r="Z39" s="1203"/>
      <c r="AA39" s="1203"/>
      <c r="AB39" s="1203"/>
      <c r="AC39" s="1203"/>
      <c r="AD39" s="1203"/>
      <c r="AE39" s="1203"/>
      <c r="AF39" s="1203"/>
      <c r="AG39" s="1203"/>
      <c r="AH39" s="1203"/>
    </row>
    <row r="40" spans="2:34" s="364" customFormat="1" ht="27.75" customHeight="1" x14ac:dyDescent="0.2">
      <c r="B40" s="1852"/>
      <c r="C40" s="1205" t="s">
        <v>1094</v>
      </c>
      <c r="D40" s="1745">
        <v>3.5408838082942526E-2</v>
      </c>
      <c r="E40" s="1206">
        <v>7.3578383285026892</v>
      </c>
      <c r="F40" s="1206">
        <v>6.993532404085431</v>
      </c>
      <c r="G40" s="1206">
        <v>7.0591717752976191</v>
      </c>
      <c r="H40" s="1206">
        <v>7.4096388935255222</v>
      </c>
      <c r="I40" s="1206">
        <v>7.4247525006527466</v>
      </c>
      <c r="J40" s="1206">
        <v>8.3235869755890768</v>
      </c>
      <c r="K40" s="1206">
        <v>8.5317015282050672</v>
      </c>
      <c r="L40" s="1697">
        <v>7.0034534285223922</v>
      </c>
      <c r="N40" s="1209"/>
      <c r="O40" s="1209"/>
      <c r="P40" s="1209"/>
      <c r="Q40" s="1209"/>
      <c r="R40" s="1209"/>
      <c r="S40" s="1209"/>
      <c r="T40" s="1209"/>
      <c r="U40" s="1209"/>
      <c r="V40" s="1209"/>
      <c r="W40" s="1204"/>
      <c r="X40" s="1203"/>
      <c r="Y40" s="1203"/>
      <c r="Z40" s="1203"/>
      <c r="AA40" s="1203"/>
      <c r="AB40" s="1203"/>
      <c r="AC40" s="1203"/>
      <c r="AD40" s="1203"/>
      <c r="AE40" s="1203"/>
      <c r="AF40" s="1203"/>
      <c r="AG40" s="1203"/>
      <c r="AH40" s="1203"/>
    </row>
    <row r="41" spans="2:34" s="364" customFormat="1" ht="27.75" customHeight="1" thickBot="1" x14ac:dyDescent="0.25">
      <c r="B41" s="1853"/>
      <c r="C41" s="1210" t="s">
        <v>1095</v>
      </c>
      <c r="D41" s="1749">
        <v>3.4327094132335222E-2</v>
      </c>
      <c r="E41" s="1630">
        <v>7.3591250816779263</v>
      </c>
      <c r="F41" s="1630">
        <v>6.993314370312735</v>
      </c>
      <c r="G41" s="1630">
        <v>7.0616439884337341</v>
      </c>
      <c r="H41" s="1630">
        <v>7.4122832209352074</v>
      </c>
      <c r="I41" s="1630">
        <v>7.4143369135693593</v>
      </c>
      <c r="J41" s="1630">
        <v>8.2774858925241084</v>
      </c>
      <c r="K41" s="1630">
        <v>8.4558558423752235</v>
      </c>
      <c r="L41" s="1700">
        <v>7.0036015289283053</v>
      </c>
      <c r="N41" s="1209"/>
      <c r="O41" s="1209"/>
      <c r="P41" s="1209"/>
      <c r="Q41" s="1209"/>
      <c r="R41" s="1209"/>
      <c r="S41" s="1209"/>
      <c r="T41" s="1209"/>
      <c r="U41" s="1209"/>
      <c r="V41" s="1209"/>
      <c r="W41" s="1204"/>
      <c r="X41" s="1203"/>
      <c r="Y41" s="1203"/>
      <c r="Z41" s="1203"/>
      <c r="AA41" s="1203"/>
      <c r="AB41" s="1203"/>
      <c r="AC41" s="1203"/>
      <c r="AD41" s="1203"/>
      <c r="AE41" s="1203"/>
      <c r="AF41" s="1203"/>
      <c r="AG41" s="1203"/>
      <c r="AH41" s="1203"/>
    </row>
    <row r="42" spans="2:34" s="791" customFormat="1" ht="12.75" customHeight="1" thickTop="1" x14ac:dyDescent="0.2">
      <c r="B42" s="812"/>
      <c r="C42" s="812"/>
      <c r="D42" s="813"/>
      <c r="E42" s="813"/>
      <c r="F42" s="813"/>
      <c r="G42" s="813"/>
      <c r="H42" s="813"/>
      <c r="I42" s="813"/>
      <c r="J42" s="813"/>
      <c r="K42" s="813"/>
      <c r="L42" s="813"/>
      <c r="Q42" s="814"/>
      <c r="R42" s="814"/>
      <c r="S42" s="814"/>
      <c r="T42" s="814"/>
      <c r="U42" s="814"/>
      <c r="V42" s="814"/>
      <c r="W42" s="814"/>
      <c r="X42" s="814"/>
      <c r="Y42" s="814"/>
      <c r="Z42" s="814"/>
      <c r="AA42" s="814"/>
      <c r="AB42" s="814"/>
      <c r="AC42" s="814"/>
      <c r="AD42" s="814"/>
      <c r="AE42" s="814"/>
      <c r="AF42" s="814"/>
      <c r="AG42" s="814"/>
      <c r="AH42" s="814"/>
    </row>
    <row r="43" spans="2:34" s="801" customFormat="1" ht="21.75" customHeight="1" x14ac:dyDescent="0.2">
      <c r="B43" s="1846" t="s">
        <v>1531</v>
      </c>
      <c r="C43" s="1846"/>
      <c r="K43" s="1847" t="s">
        <v>1723</v>
      </c>
      <c r="L43" s="1847"/>
      <c r="Q43" s="815"/>
      <c r="R43" s="815"/>
      <c r="S43" s="815"/>
      <c r="T43" s="815"/>
      <c r="U43" s="815"/>
      <c r="V43" s="815"/>
      <c r="W43" s="815"/>
      <c r="X43" s="815"/>
      <c r="Y43" s="815"/>
      <c r="Z43" s="815"/>
      <c r="AA43" s="815"/>
      <c r="AB43" s="815"/>
      <c r="AC43" s="815"/>
      <c r="AD43" s="815"/>
      <c r="AE43" s="815"/>
      <c r="AF43" s="815"/>
      <c r="AG43" s="815"/>
      <c r="AH43" s="815"/>
    </row>
    <row r="44" spans="2:34" s="801" customFormat="1" ht="21.75" customHeight="1" x14ac:dyDescent="0.2">
      <c r="B44" s="816" t="s">
        <v>1437</v>
      </c>
      <c r="C44" s="816"/>
      <c r="D44" s="817"/>
      <c r="E44" s="817"/>
      <c r="F44" s="817"/>
      <c r="G44" s="817"/>
      <c r="H44" s="687"/>
      <c r="I44" s="687"/>
      <c r="J44" s="687"/>
      <c r="K44" s="687"/>
      <c r="L44" s="818" t="s">
        <v>1536</v>
      </c>
      <c r="Q44" s="815"/>
      <c r="R44" s="815"/>
      <c r="S44" s="815"/>
      <c r="T44" s="815"/>
      <c r="U44" s="815"/>
      <c r="V44" s="815"/>
      <c r="W44" s="815"/>
      <c r="X44" s="815"/>
      <c r="Y44" s="815"/>
      <c r="Z44" s="815"/>
      <c r="AA44" s="815"/>
      <c r="AB44" s="815"/>
      <c r="AC44" s="815"/>
      <c r="AD44" s="815"/>
      <c r="AE44" s="815"/>
      <c r="AF44" s="815"/>
      <c r="AG44" s="815"/>
      <c r="AH44" s="815"/>
    </row>
    <row r="45" spans="2:34" s="791" customFormat="1" ht="8.25" customHeight="1" x14ac:dyDescent="0.2">
      <c r="Q45" s="814"/>
      <c r="R45" s="814"/>
      <c r="S45" s="814"/>
      <c r="T45" s="814"/>
      <c r="U45" s="814"/>
      <c r="V45" s="814"/>
      <c r="W45" s="814"/>
      <c r="X45" s="814"/>
      <c r="Y45" s="814"/>
      <c r="Z45" s="814"/>
      <c r="AA45" s="814"/>
      <c r="AB45" s="814"/>
      <c r="AC45" s="814"/>
      <c r="AD45" s="814"/>
      <c r="AE45" s="814"/>
      <c r="AF45" s="814"/>
      <c r="AG45" s="814"/>
      <c r="AH45" s="814"/>
    </row>
    <row r="46" spans="2:34" s="791" customFormat="1" ht="8.25" customHeight="1" x14ac:dyDescent="0.2">
      <c r="Q46" s="814"/>
      <c r="R46" s="814"/>
      <c r="S46" s="814"/>
      <c r="T46" s="814"/>
      <c r="U46" s="814"/>
      <c r="V46" s="814"/>
      <c r="W46" s="814"/>
      <c r="X46" s="814"/>
      <c r="Y46" s="814"/>
      <c r="Z46" s="814"/>
      <c r="AA46" s="814"/>
      <c r="AB46" s="814"/>
      <c r="AC46" s="814"/>
      <c r="AD46" s="814"/>
      <c r="AE46" s="814"/>
      <c r="AF46" s="814"/>
      <c r="AG46" s="814"/>
      <c r="AH46" s="814"/>
    </row>
    <row r="47" spans="2:34" s="791" customFormat="1" ht="36.75" x14ac:dyDescent="0.2">
      <c r="B47" s="1816" t="s">
        <v>1801</v>
      </c>
      <c r="C47" s="1816"/>
      <c r="D47" s="1816"/>
      <c r="E47" s="1816"/>
      <c r="F47" s="1816"/>
      <c r="G47" s="1816"/>
      <c r="H47" s="1816"/>
      <c r="I47" s="1816"/>
      <c r="J47" s="1816"/>
      <c r="K47" s="1816"/>
      <c r="L47" s="1816"/>
      <c r="Q47" s="814"/>
      <c r="R47" s="814"/>
      <c r="S47" s="814"/>
      <c r="T47" s="814"/>
      <c r="U47" s="814"/>
      <c r="V47" s="814"/>
      <c r="W47" s="814"/>
      <c r="X47" s="814"/>
      <c r="Y47" s="814"/>
      <c r="Z47" s="814"/>
      <c r="AA47" s="814"/>
      <c r="AB47" s="814"/>
      <c r="AC47" s="814"/>
      <c r="AD47" s="814"/>
      <c r="AE47" s="814"/>
      <c r="AF47" s="814"/>
      <c r="AG47" s="814"/>
      <c r="AH47" s="814"/>
    </row>
    <row r="48" spans="2:34" s="791" customFormat="1" ht="9.75" customHeight="1" x14ac:dyDescent="0.2">
      <c r="B48" s="797"/>
      <c r="C48" s="797"/>
      <c r="D48" s="819"/>
      <c r="E48" s="819"/>
      <c r="F48" s="819"/>
      <c r="G48" s="819"/>
      <c r="H48" s="819"/>
      <c r="I48" s="819"/>
      <c r="J48" s="819"/>
      <c r="K48" s="819"/>
      <c r="L48" s="819"/>
      <c r="Q48" s="814"/>
      <c r="R48" s="814"/>
      <c r="S48" s="814"/>
      <c r="T48" s="814"/>
      <c r="U48" s="814"/>
      <c r="V48" s="814"/>
      <c r="W48" s="814"/>
      <c r="X48" s="814"/>
      <c r="Y48" s="814"/>
      <c r="Z48" s="814"/>
      <c r="AA48" s="814"/>
      <c r="AB48" s="814"/>
      <c r="AC48" s="814"/>
      <c r="AD48" s="814"/>
      <c r="AE48" s="814"/>
      <c r="AF48" s="814"/>
      <c r="AG48" s="814"/>
      <c r="AH48" s="814"/>
    </row>
    <row r="49" spans="2:34" s="791" customFormat="1" ht="36.75" x14ac:dyDescent="0.2">
      <c r="B49" s="1816" t="s">
        <v>1802</v>
      </c>
      <c r="C49" s="1816"/>
      <c r="D49" s="1816"/>
      <c r="E49" s="1816"/>
      <c r="F49" s="1816"/>
      <c r="G49" s="1816"/>
      <c r="H49" s="1816"/>
      <c r="I49" s="1816"/>
      <c r="J49" s="1816"/>
      <c r="K49" s="1816"/>
      <c r="L49" s="1816"/>
      <c r="Q49" s="814"/>
      <c r="R49" s="814"/>
      <c r="S49" s="814"/>
      <c r="T49" s="814"/>
      <c r="U49" s="814"/>
      <c r="V49" s="814"/>
      <c r="W49" s="814"/>
      <c r="X49" s="814"/>
      <c r="Y49" s="814"/>
      <c r="Z49" s="814"/>
      <c r="AA49" s="814"/>
      <c r="AB49" s="814"/>
      <c r="AC49" s="814"/>
      <c r="AD49" s="814"/>
      <c r="AE49" s="814"/>
      <c r="AF49" s="814"/>
      <c r="AG49" s="814"/>
      <c r="AH49" s="814"/>
    </row>
    <row r="50" spans="2:34" s="791" customFormat="1" ht="11.25" customHeight="1" x14ac:dyDescent="0.2">
      <c r="Q50" s="814"/>
      <c r="R50" s="814"/>
      <c r="S50" s="814"/>
      <c r="T50" s="814"/>
      <c r="U50" s="814"/>
      <c r="V50" s="814"/>
      <c r="W50" s="814"/>
      <c r="X50" s="814"/>
      <c r="Y50" s="814"/>
      <c r="Z50" s="814"/>
      <c r="AA50" s="814"/>
      <c r="AB50" s="814"/>
      <c r="AC50" s="814"/>
      <c r="AD50" s="814"/>
      <c r="AE50" s="814"/>
      <c r="AF50" s="814"/>
      <c r="AG50" s="814"/>
      <c r="AH50" s="814"/>
    </row>
    <row r="51" spans="2:34" s="801" customFormat="1" ht="22.5" x14ac:dyDescent="0.2">
      <c r="B51" s="1862" t="s">
        <v>1737</v>
      </c>
      <c r="C51" s="1862"/>
      <c r="L51" s="687" t="s">
        <v>1736</v>
      </c>
      <c r="Q51" s="815"/>
      <c r="R51" s="815"/>
      <c r="S51" s="815"/>
      <c r="T51" s="815"/>
      <c r="U51" s="815"/>
      <c r="V51" s="815"/>
      <c r="W51" s="815"/>
      <c r="X51" s="815"/>
      <c r="Y51" s="815"/>
      <c r="Z51" s="815"/>
      <c r="AA51" s="815"/>
      <c r="AB51" s="815"/>
      <c r="AC51" s="815"/>
      <c r="AD51" s="815"/>
      <c r="AE51" s="815"/>
      <c r="AF51" s="815"/>
      <c r="AG51" s="815"/>
      <c r="AH51" s="815"/>
    </row>
    <row r="52" spans="2:34" s="791" customFormat="1" ht="15.75" thickBot="1" x14ac:dyDescent="0.25">
      <c r="Q52" s="814"/>
      <c r="R52" s="814"/>
      <c r="S52" s="814"/>
      <c r="T52" s="814"/>
      <c r="U52" s="814"/>
      <c r="V52" s="814"/>
      <c r="W52" s="814"/>
      <c r="X52" s="814"/>
      <c r="Y52" s="814"/>
      <c r="Z52" s="814"/>
      <c r="AA52" s="814"/>
      <c r="AB52" s="814"/>
      <c r="AC52" s="814"/>
      <c r="AD52" s="814"/>
      <c r="AE52" s="814"/>
      <c r="AF52" s="814"/>
      <c r="AG52" s="814"/>
      <c r="AH52" s="814"/>
    </row>
    <row r="53" spans="2:34" s="762" customFormat="1" ht="31.5" thickTop="1" x14ac:dyDescent="0.2">
      <c r="B53" s="1859" t="s">
        <v>885</v>
      </c>
      <c r="C53" s="1860"/>
      <c r="D53" s="820" t="s">
        <v>1097</v>
      </c>
      <c r="E53" s="1856" t="s">
        <v>1898</v>
      </c>
      <c r="F53" s="1857"/>
      <c r="G53" s="1858"/>
      <c r="H53" s="1856" t="s">
        <v>1620</v>
      </c>
      <c r="I53" s="1857"/>
      <c r="J53" s="1857"/>
      <c r="K53" s="1857"/>
      <c r="L53" s="1861"/>
      <c r="Q53" s="811"/>
      <c r="R53" s="811"/>
      <c r="S53" s="811"/>
      <c r="T53" s="811"/>
      <c r="U53" s="811"/>
      <c r="V53" s="811"/>
      <c r="W53" s="811"/>
      <c r="X53" s="811"/>
      <c r="Y53" s="811"/>
      <c r="Z53" s="811"/>
      <c r="AA53" s="811"/>
      <c r="AB53" s="811"/>
      <c r="AC53" s="811"/>
      <c r="AD53" s="811"/>
      <c r="AE53" s="811"/>
      <c r="AF53" s="811"/>
      <c r="AG53" s="811"/>
      <c r="AH53" s="811"/>
    </row>
    <row r="54" spans="2:34" s="762" customFormat="1" ht="30.75" x14ac:dyDescent="0.2">
      <c r="B54" s="1869" t="s">
        <v>884</v>
      </c>
      <c r="C54" s="1867"/>
      <c r="D54" s="1867" t="s">
        <v>1098</v>
      </c>
      <c r="E54" s="1555" t="s">
        <v>1099</v>
      </c>
      <c r="F54" s="1555" t="s">
        <v>1100</v>
      </c>
      <c r="G54" s="707" t="s">
        <v>1101</v>
      </c>
      <c r="H54" s="707" t="s">
        <v>1102</v>
      </c>
      <c r="I54" s="707" t="s">
        <v>1103</v>
      </c>
      <c r="J54" s="707" t="s">
        <v>1105</v>
      </c>
      <c r="K54" s="707" t="s">
        <v>1104</v>
      </c>
      <c r="L54" s="821" t="s">
        <v>1108</v>
      </c>
      <c r="Q54" s="811"/>
      <c r="R54" s="811"/>
      <c r="S54" s="811"/>
      <c r="T54" s="811"/>
      <c r="U54" s="811"/>
      <c r="V54" s="811"/>
      <c r="W54" s="811"/>
      <c r="X54" s="811"/>
      <c r="Y54" s="811"/>
      <c r="Z54" s="811"/>
      <c r="AA54" s="811"/>
      <c r="AB54" s="811"/>
      <c r="AC54" s="811"/>
      <c r="AD54" s="811"/>
      <c r="AE54" s="811"/>
      <c r="AF54" s="811"/>
      <c r="AG54" s="811"/>
      <c r="AH54" s="811"/>
    </row>
    <row r="55" spans="2:34" s="762" customFormat="1" ht="30.75" x14ac:dyDescent="0.2">
      <c r="B55" s="1870"/>
      <c r="C55" s="1868"/>
      <c r="D55" s="1868"/>
      <c r="E55" s="822" t="s">
        <v>1106</v>
      </c>
      <c r="F55" s="822" t="s">
        <v>1107</v>
      </c>
      <c r="G55" s="822" t="s">
        <v>1109</v>
      </c>
      <c r="H55" s="822" t="s">
        <v>1113</v>
      </c>
      <c r="I55" s="822" t="s">
        <v>1110</v>
      </c>
      <c r="J55" s="822" t="s">
        <v>1114</v>
      </c>
      <c r="K55" s="822" t="s">
        <v>1111</v>
      </c>
      <c r="L55" s="823" t="s">
        <v>1112</v>
      </c>
      <c r="Q55" s="811"/>
      <c r="R55" s="811"/>
      <c r="S55" s="811"/>
      <c r="T55" s="811"/>
      <c r="U55" s="811"/>
      <c r="V55" s="811"/>
      <c r="W55" s="811"/>
      <c r="X55" s="811"/>
      <c r="Y55" s="811"/>
      <c r="Z55" s="811"/>
      <c r="AA55" s="811"/>
      <c r="AB55" s="811"/>
      <c r="AC55" s="811"/>
      <c r="AD55" s="811"/>
      <c r="AE55" s="811"/>
      <c r="AF55" s="811"/>
      <c r="AG55" s="811"/>
      <c r="AH55" s="811"/>
    </row>
    <row r="56" spans="2:34" s="364" customFormat="1" ht="27.95" customHeight="1" x14ac:dyDescent="0.2">
      <c r="B56" s="1850">
        <v>2014</v>
      </c>
      <c r="C56" s="1851"/>
      <c r="D56" s="1626">
        <v>11.165996312796027</v>
      </c>
      <c r="E56" s="1626">
        <v>8.7996554855531155</v>
      </c>
      <c r="F56" s="1626">
        <v>10.998753023441719</v>
      </c>
      <c r="G56" s="1626">
        <v>11.739451749016933</v>
      </c>
      <c r="H56" s="1626">
        <v>13.550480861129847</v>
      </c>
      <c r="I56" s="1626">
        <v>12.162830088753322</v>
      </c>
      <c r="J56" s="1626">
        <v>11.371279824172504</v>
      </c>
      <c r="K56" s="1626">
        <v>13.674204856957935</v>
      </c>
      <c r="L56" s="1494">
        <v>12.689698907753403</v>
      </c>
      <c r="N56" s="1202"/>
      <c r="O56" s="1202"/>
      <c r="P56" s="1202"/>
      <c r="Q56" s="1202"/>
      <c r="R56" s="1202"/>
      <c r="S56" s="1202"/>
      <c r="T56" s="1202"/>
      <c r="U56" s="1202"/>
      <c r="V56" s="1202"/>
      <c r="W56" s="1202"/>
      <c r="X56" s="1202"/>
      <c r="Y56" s="1202"/>
      <c r="Z56" s="1202"/>
      <c r="AA56" s="1202"/>
      <c r="AB56" s="1203"/>
      <c r="AC56" s="1203"/>
      <c r="AD56" s="1203"/>
      <c r="AE56" s="1203"/>
      <c r="AF56" s="1203"/>
      <c r="AG56" s="1203"/>
      <c r="AH56" s="1203"/>
    </row>
    <row r="57" spans="2:34" s="364" customFormat="1" ht="27.95" customHeight="1" x14ac:dyDescent="0.2">
      <c r="B57" s="1850">
        <v>2015</v>
      </c>
      <c r="C57" s="1851"/>
      <c r="D57" s="1626">
        <v>11.623713658050523</v>
      </c>
      <c r="E57" s="1626">
        <v>9.0633009738776984</v>
      </c>
      <c r="F57" s="1626">
        <v>11.463573331759846</v>
      </c>
      <c r="G57" s="1626">
        <v>12.087454303582657</v>
      </c>
      <c r="H57" s="1626">
        <v>13.50844080874484</v>
      </c>
      <c r="I57" s="1626">
        <v>11.676178502918257</v>
      </c>
      <c r="J57" s="1626">
        <v>12.261425543555848</v>
      </c>
      <c r="K57" s="1626">
        <v>13.182426014332924</v>
      </c>
      <c r="L57" s="1494">
        <v>12.657117717387967</v>
      </c>
      <c r="N57" s="1202"/>
      <c r="O57" s="1202"/>
      <c r="P57" s="1202"/>
      <c r="Q57" s="1202"/>
      <c r="R57" s="1202"/>
      <c r="S57" s="1202"/>
      <c r="T57" s="1202"/>
      <c r="U57" s="1202"/>
      <c r="V57" s="1202"/>
      <c r="W57" s="1202"/>
      <c r="X57" s="1202"/>
      <c r="Y57" s="1202"/>
      <c r="Z57" s="1202"/>
      <c r="AA57" s="1202"/>
      <c r="AB57" s="1203"/>
      <c r="AC57" s="1203"/>
      <c r="AD57" s="1203"/>
      <c r="AE57" s="1203"/>
      <c r="AF57" s="1203"/>
      <c r="AG57" s="1203"/>
      <c r="AH57" s="1203"/>
    </row>
    <row r="58" spans="2:34" s="364" customFormat="1" ht="27.95" customHeight="1" x14ac:dyDescent="0.2">
      <c r="B58" s="1850">
        <v>2016</v>
      </c>
      <c r="C58" s="1851"/>
      <c r="D58" s="1626">
        <v>13.790731142454597</v>
      </c>
      <c r="E58" s="1626">
        <v>9.2140176939733163</v>
      </c>
      <c r="F58" s="1626">
        <v>10.582531239229315</v>
      </c>
      <c r="G58" s="1626">
        <v>12.00697039427528</v>
      </c>
      <c r="H58" s="1626">
        <v>13.373879458692686</v>
      </c>
      <c r="I58" s="1626">
        <v>11.512317980677263</v>
      </c>
      <c r="J58" s="1626">
        <v>13.198014211838505</v>
      </c>
      <c r="K58" s="1626">
        <v>13.190266370829232</v>
      </c>
      <c r="L58" s="1494">
        <v>12.818619505509421</v>
      </c>
      <c r="N58" s="1202"/>
      <c r="O58" s="1202"/>
      <c r="P58" s="1202"/>
      <c r="Q58" s="1202"/>
      <c r="R58" s="1202"/>
      <c r="S58" s="1202"/>
      <c r="T58" s="1202"/>
      <c r="U58" s="1202"/>
      <c r="V58" s="1202"/>
      <c r="W58" s="1202"/>
      <c r="X58" s="1202"/>
      <c r="Y58" s="1202"/>
      <c r="Z58" s="1202"/>
      <c r="AA58" s="1202"/>
      <c r="AB58" s="1203"/>
      <c r="AC58" s="1203"/>
      <c r="AD58" s="1203"/>
      <c r="AE58" s="1203"/>
      <c r="AF58" s="1203"/>
      <c r="AG58" s="1203"/>
      <c r="AH58" s="1203"/>
    </row>
    <row r="59" spans="2:34" s="364" customFormat="1" ht="27.75" customHeight="1" x14ac:dyDescent="0.2">
      <c r="B59" s="1850">
        <v>2017</v>
      </c>
      <c r="C59" s="1851"/>
      <c r="D59" s="1626">
        <v>15.426039470408723</v>
      </c>
      <c r="E59" s="1626">
        <v>9.1716031975665029</v>
      </c>
      <c r="F59" s="1626">
        <v>11.234347271183214</v>
      </c>
      <c r="G59" s="1626">
        <v>12.254310734623745</v>
      </c>
      <c r="H59" s="1626">
        <v>11.836503893157744</v>
      </c>
      <c r="I59" s="1626">
        <v>11.271858583085766</v>
      </c>
      <c r="J59" s="1626">
        <v>12.552406863540549</v>
      </c>
      <c r="K59" s="1626">
        <v>13.164659361370312</v>
      </c>
      <c r="L59" s="1494">
        <v>12.206357175288591</v>
      </c>
      <c r="N59" s="1202"/>
      <c r="O59" s="1202"/>
      <c r="P59" s="1202"/>
      <c r="Q59" s="1202"/>
      <c r="R59" s="1202"/>
      <c r="S59" s="1202"/>
      <c r="T59" s="1202"/>
      <c r="U59" s="1202"/>
      <c r="V59" s="1202"/>
      <c r="W59" s="1202"/>
      <c r="X59" s="1202"/>
      <c r="Y59" s="1202"/>
      <c r="Z59" s="1202"/>
      <c r="AA59" s="1202"/>
      <c r="AB59" s="1203"/>
      <c r="AC59" s="1203"/>
      <c r="AD59" s="1203"/>
      <c r="AE59" s="1203"/>
      <c r="AF59" s="1203"/>
      <c r="AG59" s="1203"/>
      <c r="AH59" s="1203"/>
    </row>
    <row r="60" spans="2:34" s="364" customFormat="1" ht="27.75" customHeight="1" x14ac:dyDescent="0.2">
      <c r="B60" s="1850">
        <v>2018</v>
      </c>
      <c r="C60" s="1851"/>
      <c r="D60" s="1626">
        <v>15.686921647311694</v>
      </c>
      <c r="E60" s="1626">
        <v>10.758546976773596</v>
      </c>
      <c r="F60" s="1626">
        <v>11.50992890342304</v>
      </c>
      <c r="G60" s="1626">
        <v>11.853535881327486</v>
      </c>
      <c r="H60" s="1626">
        <v>13.793152951955992</v>
      </c>
      <c r="I60" s="1626">
        <v>12.194821071200508</v>
      </c>
      <c r="J60" s="1626">
        <v>13.060436782817847</v>
      </c>
      <c r="K60" s="1626">
        <v>14.551691718298457</v>
      </c>
      <c r="L60" s="1494">
        <v>13.400025631068202</v>
      </c>
      <c r="N60" s="1202"/>
      <c r="O60" s="1202"/>
      <c r="P60" s="1202"/>
      <c r="Q60" s="1202"/>
      <c r="R60" s="1202"/>
      <c r="S60" s="1202"/>
      <c r="T60" s="1202"/>
      <c r="U60" s="1202"/>
      <c r="V60" s="1202"/>
      <c r="W60" s="1202"/>
      <c r="X60" s="1202"/>
      <c r="Y60" s="1202"/>
      <c r="Z60" s="1202"/>
      <c r="AA60" s="1202"/>
      <c r="AB60" s="1203"/>
      <c r="AC60" s="1203"/>
      <c r="AD60" s="1203"/>
      <c r="AE60" s="1203"/>
      <c r="AF60" s="1203"/>
      <c r="AG60" s="1203"/>
      <c r="AH60" s="1203"/>
    </row>
    <row r="61" spans="2:34" s="364" customFormat="1" ht="27.75" customHeight="1" x14ac:dyDescent="0.2">
      <c r="B61" s="1850">
        <v>2019</v>
      </c>
      <c r="C61" s="1851"/>
      <c r="D61" s="1626">
        <v>14.166233420756477</v>
      </c>
      <c r="E61" s="1626">
        <v>10.736901673761405</v>
      </c>
      <c r="F61" s="1626">
        <v>11.521170746428638</v>
      </c>
      <c r="G61" s="1626">
        <v>10.9561824761632</v>
      </c>
      <c r="H61" s="1626">
        <v>13.817610824590517</v>
      </c>
      <c r="I61" s="1626">
        <v>12.747493307191323</v>
      </c>
      <c r="J61" s="1626">
        <v>13.653591452998359</v>
      </c>
      <c r="K61" s="1626">
        <v>14.81019234281705</v>
      </c>
      <c r="L61" s="1494">
        <v>13.757221981899312</v>
      </c>
      <c r="N61" s="1202"/>
      <c r="O61" s="1202"/>
      <c r="P61" s="1202"/>
      <c r="Q61" s="1202"/>
      <c r="R61" s="1202"/>
      <c r="S61" s="1202"/>
      <c r="T61" s="1202"/>
      <c r="U61" s="1202"/>
      <c r="V61" s="1202"/>
      <c r="W61" s="1202"/>
      <c r="X61" s="1202"/>
      <c r="Y61" s="1202"/>
      <c r="Z61" s="1202"/>
      <c r="AA61" s="1202"/>
      <c r="AB61" s="1203"/>
      <c r="AC61" s="1203"/>
      <c r="AD61" s="1203"/>
      <c r="AE61" s="1203"/>
      <c r="AF61" s="1203"/>
      <c r="AG61" s="1203"/>
      <c r="AH61" s="1203"/>
    </row>
    <row r="62" spans="2:34" s="364" customFormat="1" ht="27.75" customHeight="1" x14ac:dyDescent="0.2">
      <c r="B62" s="1854">
        <v>2018</v>
      </c>
      <c r="C62" s="1627" t="s">
        <v>1084</v>
      </c>
      <c r="D62" s="1628">
        <v>15.766219094783285</v>
      </c>
      <c r="E62" s="1628">
        <v>9.1468319287287319</v>
      </c>
      <c r="F62" s="1628">
        <v>11.498917200309066</v>
      </c>
      <c r="G62" s="1628">
        <v>11.692378287996016</v>
      </c>
      <c r="H62" s="1628">
        <v>13.432924420712569</v>
      </c>
      <c r="I62" s="1628">
        <v>12.153059322417475</v>
      </c>
      <c r="J62" s="1628">
        <v>13.049708098380453</v>
      </c>
      <c r="K62" s="1628">
        <v>14.619629625355612</v>
      </c>
      <c r="L62" s="1629">
        <v>13.313830366716529</v>
      </c>
      <c r="N62" s="1204"/>
      <c r="O62" s="1204"/>
      <c r="P62" s="1204"/>
      <c r="Q62" s="1204"/>
      <c r="R62" s="1204"/>
      <c r="S62" s="1204"/>
      <c r="T62" s="1204"/>
      <c r="U62" s="1204"/>
      <c r="V62" s="1204"/>
      <c r="W62" s="1204"/>
      <c r="X62" s="1204"/>
      <c r="Y62" s="1204"/>
      <c r="Z62" s="1204"/>
      <c r="AA62" s="1203"/>
      <c r="AB62" s="1203"/>
      <c r="AC62" s="1203"/>
      <c r="AD62" s="1203"/>
      <c r="AE62" s="1203"/>
      <c r="AF62" s="1203"/>
      <c r="AG62" s="1203"/>
      <c r="AH62" s="1203"/>
    </row>
    <row r="63" spans="2:34" s="364" customFormat="1" ht="27.75" customHeight="1" x14ac:dyDescent="0.2">
      <c r="B63" s="1852"/>
      <c r="C63" s="1205" t="s">
        <v>1085</v>
      </c>
      <c r="D63" s="1206">
        <v>15.607707059029737</v>
      </c>
      <c r="E63" s="1206">
        <v>10.625980650190266</v>
      </c>
      <c r="F63" s="1206">
        <v>11.475871901158543</v>
      </c>
      <c r="G63" s="1206">
        <v>12.009140606947698</v>
      </c>
      <c r="H63" s="1206">
        <v>13.415882358376589</v>
      </c>
      <c r="I63" s="1206">
        <v>12.125887158660158</v>
      </c>
      <c r="J63" s="1206">
        <v>13.018146642546874</v>
      </c>
      <c r="K63" s="1206">
        <v>14.597033096329859</v>
      </c>
      <c r="L63" s="1207">
        <v>13.289237313978369</v>
      </c>
      <c r="N63" s="1204"/>
      <c r="O63" s="1204"/>
      <c r="P63" s="1204"/>
      <c r="Q63" s="1204"/>
      <c r="R63" s="1204"/>
      <c r="S63" s="1204"/>
      <c r="T63" s="1204"/>
      <c r="U63" s="1204"/>
      <c r="V63" s="1204"/>
      <c r="W63" s="1204"/>
      <c r="X63" s="1204"/>
      <c r="Y63" s="1204"/>
      <c r="Z63" s="1204"/>
      <c r="AA63" s="1203"/>
      <c r="AB63" s="1203"/>
      <c r="AC63" s="1203"/>
      <c r="AD63" s="1203"/>
      <c r="AE63" s="1203"/>
      <c r="AF63" s="1203"/>
      <c r="AG63" s="1203"/>
      <c r="AH63" s="1203"/>
    </row>
    <row r="64" spans="2:34" s="364" customFormat="1" ht="27.75" customHeight="1" x14ac:dyDescent="0.2">
      <c r="B64" s="1852"/>
      <c r="C64" s="1205" t="s">
        <v>1086</v>
      </c>
      <c r="D64" s="1206">
        <v>15.489391798091424</v>
      </c>
      <c r="E64" s="1206">
        <v>10.821628636713578</v>
      </c>
      <c r="F64" s="1206">
        <v>11.458370501092757</v>
      </c>
      <c r="G64" s="1206">
        <v>11.928570964404235</v>
      </c>
      <c r="H64" s="1206">
        <v>13.404088370178263</v>
      </c>
      <c r="I64" s="1206">
        <v>12.119575262431622</v>
      </c>
      <c r="J64" s="1206">
        <v>13.028627410227681</v>
      </c>
      <c r="K64" s="1206">
        <v>14.691344546560289</v>
      </c>
      <c r="L64" s="1207">
        <v>13.310908897349464</v>
      </c>
      <c r="N64" s="1204"/>
      <c r="O64" s="1204"/>
      <c r="P64" s="1204"/>
      <c r="Q64" s="1204"/>
      <c r="R64" s="1204"/>
      <c r="S64" s="1204"/>
      <c r="T64" s="1204"/>
      <c r="U64" s="1204"/>
      <c r="V64" s="1204"/>
      <c r="W64" s="1204"/>
      <c r="X64" s="1204"/>
      <c r="Y64" s="1204"/>
      <c r="Z64" s="1204"/>
      <c r="AA64" s="1203"/>
      <c r="AB64" s="1203"/>
      <c r="AC64" s="1203"/>
      <c r="AD64" s="1203"/>
      <c r="AE64" s="1203"/>
      <c r="AF64" s="1203"/>
      <c r="AG64" s="1203"/>
      <c r="AH64" s="1203"/>
    </row>
    <row r="65" spans="2:34" s="364" customFormat="1" ht="27.75" customHeight="1" x14ac:dyDescent="0.2">
      <c r="B65" s="1852"/>
      <c r="C65" s="1205" t="s">
        <v>1087</v>
      </c>
      <c r="D65" s="1206">
        <v>15.708454521534076</v>
      </c>
      <c r="E65" s="1206">
        <v>11.045527947744315</v>
      </c>
      <c r="F65" s="1206">
        <v>11.406784916507114</v>
      </c>
      <c r="G65" s="1206">
        <v>12.031973742349376</v>
      </c>
      <c r="H65" s="1206">
        <v>13.225962552512527</v>
      </c>
      <c r="I65" s="1206">
        <v>12.59670933633816</v>
      </c>
      <c r="J65" s="1206">
        <v>13.088509593364133</v>
      </c>
      <c r="K65" s="1206">
        <v>14.137611551202578</v>
      </c>
      <c r="L65" s="1207">
        <v>13.262198258354353</v>
      </c>
      <c r="N65" s="1204"/>
      <c r="O65" s="1204"/>
      <c r="P65" s="1204"/>
      <c r="Q65" s="1204"/>
      <c r="R65" s="1204"/>
      <c r="S65" s="1204"/>
      <c r="T65" s="1204"/>
      <c r="U65" s="1204"/>
      <c r="V65" s="1204"/>
      <c r="W65" s="1204"/>
      <c r="X65" s="1204"/>
      <c r="Y65" s="1204"/>
      <c r="Z65" s="1204"/>
      <c r="AA65" s="1203"/>
      <c r="AB65" s="1203"/>
      <c r="AC65" s="1203"/>
      <c r="AD65" s="1203"/>
      <c r="AE65" s="1203"/>
      <c r="AF65" s="1203"/>
      <c r="AG65" s="1203"/>
      <c r="AH65" s="1203"/>
    </row>
    <row r="66" spans="2:34" s="364" customFormat="1" ht="27.75" customHeight="1" x14ac:dyDescent="0.2">
      <c r="B66" s="1852"/>
      <c r="C66" s="1205" t="s">
        <v>1088</v>
      </c>
      <c r="D66" s="1206">
        <v>15.838604753525773</v>
      </c>
      <c r="E66" s="1206">
        <v>11.296771073086848</v>
      </c>
      <c r="F66" s="1206">
        <v>11.389736272005894</v>
      </c>
      <c r="G66" s="1206">
        <v>12.163256848115758</v>
      </c>
      <c r="H66" s="1206">
        <v>13.232256186234927</v>
      </c>
      <c r="I66" s="1206">
        <v>12.076536316340821</v>
      </c>
      <c r="J66" s="1206">
        <v>13.055404091172809</v>
      </c>
      <c r="K66" s="1206">
        <v>14.376722647621932</v>
      </c>
      <c r="L66" s="1207">
        <v>13.185229810342621</v>
      </c>
      <c r="N66" s="1204"/>
      <c r="O66" s="1204"/>
      <c r="P66" s="1204"/>
      <c r="Q66" s="1204"/>
      <c r="R66" s="1204"/>
      <c r="S66" s="1204"/>
      <c r="T66" s="1204"/>
      <c r="U66" s="1204"/>
      <c r="V66" s="1204"/>
      <c r="W66" s="1204"/>
      <c r="X66" s="1204"/>
      <c r="Y66" s="1204"/>
      <c r="Z66" s="1204"/>
      <c r="AA66" s="1203"/>
      <c r="AB66" s="1203"/>
      <c r="AC66" s="1203"/>
      <c r="AD66" s="1203"/>
      <c r="AE66" s="1203"/>
      <c r="AF66" s="1203"/>
      <c r="AG66" s="1203"/>
      <c r="AH66" s="1203"/>
    </row>
    <row r="67" spans="2:34" s="364" customFormat="1" ht="27.75" customHeight="1" x14ac:dyDescent="0.2">
      <c r="B67" s="1852"/>
      <c r="C67" s="1205" t="s">
        <v>1089</v>
      </c>
      <c r="D67" s="1206">
        <v>15.948404079021103</v>
      </c>
      <c r="E67" s="1206">
        <v>10.991517276456896</v>
      </c>
      <c r="F67" s="1206">
        <v>11.410899647394409</v>
      </c>
      <c r="G67" s="1206">
        <v>12.054602747505051</v>
      </c>
      <c r="H67" s="1206">
        <v>13.916044400553734</v>
      </c>
      <c r="I67" s="1206">
        <v>12.12994701333966</v>
      </c>
      <c r="J67" s="1206">
        <v>13.027712195395488</v>
      </c>
      <c r="K67" s="1206">
        <v>14.399541267121077</v>
      </c>
      <c r="L67" s="1207">
        <v>13.368311219102488</v>
      </c>
      <c r="N67" s="1204"/>
      <c r="O67" s="1204"/>
      <c r="P67" s="1204"/>
      <c r="Q67" s="1204"/>
      <c r="R67" s="1204"/>
      <c r="S67" s="1204"/>
      <c r="T67" s="1204"/>
      <c r="U67" s="1204"/>
      <c r="V67" s="1204"/>
      <c r="W67" s="1204"/>
      <c r="X67" s="1204"/>
      <c r="Y67" s="1204"/>
      <c r="Z67" s="1204"/>
      <c r="AA67" s="1203"/>
      <c r="AB67" s="1203"/>
      <c r="AC67" s="1203"/>
      <c r="AD67" s="1203"/>
      <c r="AE67" s="1203"/>
      <c r="AF67" s="1203"/>
      <c r="AG67" s="1203"/>
      <c r="AH67" s="1203"/>
    </row>
    <row r="68" spans="2:34" s="364" customFormat="1" ht="27.75" customHeight="1" x14ac:dyDescent="0.2">
      <c r="B68" s="1852"/>
      <c r="C68" s="1205" t="s">
        <v>1090</v>
      </c>
      <c r="D68" s="1206">
        <v>15.890831921179348</v>
      </c>
      <c r="E68" s="1206">
        <v>10.974446941503222</v>
      </c>
      <c r="F68" s="1206">
        <v>11.413753129083153</v>
      </c>
      <c r="G68" s="1206">
        <v>12.065639240748457</v>
      </c>
      <c r="H68" s="1206">
        <v>14.028024945524448</v>
      </c>
      <c r="I68" s="1206">
        <v>12.151432203445516</v>
      </c>
      <c r="J68" s="1206">
        <v>13.177605338880859</v>
      </c>
      <c r="K68" s="1206">
        <v>14.394209884153803</v>
      </c>
      <c r="L68" s="1207">
        <v>13.437818093001159</v>
      </c>
      <c r="N68" s="1204"/>
      <c r="O68" s="1204"/>
      <c r="P68" s="1204"/>
      <c r="Q68" s="1204"/>
      <c r="R68" s="1204"/>
      <c r="S68" s="1204"/>
      <c r="T68" s="1204"/>
      <c r="U68" s="1204"/>
      <c r="V68" s="1204"/>
      <c r="W68" s="1204"/>
      <c r="X68" s="1204"/>
      <c r="Y68" s="1204"/>
      <c r="Z68" s="1204"/>
      <c r="AA68" s="1203"/>
      <c r="AB68" s="1203"/>
      <c r="AC68" s="1203"/>
      <c r="AD68" s="1203"/>
      <c r="AE68" s="1203"/>
      <c r="AF68" s="1203"/>
      <c r="AG68" s="1203"/>
      <c r="AH68" s="1203"/>
    </row>
    <row r="69" spans="2:34" s="364" customFormat="1" ht="27.75" customHeight="1" x14ac:dyDescent="0.2">
      <c r="B69" s="1852"/>
      <c r="C69" s="1205" t="s">
        <v>1091</v>
      </c>
      <c r="D69" s="1206">
        <v>16.018965764469691</v>
      </c>
      <c r="E69" s="1206">
        <v>10.774540461771782</v>
      </c>
      <c r="F69" s="1206">
        <v>11.405881131808412</v>
      </c>
      <c r="G69" s="1206">
        <v>12.038468766796248</v>
      </c>
      <c r="H69" s="1206">
        <v>14.053628929152854</v>
      </c>
      <c r="I69" s="1206">
        <v>12.123291520443688</v>
      </c>
      <c r="J69" s="1206">
        <v>13.177303285278619</v>
      </c>
      <c r="K69" s="1206">
        <v>14.407432052939088</v>
      </c>
      <c r="L69" s="1207">
        <v>13.44041394695356</v>
      </c>
      <c r="N69" s="1204"/>
      <c r="O69" s="1204"/>
      <c r="P69" s="1204"/>
      <c r="Q69" s="1204"/>
      <c r="R69" s="1204"/>
      <c r="S69" s="1204"/>
      <c r="T69" s="1204"/>
      <c r="U69" s="1204"/>
      <c r="V69" s="1204"/>
      <c r="W69" s="1204"/>
      <c r="X69" s="1204"/>
      <c r="Y69" s="1204"/>
      <c r="Z69" s="1204"/>
      <c r="AA69" s="1203"/>
      <c r="AB69" s="1203"/>
      <c r="AC69" s="1203"/>
      <c r="AD69" s="1203"/>
      <c r="AE69" s="1203"/>
      <c r="AF69" s="1203"/>
      <c r="AG69" s="1203"/>
      <c r="AH69" s="1203"/>
    </row>
    <row r="70" spans="2:34" s="364" customFormat="1" ht="27.75" customHeight="1" x14ac:dyDescent="0.2">
      <c r="B70" s="1852"/>
      <c r="C70" s="1205" t="s">
        <v>1092</v>
      </c>
      <c r="D70" s="1206">
        <v>15.825433460981527</v>
      </c>
      <c r="E70" s="1206">
        <v>10.746253908219996</v>
      </c>
      <c r="F70" s="1206">
        <v>11.577841962651924</v>
      </c>
      <c r="G70" s="1206">
        <v>12.067218499516091</v>
      </c>
      <c r="H70" s="1206">
        <v>14.195159170594524</v>
      </c>
      <c r="I70" s="1206">
        <v>12.083696031580271</v>
      </c>
      <c r="J70" s="1206">
        <v>13.055374143313101</v>
      </c>
      <c r="K70" s="1206">
        <v>14.703950720120455</v>
      </c>
      <c r="L70" s="1207">
        <v>13.509545016402086</v>
      </c>
      <c r="N70" s="1204"/>
      <c r="O70" s="1204"/>
      <c r="P70" s="1204"/>
      <c r="Q70" s="1204"/>
      <c r="R70" s="1204"/>
      <c r="S70" s="1204"/>
      <c r="T70" s="1204"/>
      <c r="U70" s="1204"/>
      <c r="V70" s="1204"/>
      <c r="W70" s="1204"/>
      <c r="X70" s="1204"/>
      <c r="Y70" s="1204"/>
      <c r="Z70" s="1204"/>
      <c r="AA70" s="1203"/>
      <c r="AB70" s="1203"/>
      <c r="AC70" s="1203"/>
      <c r="AD70" s="1203"/>
      <c r="AE70" s="1203"/>
      <c r="AF70" s="1203"/>
      <c r="AG70" s="1203"/>
      <c r="AH70" s="1203"/>
    </row>
    <row r="71" spans="2:34" s="364" customFormat="1" ht="27.75" customHeight="1" x14ac:dyDescent="0.2">
      <c r="B71" s="1852"/>
      <c r="C71" s="1205" t="s">
        <v>1093</v>
      </c>
      <c r="D71" s="1206">
        <v>15.703679523569772</v>
      </c>
      <c r="E71" s="1206">
        <v>10.884470166195451</v>
      </c>
      <c r="F71" s="1206">
        <v>11.843324186552593</v>
      </c>
      <c r="G71" s="1206">
        <v>11.696032323661642</v>
      </c>
      <c r="H71" s="1206">
        <v>14.24461029433629</v>
      </c>
      <c r="I71" s="1206">
        <v>12.149089502726799</v>
      </c>
      <c r="J71" s="1206">
        <v>13.03801227912138</v>
      </c>
      <c r="K71" s="1206">
        <v>14.701989877759914</v>
      </c>
      <c r="L71" s="1207">
        <v>13.533425488486095</v>
      </c>
      <c r="N71" s="1204"/>
      <c r="O71" s="1204"/>
      <c r="P71" s="1204"/>
      <c r="Q71" s="1204"/>
      <c r="R71" s="1204"/>
      <c r="S71" s="1204"/>
      <c r="T71" s="1204"/>
      <c r="U71" s="1204"/>
      <c r="V71" s="1204"/>
      <c r="W71" s="1204"/>
      <c r="X71" s="1204"/>
      <c r="Y71" s="1204"/>
      <c r="Z71" s="1204"/>
      <c r="AA71" s="1203"/>
      <c r="AB71" s="1203"/>
      <c r="AC71" s="1203"/>
      <c r="AD71" s="1203"/>
      <c r="AE71" s="1203"/>
      <c r="AF71" s="1203"/>
      <c r="AG71" s="1203"/>
      <c r="AH71" s="1203"/>
    </row>
    <row r="72" spans="2:34" s="364" customFormat="1" ht="27.75" customHeight="1" x14ac:dyDescent="0.2">
      <c r="B72" s="1852"/>
      <c r="C72" s="1205" t="s">
        <v>1094</v>
      </c>
      <c r="D72" s="1206">
        <v>15.212893831230485</v>
      </c>
      <c r="E72" s="1206">
        <v>10.865799424089849</v>
      </c>
      <c r="F72" s="1206">
        <v>11.494258941218824</v>
      </c>
      <c r="G72" s="1206">
        <v>11.406611774579281</v>
      </c>
      <c r="H72" s="1206">
        <v>14.203214247269976</v>
      </c>
      <c r="I72" s="1206">
        <v>12.141200982901159</v>
      </c>
      <c r="J72" s="1206">
        <v>13.014778506850661</v>
      </c>
      <c r="K72" s="1206">
        <v>14.68487272963395</v>
      </c>
      <c r="L72" s="1207">
        <v>13.511016616663937</v>
      </c>
      <c r="N72" s="1204"/>
      <c r="O72" s="1204"/>
      <c r="P72" s="1204"/>
      <c r="Q72" s="1204"/>
      <c r="R72" s="1204"/>
      <c r="S72" s="1204"/>
      <c r="T72" s="1204"/>
      <c r="U72" s="1204"/>
      <c r="V72" s="1204"/>
      <c r="W72" s="1204"/>
      <c r="X72" s="1204"/>
      <c r="Y72" s="1204"/>
      <c r="Z72" s="1204"/>
      <c r="AA72" s="1203"/>
      <c r="AB72" s="1203"/>
      <c r="AC72" s="1203"/>
      <c r="AD72" s="1203"/>
      <c r="AE72" s="1203"/>
      <c r="AF72" s="1203"/>
      <c r="AG72" s="1203"/>
      <c r="AH72" s="1203"/>
    </row>
    <row r="73" spans="2:34" s="364" customFormat="1" ht="27.75" customHeight="1" x14ac:dyDescent="0.2">
      <c r="B73" s="1853"/>
      <c r="C73" s="1210" t="s">
        <v>1095</v>
      </c>
      <c r="D73" s="1211">
        <v>15.232473960324114</v>
      </c>
      <c r="E73" s="1211">
        <v>10.928795306582186</v>
      </c>
      <c r="F73" s="1211">
        <v>11.743507051293808</v>
      </c>
      <c r="G73" s="1211">
        <v>11.088536773309986</v>
      </c>
      <c r="H73" s="1211">
        <v>14.166039548025203</v>
      </c>
      <c r="I73" s="1211">
        <v>12.487428203780762</v>
      </c>
      <c r="J73" s="1211">
        <v>12.994059809282096</v>
      </c>
      <c r="K73" s="1211">
        <v>14.905962620782926</v>
      </c>
      <c r="L73" s="1208">
        <v>13.638372545467748</v>
      </c>
      <c r="N73" s="1204"/>
      <c r="O73" s="1204"/>
      <c r="P73" s="1204"/>
      <c r="Q73" s="1204"/>
      <c r="R73" s="1204"/>
      <c r="S73" s="1204"/>
      <c r="T73" s="1204"/>
      <c r="U73" s="1204"/>
      <c r="V73" s="1204"/>
      <c r="W73" s="1204"/>
      <c r="X73" s="1204"/>
      <c r="Y73" s="1204"/>
      <c r="Z73" s="1204"/>
      <c r="AA73" s="1203"/>
      <c r="AB73" s="1203"/>
      <c r="AC73" s="1203"/>
      <c r="AD73" s="1203"/>
      <c r="AE73" s="1203"/>
      <c r="AF73" s="1203"/>
      <c r="AG73" s="1203"/>
      <c r="AH73" s="1203"/>
    </row>
    <row r="74" spans="2:34" s="364" customFormat="1" ht="27.75" customHeight="1" x14ac:dyDescent="0.2">
      <c r="B74" s="1852">
        <v>2019</v>
      </c>
      <c r="C74" s="1205" t="s">
        <v>1084</v>
      </c>
      <c r="D74" s="1206">
        <v>14.142883769218912</v>
      </c>
      <c r="E74" s="1206">
        <v>10.954957979599572</v>
      </c>
      <c r="F74" s="1206">
        <v>11.894413998549178</v>
      </c>
      <c r="G74" s="1206">
        <v>11.265252789114678</v>
      </c>
      <c r="H74" s="1206">
        <v>14.310488995936394</v>
      </c>
      <c r="I74" s="1206">
        <v>12.739113437129589</v>
      </c>
      <c r="J74" s="1206">
        <v>13.104740836077401</v>
      </c>
      <c r="K74" s="1206">
        <v>14.88787625746861</v>
      </c>
      <c r="L74" s="1207">
        <v>13.760554881652997</v>
      </c>
      <c r="N74" s="1204"/>
      <c r="O74" s="1204"/>
      <c r="P74" s="1204"/>
      <c r="Q74" s="1204"/>
      <c r="R74" s="1204"/>
      <c r="S74" s="1204"/>
      <c r="T74" s="1204"/>
      <c r="U74" s="1204"/>
      <c r="V74" s="1204"/>
      <c r="W74" s="1204"/>
      <c r="X74" s="1204"/>
      <c r="Y74" s="1204"/>
      <c r="Z74" s="1204"/>
      <c r="AA74" s="1203"/>
      <c r="AB74" s="1203"/>
      <c r="AC74" s="1203"/>
      <c r="AD74" s="1203"/>
      <c r="AE74" s="1203"/>
      <c r="AF74" s="1203"/>
      <c r="AG74" s="1203"/>
      <c r="AH74" s="1203"/>
    </row>
    <row r="75" spans="2:34" s="364" customFormat="1" ht="27.75" customHeight="1" x14ac:dyDescent="0.2">
      <c r="B75" s="1852"/>
      <c r="C75" s="1205" t="s">
        <v>1085</v>
      </c>
      <c r="D75" s="1206">
        <v>14.144370314001728</v>
      </c>
      <c r="E75" s="1206">
        <v>11.021987743321949</v>
      </c>
      <c r="F75" s="1206">
        <v>11.815829418650784</v>
      </c>
      <c r="G75" s="1206">
        <v>11.04758832064193</v>
      </c>
      <c r="H75" s="1206">
        <v>14.295493204556625</v>
      </c>
      <c r="I75" s="1206">
        <v>12.904201388390396</v>
      </c>
      <c r="J75" s="1206">
        <v>13.116878315880484</v>
      </c>
      <c r="K75" s="1206">
        <v>14.880436709971937</v>
      </c>
      <c r="L75" s="1207">
        <v>13.79925240469986</v>
      </c>
      <c r="N75" s="1204"/>
      <c r="O75" s="1204"/>
      <c r="P75" s="1204"/>
      <c r="Q75" s="1204"/>
      <c r="R75" s="1204"/>
      <c r="S75" s="1204"/>
      <c r="T75" s="1204"/>
      <c r="U75" s="1204"/>
      <c r="V75" s="1204"/>
      <c r="W75" s="1204"/>
      <c r="X75" s="1204"/>
      <c r="Y75" s="1204"/>
      <c r="Z75" s="1204"/>
      <c r="AA75" s="1203"/>
      <c r="AB75" s="1203"/>
      <c r="AC75" s="1203"/>
      <c r="AD75" s="1203"/>
      <c r="AE75" s="1203"/>
      <c r="AF75" s="1203"/>
      <c r="AG75" s="1203"/>
      <c r="AH75" s="1203"/>
    </row>
    <row r="76" spans="2:34" s="364" customFormat="1" ht="27.75" customHeight="1" x14ac:dyDescent="0.2">
      <c r="B76" s="1852"/>
      <c r="C76" s="1205" t="s">
        <v>1086</v>
      </c>
      <c r="D76" s="1206">
        <v>14.135526959778316</v>
      </c>
      <c r="E76" s="1206">
        <v>10.078724391465673</v>
      </c>
      <c r="F76" s="1206">
        <v>11.641231113722371</v>
      </c>
      <c r="G76" s="1206">
        <v>11.228073266959074</v>
      </c>
      <c r="H76" s="1206">
        <v>14.200864834727591</v>
      </c>
      <c r="I76" s="1206">
        <v>12.965746126767128</v>
      </c>
      <c r="J76" s="1206">
        <v>13.106229079033923</v>
      </c>
      <c r="K76" s="1206">
        <v>14.956258819224683</v>
      </c>
      <c r="L76" s="1207">
        <v>13.807274714938334</v>
      </c>
      <c r="N76" s="1204"/>
      <c r="O76" s="1204"/>
      <c r="P76" s="1204"/>
      <c r="Q76" s="1204"/>
      <c r="R76" s="1204"/>
      <c r="S76" s="1204"/>
      <c r="T76" s="1204"/>
      <c r="U76" s="1204"/>
      <c r="V76" s="1204"/>
      <c r="W76" s="1204"/>
      <c r="X76" s="1204"/>
      <c r="Y76" s="1204"/>
      <c r="Z76" s="1204"/>
      <c r="AA76" s="1203"/>
      <c r="AB76" s="1203"/>
      <c r="AC76" s="1203"/>
      <c r="AD76" s="1203"/>
      <c r="AE76" s="1203"/>
      <c r="AF76" s="1203"/>
      <c r="AG76" s="1203"/>
      <c r="AH76" s="1203"/>
    </row>
    <row r="77" spans="2:34" s="364" customFormat="1" ht="27.75" customHeight="1" x14ac:dyDescent="0.2">
      <c r="B77" s="1852"/>
      <c r="C77" s="1205" t="s">
        <v>1087</v>
      </c>
      <c r="D77" s="1206">
        <v>14.142790966722437</v>
      </c>
      <c r="E77" s="1206">
        <v>11.040865814029614</v>
      </c>
      <c r="F77" s="1206">
        <v>11.823614197540465</v>
      </c>
      <c r="G77" s="1206">
        <v>10.998691620372043</v>
      </c>
      <c r="H77" s="1206">
        <v>13.912266803287906</v>
      </c>
      <c r="I77" s="1206">
        <v>12.843303254219423</v>
      </c>
      <c r="J77" s="1206">
        <v>13.116186734224408</v>
      </c>
      <c r="K77" s="1206">
        <v>14.948742990470091</v>
      </c>
      <c r="L77" s="1207">
        <v>13.705124945550457</v>
      </c>
      <c r="N77" s="1204"/>
      <c r="O77" s="1204"/>
      <c r="P77" s="1204"/>
      <c r="Q77" s="1204"/>
      <c r="R77" s="1204"/>
      <c r="S77" s="1204"/>
      <c r="T77" s="1204"/>
      <c r="U77" s="1204"/>
      <c r="V77" s="1204"/>
      <c r="W77" s="1204"/>
      <c r="X77" s="1204"/>
      <c r="Y77" s="1204"/>
      <c r="Z77" s="1204"/>
      <c r="AA77" s="1203"/>
      <c r="AB77" s="1203"/>
      <c r="AC77" s="1203"/>
      <c r="AD77" s="1203"/>
      <c r="AE77" s="1203"/>
      <c r="AF77" s="1203"/>
      <c r="AG77" s="1203"/>
      <c r="AH77" s="1203"/>
    </row>
    <row r="78" spans="2:34" s="364" customFormat="1" ht="27.75" customHeight="1" x14ac:dyDescent="0.2">
      <c r="B78" s="1852"/>
      <c r="C78" s="1205" t="s">
        <v>1088</v>
      </c>
      <c r="D78" s="1206">
        <v>14.073273449562182</v>
      </c>
      <c r="E78" s="1206">
        <v>10.822345466472939</v>
      </c>
      <c r="F78" s="1206">
        <v>11.412374983337154</v>
      </c>
      <c r="G78" s="1206">
        <v>11.718213567183142</v>
      </c>
      <c r="H78" s="1206">
        <v>13.840705562949578</v>
      </c>
      <c r="I78" s="1206">
        <v>12.878108236373006</v>
      </c>
      <c r="J78" s="1206">
        <v>13.119468658281876</v>
      </c>
      <c r="K78" s="1206">
        <v>14.514259120632753</v>
      </c>
      <c r="L78" s="1207">
        <v>13.588135394559304</v>
      </c>
      <c r="N78" s="1204"/>
      <c r="O78" s="1204"/>
      <c r="P78" s="1204"/>
      <c r="Q78" s="1204"/>
      <c r="R78" s="1204"/>
      <c r="S78" s="1204"/>
      <c r="T78" s="1204"/>
      <c r="U78" s="1204"/>
      <c r="V78" s="1204"/>
      <c r="W78" s="1204"/>
      <c r="X78" s="1204"/>
      <c r="Y78" s="1204"/>
      <c r="Z78" s="1204"/>
      <c r="AA78" s="1203"/>
      <c r="AB78" s="1203"/>
      <c r="AC78" s="1203"/>
      <c r="AD78" s="1203"/>
      <c r="AE78" s="1203"/>
      <c r="AF78" s="1203"/>
      <c r="AG78" s="1203"/>
      <c r="AH78" s="1203"/>
    </row>
    <row r="79" spans="2:34" s="364" customFormat="1" ht="27.75" customHeight="1" x14ac:dyDescent="0.2">
      <c r="B79" s="1852"/>
      <c r="C79" s="1205" t="s">
        <v>1089</v>
      </c>
      <c r="D79" s="1206">
        <v>14.074080623511268</v>
      </c>
      <c r="E79" s="1206">
        <v>11.093410886446268</v>
      </c>
      <c r="F79" s="1206">
        <v>11.636139975008305</v>
      </c>
      <c r="G79" s="1206">
        <v>10.907491503189739</v>
      </c>
      <c r="H79" s="1206">
        <v>13.610722653513346</v>
      </c>
      <c r="I79" s="1206">
        <v>12.924799820208275</v>
      </c>
      <c r="J79" s="1206">
        <v>13.110639404835526</v>
      </c>
      <c r="K79" s="1206">
        <v>14.985614373198391</v>
      </c>
      <c r="L79" s="1207">
        <v>13.657944062938881</v>
      </c>
      <c r="N79" s="1204"/>
      <c r="O79" s="1204"/>
      <c r="P79" s="1204"/>
      <c r="Q79" s="1204"/>
      <c r="R79" s="1204"/>
      <c r="S79" s="1204"/>
      <c r="T79" s="1204"/>
      <c r="U79" s="1204"/>
      <c r="V79" s="1204"/>
      <c r="W79" s="1204"/>
      <c r="X79" s="1204"/>
      <c r="Y79" s="1204"/>
      <c r="Z79" s="1204"/>
      <c r="AA79" s="1203"/>
      <c r="AB79" s="1203"/>
      <c r="AC79" s="1203"/>
      <c r="AD79" s="1203"/>
      <c r="AE79" s="1203"/>
      <c r="AF79" s="1203"/>
      <c r="AG79" s="1203"/>
      <c r="AH79" s="1203"/>
    </row>
    <row r="80" spans="2:34" s="364" customFormat="1" ht="27.75" customHeight="1" x14ac:dyDescent="0.2">
      <c r="B80" s="1852"/>
      <c r="C80" s="1205" t="s">
        <v>1090</v>
      </c>
      <c r="D80" s="1206">
        <v>14.107521357510766</v>
      </c>
      <c r="E80" s="1206">
        <v>11.145918201376203</v>
      </c>
      <c r="F80" s="1206">
        <v>11.465584772444817</v>
      </c>
      <c r="G80" s="1206">
        <v>10.691306057088406</v>
      </c>
      <c r="H80" s="1206">
        <v>13.666564590057433</v>
      </c>
      <c r="I80" s="1206">
        <v>12.745363961743275</v>
      </c>
      <c r="J80" s="1206">
        <v>13.114409605732275</v>
      </c>
      <c r="K80" s="1206">
        <v>14.902568206408736</v>
      </c>
      <c r="L80" s="1207">
        <v>13.60722659098543</v>
      </c>
      <c r="N80" s="1204"/>
      <c r="O80" s="1204"/>
      <c r="P80" s="1204"/>
      <c r="Q80" s="1204"/>
      <c r="R80" s="1204"/>
      <c r="S80" s="1204"/>
      <c r="T80" s="1204"/>
      <c r="U80" s="1204"/>
      <c r="V80" s="1204"/>
      <c r="W80" s="1204"/>
      <c r="X80" s="1204"/>
      <c r="Y80" s="1204"/>
      <c r="Z80" s="1204"/>
      <c r="AA80" s="1203"/>
      <c r="AB80" s="1203"/>
      <c r="AC80" s="1203"/>
      <c r="AD80" s="1203"/>
      <c r="AE80" s="1203"/>
      <c r="AF80" s="1203"/>
      <c r="AG80" s="1203"/>
      <c r="AH80" s="1203"/>
    </row>
    <row r="81" spans="2:34" s="364" customFormat="1" ht="27.75" customHeight="1" x14ac:dyDescent="0.2">
      <c r="B81" s="1852"/>
      <c r="C81" s="1205" t="s">
        <v>1091</v>
      </c>
      <c r="D81" s="1206">
        <v>14.114862565165758</v>
      </c>
      <c r="E81" s="1206">
        <v>10.932459786292586</v>
      </c>
      <c r="F81" s="1206">
        <v>11.404490017026202</v>
      </c>
      <c r="G81" s="1206">
        <v>10.450186322883715</v>
      </c>
      <c r="H81" s="1206">
        <v>13.687580424151314</v>
      </c>
      <c r="I81" s="1206">
        <v>12.564440669060179</v>
      </c>
      <c r="J81" s="1206">
        <v>14.467303215575891</v>
      </c>
      <c r="K81" s="1206">
        <v>14.748818982585538</v>
      </c>
      <c r="L81" s="1207">
        <v>13.867035822843231</v>
      </c>
      <c r="N81" s="1204"/>
      <c r="O81" s="1204"/>
      <c r="P81" s="1204"/>
      <c r="Q81" s="1204"/>
      <c r="R81" s="1204"/>
      <c r="S81" s="1204"/>
      <c r="T81" s="1204"/>
      <c r="U81" s="1204"/>
      <c r="V81" s="1204"/>
      <c r="W81" s="1204"/>
      <c r="X81" s="1204"/>
      <c r="Y81" s="1204"/>
      <c r="Z81" s="1204"/>
      <c r="AA81" s="1203"/>
      <c r="AB81" s="1203"/>
      <c r="AC81" s="1203"/>
      <c r="AD81" s="1203"/>
      <c r="AE81" s="1203"/>
      <c r="AF81" s="1203"/>
      <c r="AG81" s="1203"/>
      <c r="AH81" s="1203"/>
    </row>
    <row r="82" spans="2:34" s="364" customFormat="1" ht="27.75" customHeight="1" x14ac:dyDescent="0.2">
      <c r="B82" s="1852"/>
      <c r="C82" s="1205" t="s">
        <v>1092</v>
      </c>
      <c r="D82" s="1206">
        <v>14.321600382550967</v>
      </c>
      <c r="E82" s="1206">
        <v>10.984471233114146</v>
      </c>
      <c r="F82" s="1206">
        <v>11.322439593530506</v>
      </c>
      <c r="G82" s="1206">
        <v>10.462185490283687</v>
      </c>
      <c r="H82" s="1206">
        <v>13.60909845110784</v>
      </c>
      <c r="I82" s="1206">
        <v>12.535705377564369</v>
      </c>
      <c r="J82" s="1206">
        <v>14.396069512290893</v>
      </c>
      <c r="K82" s="1206">
        <v>14.736730321482927</v>
      </c>
      <c r="L82" s="1207">
        <v>13.819400915611507</v>
      </c>
      <c r="N82" s="1204"/>
      <c r="O82" s="1204"/>
      <c r="P82" s="1204"/>
      <c r="Q82" s="1204"/>
      <c r="R82" s="1204"/>
      <c r="S82" s="1204"/>
      <c r="T82" s="1204"/>
      <c r="U82" s="1204"/>
      <c r="V82" s="1204"/>
      <c r="W82" s="1204"/>
      <c r="X82" s="1204"/>
      <c r="Y82" s="1204"/>
      <c r="Z82" s="1204"/>
      <c r="AA82" s="1203"/>
      <c r="AB82" s="1203"/>
      <c r="AC82" s="1203"/>
      <c r="AD82" s="1203"/>
      <c r="AE82" s="1203"/>
      <c r="AF82" s="1203"/>
      <c r="AG82" s="1203"/>
      <c r="AH82" s="1203"/>
    </row>
    <row r="83" spans="2:34" s="364" customFormat="1" ht="27.75" customHeight="1" x14ac:dyDescent="0.2">
      <c r="B83" s="1852"/>
      <c r="C83" s="1205" t="s">
        <v>1093</v>
      </c>
      <c r="D83" s="1206">
        <v>14.28599813544878</v>
      </c>
      <c r="E83" s="1206">
        <v>10.898627284711802</v>
      </c>
      <c r="F83" s="1206">
        <v>11.253202786680538</v>
      </c>
      <c r="G83" s="1206">
        <v>10.493195375174427</v>
      </c>
      <c r="H83" s="1206">
        <v>13.637116711891126</v>
      </c>
      <c r="I83" s="1206">
        <v>12.562943030648954</v>
      </c>
      <c r="J83" s="1206">
        <v>14.304672656049819</v>
      </c>
      <c r="K83" s="1206">
        <v>14.709772626068021</v>
      </c>
      <c r="L83" s="1207">
        <v>13.803626256164481</v>
      </c>
      <c r="N83" s="1204"/>
      <c r="O83" s="1204"/>
      <c r="P83" s="1204"/>
      <c r="Q83" s="1204"/>
      <c r="R83" s="1204"/>
      <c r="S83" s="1204"/>
      <c r="T83" s="1204"/>
      <c r="U83" s="1204"/>
      <c r="V83" s="1204"/>
      <c r="W83" s="1204"/>
      <c r="X83" s="1204"/>
      <c r="Y83" s="1204"/>
      <c r="Z83" s="1204"/>
      <c r="AA83" s="1203"/>
      <c r="AB83" s="1203"/>
      <c r="AC83" s="1203"/>
      <c r="AD83" s="1203"/>
      <c r="AE83" s="1203"/>
      <c r="AF83" s="1203"/>
      <c r="AG83" s="1203"/>
      <c r="AH83" s="1203"/>
    </row>
    <row r="84" spans="2:34" s="364" customFormat="1" ht="27.75" customHeight="1" x14ac:dyDescent="0.2">
      <c r="B84" s="1852"/>
      <c r="C84" s="1205" t="s">
        <v>1094</v>
      </c>
      <c r="D84" s="1206">
        <v>14.243578755846862</v>
      </c>
      <c r="E84" s="1206">
        <v>10.789140826846712</v>
      </c>
      <c r="F84" s="1206">
        <v>11.361938258008854</v>
      </c>
      <c r="G84" s="1206">
        <v>10.520221147321063</v>
      </c>
      <c r="H84" s="1206">
        <v>13.567882947743826</v>
      </c>
      <c r="I84" s="1206">
        <v>12.635199334212471</v>
      </c>
      <c r="J84" s="1206">
        <v>14.28233275133115</v>
      </c>
      <c r="K84" s="1206">
        <v>14.770316592891932</v>
      </c>
      <c r="L84" s="1207">
        <v>13.813932906544846</v>
      </c>
      <c r="N84" s="1204"/>
      <c r="O84" s="1204"/>
      <c r="P84" s="1204"/>
      <c r="Q84" s="1204"/>
      <c r="R84" s="1204"/>
      <c r="S84" s="1204"/>
      <c r="T84" s="1204"/>
      <c r="U84" s="1204"/>
      <c r="V84" s="1204"/>
      <c r="W84" s="1204"/>
      <c r="X84" s="1204"/>
      <c r="Y84" s="1204"/>
      <c r="Z84" s="1204"/>
      <c r="AA84" s="1203"/>
      <c r="AB84" s="1203"/>
      <c r="AC84" s="1203"/>
      <c r="AD84" s="1203"/>
      <c r="AE84" s="1203"/>
      <c r="AF84" s="1203"/>
      <c r="AG84" s="1203"/>
      <c r="AH84" s="1203"/>
    </row>
    <row r="85" spans="2:34" s="364" customFormat="1" ht="27.75" customHeight="1" thickBot="1" x14ac:dyDescent="0.25">
      <c r="B85" s="1853"/>
      <c r="C85" s="1210" t="s">
        <v>1095</v>
      </c>
      <c r="D85" s="1630">
        <v>14.208313769759769</v>
      </c>
      <c r="E85" s="1630">
        <v>9.079910471459403</v>
      </c>
      <c r="F85" s="1630">
        <v>11.222789842644456</v>
      </c>
      <c r="G85" s="1630">
        <v>11.691784253746492</v>
      </c>
      <c r="H85" s="1630">
        <v>13.472544715163224</v>
      </c>
      <c r="I85" s="1630">
        <v>12.670995049978842</v>
      </c>
      <c r="J85" s="1630">
        <v>14.604166666666666</v>
      </c>
      <c r="K85" s="1630">
        <v>14.680913113400953</v>
      </c>
      <c r="L85" s="1212">
        <v>13.857154886302419</v>
      </c>
      <c r="N85" s="1204"/>
      <c r="O85" s="1204"/>
      <c r="P85" s="1204"/>
      <c r="Q85" s="1204"/>
      <c r="R85" s="1204"/>
      <c r="S85" s="1204"/>
      <c r="T85" s="1204"/>
      <c r="U85" s="1204"/>
      <c r="V85" s="1204"/>
      <c r="W85" s="1204"/>
      <c r="X85" s="1204"/>
      <c r="Y85" s="1204"/>
      <c r="Z85" s="1204"/>
      <c r="AA85" s="1203"/>
      <c r="AB85" s="1203"/>
      <c r="AC85" s="1203"/>
      <c r="AD85" s="1203"/>
      <c r="AE85" s="1203"/>
      <c r="AF85" s="1203"/>
      <c r="AG85" s="1203"/>
      <c r="AH85" s="1203"/>
    </row>
    <row r="86" spans="2:34" ht="8.25" customHeight="1" thickTop="1" x14ac:dyDescent="0.35">
      <c r="B86" s="231"/>
      <c r="C86" s="231"/>
      <c r="D86" s="231"/>
      <c r="E86" s="231"/>
      <c r="F86" s="231"/>
      <c r="G86" s="231"/>
      <c r="H86" s="231"/>
      <c r="I86" s="231"/>
      <c r="J86" s="231"/>
      <c r="K86" s="231"/>
      <c r="L86" s="231"/>
      <c r="Q86" s="230"/>
      <c r="R86" s="230"/>
      <c r="S86" s="230"/>
      <c r="T86" s="230"/>
      <c r="U86" s="230"/>
      <c r="V86" s="230"/>
      <c r="W86" s="230"/>
      <c r="X86" s="230"/>
      <c r="Y86" s="230"/>
      <c r="Z86" s="230"/>
      <c r="AA86" s="230"/>
      <c r="AB86" s="230"/>
      <c r="AC86" s="230"/>
      <c r="AD86" s="230"/>
      <c r="AE86" s="230"/>
      <c r="AF86" s="230"/>
      <c r="AG86" s="230"/>
      <c r="AH86" s="230"/>
    </row>
    <row r="87" spans="2:34" s="416" customFormat="1" ht="22.5" customHeight="1" x14ac:dyDescent="0.5">
      <c r="B87" s="1866" t="s">
        <v>1721</v>
      </c>
      <c r="C87" s="1866"/>
      <c r="K87" s="1865" t="s">
        <v>1723</v>
      </c>
      <c r="L87" s="1865"/>
      <c r="Q87" s="525"/>
      <c r="R87" s="525"/>
      <c r="S87" s="525"/>
      <c r="T87" s="525"/>
      <c r="U87" s="525"/>
      <c r="V87" s="525"/>
      <c r="W87" s="525"/>
      <c r="X87" s="525"/>
      <c r="Y87" s="525"/>
      <c r="Z87" s="525"/>
      <c r="AA87" s="525"/>
      <c r="AB87" s="525"/>
      <c r="AC87" s="525"/>
      <c r="AD87" s="525"/>
      <c r="AE87" s="525"/>
      <c r="AF87" s="525"/>
      <c r="AG87" s="525"/>
      <c r="AH87" s="525"/>
    </row>
    <row r="88" spans="2:34" x14ac:dyDescent="0.35">
      <c r="Q88" s="230"/>
      <c r="R88" s="230"/>
      <c r="S88" s="230"/>
      <c r="T88" s="230"/>
      <c r="U88" s="230"/>
      <c r="V88" s="230"/>
      <c r="W88" s="230"/>
      <c r="X88" s="230"/>
      <c r="Y88" s="230"/>
      <c r="Z88" s="230"/>
      <c r="AA88" s="230"/>
      <c r="AB88" s="230"/>
      <c r="AC88" s="230"/>
      <c r="AD88" s="230"/>
      <c r="AE88" s="230"/>
      <c r="AF88" s="230"/>
      <c r="AG88" s="230"/>
      <c r="AH88" s="230"/>
    </row>
    <row r="89" spans="2:34" x14ac:dyDescent="0.35">
      <c r="Q89" s="230"/>
      <c r="R89" s="230"/>
      <c r="S89" s="230"/>
      <c r="T89" s="230"/>
      <c r="U89" s="230"/>
      <c r="V89" s="230"/>
      <c r="W89" s="230"/>
      <c r="X89" s="230"/>
      <c r="Y89" s="230"/>
      <c r="Z89" s="230"/>
      <c r="AA89" s="230"/>
      <c r="AB89" s="230"/>
      <c r="AC89" s="230"/>
      <c r="AD89" s="230"/>
      <c r="AE89" s="230"/>
      <c r="AF89" s="230"/>
      <c r="AG89" s="230"/>
      <c r="AH89" s="230"/>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c r="E103" s="144"/>
      <c r="F103" s="144"/>
      <c r="G103" s="144"/>
      <c r="H103" s="144"/>
      <c r="I103" s="144"/>
      <c r="J103" s="144"/>
      <c r="K103" s="144"/>
      <c r="L103" s="144"/>
      <c r="M103" s="144"/>
    </row>
    <row r="104" spans="4:13" x14ac:dyDescent="0.35">
      <c r="D104" s="144"/>
      <c r="E104" s="144"/>
      <c r="F104" s="144"/>
      <c r="G104" s="144"/>
      <c r="H104" s="144"/>
      <c r="I104" s="144"/>
      <c r="J104" s="144"/>
      <c r="K104" s="144"/>
      <c r="L104" s="144"/>
      <c r="M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row r="112" spans="4:13" x14ac:dyDescent="0.35">
      <c r="D112" s="144"/>
    </row>
    <row r="113" spans="4:4" x14ac:dyDescent="0.35">
      <c r="D113" s="144"/>
    </row>
  </sheetData>
  <mergeCells count="37">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 ref="E53:G53"/>
    <mergeCell ref="B47:L47"/>
    <mergeCell ref="B49:L49"/>
    <mergeCell ref="B53:C53"/>
    <mergeCell ref="H53:L53"/>
    <mergeCell ref="B51:C51"/>
    <mergeCell ref="B5:L5"/>
    <mergeCell ref="K43:L43"/>
    <mergeCell ref="B10:C11"/>
    <mergeCell ref="B16:C16"/>
    <mergeCell ref="B30:B41"/>
    <mergeCell ref="B17:C17"/>
    <mergeCell ref="B14:C14"/>
    <mergeCell ref="B15:C15"/>
    <mergeCell ref="B18:B29"/>
    <mergeCell ref="B7:C7"/>
    <mergeCell ref="D10:D11"/>
    <mergeCell ref="G9:J9"/>
    <mergeCell ref="E10:E11"/>
    <mergeCell ref="B43:C43"/>
    <mergeCell ref="L10:L11"/>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6"/>
    <col min="2" max="2" width="60.42578125" style="209" customWidth="1"/>
    <col min="3" max="3" width="24.140625" style="226" customWidth="1"/>
    <col min="4" max="4" width="27.7109375" style="226" customWidth="1"/>
    <col min="5" max="5" width="22.85546875" style="226" customWidth="1"/>
    <col min="6" max="6" width="70" style="209" customWidth="1"/>
    <col min="7" max="16384" width="9.140625" style="226"/>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0" customFormat="1" ht="36.75" x14ac:dyDescent="0.85">
      <c r="B3" s="1763" t="s">
        <v>1803</v>
      </c>
      <c r="C3" s="1763"/>
      <c r="D3" s="1763"/>
      <c r="E3" s="1763"/>
      <c r="F3" s="1763"/>
      <c r="G3" s="2"/>
      <c r="H3" s="2"/>
      <c r="I3" s="2"/>
      <c r="J3" s="2"/>
    </row>
    <row r="4" spans="2:22" s="200" customFormat="1" ht="12.75" customHeight="1" x14ac:dyDescent="0.85">
      <c r="B4" s="534"/>
      <c r="C4" s="534"/>
      <c r="D4" s="534"/>
      <c r="E4" s="534"/>
      <c r="F4" s="534"/>
    </row>
    <row r="5" spans="2:22" s="200" customFormat="1" ht="36.75" x14ac:dyDescent="0.85">
      <c r="B5" s="1763" t="s">
        <v>1804</v>
      </c>
      <c r="C5" s="1763"/>
      <c r="D5" s="1763"/>
      <c r="E5" s="1763"/>
      <c r="F5" s="1763"/>
      <c r="G5" s="2"/>
      <c r="H5" s="2"/>
      <c r="I5" s="2"/>
      <c r="J5" s="201"/>
    </row>
    <row r="6" spans="2:22" s="200" customFormat="1" ht="19.5" customHeight="1" x14ac:dyDescent="0.65">
      <c r="K6" s="202"/>
      <c r="L6" s="202"/>
      <c r="M6" s="202"/>
      <c r="N6" s="202"/>
      <c r="O6" s="202"/>
      <c r="P6" s="202"/>
      <c r="Q6" s="202"/>
      <c r="R6" s="202"/>
    </row>
    <row r="7" spans="2:22" s="37" customFormat="1" ht="22.5" x14ac:dyDescent="0.5">
      <c r="B7" s="354" t="s">
        <v>1732</v>
      </c>
      <c r="C7" s="416"/>
      <c r="D7" s="416"/>
      <c r="E7" s="416"/>
      <c r="F7" s="228" t="s">
        <v>1735</v>
      </c>
    </row>
    <row r="8" spans="2:22" s="200" customFormat="1" ht="19.5" customHeight="1" thickBot="1" x14ac:dyDescent="0.7">
      <c r="B8" s="202"/>
      <c r="C8" s="202"/>
      <c r="D8" s="202"/>
      <c r="E8" s="202"/>
      <c r="F8" s="202"/>
      <c r="G8" s="202"/>
      <c r="H8" s="202"/>
      <c r="I8" s="202"/>
      <c r="J8" s="202"/>
      <c r="K8" s="202"/>
      <c r="L8" s="202"/>
      <c r="M8" s="202"/>
      <c r="N8" s="202"/>
      <c r="O8" s="202"/>
      <c r="P8" s="202"/>
      <c r="Q8" s="202"/>
      <c r="R8" s="202"/>
    </row>
    <row r="9" spans="2:22" s="200" customFormat="1" ht="12" customHeight="1" thickTop="1" x14ac:dyDescent="0.5">
      <c r="B9" s="1874"/>
      <c r="C9" s="203"/>
      <c r="D9" s="203"/>
      <c r="E9" s="203"/>
      <c r="F9" s="1871"/>
    </row>
    <row r="10" spans="2:22" s="526" customFormat="1" ht="23.1" customHeight="1" x14ac:dyDescent="0.7">
      <c r="B10" s="1875"/>
      <c r="C10" s="532" t="s">
        <v>528</v>
      </c>
      <c r="D10" s="532" t="s">
        <v>294</v>
      </c>
      <c r="E10" s="532" t="s">
        <v>180</v>
      </c>
      <c r="F10" s="1872"/>
    </row>
    <row r="11" spans="2:22" s="526" customFormat="1" ht="23.1" customHeight="1" x14ac:dyDescent="0.7">
      <c r="B11" s="1875"/>
      <c r="C11" s="533" t="s">
        <v>181</v>
      </c>
      <c r="D11" s="533" t="s">
        <v>823</v>
      </c>
      <c r="E11" s="533" t="s">
        <v>529</v>
      </c>
      <c r="F11" s="1872"/>
    </row>
    <row r="12" spans="2:22" s="528" customFormat="1" ht="12" customHeight="1" x14ac:dyDescent="0.7">
      <c r="B12" s="1876"/>
      <c r="C12" s="527"/>
      <c r="D12" s="527"/>
      <c r="E12" s="527"/>
      <c r="F12" s="1873"/>
    </row>
    <row r="13" spans="2:22" s="528" customFormat="1" ht="9" customHeight="1" x14ac:dyDescent="0.7">
      <c r="B13" s="529"/>
      <c r="C13" s="530"/>
      <c r="D13" s="530"/>
      <c r="E13" s="530"/>
      <c r="F13" s="531"/>
    </row>
    <row r="14" spans="2:22" s="1214" customFormat="1" ht="24.95" customHeight="1" x14ac:dyDescent="0.2">
      <c r="B14" s="1240" t="s">
        <v>89</v>
      </c>
      <c r="C14" s="1213"/>
      <c r="D14" s="1213"/>
      <c r="E14" s="1213"/>
      <c r="F14" s="1249" t="s">
        <v>11</v>
      </c>
    </row>
    <row r="15" spans="2:22" s="1214" customFormat="1" ht="9" customHeight="1" x14ac:dyDescent="0.2">
      <c r="B15" s="1241"/>
      <c r="C15" s="1215"/>
      <c r="D15" s="1215"/>
      <c r="E15" s="1215"/>
      <c r="F15" s="1250"/>
    </row>
    <row r="16" spans="2:22" s="1214" customFormat="1" ht="24.95" customHeight="1" x14ac:dyDescent="0.2">
      <c r="B16" s="1242" t="s">
        <v>530</v>
      </c>
      <c r="C16" s="1216">
        <v>7</v>
      </c>
      <c r="D16" s="1216">
        <v>8</v>
      </c>
      <c r="E16" s="1216">
        <v>8</v>
      </c>
      <c r="F16" s="1251" t="s">
        <v>292</v>
      </c>
    </row>
    <row r="17" spans="2:6" s="1214" customFormat="1" ht="9" customHeight="1" x14ac:dyDescent="0.2">
      <c r="B17" s="1241"/>
      <c r="C17" s="1217"/>
      <c r="D17" s="1217"/>
      <c r="E17" s="1217"/>
      <c r="F17" s="1250"/>
    </row>
    <row r="18" spans="2:6" s="1218" customFormat="1" ht="24.95" customHeight="1" x14ac:dyDescent="0.2">
      <c r="B18" s="1242" t="s">
        <v>531</v>
      </c>
      <c r="C18" s="1216"/>
      <c r="D18" s="1216"/>
      <c r="E18" s="1216"/>
      <c r="F18" s="1251" t="s">
        <v>123</v>
      </c>
    </row>
    <row r="19" spans="2:6" s="1218" customFormat="1" ht="24.95" customHeight="1" x14ac:dyDescent="0.2">
      <c r="B19" s="1557" t="s">
        <v>338</v>
      </c>
      <c r="C19" s="1216">
        <v>4.5</v>
      </c>
      <c r="D19" s="1216" t="s">
        <v>1120</v>
      </c>
      <c r="E19" s="1216" t="s">
        <v>1119</v>
      </c>
      <c r="F19" s="1556" t="s">
        <v>337</v>
      </c>
    </row>
    <row r="20" spans="2:6" s="1218" customFormat="1" ht="24.95" customHeight="1" x14ac:dyDescent="0.2">
      <c r="B20" s="1243" t="s">
        <v>457</v>
      </c>
      <c r="C20" s="1216">
        <v>4.5</v>
      </c>
      <c r="D20" s="1216" t="s">
        <v>1120</v>
      </c>
      <c r="E20" s="1216" t="s">
        <v>1119</v>
      </c>
      <c r="F20" s="1556" t="s">
        <v>458</v>
      </c>
    </row>
    <row r="21" spans="2:6" s="1214" customFormat="1" ht="24.95" customHeight="1" x14ac:dyDescent="0.2">
      <c r="B21" s="1557" t="s">
        <v>459</v>
      </c>
      <c r="C21" s="1216">
        <v>7</v>
      </c>
      <c r="D21" s="1216">
        <v>9.5</v>
      </c>
      <c r="E21" s="1216">
        <v>9.5</v>
      </c>
      <c r="F21" s="1556" t="s">
        <v>460</v>
      </c>
    </row>
    <row r="22" spans="2:6" s="1214" customFormat="1" ht="24.95" customHeight="1" x14ac:dyDescent="0.2">
      <c r="B22" s="1557" t="s">
        <v>1245</v>
      </c>
      <c r="C22" s="1216">
        <v>7</v>
      </c>
      <c r="D22" s="1216">
        <v>9.5</v>
      </c>
      <c r="E22" s="1216">
        <v>9.5</v>
      </c>
      <c r="F22" s="1556" t="s">
        <v>461</v>
      </c>
    </row>
    <row r="23" spans="2:6" s="1214" customFormat="1" ht="24.95" customHeight="1" x14ac:dyDescent="0.2">
      <c r="B23" s="1244" t="s">
        <v>462</v>
      </c>
      <c r="C23" s="1216">
        <v>12</v>
      </c>
      <c r="D23" s="1219">
        <v>12</v>
      </c>
      <c r="E23" s="1219">
        <v>12</v>
      </c>
      <c r="F23" s="1556" t="s">
        <v>1257</v>
      </c>
    </row>
    <row r="24" spans="2:6" s="1218" customFormat="1" ht="9" customHeight="1" thickBot="1" x14ac:dyDescent="0.25">
      <c r="B24" s="1245"/>
      <c r="C24" s="1220"/>
      <c r="D24" s="1220"/>
      <c r="E24" s="1220"/>
      <c r="F24" s="1252"/>
    </row>
    <row r="25" spans="2:6" s="1222" customFormat="1" ht="9" customHeight="1" thickTop="1" x14ac:dyDescent="0.2">
      <c r="B25" s="1246"/>
      <c r="C25" s="1221"/>
      <c r="D25" s="1221"/>
      <c r="E25" s="1221"/>
      <c r="F25" s="1253"/>
    </row>
    <row r="26" spans="2:6" s="1218" customFormat="1" ht="24.95" customHeight="1" x14ac:dyDescent="0.2">
      <c r="B26" s="1240" t="s">
        <v>184</v>
      </c>
      <c r="C26" s="1219"/>
      <c r="D26" s="1219"/>
      <c r="E26" s="1219"/>
      <c r="F26" s="1249" t="s">
        <v>12</v>
      </c>
    </row>
    <row r="27" spans="2:6" s="1214" customFormat="1" ht="9" customHeight="1" x14ac:dyDescent="0.2">
      <c r="B27" s="1241"/>
      <c r="C27" s="1217"/>
      <c r="D27" s="1217"/>
      <c r="E27" s="1217"/>
      <c r="F27" s="1250"/>
    </row>
    <row r="28" spans="2:6" s="1214" customFormat="1" ht="24.95" customHeight="1" x14ac:dyDescent="0.2">
      <c r="B28" s="1242" t="s">
        <v>463</v>
      </c>
      <c r="C28" s="1216"/>
      <c r="D28" s="1216"/>
      <c r="E28" s="1216"/>
      <c r="F28" s="1251" t="s">
        <v>292</v>
      </c>
    </row>
    <row r="29" spans="2:6" s="1214" customFormat="1" ht="24.95" customHeight="1" x14ac:dyDescent="0.2">
      <c r="B29" s="1557" t="s">
        <v>464</v>
      </c>
      <c r="C29" s="1223">
        <v>7</v>
      </c>
      <c r="D29" s="1223">
        <v>8</v>
      </c>
      <c r="E29" s="1223">
        <v>8</v>
      </c>
      <c r="F29" s="1556" t="s">
        <v>465</v>
      </c>
    </row>
    <row r="30" spans="2:6" s="1214" customFormat="1" ht="24.95" customHeight="1" x14ac:dyDescent="0.2">
      <c r="B30" s="1557" t="s">
        <v>466</v>
      </c>
      <c r="C30" s="1223">
        <v>7</v>
      </c>
      <c r="D30" s="1223">
        <v>8</v>
      </c>
      <c r="E30" s="1223">
        <v>8</v>
      </c>
      <c r="F30" s="1556" t="s">
        <v>467</v>
      </c>
    </row>
    <row r="31" spans="2:6" s="1214" customFormat="1" ht="9" customHeight="1" x14ac:dyDescent="0.2">
      <c r="B31" s="1241"/>
      <c r="C31" s="1217"/>
      <c r="D31" s="1217"/>
      <c r="E31" s="1217"/>
      <c r="F31" s="1250"/>
    </row>
    <row r="32" spans="2:6" s="1214" customFormat="1" ht="24.95" customHeight="1" x14ac:dyDescent="0.2">
      <c r="B32" s="1242" t="s">
        <v>531</v>
      </c>
      <c r="C32" s="1216"/>
      <c r="D32" s="1216"/>
      <c r="E32" s="1216"/>
      <c r="F32" s="1251" t="s">
        <v>123</v>
      </c>
    </row>
    <row r="33" spans="2:6" s="1214" customFormat="1" ht="24.95" customHeight="1" x14ac:dyDescent="0.2">
      <c r="B33" s="1557" t="s">
        <v>468</v>
      </c>
      <c r="C33" s="1223">
        <v>7</v>
      </c>
      <c r="D33" s="1223">
        <v>8.5</v>
      </c>
      <c r="E33" s="1223">
        <v>8.5</v>
      </c>
      <c r="F33" s="1556" t="s">
        <v>469</v>
      </c>
    </row>
    <row r="34" spans="2:6" s="1214" customFormat="1" ht="24.95" customHeight="1" x14ac:dyDescent="0.2">
      <c r="B34" s="1557" t="s">
        <v>796</v>
      </c>
      <c r="C34" s="1223">
        <v>7</v>
      </c>
      <c r="D34" s="1223">
        <v>9</v>
      </c>
      <c r="E34" s="1223">
        <v>9</v>
      </c>
      <c r="F34" s="1556" t="s">
        <v>470</v>
      </c>
    </row>
    <row r="35" spans="2:6" s="1214" customFormat="1" ht="24.95" customHeight="1" x14ac:dyDescent="0.2">
      <c r="B35" s="1244" t="s">
        <v>462</v>
      </c>
      <c r="C35" s="1223">
        <v>12</v>
      </c>
      <c r="D35" s="1221">
        <v>12</v>
      </c>
      <c r="E35" s="1219">
        <v>12</v>
      </c>
      <c r="F35" s="1556" t="s">
        <v>1257</v>
      </c>
    </row>
    <row r="36" spans="2:6" s="1214" customFormat="1" ht="9" customHeight="1" x14ac:dyDescent="0.2">
      <c r="B36" s="1241"/>
      <c r="C36" s="1217"/>
      <c r="D36" s="1217"/>
      <c r="E36" s="1217"/>
      <c r="F36" s="1250"/>
    </row>
    <row r="37" spans="2:6" s="1218" customFormat="1" ht="24.95" customHeight="1" x14ac:dyDescent="0.2">
      <c r="B37" s="1242" t="s">
        <v>471</v>
      </c>
      <c r="C37" s="1223">
        <v>7</v>
      </c>
      <c r="D37" s="1216">
        <v>9.5</v>
      </c>
      <c r="E37" s="1216">
        <v>9.5</v>
      </c>
      <c r="F37" s="1251" t="s">
        <v>472</v>
      </c>
    </row>
    <row r="38" spans="2:6" s="1218" customFormat="1" ht="9" customHeight="1" thickBot="1" x14ac:dyDescent="0.25">
      <c r="B38" s="1246"/>
      <c r="C38" s="1221"/>
      <c r="D38" s="1221"/>
      <c r="E38" s="1221"/>
      <c r="F38" s="1253"/>
    </row>
    <row r="39" spans="2:6" s="1222" customFormat="1" ht="9" customHeight="1" thickTop="1" x14ac:dyDescent="0.2">
      <c r="B39" s="1247"/>
      <c r="C39" s="1224"/>
      <c r="D39" s="1224"/>
      <c r="E39" s="1224"/>
      <c r="F39" s="1254"/>
    </row>
    <row r="40" spans="2:6" s="1218" customFormat="1" ht="24.95" customHeight="1" x14ac:dyDescent="0.2">
      <c r="B40" s="1191" t="s">
        <v>1305</v>
      </c>
      <c r="C40" s="1219"/>
      <c r="D40" s="1219"/>
      <c r="E40" s="1221"/>
      <c r="F40" s="1197" t="s">
        <v>1306</v>
      </c>
    </row>
    <row r="41" spans="2:6" s="1214" customFormat="1" ht="9" customHeight="1" x14ac:dyDescent="0.2">
      <c r="B41" s="1241"/>
      <c r="C41" s="1217"/>
      <c r="D41" s="1217"/>
      <c r="E41" s="1217"/>
      <c r="F41" s="1250"/>
    </row>
    <row r="42" spans="2:6" s="1218" customFormat="1" ht="24.95" customHeight="1" x14ac:dyDescent="0.2">
      <c r="B42" s="1248" t="s">
        <v>473</v>
      </c>
      <c r="C42" s="1216">
        <v>4.5</v>
      </c>
      <c r="D42" s="1216">
        <v>4.5</v>
      </c>
      <c r="E42" s="1216">
        <v>6</v>
      </c>
      <c r="F42" s="1556" t="s">
        <v>474</v>
      </c>
    </row>
    <row r="43" spans="2:6" s="1218" customFormat="1" ht="24.95" customHeight="1" x14ac:dyDescent="0.2">
      <c r="B43" s="1557" t="s">
        <v>475</v>
      </c>
      <c r="C43" s="1216">
        <v>4.5</v>
      </c>
      <c r="D43" s="1216" t="s">
        <v>1121</v>
      </c>
      <c r="E43" s="1216">
        <v>8</v>
      </c>
      <c r="F43" s="1556" t="s">
        <v>1248</v>
      </c>
    </row>
    <row r="44" spans="2:6" s="1218" customFormat="1" ht="24.95" customHeight="1" x14ac:dyDescent="0.2">
      <c r="B44" s="1248" t="s">
        <v>476</v>
      </c>
      <c r="C44" s="1216">
        <v>4.5</v>
      </c>
      <c r="D44" s="1216" t="s">
        <v>1121</v>
      </c>
      <c r="E44" s="1216">
        <v>6</v>
      </c>
      <c r="F44" s="1556" t="s">
        <v>477</v>
      </c>
    </row>
    <row r="45" spans="2:6" s="1218" customFormat="1" ht="24.95" customHeight="1" x14ac:dyDescent="0.2">
      <c r="B45" s="1244" t="s">
        <v>462</v>
      </c>
      <c r="C45" s="1216">
        <v>10</v>
      </c>
      <c r="D45" s="1216">
        <v>10</v>
      </c>
      <c r="E45" s="1216">
        <v>10</v>
      </c>
      <c r="F45" s="1556" t="s">
        <v>1257</v>
      </c>
    </row>
    <row r="46" spans="2:6" s="1218" customFormat="1" ht="9" customHeight="1" thickBot="1" x14ac:dyDescent="0.25">
      <c r="B46" s="1245"/>
      <c r="C46" s="1220"/>
      <c r="D46" s="1220"/>
      <c r="E46" s="1220"/>
      <c r="F46" s="1252"/>
    </row>
    <row r="47" spans="2:6" s="1222" customFormat="1" ht="9" customHeight="1" thickTop="1" x14ac:dyDescent="0.2">
      <c r="B47" s="1246"/>
      <c r="C47" s="1221"/>
      <c r="D47" s="1221"/>
      <c r="E47" s="1221"/>
      <c r="F47" s="1253"/>
    </row>
    <row r="48" spans="2:6" s="1214" customFormat="1" ht="24.95" customHeight="1" x14ac:dyDescent="0.2">
      <c r="B48" s="1240" t="s">
        <v>186</v>
      </c>
      <c r="C48" s="1219"/>
      <c r="D48" s="1219"/>
      <c r="E48" s="1219"/>
      <c r="F48" s="1249" t="s">
        <v>637</v>
      </c>
    </row>
    <row r="49" spans="2:6" s="1214" customFormat="1" ht="9" customHeight="1" x14ac:dyDescent="0.2">
      <c r="B49" s="1241"/>
      <c r="C49" s="1217"/>
      <c r="D49" s="1217"/>
      <c r="E49" s="1217"/>
      <c r="F49" s="1250"/>
    </row>
    <row r="50" spans="2:6" s="1218" customFormat="1" ht="24.95" customHeight="1" x14ac:dyDescent="0.2">
      <c r="B50" s="1557" t="s">
        <v>478</v>
      </c>
      <c r="C50" s="1216"/>
      <c r="D50" s="1216"/>
      <c r="E50" s="1216"/>
      <c r="F50" s="1556" t="s">
        <v>479</v>
      </c>
    </row>
    <row r="51" spans="2:6" s="1218" customFormat="1" ht="24.95" customHeight="1" x14ac:dyDescent="0.2">
      <c r="B51" s="1557" t="s">
        <v>480</v>
      </c>
      <c r="C51" s="1216">
        <v>7</v>
      </c>
      <c r="D51" s="1216">
        <v>7.5</v>
      </c>
      <c r="E51" s="1216">
        <v>7.5</v>
      </c>
      <c r="F51" s="1556" t="s">
        <v>481</v>
      </c>
    </row>
    <row r="52" spans="2:6" s="1218" customFormat="1" ht="24.95" customHeight="1" x14ac:dyDescent="0.2">
      <c r="B52" s="1557" t="s">
        <v>1246</v>
      </c>
      <c r="C52" s="1216">
        <v>7.5</v>
      </c>
      <c r="D52" s="1216">
        <v>8</v>
      </c>
      <c r="E52" s="1216">
        <v>8</v>
      </c>
      <c r="F52" s="1556" t="s">
        <v>482</v>
      </c>
    </row>
    <row r="53" spans="2:6" s="1214" customFormat="1" ht="25.5" customHeight="1" x14ac:dyDescent="0.2">
      <c r="B53" s="1557" t="s">
        <v>483</v>
      </c>
      <c r="C53" s="1216" t="s">
        <v>1169</v>
      </c>
      <c r="D53" s="1216" t="s">
        <v>1122</v>
      </c>
      <c r="E53" s="1216" t="s">
        <v>1122</v>
      </c>
      <c r="F53" s="1556" t="s">
        <v>484</v>
      </c>
    </row>
    <row r="54" spans="2:6" s="1218" customFormat="1" ht="24.95" customHeight="1" x14ac:dyDescent="0.2">
      <c r="B54" s="1244" t="s">
        <v>462</v>
      </c>
      <c r="C54" s="1219">
        <v>12</v>
      </c>
      <c r="D54" s="1216">
        <v>12</v>
      </c>
      <c r="E54" s="1216">
        <v>12</v>
      </c>
      <c r="F54" s="1556" t="s">
        <v>1257</v>
      </c>
    </row>
    <row r="55" spans="2:6" s="1218" customFormat="1" ht="9" customHeight="1" thickBot="1" x14ac:dyDescent="0.25">
      <c r="B55" s="1245"/>
      <c r="C55" s="1225"/>
      <c r="D55" s="1225"/>
      <c r="E55" s="1225"/>
      <c r="F55" s="1252"/>
    </row>
    <row r="56" spans="2:6" s="1222" customFormat="1" ht="9" customHeight="1" thickTop="1" x14ac:dyDescent="0.2">
      <c r="B56" s="1247"/>
      <c r="C56" s="1226"/>
      <c r="D56" s="1226"/>
      <c r="E56" s="1226"/>
      <c r="F56" s="1254"/>
    </row>
    <row r="57" spans="2:6" s="1214" customFormat="1" ht="24.95" customHeight="1" x14ac:dyDescent="0.2">
      <c r="B57" s="1240" t="s">
        <v>190</v>
      </c>
      <c r="C57" s="1227"/>
      <c r="D57" s="1228"/>
      <c r="E57" s="1227"/>
      <c r="F57" s="1249" t="s">
        <v>638</v>
      </c>
    </row>
    <row r="58" spans="2:6" s="1214" customFormat="1" ht="9" customHeight="1" x14ac:dyDescent="0.2">
      <c r="B58" s="1241"/>
      <c r="C58" s="1229"/>
      <c r="D58" s="1229"/>
      <c r="E58" s="1229"/>
      <c r="F58" s="1250"/>
    </row>
    <row r="59" spans="2:6" s="1214" customFormat="1" ht="25.5" customHeight="1" x14ac:dyDescent="0.2">
      <c r="B59" s="1241"/>
      <c r="C59" s="1230" t="s">
        <v>524</v>
      </c>
      <c r="D59" s="1230" t="s">
        <v>1365</v>
      </c>
      <c r="E59" s="1230" t="s">
        <v>425</v>
      </c>
      <c r="F59" s="1250"/>
    </row>
    <row r="60" spans="2:6" s="1214" customFormat="1" ht="30.75" x14ac:dyDescent="0.2">
      <c r="B60" s="1241"/>
      <c r="C60" s="1231" t="s">
        <v>474</v>
      </c>
      <c r="D60" s="1232" t="s">
        <v>1364</v>
      </c>
      <c r="E60" s="1231" t="s">
        <v>426</v>
      </c>
      <c r="F60" s="1250"/>
    </row>
    <row r="61" spans="2:6" s="1214" customFormat="1" ht="9" customHeight="1" x14ac:dyDescent="0.2">
      <c r="B61" s="1241"/>
      <c r="C61" s="1233"/>
      <c r="D61" s="1233"/>
      <c r="E61" s="1233"/>
      <c r="F61" s="1250"/>
    </row>
    <row r="62" spans="2:6" s="1214" customFormat="1" ht="24.75" customHeight="1" x14ac:dyDescent="0.2">
      <c r="B62" s="1242" t="s">
        <v>531</v>
      </c>
      <c r="C62" s="1234"/>
      <c r="D62" s="1234"/>
      <c r="E62" s="1234"/>
      <c r="F62" s="1251" t="s">
        <v>123</v>
      </c>
    </row>
    <row r="63" spans="2:6" s="1218" customFormat="1" ht="24.95" customHeight="1" x14ac:dyDescent="0.2">
      <c r="B63" s="1557" t="s">
        <v>525</v>
      </c>
      <c r="C63" s="1216">
        <v>7</v>
      </c>
      <c r="D63" s="1216">
        <v>8.5</v>
      </c>
      <c r="E63" s="1216">
        <v>9</v>
      </c>
      <c r="F63" s="1255" t="s">
        <v>526</v>
      </c>
    </row>
    <row r="64" spans="2:6" s="1214" customFormat="1" ht="24.95" customHeight="1" x14ac:dyDescent="0.2">
      <c r="B64" s="1557" t="s">
        <v>1247</v>
      </c>
      <c r="C64" s="1216">
        <v>7</v>
      </c>
      <c r="D64" s="1216">
        <v>8.5</v>
      </c>
      <c r="E64" s="1216">
        <v>9</v>
      </c>
      <c r="F64" s="1556" t="s">
        <v>1231</v>
      </c>
    </row>
    <row r="65" spans="1:6" s="1218" customFormat="1" ht="24.75" customHeight="1" x14ac:dyDescent="0.2">
      <c r="B65" s="1557" t="s">
        <v>1738</v>
      </c>
      <c r="C65" s="1216">
        <v>7</v>
      </c>
      <c r="D65" s="1216">
        <v>8.5</v>
      </c>
      <c r="E65" s="1216">
        <v>9</v>
      </c>
      <c r="F65" s="1556" t="s">
        <v>527</v>
      </c>
    </row>
    <row r="66" spans="1:6" s="1214" customFormat="1" ht="25.5" customHeight="1" x14ac:dyDescent="0.2">
      <c r="B66" s="1557" t="s">
        <v>682</v>
      </c>
      <c r="C66" s="1216">
        <v>7</v>
      </c>
      <c r="D66" s="1216">
        <v>8.5</v>
      </c>
      <c r="E66" s="1216">
        <v>9</v>
      </c>
      <c r="F66" s="1556" t="s">
        <v>96</v>
      </c>
    </row>
    <row r="67" spans="1:6" s="1214" customFormat="1" ht="24.95" customHeight="1" x14ac:dyDescent="0.2">
      <c r="B67" s="1246" t="s">
        <v>97</v>
      </c>
      <c r="C67" s="1216">
        <v>7</v>
      </c>
      <c r="D67" s="1216">
        <v>8.5</v>
      </c>
      <c r="E67" s="1216">
        <v>9</v>
      </c>
      <c r="F67" s="1253" t="s">
        <v>98</v>
      </c>
    </row>
    <row r="68" spans="1:6" s="1218" customFormat="1" ht="24.95" customHeight="1" x14ac:dyDescent="0.2">
      <c r="B68" s="1244" t="s">
        <v>517</v>
      </c>
      <c r="C68" s="1221">
        <v>7</v>
      </c>
      <c r="D68" s="1221">
        <v>7</v>
      </c>
      <c r="E68" s="1221" t="s">
        <v>708</v>
      </c>
      <c r="F68" s="1556" t="s">
        <v>518</v>
      </c>
    </row>
    <row r="69" spans="1:6" s="1218" customFormat="1" ht="24.95" customHeight="1" x14ac:dyDescent="0.2">
      <c r="B69" s="1244" t="s">
        <v>462</v>
      </c>
      <c r="C69" s="1221">
        <v>12</v>
      </c>
      <c r="D69" s="1221">
        <v>12</v>
      </c>
      <c r="E69" s="1221">
        <v>12</v>
      </c>
      <c r="F69" s="1556" t="s">
        <v>1257</v>
      </c>
    </row>
    <row r="70" spans="1:6" s="1218" customFormat="1" ht="8.25" customHeight="1" x14ac:dyDescent="0.2">
      <c r="B70" s="1244"/>
      <c r="C70" s="1235"/>
      <c r="D70" s="1235"/>
      <c r="E70" s="1235"/>
      <c r="F70" s="1556"/>
    </row>
    <row r="71" spans="1:6" s="1214" customFormat="1" ht="25.5" customHeight="1" x14ac:dyDescent="0.2">
      <c r="B71" s="1242" t="s">
        <v>471</v>
      </c>
      <c r="C71" s="1236">
        <v>9.5</v>
      </c>
      <c r="D71" s="1217" t="s">
        <v>708</v>
      </c>
      <c r="E71" s="1217" t="s">
        <v>708</v>
      </c>
      <c r="F71" s="1251" t="s">
        <v>472</v>
      </c>
    </row>
    <row r="72" spans="1:6" s="1214" customFormat="1" ht="15" customHeight="1" thickBot="1" x14ac:dyDescent="0.25">
      <c r="B72" s="1237"/>
      <c r="C72" s="1238"/>
      <c r="D72" s="1238"/>
      <c r="E72" s="1239"/>
      <c r="F72" s="1256"/>
    </row>
    <row r="73" spans="1:6" s="205" customFormat="1" ht="9" customHeight="1" thickTop="1" x14ac:dyDescent="0.5">
      <c r="B73" s="206"/>
      <c r="C73" s="207"/>
      <c r="D73" s="207"/>
      <c r="E73" s="207"/>
      <c r="F73" s="1257"/>
    </row>
    <row r="74" spans="1:6" s="333" customFormat="1" ht="18.75" customHeight="1" x14ac:dyDescent="0.5">
      <c r="B74" s="414" t="s">
        <v>1721</v>
      </c>
      <c r="F74" s="414" t="s">
        <v>1723</v>
      </c>
    </row>
    <row r="75" spans="1:6" s="333" customFormat="1" ht="18.75" customHeight="1" x14ac:dyDescent="0.5">
      <c r="B75" s="356" t="s">
        <v>1537</v>
      </c>
      <c r="C75" s="535"/>
      <c r="D75" s="535"/>
      <c r="E75" s="535"/>
      <c r="F75" s="414" t="s">
        <v>1539</v>
      </c>
    </row>
    <row r="76" spans="1:6" s="538" customFormat="1" ht="22.5" x14ac:dyDescent="0.5">
      <c r="A76" s="333"/>
      <c r="B76" s="536" t="s">
        <v>1538</v>
      </c>
      <c r="C76" s="537"/>
      <c r="D76" s="537"/>
      <c r="E76" s="537"/>
      <c r="F76" s="538" t="s">
        <v>1540</v>
      </c>
    </row>
    <row r="77" spans="1:6" s="209" customFormat="1" x14ac:dyDescent="0.5">
      <c r="B77" s="210"/>
      <c r="C77" s="208"/>
      <c r="D77" s="208"/>
      <c r="E77" s="208"/>
      <c r="F77" s="211"/>
    </row>
    <row r="78" spans="1:6" s="205" customFormat="1" ht="9.9499999999999993" customHeight="1" x14ac:dyDescent="0.5">
      <c r="B78" s="212"/>
      <c r="C78" s="213"/>
      <c r="D78" s="213"/>
      <c r="E78" s="213"/>
      <c r="F78" s="214"/>
    </row>
    <row r="79" spans="1:6" s="209" customFormat="1" ht="9.9499999999999993" customHeight="1" x14ac:dyDescent="0.5">
      <c r="B79" s="215"/>
      <c r="C79" s="210"/>
      <c r="D79" s="210"/>
      <c r="E79" s="210"/>
      <c r="F79" s="215"/>
    </row>
    <row r="80" spans="1:6" s="204" customFormat="1" ht="23.25" x14ac:dyDescent="0.5">
      <c r="B80" s="216"/>
      <c r="C80" s="217"/>
      <c r="D80" s="217"/>
      <c r="E80" s="217"/>
      <c r="F80" s="218"/>
    </row>
    <row r="81" spans="2:6" s="205" customFormat="1" ht="9.9499999999999993" customHeight="1" x14ac:dyDescent="0.5">
      <c r="B81" s="212"/>
      <c r="C81" s="213"/>
      <c r="D81" s="213"/>
      <c r="E81" s="213"/>
      <c r="F81" s="214"/>
    </row>
    <row r="82" spans="2:6" s="220" customFormat="1" x14ac:dyDescent="0.5">
      <c r="B82" s="214"/>
      <c r="C82" s="219"/>
      <c r="D82" s="219"/>
      <c r="E82" s="219"/>
      <c r="F82" s="214"/>
    </row>
    <row r="83" spans="2:6" s="209" customFormat="1" x14ac:dyDescent="0.5">
      <c r="B83" s="210"/>
      <c r="C83" s="208"/>
      <c r="D83" s="208"/>
      <c r="E83" s="208"/>
      <c r="F83" s="211"/>
    </row>
    <row r="84" spans="2:6" s="209" customFormat="1" x14ac:dyDescent="0.5">
      <c r="B84" s="210"/>
      <c r="C84" s="208"/>
      <c r="D84" s="208"/>
      <c r="E84" s="208"/>
      <c r="F84" s="211"/>
    </row>
    <row r="85" spans="2:6" s="205" customFormat="1" ht="9.9499999999999993" customHeight="1" x14ac:dyDescent="0.5">
      <c r="B85" s="212"/>
      <c r="C85" s="213"/>
      <c r="D85" s="213"/>
      <c r="E85" s="213"/>
      <c r="F85" s="214"/>
    </row>
    <row r="86" spans="2:6" s="220" customFormat="1" x14ac:dyDescent="0.5">
      <c r="B86" s="214"/>
      <c r="C86" s="219"/>
      <c r="D86" s="219"/>
      <c r="E86" s="219"/>
      <c r="F86" s="214"/>
    </row>
    <row r="87" spans="2:6" s="209" customFormat="1" x14ac:dyDescent="0.5">
      <c r="B87" s="210"/>
      <c r="C87" s="208"/>
      <c r="D87" s="208"/>
      <c r="E87" s="208"/>
      <c r="F87" s="211"/>
    </row>
    <row r="88" spans="2:6" s="209" customFormat="1" x14ac:dyDescent="0.5">
      <c r="B88" s="210"/>
      <c r="C88" s="208"/>
      <c r="D88" s="208"/>
      <c r="E88" s="208"/>
      <c r="F88" s="211"/>
    </row>
    <row r="89" spans="2:6" s="209" customFormat="1" x14ac:dyDescent="0.5">
      <c r="B89" s="210"/>
      <c r="C89" s="208"/>
      <c r="D89" s="208"/>
      <c r="E89" s="208"/>
      <c r="F89" s="211"/>
    </row>
    <row r="90" spans="2:6" s="209" customFormat="1" x14ac:dyDescent="0.5">
      <c r="B90" s="210"/>
      <c r="C90" s="208"/>
      <c r="D90" s="208"/>
      <c r="E90" s="208"/>
      <c r="F90" s="211"/>
    </row>
    <row r="91" spans="2:6" s="209" customFormat="1" x14ac:dyDescent="0.5">
      <c r="B91" s="221"/>
      <c r="C91" s="208"/>
      <c r="D91" s="208"/>
      <c r="E91" s="208"/>
      <c r="F91" s="211"/>
    </row>
    <row r="92" spans="2:6" s="220" customFormat="1" x14ac:dyDescent="0.5">
      <c r="B92" s="214"/>
      <c r="C92" s="219"/>
      <c r="D92" s="219"/>
      <c r="E92" s="219"/>
      <c r="F92" s="214"/>
    </row>
    <row r="93" spans="2:6" s="209" customFormat="1" x14ac:dyDescent="0.5">
      <c r="B93" s="214"/>
      <c r="C93" s="222"/>
      <c r="D93" s="222"/>
      <c r="E93" s="222"/>
      <c r="F93" s="214"/>
    </row>
    <row r="94" spans="2:6" s="220" customFormat="1" x14ac:dyDescent="0.5">
      <c r="B94" s="214"/>
      <c r="C94" s="219"/>
      <c r="D94" s="219"/>
      <c r="E94" s="219"/>
      <c r="F94" s="214"/>
    </row>
    <row r="95" spans="2:6" s="209" customFormat="1" x14ac:dyDescent="0.5">
      <c r="B95" s="210"/>
      <c r="C95" s="208"/>
      <c r="D95" s="208"/>
      <c r="E95" s="208"/>
      <c r="F95" s="211"/>
    </row>
    <row r="96" spans="2:6" s="209" customFormat="1" x14ac:dyDescent="0.5">
      <c r="B96" s="210"/>
      <c r="C96" s="208"/>
      <c r="D96" s="208"/>
      <c r="E96" s="208"/>
      <c r="F96" s="211"/>
    </row>
    <row r="97" spans="2:6" s="205" customFormat="1" ht="9.9499999999999993" customHeight="1" x14ac:dyDescent="0.5">
      <c r="B97" s="212"/>
      <c r="C97" s="213"/>
      <c r="D97" s="213"/>
      <c r="E97" s="213"/>
      <c r="F97" s="214"/>
    </row>
    <row r="98" spans="2:6" s="220" customFormat="1" x14ac:dyDescent="0.5">
      <c r="B98" s="214"/>
      <c r="C98" s="219"/>
      <c r="D98" s="219"/>
      <c r="E98" s="219"/>
      <c r="F98" s="214"/>
    </row>
    <row r="99" spans="2:6" s="209" customFormat="1" x14ac:dyDescent="0.5">
      <c r="B99" s="210"/>
      <c r="C99" s="208"/>
      <c r="D99" s="208"/>
      <c r="E99" s="208"/>
      <c r="F99" s="211"/>
    </row>
    <row r="100" spans="2:6" s="209" customFormat="1" x14ac:dyDescent="0.5">
      <c r="B100" s="210"/>
      <c r="C100" s="208"/>
      <c r="D100" s="208"/>
      <c r="E100" s="208"/>
      <c r="F100" s="211"/>
    </row>
    <row r="101" spans="2:6" s="209" customFormat="1" x14ac:dyDescent="0.5">
      <c r="B101" s="210"/>
      <c r="C101" s="208"/>
      <c r="D101" s="208"/>
      <c r="E101" s="208"/>
      <c r="F101" s="211"/>
    </row>
    <row r="102" spans="2:6" s="209" customFormat="1" ht="9.9499999999999993" customHeight="1" x14ac:dyDescent="0.5">
      <c r="B102" s="214"/>
      <c r="C102" s="223"/>
      <c r="D102" s="223"/>
      <c r="E102" s="223"/>
      <c r="F102" s="214"/>
    </row>
    <row r="103" spans="2:6" x14ac:dyDescent="0.5">
      <c r="B103" s="224"/>
      <c r="C103" s="225"/>
      <c r="D103" s="225"/>
      <c r="E103" s="225"/>
      <c r="F103" s="224"/>
    </row>
    <row r="104" spans="2:6" x14ac:dyDescent="0.5">
      <c r="B104" s="224"/>
      <c r="C104" s="225"/>
      <c r="D104" s="225"/>
      <c r="E104" s="225"/>
      <c r="F104" s="224"/>
    </row>
    <row r="105" spans="2:6" x14ac:dyDescent="0.5">
      <c r="B105" s="224"/>
      <c r="C105" s="199"/>
      <c r="D105" s="199"/>
      <c r="E105" s="199"/>
      <c r="F105" s="199"/>
    </row>
    <row r="106" spans="2:6" x14ac:dyDescent="0.5">
      <c r="B106" s="224"/>
      <c r="C106" s="199"/>
      <c r="D106" s="199"/>
      <c r="E106" s="199"/>
      <c r="F106" s="199"/>
    </row>
    <row r="107" spans="2:6" x14ac:dyDescent="0.5">
      <c r="B107" s="224"/>
      <c r="C107" s="199"/>
      <c r="D107" s="199"/>
      <c r="E107" s="199"/>
      <c r="F107" s="199"/>
    </row>
    <row r="108" spans="2:6" x14ac:dyDescent="0.5">
      <c r="B108" s="224"/>
      <c r="C108" s="224"/>
      <c r="D108" s="224"/>
      <c r="E108" s="224"/>
      <c r="F108" s="224"/>
    </row>
    <row r="109" spans="2:6" x14ac:dyDescent="0.5">
      <c r="B109" s="224"/>
      <c r="C109" s="225"/>
      <c r="D109" s="225"/>
      <c r="E109" s="225"/>
      <c r="F109" s="224"/>
    </row>
    <row r="110" spans="2:6" x14ac:dyDescent="0.5">
      <c r="B110" s="224"/>
      <c r="C110" s="225"/>
      <c r="D110" s="225"/>
      <c r="E110" s="225"/>
      <c r="F110" s="224"/>
    </row>
    <row r="111" spans="2:6" x14ac:dyDescent="0.5">
      <c r="B111" s="224"/>
      <c r="C111" s="225"/>
      <c r="D111" s="225"/>
      <c r="E111" s="225"/>
      <c r="F111" s="224"/>
    </row>
    <row r="112" spans="2:6" x14ac:dyDescent="0.5">
      <c r="B112" s="224"/>
      <c r="C112" s="225"/>
      <c r="D112" s="225"/>
      <c r="E112" s="225"/>
      <c r="F112" s="224"/>
    </row>
    <row r="113" spans="2:6" x14ac:dyDescent="0.5">
      <c r="B113" s="224"/>
      <c r="C113" s="225"/>
      <c r="D113" s="225"/>
      <c r="E113" s="225"/>
      <c r="F113" s="224"/>
    </row>
    <row r="114" spans="2:6" x14ac:dyDescent="0.5">
      <c r="B114" s="224"/>
      <c r="C114" s="225"/>
      <c r="D114" s="225"/>
      <c r="E114" s="225"/>
      <c r="F114" s="224"/>
    </row>
    <row r="115" spans="2:6" x14ac:dyDescent="0.5">
      <c r="B115" s="224"/>
      <c r="C115" s="225"/>
      <c r="D115" s="225"/>
      <c r="E115" s="225"/>
      <c r="F115" s="224"/>
    </row>
    <row r="116" spans="2:6" x14ac:dyDescent="0.5">
      <c r="B116" s="224"/>
      <c r="C116" s="225"/>
      <c r="D116" s="225"/>
      <c r="E116" s="225"/>
      <c r="F116" s="224"/>
    </row>
    <row r="117" spans="2:6" x14ac:dyDescent="0.5">
      <c r="B117" s="224"/>
      <c r="C117" s="225"/>
      <c r="D117" s="225"/>
      <c r="E117" s="225"/>
      <c r="F117" s="224"/>
    </row>
    <row r="118" spans="2:6" x14ac:dyDescent="0.5">
      <c r="B118" s="224"/>
      <c r="C118" s="225"/>
      <c r="D118" s="225"/>
      <c r="E118" s="225"/>
      <c r="F118" s="224"/>
    </row>
    <row r="119" spans="2:6" x14ac:dyDescent="0.5">
      <c r="B119" s="224"/>
      <c r="C119" s="225"/>
      <c r="D119" s="225"/>
      <c r="E119" s="225"/>
      <c r="F119" s="224"/>
    </row>
    <row r="120" spans="2:6" x14ac:dyDescent="0.5">
      <c r="B120" s="224"/>
      <c r="C120" s="225"/>
      <c r="D120" s="225"/>
      <c r="E120" s="225"/>
      <c r="F120" s="224"/>
    </row>
    <row r="121" spans="2:6" x14ac:dyDescent="0.5">
      <c r="B121" s="224"/>
      <c r="C121" s="225"/>
      <c r="D121" s="225"/>
      <c r="E121" s="225"/>
      <c r="F121" s="224"/>
    </row>
    <row r="122" spans="2:6" x14ac:dyDescent="0.5">
      <c r="B122" s="224"/>
      <c r="C122" s="225"/>
      <c r="D122" s="225"/>
      <c r="E122" s="225"/>
      <c r="F122" s="224"/>
    </row>
    <row r="123" spans="2:6" x14ac:dyDescent="0.5">
      <c r="B123" s="224"/>
      <c r="C123" s="225"/>
      <c r="D123" s="225"/>
      <c r="E123" s="225"/>
      <c r="F123" s="224"/>
    </row>
    <row r="124" spans="2:6" x14ac:dyDescent="0.5">
      <c r="B124" s="224"/>
      <c r="C124" s="225"/>
      <c r="D124" s="225"/>
      <c r="E124" s="225"/>
      <c r="F124" s="224"/>
    </row>
    <row r="125" spans="2:6" x14ac:dyDescent="0.5">
      <c r="B125" s="224"/>
      <c r="C125" s="225"/>
      <c r="D125" s="225"/>
      <c r="E125" s="225"/>
      <c r="F125" s="224"/>
    </row>
    <row r="126" spans="2:6" x14ac:dyDescent="0.5">
      <c r="B126" s="224"/>
      <c r="C126" s="225"/>
      <c r="D126" s="225"/>
      <c r="E126" s="225"/>
      <c r="F126" s="224"/>
    </row>
    <row r="127" spans="2:6" x14ac:dyDescent="0.5">
      <c r="B127" s="224"/>
      <c r="C127" s="225"/>
      <c r="D127" s="225"/>
      <c r="E127" s="225"/>
      <c r="F127" s="224"/>
    </row>
    <row r="128" spans="2:6" x14ac:dyDescent="0.5">
      <c r="B128" s="224"/>
      <c r="C128" s="225"/>
      <c r="D128" s="225"/>
      <c r="E128" s="225"/>
      <c r="F128" s="224"/>
    </row>
    <row r="129" spans="2:6" x14ac:dyDescent="0.5">
      <c r="B129" s="224"/>
      <c r="C129" s="225"/>
      <c r="D129" s="225"/>
      <c r="E129" s="225"/>
      <c r="F129" s="224"/>
    </row>
    <row r="130" spans="2:6" x14ac:dyDescent="0.5">
      <c r="B130" s="224"/>
      <c r="C130" s="225"/>
      <c r="D130" s="225"/>
      <c r="E130" s="225"/>
      <c r="F130" s="224"/>
    </row>
    <row r="131" spans="2:6" x14ac:dyDescent="0.5">
      <c r="B131" s="224"/>
      <c r="C131" s="225"/>
      <c r="D131" s="225"/>
      <c r="E131" s="225"/>
      <c r="F131" s="224"/>
    </row>
    <row r="132" spans="2:6" x14ac:dyDescent="0.5">
      <c r="B132" s="224"/>
      <c r="C132" s="225"/>
      <c r="D132" s="225"/>
      <c r="E132" s="225"/>
      <c r="F132" s="224"/>
    </row>
    <row r="133" spans="2:6" x14ac:dyDescent="0.5">
      <c r="B133" s="224"/>
      <c r="C133" s="225"/>
      <c r="D133" s="225"/>
      <c r="E133" s="225"/>
      <c r="F133" s="224"/>
    </row>
    <row r="134" spans="2:6" x14ac:dyDescent="0.5">
      <c r="B134" s="224"/>
      <c r="C134" s="225"/>
      <c r="D134" s="225"/>
      <c r="E134" s="225"/>
      <c r="F134" s="224"/>
    </row>
    <row r="135" spans="2:6" x14ac:dyDescent="0.5">
      <c r="B135" s="224"/>
      <c r="C135" s="225"/>
      <c r="D135" s="225"/>
      <c r="E135" s="225"/>
      <c r="F135" s="224"/>
    </row>
    <row r="136" spans="2:6" x14ac:dyDescent="0.5">
      <c r="B136" s="224"/>
      <c r="C136" s="225"/>
      <c r="D136" s="225"/>
      <c r="E136" s="225"/>
      <c r="F136" s="224"/>
    </row>
    <row r="137" spans="2:6" x14ac:dyDescent="0.5">
      <c r="B137" s="224"/>
      <c r="C137" s="225"/>
      <c r="D137" s="225"/>
      <c r="E137" s="225"/>
      <c r="F137" s="224"/>
    </row>
    <row r="138" spans="2:6" x14ac:dyDescent="0.5">
      <c r="B138" s="224"/>
      <c r="C138" s="225"/>
      <c r="D138" s="225"/>
      <c r="E138" s="225"/>
      <c r="F138" s="224"/>
    </row>
    <row r="139" spans="2:6" x14ac:dyDescent="0.5">
      <c r="B139" s="224"/>
      <c r="C139" s="225"/>
      <c r="D139" s="225"/>
      <c r="E139" s="225"/>
      <c r="F139" s="224"/>
    </row>
    <row r="140" spans="2:6" x14ac:dyDescent="0.5">
      <c r="B140" s="224"/>
      <c r="C140" s="225"/>
      <c r="D140" s="225"/>
      <c r="E140" s="225"/>
      <c r="F140" s="224"/>
    </row>
    <row r="141" spans="2:6" x14ac:dyDescent="0.5">
      <c r="B141" s="224"/>
      <c r="C141" s="225"/>
      <c r="D141" s="225"/>
      <c r="E141" s="225"/>
      <c r="F141" s="224"/>
    </row>
    <row r="142" spans="2:6" x14ac:dyDescent="0.5">
      <c r="B142" s="224"/>
      <c r="C142" s="225"/>
      <c r="D142" s="225"/>
      <c r="E142" s="225"/>
      <c r="F142" s="224"/>
    </row>
    <row r="143" spans="2:6" x14ac:dyDescent="0.5">
      <c r="B143" s="224"/>
      <c r="C143" s="225"/>
      <c r="D143" s="225"/>
      <c r="E143" s="225"/>
      <c r="F143" s="224"/>
    </row>
    <row r="144" spans="2:6" x14ac:dyDescent="0.5">
      <c r="B144" s="224"/>
      <c r="C144" s="225"/>
      <c r="D144" s="225"/>
      <c r="E144" s="225"/>
      <c r="F144" s="224"/>
    </row>
    <row r="145" spans="2:6" x14ac:dyDescent="0.5">
      <c r="B145" s="224"/>
      <c r="C145" s="225"/>
      <c r="D145" s="225"/>
      <c r="E145" s="225"/>
      <c r="F145" s="224"/>
    </row>
    <row r="146" spans="2:6" x14ac:dyDescent="0.5">
      <c r="B146" s="224"/>
      <c r="C146" s="225"/>
      <c r="D146" s="225"/>
      <c r="E146" s="225"/>
      <c r="F146" s="224"/>
    </row>
    <row r="147" spans="2:6" x14ac:dyDescent="0.5">
      <c r="B147" s="224"/>
      <c r="C147" s="225"/>
      <c r="D147" s="225"/>
      <c r="E147" s="225"/>
      <c r="F147" s="224"/>
    </row>
    <row r="148" spans="2:6" x14ac:dyDescent="0.5">
      <c r="B148" s="224"/>
      <c r="C148" s="225"/>
      <c r="D148" s="225"/>
      <c r="E148" s="225"/>
      <c r="F148" s="224"/>
    </row>
    <row r="149" spans="2:6" x14ac:dyDescent="0.5">
      <c r="B149" s="224"/>
      <c r="C149" s="225"/>
      <c r="D149" s="225"/>
      <c r="E149" s="225"/>
      <c r="F149" s="224"/>
    </row>
    <row r="150" spans="2:6" x14ac:dyDescent="0.5">
      <c r="B150" s="224"/>
      <c r="C150" s="225"/>
      <c r="D150" s="225"/>
      <c r="E150" s="225"/>
      <c r="F150" s="224"/>
    </row>
    <row r="151" spans="2:6" x14ac:dyDescent="0.5">
      <c r="B151" s="224"/>
      <c r="C151" s="225"/>
      <c r="D151" s="225"/>
      <c r="E151" s="225"/>
      <c r="F151" s="224"/>
    </row>
    <row r="152" spans="2:6" x14ac:dyDescent="0.5">
      <c r="B152" s="224"/>
      <c r="C152" s="225"/>
      <c r="D152" s="225"/>
      <c r="E152" s="225"/>
      <c r="F152" s="224"/>
    </row>
    <row r="153" spans="2:6" x14ac:dyDescent="0.5">
      <c r="B153" s="224"/>
      <c r="C153" s="225"/>
      <c r="D153" s="225"/>
      <c r="E153" s="225"/>
      <c r="F153" s="224"/>
    </row>
    <row r="154" spans="2:6" x14ac:dyDescent="0.5">
      <c r="B154" s="224"/>
      <c r="C154" s="225"/>
      <c r="D154" s="225"/>
      <c r="E154" s="225"/>
      <c r="F154" s="224"/>
    </row>
    <row r="155" spans="2:6" x14ac:dyDescent="0.5">
      <c r="B155" s="224"/>
      <c r="C155" s="225"/>
      <c r="D155" s="225"/>
      <c r="E155" s="225"/>
      <c r="F155" s="224"/>
    </row>
    <row r="156" spans="2:6" x14ac:dyDescent="0.5">
      <c r="B156" s="224"/>
      <c r="C156" s="225"/>
      <c r="D156" s="225"/>
      <c r="E156" s="225"/>
      <c r="F156" s="224"/>
    </row>
    <row r="157" spans="2:6" x14ac:dyDescent="0.5">
      <c r="B157" s="224"/>
      <c r="C157" s="225"/>
      <c r="D157" s="225"/>
      <c r="E157" s="225"/>
      <c r="F157" s="224"/>
    </row>
    <row r="158" spans="2:6" x14ac:dyDescent="0.5">
      <c r="B158" s="224"/>
      <c r="C158" s="225"/>
      <c r="D158" s="225"/>
      <c r="E158" s="225"/>
      <c r="F158" s="224"/>
    </row>
    <row r="159" spans="2:6" x14ac:dyDescent="0.5">
      <c r="B159" s="224"/>
      <c r="C159" s="225"/>
      <c r="D159" s="225"/>
      <c r="E159" s="225"/>
      <c r="F159" s="224"/>
    </row>
    <row r="160" spans="2:6" x14ac:dyDescent="0.5">
      <c r="B160" s="224"/>
      <c r="C160" s="225"/>
      <c r="D160" s="225"/>
      <c r="E160" s="225"/>
      <c r="F160" s="224"/>
    </row>
    <row r="161" spans="2:6" x14ac:dyDescent="0.5">
      <c r="B161" s="224"/>
      <c r="C161" s="225"/>
      <c r="D161" s="225"/>
      <c r="E161" s="225"/>
      <c r="F161" s="224"/>
    </row>
    <row r="162" spans="2:6" x14ac:dyDescent="0.5">
      <c r="B162" s="224"/>
      <c r="C162" s="225"/>
      <c r="D162" s="225"/>
      <c r="E162" s="225"/>
      <c r="F162" s="224"/>
    </row>
    <row r="163" spans="2:6" x14ac:dyDescent="0.5">
      <c r="B163" s="224"/>
      <c r="C163" s="225"/>
      <c r="D163" s="225"/>
      <c r="E163" s="225"/>
      <c r="F163" s="224"/>
    </row>
    <row r="164" spans="2:6" x14ac:dyDescent="0.5">
      <c r="B164" s="224"/>
      <c r="C164" s="225"/>
      <c r="D164" s="225"/>
      <c r="E164" s="225"/>
      <c r="F164" s="224"/>
    </row>
    <row r="165" spans="2:6" x14ac:dyDescent="0.5">
      <c r="B165" s="224"/>
      <c r="C165" s="225"/>
      <c r="D165" s="225"/>
      <c r="E165" s="225"/>
      <c r="F165" s="224"/>
    </row>
    <row r="166" spans="2:6" x14ac:dyDescent="0.5">
      <c r="B166" s="224"/>
      <c r="C166" s="225"/>
      <c r="D166" s="225"/>
      <c r="E166" s="225"/>
      <c r="F166" s="224"/>
    </row>
    <row r="167" spans="2:6" x14ac:dyDescent="0.5">
      <c r="B167" s="224"/>
      <c r="C167" s="225"/>
      <c r="D167" s="225"/>
      <c r="E167" s="225"/>
      <c r="F167" s="224"/>
    </row>
    <row r="168" spans="2:6" x14ac:dyDescent="0.5">
      <c r="B168" s="224"/>
      <c r="C168" s="225"/>
      <c r="D168" s="225"/>
      <c r="E168" s="225"/>
      <c r="F168" s="224"/>
    </row>
    <row r="169" spans="2:6" x14ac:dyDescent="0.5">
      <c r="B169" s="224"/>
      <c r="C169" s="225"/>
      <c r="D169" s="225"/>
      <c r="E169" s="225"/>
      <c r="F169" s="224"/>
    </row>
    <row r="170" spans="2:6" x14ac:dyDescent="0.5">
      <c r="B170" s="224"/>
      <c r="C170" s="225"/>
      <c r="D170" s="225"/>
      <c r="E170" s="225"/>
      <c r="F170" s="224"/>
    </row>
    <row r="171" spans="2:6" x14ac:dyDescent="0.5">
      <c r="B171" s="224"/>
      <c r="C171" s="225"/>
      <c r="D171" s="225"/>
      <c r="E171" s="225"/>
      <c r="F171" s="224"/>
    </row>
    <row r="172" spans="2:6" x14ac:dyDescent="0.5">
      <c r="B172" s="224"/>
      <c r="C172" s="225"/>
      <c r="D172" s="225"/>
      <c r="E172" s="225"/>
      <c r="F172" s="224"/>
    </row>
    <row r="173" spans="2:6" x14ac:dyDescent="0.5">
      <c r="B173" s="224"/>
      <c r="C173" s="225"/>
      <c r="D173" s="225"/>
      <c r="E173" s="225"/>
      <c r="F173" s="224"/>
    </row>
    <row r="174" spans="2:6" x14ac:dyDescent="0.5">
      <c r="B174" s="224"/>
      <c r="C174" s="225"/>
      <c r="D174" s="225"/>
      <c r="E174" s="225"/>
      <c r="F174" s="224"/>
    </row>
    <row r="175" spans="2:6" x14ac:dyDescent="0.5">
      <c r="B175" s="224"/>
      <c r="C175" s="225"/>
      <c r="D175" s="225"/>
      <c r="E175" s="225"/>
      <c r="F175" s="224"/>
    </row>
    <row r="176" spans="2:6" x14ac:dyDescent="0.5">
      <c r="B176" s="224"/>
      <c r="C176" s="225"/>
      <c r="D176" s="225"/>
      <c r="E176" s="225"/>
      <c r="F176" s="224"/>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54" t="s">
        <v>1605</v>
      </c>
      <c r="D2" s="1754"/>
      <c r="E2" s="1754"/>
      <c r="F2" s="7"/>
    </row>
    <row r="3" spans="2:13" s="5" customFormat="1" ht="17.25" customHeight="1" x14ac:dyDescent="0.85">
      <c r="B3" s="1"/>
      <c r="C3" s="1551"/>
      <c r="D3" s="1519"/>
      <c r="E3" s="736"/>
      <c r="F3" s="3"/>
      <c r="G3" s="2"/>
      <c r="H3" s="2"/>
      <c r="I3" s="2"/>
      <c r="J3" s="2"/>
      <c r="K3" s="2"/>
      <c r="L3" s="2"/>
      <c r="M3" s="2"/>
    </row>
    <row r="4" spans="2:13" ht="36.75" x14ac:dyDescent="0.85">
      <c r="C4" s="1754" t="s">
        <v>1919</v>
      </c>
      <c r="D4" s="1754"/>
      <c r="E4" s="1754"/>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37" t="s">
        <v>1022</v>
      </c>
      <c r="C8" s="738" t="s">
        <v>905</v>
      </c>
      <c r="D8" s="738" t="s">
        <v>906</v>
      </c>
      <c r="E8" s="739" t="s">
        <v>1021</v>
      </c>
      <c r="F8" s="740" t="s">
        <v>1023</v>
      </c>
    </row>
    <row r="9" spans="2:13" s="20" customFormat="1" ht="21" customHeight="1" x14ac:dyDescent="0.7">
      <c r="B9" s="741"/>
      <c r="C9" s="742"/>
      <c r="D9" s="743" t="s">
        <v>1137</v>
      </c>
      <c r="E9" s="742"/>
      <c r="F9" s="744"/>
    </row>
    <row r="10" spans="2:13" s="20" customFormat="1" ht="9.75" customHeight="1" x14ac:dyDescent="0.65">
      <c r="B10" s="21"/>
      <c r="C10" s="22"/>
      <c r="D10" s="23"/>
      <c r="E10" s="24"/>
      <c r="F10" s="25"/>
    </row>
    <row r="11" spans="2:13" s="20" customFormat="1" ht="32.25" customHeight="1" x14ac:dyDescent="0.65">
      <c r="B11" s="21"/>
      <c r="C11" s="1589" t="s">
        <v>1706</v>
      </c>
      <c r="D11" s="298" t="s">
        <v>1708</v>
      </c>
      <c r="E11" s="1590" t="s">
        <v>1707</v>
      </c>
      <c r="F11" s="25"/>
    </row>
    <row r="12" spans="2:13" s="301" customFormat="1" ht="23.25" customHeight="1" x14ac:dyDescent="0.65">
      <c r="B12" s="296"/>
      <c r="C12" s="297" t="s">
        <v>1667</v>
      </c>
      <c r="D12" s="298" t="s">
        <v>1832</v>
      </c>
      <c r="E12" s="299" t="s">
        <v>1221</v>
      </c>
      <c r="F12" s="300"/>
    </row>
    <row r="13" spans="2:13" s="8" customFormat="1" ht="23.25" customHeight="1" x14ac:dyDescent="0.65">
      <c r="B13" s="302">
        <v>1</v>
      </c>
      <c r="C13" s="1737" t="s">
        <v>1668</v>
      </c>
      <c r="D13" s="303" t="s">
        <v>1138</v>
      </c>
      <c r="E13" s="1740" t="s">
        <v>1024</v>
      </c>
      <c r="F13" s="305">
        <v>1</v>
      </c>
    </row>
    <row r="14" spans="2:13" s="8" customFormat="1" ht="23.25" customHeight="1" x14ac:dyDescent="0.65">
      <c r="B14" s="302">
        <v>2</v>
      </c>
      <c r="C14" s="1738" t="s">
        <v>1786</v>
      </c>
      <c r="D14" s="303" t="s">
        <v>1139</v>
      </c>
      <c r="E14" s="1741" t="s">
        <v>1787</v>
      </c>
      <c r="F14" s="305">
        <v>2</v>
      </c>
    </row>
    <row r="15" spans="2:13" s="8" customFormat="1" ht="23.25" customHeight="1" x14ac:dyDescent="0.65">
      <c r="B15" s="302">
        <v>3</v>
      </c>
      <c r="C15" s="1738" t="s">
        <v>1155</v>
      </c>
      <c r="D15" s="303" t="s">
        <v>1140</v>
      </c>
      <c r="E15" s="1741" t="s">
        <v>1964</v>
      </c>
      <c r="F15" s="305">
        <v>3</v>
      </c>
    </row>
    <row r="16" spans="2:13" s="8" customFormat="1" ht="23.25" customHeight="1" x14ac:dyDescent="0.65">
      <c r="B16" s="302">
        <v>4</v>
      </c>
      <c r="C16" s="1738" t="s">
        <v>1123</v>
      </c>
      <c r="D16" s="303" t="s">
        <v>1640</v>
      </c>
      <c r="E16" s="1741" t="s">
        <v>1124</v>
      </c>
      <c r="F16" s="305">
        <v>4</v>
      </c>
    </row>
    <row r="17" spans="2:6" s="8" customFormat="1" ht="23.25" customHeight="1" x14ac:dyDescent="0.65">
      <c r="B17" s="308">
        <v>5</v>
      </c>
      <c r="C17" s="1738" t="s">
        <v>1657</v>
      </c>
      <c r="D17" s="303" t="s">
        <v>1141</v>
      </c>
      <c r="E17" s="1741" t="s">
        <v>1634</v>
      </c>
      <c r="F17" s="309">
        <v>5</v>
      </c>
    </row>
    <row r="18" spans="2:6" s="8" customFormat="1" ht="51.75" customHeight="1" x14ac:dyDescent="0.65">
      <c r="B18" s="1497">
        <v>6</v>
      </c>
      <c r="C18" s="1739" t="s">
        <v>1960</v>
      </c>
      <c r="D18" s="303" t="s">
        <v>1142</v>
      </c>
      <c r="E18" s="1742" t="s">
        <v>1965</v>
      </c>
      <c r="F18" s="1498">
        <v>6</v>
      </c>
    </row>
    <row r="19" spans="2:6" s="8" customFormat="1" ht="24" customHeight="1" x14ac:dyDescent="0.65">
      <c r="B19" s="302">
        <v>7</v>
      </c>
      <c r="C19" s="1738" t="s">
        <v>1961</v>
      </c>
      <c r="D19" s="303" t="s">
        <v>1143</v>
      </c>
      <c r="E19" s="1742" t="s">
        <v>1966</v>
      </c>
      <c r="F19" s="305">
        <v>7</v>
      </c>
    </row>
    <row r="20" spans="2:6" s="8" customFormat="1" ht="51.75" customHeight="1" x14ac:dyDescent="0.65">
      <c r="B20" s="302">
        <v>8</v>
      </c>
      <c r="C20" s="1739" t="s">
        <v>1962</v>
      </c>
      <c r="D20" s="303" t="s">
        <v>1144</v>
      </c>
      <c r="E20" s="1742" t="s">
        <v>1967</v>
      </c>
      <c r="F20" s="305">
        <v>8</v>
      </c>
    </row>
    <row r="21" spans="2:6" s="8" customFormat="1" ht="51.75" customHeight="1" x14ac:dyDescent="0.65">
      <c r="B21" s="302">
        <v>9</v>
      </c>
      <c r="C21" s="1739" t="s">
        <v>1963</v>
      </c>
      <c r="D21" s="303" t="s">
        <v>1220</v>
      </c>
      <c r="E21" s="1742" t="s">
        <v>1968</v>
      </c>
      <c r="F21" s="305">
        <v>9</v>
      </c>
    </row>
    <row r="22" spans="2:6" s="8" customFormat="1" ht="23.25" customHeight="1" x14ac:dyDescent="0.65">
      <c r="B22" s="302">
        <v>10</v>
      </c>
      <c r="C22" s="1738" t="s">
        <v>1129</v>
      </c>
      <c r="D22" s="303" t="s">
        <v>1220</v>
      </c>
      <c r="E22" s="1741" t="s">
        <v>1125</v>
      </c>
      <c r="F22" s="305">
        <v>10</v>
      </c>
    </row>
    <row r="23" spans="2:6" s="8" customFormat="1" ht="23.25" customHeight="1" x14ac:dyDescent="0.65">
      <c r="B23" s="302">
        <v>11</v>
      </c>
      <c r="C23" s="1738" t="s">
        <v>1669</v>
      </c>
      <c r="D23" s="303" t="s">
        <v>1145</v>
      </c>
      <c r="E23" s="1743" t="s">
        <v>1025</v>
      </c>
      <c r="F23" s="305">
        <v>11</v>
      </c>
    </row>
    <row r="24" spans="2:6" s="8" customFormat="1" ht="23.25" customHeight="1" x14ac:dyDescent="0.65">
      <c r="B24" s="302">
        <v>12</v>
      </c>
      <c r="C24" s="306" t="s">
        <v>1673</v>
      </c>
      <c r="D24" s="303" t="s">
        <v>1811</v>
      </c>
      <c r="E24" s="304" t="s">
        <v>1158</v>
      </c>
      <c r="F24" s="305">
        <v>12</v>
      </c>
    </row>
    <row r="25" spans="2:6" s="8" customFormat="1" ht="23.25" customHeight="1" x14ac:dyDescent="0.65">
      <c r="B25" s="302">
        <v>13</v>
      </c>
      <c r="C25" s="306" t="s">
        <v>1658</v>
      </c>
      <c r="D25" s="303" t="s">
        <v>1812</v>
      </c>
      <c r="E25" s="310" t="s">
        <v>1130</v>
      </c>
      <c r="F25" s="305">
        <v>13</v>
      </c>
    </row>
    <row r="26" spans="2:6" s="8" customFormat="1" ht="23.25" customHeight="1" x14ac:dyDescent="0.65">
      <c r="B26" s="302">
        <v>14</v>
      </c>
      <c r="C26" s="306" t="s">
        <v>1659</v>
      </c>
      <c r="D26" s="303" t="s">
        <v>1812</v>
      </c>
      <c r="E26" s="310" t="s">
        <v>1126</v>
      </c>
      <c r="F26" s="305">
        <v>14</v>
      </c>
    </row>
    <row r="27" spans="2:6" s="8" customFormat="1" ht="23.25" customHeight="1" x14ac:dyDescent="0.65">
      <c r="B27" s="302">
        <v>15</v>
      </c>
      <c r="C27" s="306" t="s">
        <v>1671</v>
      </c>
      <c r="D27" s="303" t="s">
        <v>1641</v>
      </c>
      <c r="E27" s="304" t="s">
        <v>1222</v>
      </c>
      <c r="F27" s="305">
        <v>15</v>
      </c>
    </row>
    <row r="28" spans="2:6" s="8" customFormat="1" ht="23.25" customHeight="1" x14ac:dyDescent="0.65">
      <c r="B28" s="302">
        <v>16</v>
      </c>
      <c r="C28" s="306" t="s">
        <v>1672</v>
      </c>
      <c r="D28" s="303" t="s">
        <v>1642</v>
      </c>
      <c r="E28" s="304" t="s">
        <v>1156</v>
      </c>
      <c r="F28" s="305">
        <v>16</v>
      </c>
    </row>
    <row r="29" spans="2:6" s="8" customFormat="1" ht="23.25" customHeight="1" x14ac:dyDescent="0.65">
      <c r="B29" s="302">
        <v>17</v>
      </c>
      <c r="C29" s="311" t="s">
        <v>1444</v>
      </c>
      <c r="D29" s="303" t="s">
        <v>1813</v>
      </c>
      <c r="E29" s="312" t="s">
        <v>1422</v>
      </c>
      <c r="F29" s="305">
        <v>17</v>
      </c>
    </row>
    <row r="30" spans="2:6" s="8" customFormat="1" ht="23.25" customHeight="1" x14ac:dyDescent="0.65">
      <c r="B30" s="302">
        <v>18</v>
      </c>
      <c r="C30" s="306" t="s">
        <v>1157</v>
      </c>
      <c r="D30" s="303" t="s">
        <v>1814</v>
      </c>
      <c r="E30" s="307" t="s">
        <v>1223</v>
      </c>
      <c r="F30" s="305">
        <v>18</v>
      </c>
    </row>
    <row r="31" spans="2:6" s="301" customFormat="1" ht="23.25" customHeight="1" x14ac:dyDescent="0.65">
      <c r="B31" s="296"/>
      <c r="C31" s="297" t="s">
        <v>1423</v>
      </c>
      <c r="D31" s="298" t="s">
        <v>1815</v>
      </c>
      <c r="E31" s="313" t="s">
        <v>1688</v>
      </c>
      <c r="F31" s="300"/>
    </row>
    <row r="32" spans="2:6" s="8" customFormat="1" ht="23.25" customHeight="1" x14ac:dyDescent="0.65">
      <c r="B32" s="302">
        <v>19</v>
      </c>
      <c r="C32" s="311" t="s">
        <v>1674</v>
      </c>
      <c r="D32" s="303" t="s">
        <v>1816</v>
      </c>
      <c r="E32" s="312" t="s">
        <v>1555</v>
      </c>
      <c r="F32" s="305">
        <v>19</v>
      </c>
    </row>
    <row r="33" spans="2:6" s="8" customFormat="1" ht="23.25" customHeight="1" x14ac:dyDescent="0.65">
      <c r="B33" s="302">
        <v>20</v>
      </c>
      <c r="C33" s="311" t="s">
        <v>1441</v>
      </c>
      <c r="D33" s="303" t="s">
        <v>1817</v>
      </c>
      <c r="E33" s="312" t="s">
        <v>1443</v>
      </c>
      <c r="F33" s="305">
        <v>20</v>
      </c>
    </row>
    <row r="34" spans="2:6" s="8" customFormat="1" ht="23.25" customHeight="1" x14ac:dyDescent="0.65">
      <c r="B34" s="302">
        <v>21</v>
      </c>
      <c r="C34" s="311" t="s">
        <v>1442</v>
      </c>
      <c r="D34" s="303" t="s">
        <v>1818</v>
      </c>
      <c r="E34" s="312" t="s">
        <v>1689</v>
      </c>
      <c r="F34" s="305">
        <v>21</v>
      </c>
    </row>
    <row r="35" spans="2:6" s="301" customFormat="1" ht="23.25" customHeight="1" x14ac:dyDescent="0.65">
      <c r="B35" s="302"/>
      <c r="C35" s="297" t="s">
        <v>1675</v>
      </c>
      <c r="D35" s="298" t="s">
        <v>1821</v>
      </c>
      <c r="E35" s="299" t="s">
        <v>1424</v>
      </c>
      <c r="F35" s="305"/>
    </row>
    <row r="36" spans="2:6" s="8" customFormat="1" ht="23.25" customHeight="1" x14ac:dyDescent="0.65">
      <c r="B36" s="302">
        <v>22</v>
      </c>
      <c r="C36" s="306" t="s">
        <v>1676</v>
      </c>
      <c r="D36" s="303" t="s">
        <v>1819</v>
      </c>
      <c r="E36" s="314" t="s">
        <v>1150</v>
      </c>
      <c r="F36" s="305">
        <v>22</v>
      </c>
    </row>
    <row r="37" spans="2:6" s="8" customFormat="1" ht="23.25" customHeight="1" x14ac:dyDescent="0.65">
      <c r="B37" s="302">
        <v>23</v>
      </c>
      <c r="C37" s="306" t="s">
        <v>1677</v>
      </c>
      <c r="D37" s="303" t="s">
        <v>1820</v>
      </c>
      <c r="E37" s="314" t="s">
        <v>1225</v>
      </c>
      <c r="F37" s="305">
        <v>23</v>
      </c>
    </row>
    <row r="38" spans="2:6" s="301" customFormat="1" ht="23.25" customHeight="1" x14ac:dyDescent="0.65">
      <c r="B38" s="302"/>
      <c r="C38" s="297" t="s">
        <v>1773</v>
      </c>
      <c r="D38" s="298" t="s">
        <v>1822</v>
      </c>
      <c r="E38" s="299" t="s">
        <v>1698</v>
      </c>
      <c r="F38" s="305"/>
    </row>
    <row r="39" spans="2:6" s="8" customFormat="1" ht="23.25" customHeight="1" x14ac:dyDescent="0.65">
      <c r="B39" s="302">
        <v>24</v>
      </c>
      <c r="C39" s="306" t="s">
        <v>1660</v>
      </c>
      <c r="D39" s="303" t="s">
        <v>1823</v>
      </c>
      <c r="E39" s="314" t="s">
        <v>1661</v>
      </c>
      <c r="F39" s="305">
        <v>24</v>
      </c>
    </row>
    <row r="40" spans="2:6" s="8" customFormat="1" ht="23.25" customHeight="1" x14ac:dyDescent="0.65">
      <c r="B40" s="302">
        <v>25</v>
      </c>
      <c r="C40" s="306" t="s">
        <v>1654</v>
      </c>
      <c r="D40" s="303" t="s">
        <v>1824</v>
      </c>
      <c r="E40" s="314" t="s">
        <v>1655</v>
      </c>
      <c r="F40" s="305">
        <v>25</v>
      </c>
    </row>
    <row r="41" spans="2:6" s="8" customFormat="1" ht="23.25" customHeight="1" x14ac:dyDescent="0.65">
      <c r="B41" s="302">
        <v>26</v>
      </c>
      <c r="C41" s="306" t="s">
        <v>1666</v>
      </c>
      <c r="D41" s="303" t="s">
        <v>1825</v>
      </c>
      <c r="E41" s="314" t="s">
        <v>1224</v>
      </c>
      <c r="F41" s="305">
        <v>26</v>
      </c>
    </row>
    <row r="42" spans="2:6" s="8" customFormat="1" ht="23.25" customHeight="1" x14ac:dyDescent="0.65">
      <c r="B42" s="302">
        <v>27</v>
      </c>
      <c r="C42" s="306" t="s">
        <v>1526</v>
      </c>
      <c r="D42" s="303" t="s">
        <v>1825</v>
      </c>
      <c r="E42" s="314" t="s">
        <v>1525</v>
      </c>
      <c r="F42" s="305">
        <v>27</v>
      </c>
    </row>
    <row r="43" spans="2:6" s="8" customFormat="1" ht="30" customHeight="1" x14ac:dyDescent="0.65">
      <c r="B43" s="302">
        <v>28</v>
      </c>
      <c r="C43" s="1489" t="s">
        <v>1701</v>
      </c>
      <c r="D43" s="303" t="s">
        <v>1826</v>
      </c>
      <c r="E43" s="315" t="s">
        <v>1026</v>
      </c>
      <c r="F43" s="305">
        <v>28</v>
      </c>
    </row>
    <row r="44" spans="2:6" s="8" customFormat="1" ht="24.2" customHeight="1" x14ac:dyDescent="0.65">
      <c r="B44" s="302">
        <v>29</v>
      </c>
      <c r="C44" s="306" t="s">
        <v>1678</v>
      </c>
      <c r="D44" s="303" t="s">
        <v>1643</v>
      </c>
      <c r="E44" s="314" t="s">
        <v>1027</v>
      </c>
      <c r="F44" s="305">
        <v>29</v>
      </c>
    </row>
    <row r="45" spans="2:6" s="8" customFormat="1" ht="23.25" customHeight="1" x14ac:dyDescent="0.65">
      <c r="B45" s="302">
        <v>30</v>
      </c>
      <c r="C45" s="306" t="s">
        <v>1679</v>
      </c>
      <c r="D45" s="303" t="s">
        <v>1644</v>
      </c>
      <c r="E45" s="314" t="s">
        <v>1028</v>
      </c>
      <c r="F45" s="305">
        <v>30</v>
      </c>
    </row>
    <row r="46" spans="2:6" s="8" customFormat="1" ht="23.25" customHeight="1" x14ac:dyDescent="0.65">
      <c r="B46" s="302">
        <v>31</v>
      </c>
      <c r="C46" s="306" t="s">
        <v>1664</v>
      </c>
      <c r="D46" s="303" t="s">
        <v>1827</v>
      </c>
      <c r="E46" s="314" t="s">
        <v>1029</v>
      </c>
      <c r="F46" s="305">
        <v>31</v>
      </c>
    </row>
    <row r="47" spans="2:6" s="8" customFormat="1" ht="23.25" customHeight="1" x14ac:dyDescent="0.65">
      <c r="B47" s="302">
        <v>32</v>
      </c>
      <c r="C47" s="306" t="s">
        <v>1665</v>
      </c>
      <c r="D47" s="303" t="s">
        <v>1645</v>
      </c>
      <c r="E47" s="314" t="s">
        <v>1030</v>
      </c>
      <c r="F47" s="305">
        <v>32</v>
      </c>
    </row>
    <row r="48" spans="2:6" s="8" customFormat="1" ht="23.25" customHeight="1" x14ac:dyDescent="0.65">
      <c r="B48" s="302">
        <v>33</v>
      </c>
      <c r="C48" s="306" t="s">
        <v>1663</v>
      </c>
      <c r="D48" s="303" t="s">
        <v>1646</v>
      </c>
      <c r="E48" s="314" t="s">
        <v>1031</v>
      </c>
      <c r="F48" s="305">
        <v>33</v>
      </c>
    </row>
    <row r="49" spans="2:6" s="8" customFormat="1" ht="23.25" customHeight="1" x14ac:dyDescent="0.65">
      <c r="B49" s="302"/>
      <c r="C49" s="297" t="s">
        <v>1656</v>
      </c>
      <c r="D49" s="303" t="s">
        <v>1828</v>
      </c>
      <c r="E49" s="299" t="s">
        <v>1554</v>
      </c>
      <c r="F49" s="305"/>
    </row>
    <row r="50" spans="2:6" s="8" customFormat="1" ht="23.25" customHeight="1" x14ac:dyDescent="0.65">
      <c r="B50" s="302">
        <v>34</v>
      </c>
      <c r="C50" s="306" t="s">
        <v>1680</v>
      </c>
      <c r="D50" s="303" t="s">
        <v>1829</v>
      </c>
      <c r="E50" s="314" t="s">
        <v>1032</v>
      </c>
      <c r="F50" s="305">
        <v>34</v>
      </c>
    </row>
    <row r="51" spans="2:6" s="8" customFormat="1" ht="23.25" customHeight="1" x14ac:dyDescent="0.65">
      <c r="B51" s="302">
        <v>35</v>
      </c>
      <c r="C51" s="306" t="s">
        <v>1681</v>
      </c>
      <c r="D51" s="303" t="s">
        <v>1830</v>
      </c>
      <c r="E51" s="314" t="s">
        <v>1033</v>
      </c>
      <c r="F51" s="305">
        <v>35</v>
      </c>
    </row>
    <row r="52" spans="2:6" s="8" customFormat="1" ht="23.25" customHeight="1" x14ac:dyDescent="0.65">
      <c r="B52" s="302">
        <v>36</v>
      </c>
      <c r="C52" s="306" t="s">
        <v>1682</v>
      </c>
      <c r="D52" s="303" t="s">
        <v>1647</v>
      </c>
      <c r="E52" s="314" t="s">
        <v>1034</v>
      </c>
      <c r="F52" s="305">
        <v>36</v>
      </c>
    </row>
    <row r="53" spans="2:6" s="8" customFormat="1" ht="23.25" customHeight="1" x14ac:dyDescent="0.65">
      <c r="B53" s="302">
        <v>37</v>
      </c>
      <c r="C53" s="306" t="s">
        <v>1683</v>
      </c>
      <c r="D53" s="303" t="s">
        <v>1648</v>
      </c>
      <c r="E53" s="314" t="s">
        <v>1127</v>
      </c>
      <c r="F53" s="305">
        <v>37</v>
      </c>
    </row>
    <row r="54" spans="2:6" s="8" customFormat="1" ht="23.25" customHeight="1" x14ac:dyDescent="0.65">
      <c r="B54" s="302">
        <v>38</v>
      </c>
      <c r="C54" s="306" t="s">
        <v>1684</v>
      </c>
      <c r="D54" s="303" t="s">
        <v>1649</v>
      </c>
      <c r="E54" s="314" t="s">
        <v>1035</v>
      </c>
      <c r="F54" s="305">
        <v>38</v>
      </c>
    </row>
    <row r="55" spans="2:6" s="8" customFormat="1" ht="23.25" customHeight="1" x14ac:dyDescent="0.65">
      <c r="B55" s="302">
        <v>39</v>
      </c>
      <c r="C55" s="306" t="s">
        <v>1685</v>
      </c>
      <c r="D55" s="303" t="s">
        <v>1650</v>
      </c>
      <c r="E55" s="314" t="s">
        <v>1128</v>
      </c>
      <c r="F55" s="305">
        <v>39</v>
      </c>
    </row>
    <row r="56" spans="2:6" s="8" customFormat="1" ht="23.25" customHeight="1" x14ac:dyDescent="0.65">
      <c r="B56" s="302">
        <v>40</v>
      </c>
      <c r="C56" s="306" t="s">
        <v>1686</v>
      </c>
      <c r="D56" s="303" t="s">
        <v>1651</v>
      </c>
      <c r="E56" s="314" t="s">
        <v>1036</v>
      </c>
      <c r="F56" s="305">
        <v>40</v>
      </c>
    </row>
    <row r="57" spans="2:6" s="8" customFormat="1" ht="23.25" customHeight="1" x14ac:dyDescent="0.65">
      <c r="B57" s="302">
        <v>41</v>
      </c>
      <c r="C57" s="306" t="s">
        <v>1687</v>
      </c>
      <c r="D57" s="303" t="s">
        <v>1652</v>
      </c>
      <c r="E57" s="314" t="s">
        <v>1226</v>
      </c>
      <c r="F57" s="305">
        <v>41</v>
      </c>
    </row>
    <row r="58" spans="2:6" s="8" customFormat="1" ht="23.25" customHeight="1" x14ac:dyDescent="0.65">
      <c r="B58" s="302">
        <v>42</v>
      </c>
      <c r="C58" s="306" t="s">
        <v>1704</v>
      </c>
      <c r="D58" s="303" t="s">
        <v>1653</v>
      </c>
      <c r="E58" s="314" t="s">
        <v>1772</v>
      </c>
      <c r="F58" s="305">
        <v>42</v>
      </c>
    </row>
    <row r="59" spans="2:6" s="8" customFormat="1" ht="23.25" customHeight="1" x14ac:dyDescent="0.65">
      <c r="B59" s="302">
        <v>43</v>
      </c>
      <c r="C59" s="306" t="s">
        <v>1971</v>
      </c>
      <c r="D59" s="303" t="s">
        <v>1831</v>
      </c>
      <c r="E59" s="314" t="s">
        <v>1972</v>
      </c>
      <c r="F59" s="305">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116"/>
  <sheetViews>
    <sheetView rightToLeft="1" view="pageBreakPreview" zoomScale="50" zoomScaleNormal="50" zoomScaleSheetLayoutView="50" workbookViewId="0"/>
  </sheetViews>
  <sheetFormatPr defaultRowHeight="21.75" x14ac:dyDescent="0.5"/>
  <cols>
    <col min="1" max="1" width="9.140625" style="129"/>
    <col min="2" max="2" width="65.7109375" style="53" customWidth="1"/>
    <col min="3" max="3" width="22.28515625" style="53" customWidth="1"/>
    <col min="4" max="4" width="56.42578125" style="129" customWidth="1"/>
    <col min="5" max="5" width="60" style="53" customWidth="1"/>
    <col min="6" max="7" width="9.140625" style="129"/>
    <col min="8" max="18" width="12.7109375" style="129" customWidth="1"/>
    <col min="19" max="16384" width="9.140625" style="129"/>
  </cols>
  <sheetData>
    <row r="1" spans="2:22" s="76" customFormat="1" ht="19.5" customHeight="1" x14ac:dyDescent="0.6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5" customFormat="1" ht="36.75" x14ac:dyDescent="0.85">
      <c r="B3" s="1763" t="s">
        <v>1805</v>
      </c>
      <c r="C3" s="1763"/>
      <c r="D3" s="1763"/>
      <c r="E3" s="1763"/>
    </row>
    <row r="4" spans="2:22" s="5" customFormat="1" ht="12.75" customHeight="1" x14ac:dyDescent="0.85">
      <c r="B4" s="1551"/>
      <c r="C4" s="1683"/>
      <c r="D4" s="1551"/>
      <c r="E4" s="1551"/>
    </row>
    <row r="5" spans="2:22" s="5" customFormat="1" ht="36.75" x14ac:dyDescent="0.85">
      <c r="B5" s="1763" t="s">
        <v>1806</v>
      </c>
      <c r="C5" s="1763"/>
      <c r="D5" s="1763"/>
      <c r="E5" s="1764"/>
    </row>
    <row r="6" spans="2:22" s="5" customFormat="1" ht="19.5" customHeight="1" x14ac:dyDescent="0.65">
      <c r="B6" s="2"/>
      <c r="C6" s="2"/>
      <c r="D6" s="2"/>
      <c r="E6" s="2"/>
      <c r="F6" s="2"/>
      <c r="G6" s="2"/>
      <c r="H6" s="2"/>
      <c r="I6" s="2"/>
      <c r="J6" s="2"/>
      <c r="K6" s="2"/>
      <c r="L6" s="2"/>
      <c r="M6" s="2"/>
      <c r="N6" s="2"/>
      <c r="O6" s="2"/>
      <c r="P6" s="2"/>
      <c r="Q6" s="2"/>
    </row>
    <row r="7" spans="2:22" s="416" customFormat="1" ht="22.5" x14ac:dyDescent="0.5">
      <c r="B7" s="354" t="s">
        <v>1732</v>
      </c>
      <c r="C7" s="1684"/>
      <c r="E7" s="228" t="s">
        <v>1735</v>
      </c>
    </row>
    <row r="8" spans="2:22" s="5" customFormat="1" ht="19.5" customHeight="1" thickBot="1" x14ac:dyDescent="0.7">
      <c r="B8" s="2"/>
      <c r="C8" s="2"/>
      <c r="D8" s="171"/>
      <c r="E8" s="2"/>
      <c r="F8" s="2"/>
      <c r="G8" s="2"/>
      <c r="H8" s="2"/>
      <c r="I8" s="2"/>
      <c r="J8" s="2"/>
      <c r="K8" s="2"/>
      <c r="L8" s="2"/>
      <c r="M8" s="2"/>
      <c r="N8" s="2"/>
      <c r="O8" s="2"/>
      <c r="P8" s="2"/>
      <c r="Q8" s="2"/>
    </row>
    <row r="9" spans="2:22" s="82" customFormat="1" ht="15" customHeight="1" thickTop="1" x14ac:dyDescent="0.65">
      <c r="B9" s="172"/>
      <c r="C9" s="1883"/>
      <c r="D9" s="1884"/>
      <c r="E9" s="173"/>
    </row>
    <row r="10" spans="2:22" s="1258" customFormat="1" ht="24.95" customHeight="1" x14ac:dyDescent="0.2">
      <c r="B10" s="979" t="s">
        <v>1495</v>
      </c>
      <c r="C10" s="1885"/>
      <c r="D10" s="1886"/>
      <c r="E10" s="609" t="s">
        <v>877</v>
      </c>
      <c r="K10" s="750"/>
      <c r="L10" s="750"/>
      <c r="M10" s="750"/>
      <c r="N10" s="750"/>
      <c r="O10" s="750"/>
    </row>
    <row r="11" spans="2:22" s="1258" customFormat="1" ht="15" customHeight="1" x14ac:dyDescent="0.2">
      <c r="B11" s="1259"/>
      <c r="C11" s="1887"/>
      <c r="D11" s="1888"/>
      <c r="E11" s="1262"/>
      <c r="K11" s="750"/>
      <c r="L11" s="750"/>
      <c r="M11" s="750"/>
      <c r="N11" s="750"/>
      <c r="O11" s="750"/>
    </row>
    <row r="12" spans="2:22" s="750" customFormat="1" ht="30.75" x14ac:dyDescent="0.2">
      <c r="B12" s="1557" t="s">
        <v>1492</v>
      </c>
      <c r="C12" s="1877">
        <v>0</v>
      </c>
      <c r="D12" s="1878"/>
      <c r="E12" s="1579" t="s">
        <v>1493</v>
      </c>
      <c r="H12" s="1084"/>
      <c r="I12" s="1084"/>
      <c r="J12" s="1084"/>
    </row>
    <row r="13" spans="2:22" s="750" customFormat="1" ht="12" customHeight="1" x14ac:dyDescent="0.2">
      <c r="B13" s="1557"/>
      <c r="C13" s="1879"/>
      <c r="D13" s="1880"/>
      <c r="E13" s="1579"/>
      <c r="H13" s="1084"/>
      <c r="I13" s="1084"/>
      <c r="J13" s="1084"/>
    </row>
    <row r="14" spans="2:22" s="750" customFormat="1" ht="30.75" x14ac:dyDescent="0.2">
      <c r="B14" s="1260" t="s">
        <v>1899</v>
      </c>
      <c r="C14" s="1891">
        <v>7</v>
      </c>
      <c r="D14" s="1892"/>
      <c r="E14" s="1579" t="s">
        <v>1900</v>
      </c>
      <c r="H14" s="1084"/>
      <c r="I14" s="1084"/>
      <c r="J14" s="1084"/>
    </row>
    <row r="15" spans="2:22" s="750" customFormat="1" ht="24.95" customHeight="1" x14ac:dyDescent="0.2">
      <c r="B15" s="1557"/>
      <c r="C15" s="1879"/>
      <c r="D15" s="1880"/>
      <c r="E15" s="1579"/>
      <c r="H15" s="1084"/>
      <c r="I15" s="1084"/>
      <c r="J15" s="1084"/>
    </row>
    <row r="16" spans="2:22" s="750" customFormat="1" ht="30.75" x14ac:dyDescent="0.2">
      <c r="B16" s="1889" t="s">
        <v>1494</v>
      </c>
      <c r="C16" s="1877" t="s">
        <v>1901</v>
      </c>
      <c r="D16" s="1878"/>
      <c r="E16" s="1890" t="s">
        <v>825</v>
      </c>
      <c r="H16" s="1084"/>
      <c r="I16" s="1084"/>
      <c r="J16" s="1084"/>
    </row>
    <row r="17" spans="2:15" s="750" customFormat="1" ht="30.75" x14ac:dyDescent="0.2">
      <c r="B17" s="1889"/>
      <c r="C17" s="1877" t="s">
        <v>1902</v>
      </c>
      <c r="D17" s="1878"/>
      <c r="E17" s="1890"/>
      <c r="H17" s="1084"/>
      <c r="I17" s="1084"/>
      <c r="J17" s="1084"/>
    </row>
    <row r="18" spans="2:15" s="750" customFormat="1" ht="24.95" customHeight="1" x14ac:dyDescent="0.2">
      <c r="B18" s="1557"/>
      <c r="C18" s="1879"/>
      <c r="D18" s="1880"/>
      <c r="E18" s="1579"/>
      <c r="H18" s="1084"/>
      <c r="I18" s="1084"/>
      <c r="J18" s="1084"/>
    </row>
    <row r="19" spans="2:15" s="750" customFormat="1" ht="30.75" x14ac:dyDescent="0.2">
      <c r="B19" s="1889" t="s">
        <v>1903</v>
      </c>
      <c r="C19" s="1877" t="s">
        <v>1904</v>
      </c>
      <c r="D19" s="1878"/>
      <c r="E19" s="1890" t="s">
        <v>1905</v>
      </c>
      <c r="H19" s="1084"/>
      <c r="I19" s="1084"/>
      <c r="J19" s="1084"/>
    </row>
    <row r="20" spans="2:15" s="750" customFormat="1" ht="30.75" x14ac:dyDescent="0.2">
      <c r="B20" s="1889"/>
      <c r="C20" s="1877" t="s">
        <v>1906</v>
      </c>
      <c r="D20" s="1878"/>
      <c r="E20" s="1890"/>
      <c r="H20" s="1084"/>
      <c r="I20" s="1084"/>
      <c r="J20" s="1084"/>
    </row>
    <row r="21" spans="2:15" s="830" customFormat="1" ht="24.95" customHeight="1" x14ac:dyDescent="0.2">
      <c r="B21" s="1557"/>
      <c r="C21" s="1879"/>
      <c r="D21" s="1880"/>
      <c r="E21" s="1579"/>
      <c r="H21" s="1258"/>
      <c r="I21" s="1258"/>
      <c r="J21" s="1258"/>
      <c r="K21" s="750"/>
      <c r="L21" s="750"/>
      <c r="M21" s="750"/>
      <c r="N21" s="750"/>
      <c r="O21" s="750"/>
    </row>
    <row r="22" spans="2:15" s="750" customFormat="1" ht="30.75" x14ac:dyDescent="0.2">
      <c r="B22" s="1261" t="s">
        <v>386</v>
      </c>
      <c r="C22" s="1877">
        <v>10</v>
      </c>
      <c r="D22" s="1878"/>
      <c r="E22" s="1263" t="s">
        <v>387</v>
      </c>
      <c r="H22" s="1084"/>
      <c r="I22" s="1084"/>
      <c r="J22" s="1084"/>
    </row>
    <row r="23" spans="2:15" s="830" customFormat="1" ht="24.95" customHeight="1" thickBot="1" x14ac:dyDescent="0.75">
      <c r="B23" s="541"/>
      <c r="C23" s="1881"/>
      <c r="D23" s="1882"/>
      <c r="E23" s="1691"/>
      <c r="H23" s="1258"/>
      <c r="I23" s="1258"/>
      <c r="J23" s="1258"/>
    </row>
    <row r="24" spans="2:15" s="255" customFormat="1" ht="20.25" customHeight="1" thickTop="1" x14ac:dyDescent="0.7">
      <c r="B24" s="175"/>
      <c r="C24" s="175"/>
      <c r="D24" s="176"/>
      <c r="E24" s="175"/>
      <c r="K24" s="327"/>
    </row>
    <row r="25" spans="2:15" s="177" customFormat="1" ht="27" x14ac:dyDescent="0.65">
      <c r="B25" s="333" t="s">
        <v>1907</v>
      </c>
      <c r="C25" s="333"/>
      <c r="D25" s="333"/>
      <c r="E25" s="333" t="s">
        <v>1908</v>
      </c>
      <c r="K25" s="174"/>
    </row>
    <row r="26" spans="2:15" s="333" customFormat="1" ht="18.75" customHeight="1" x14ac:dyDescent="0.5">
      <c r="B26" s="1692"/>
      <c r="C26" s="1692"/>
      <c r="D26" s="178"/>
      <c r="E26" s="1693"/>
      <c r="K26" s="535"/>
    </row>
    <row r="27" spans="2:15" s="178" customFormat="1" ht="21.75" customHeight="1" x14ac:dyDescent="0.2">
      <c r="B27" s="1692"/>
      <c r="C27" s="1692"/>
      <c r="E27" s="1693"/>
    </row>
    <row r="28" spans="2:15" s="181" customFormat="1" ht="9.9499999999999993" customHeight="1" x14ac:dyDescent="0.5">
      <c r="B28" s="179"/>
      <c r="C28" s="179"/>
      <c r="D28" s="180"/>
      <c r="E28" s="175"/>
    </row>
    <row r="29" spans="2:15" s="177" customFormat="1" x14ac:dyDescent="0.5">
      <c r="B29" s="175"/>
      <c r="C29" s="175"/>
      <c r="D29" s="176"/>
      <c r="E29" s="175"/>
    </row>
    <row r="30" spans="2:15" s="177" customFormat="1" x14ac:dyDescent="0.5">
      <c r="B30" s="182"/>
      <c r="C30" s="182"/>
      <c r="D30" s="183"/>
      <c r="E30" s="184"/>
    </row>
    <row r="31" spans="2:15" s="177" customFormat="1" x14ac:dyDescent="0.5">
      <c r="B31" s="182"/>
      <c r="C31" s="182"/>
      <c r="D31" s="183"/>
      <c r="E31" s="184"/>
    </row>
    <row r="32" spans="2:15" s="177" customFormat="1" x14ac:dyDescent="0.5">
      <c r="B32" s="182"/>
      <c r="C32" s="182"/>
      <c r="D32" s="183"/>
      <c r="E32" s="184"/>
    </row>
    <row r="33" spans="2:5" s="181" customFormat="1" ht="9.9499999999999993" customHeight="1" x14ac:dyDescent="0.5">
      <c r="B33" s="179"/>
      <c r="C33" s="179"/>
      <c r="D33" s="180"/>
      <c r="E33" s="175"/>
    </row>
    <row r="34" spans="2:5" ht="9.9499999999999993" customHeight="1" x14ac:dyDescent="0.5">
      <c r="B34" s="185"/>
      <c r="C34" s="185"/>
      <c r="D34" s="186"/>
      <c r="E34" s="185"/>
    </row>
    <row r="35" spans="2:5" s="189" customFormat="1" ht="23.25" x14ac:dyDescent="0.5">
      <c r="B35" s="187"/>
      <c r="C35" s="187"/>
      <c r="D35" s="179"/>
      <c r="E35" s="188"/>
    </row>
    <row r="36" spans="2:5" s="181" customFormat="1" ht="9.9499999999999993" customHeight="1" x14ac:dyDescent="0.5">
      <c r="B36" s="179"/>
      <c r="C36" s="179"/>
      <c r="D36" s="180"/>
      <c r="E36" s="175"/>
    </row>
    <row r="37" spans="2:5" s="177" customFormat="1" x14ac:dyDescent="0.5">
      <c r="B37" s="175"/>
      <c r="C37" s="175"/>
      <c r="D37" s="190"/>
      <c r="E37" s="175"/>
    </row>
    <row r="38" spans="2:5" s="53" customFormat="1" x14ac:dyDescent="0.5">
      <c r="B38" s="182"/>
      <c r="C38" s="182"/>
      <c r="D38" s="191"/>
      <c r="E38" s="184"/>
    </row>
    <row r="39" spans="2:5" s="53" customFormat="1" x14ac:dyDescent="0.5">
      <c r="B39" s="182"/>
      <c r="C39" s="182"/>
      <c r="D39" s="191"/>
      <c r="E39" s="184"/>
    </row>
    <row r="40" spans="2:5" s="181" customFormat="1" ht="9.9499999999999993" customHeight="1" x14ac:dyDescent="0.5">
      <c r="B40" s="179"/>
      <c r="C40" s="179"/>
      <c r="D40" s="192"/>
      <c r="E40" s="175"/>
    </row>
    <row r="41" spans="2:5" s="177" customFormat="1" x14ac:dyDescent="0.5">
      <c r="B41" s="175"/>
      <c r="C41" s="175"/>
      <c r="D41" s="190"/>
      <c r="E41" s="175"/>
    </row>
    <row r="42" spans="2:5" s="53" customFormat="1" x14ac:dyDescent="0.5">
      <c r="B42" s="182"/>
      <c r="C42" s="182"/>
      <c r="D42" s="191"/>
      <c r="E42" s="184"/>
    </row>
    <row r="43" spans="2:5" s="53" customFormat="1" x14ac:dyDescent="0.5">
      <c r="B43" s="182"/>
      <c r="C43" s="182"/>
      <c r="D43" s="191"/>
      <c r="E43" s="184"/>
    </row>
    <row r="44" spans="2:5" s="53" customFormat="1" x14ac:dyDescent="0.5">
      <c r="B44" s="182"/>
      <c r="C44" s="182"/>
      <c r="D44" s="191"/>
      <c r="E44" s="184"/>
    </row>
    <row r="45" spans="2:5" s="53" customFormat="1" x14ac:dyDescent="0.5">
      <c r="B45" s="182"/>
      <c r="C45" s="182"/>
      <c r="D45" s="191"/>
      <c r="E45" s="184"/>
    </row>
    <row r="46" spans="2:5" s="53" customFormat="1" x14ac:dyDescent="0.5">
      <c r="B46" s="193"/>
      <c r="C46" s="193"/>
      <c r="D46" s="194"/>
      <c r="E46" s="184"/>
    </row>
    <row r="47" spans="2:5" s="177" customFormat="1" x14ac:dyDescent="0.5">
      <c r="B47" s="175"/>
      <c r="C47" s="175"/>
      <c r="D47" s="190"/>
      <c r="E47" s="175"/>
    </row>
    <row r="48" spans="2:5" s="53" customFormat="1" x14ac:dyDescent="0.5">
      <c r="B48" s="175"/>
      <c r="C48" s="175"/>
      <c r="D48" s="194"/>
      <c r="E48" s="175"/>
    </row>
    <row r="49" spans="2:5" s="177" customFormat="1" x14ac:dyDescent="0.5">
      <c r="B49" s="175"/>
      <c r="C49" s="175"/>
      <c r="D49" s="190"/>
      <c r="E49" s="175"/>
    </row>
    <row r="50" spans="2:5" s="53" customFormat="1" x14ac:dyDescent="0.5">
      <c r="B50" s="182"/>
      <c r="C50" s="182"/>
      <c r="D50" s="191"/>
      <c r="E50" s="184"/>
    </row>
    <row r="51" spans="2:5" s="53" customFormat="1" x14ac:dyDescent="0.5">
      <c r="B51" s="182"/>
      <c r="C51" s="182"/>
      <c r="D51" s="191"/>
      <c r="E51" s="184"/>
    </row>
    <row r="52" spans="2:5" s="181" customFormat="1" ht="9.9499999999999993" customHeight="1" x14ac:dyDescent="0.5">
      <c r="B52" s="179"/>
      <c r="C52" s="179"/>
      <c r="D52" s="192"/>
      <c r="E52" s="175"/>
    </row>
    <row r="53" spans="2:5" s="177" customFormat="1" x14ac:dyDescent="0.5">
      <c r="B53" s="175"/>
      <c r="C53" s="175"/>
      <c r="D53" s="190"/>
      <c r="E53" s="175"/>
    </row>
    <row r="54" spans="2:5" s="53" customFormat="1" x14ac:dyDescent="0.5">
      <c r="B54" s="182"/>
      <c r="C54" s="182"/>
      <c r="D54" s="191"/>
      <c r="E54" s="184"/>
    </row>
    <row r="55" spans="2:5" s="53" customFormat="1" x14ac:dyDescent="0.5">
      <c r="B55" s="182"/>
      <c r="C55" s="182"/>
      <c r="D55" s="191"/>
      <c r="E55" s="184"/>
    </row>
    <row r="56" spans="2:5" s="53" customFormat="1" x14ac:dyDescent="0.5">
      <c r="B56" s="182"/>
      <c r="C56" s="182"/>
      <c r="D56" s="191"/>
      <c r="E56" s="184"/>
    </row>
    <row r="57" spans="2:5" s="181" customFormat="1" ht="9.9499999999999993" customHeight="1" x14ac:dyDescent="0.5">
      <c r="B57" s="179"/>
      <c r="C57" s="179"/>
      <c r="D57" s="192"/>
      <c r="E57" s="175"/>
    </row>
    <row r="58" spans="2:5" s="53" customFormat="1" ht="9.9499999999999993" customHeight="1" x14ac:dyDescent="0.5">
      <c r="B58" s="185"/>
      <c r="C58" s="185"/>
      <c r="D58" s="182"/>
      <c r="E58" s="185"/>
    </row>
    <row r="59" spans="2:5" s="189" customFormat="1" ht="23.25" x14ac:dyDescent="0.5">
      <c r="B59" s="187"/>
      <c r="C59" s="187"/>
      <c r="D59" s="195"/>
      <c r="E59" s="188"/>
    </row>
    <row r="60" spans="2:5" s="181" customFormat="1" ht="9.9499999999999993" customHeight="1" x14ac:dyDescent="0.5">
      <c r="B60" s="179"/>
      <c r="C60" s="179"/>
      <c r="D60" s="192"/>
      <c r="E60" s="175"/>
    </row>
    <row r="61" spans="2:5" s="177" customFormat="1" x14ac:dyDescent="0.5">
      <c r="B61" s="175"/>
      <c r="C61" s="175"/>
      <c r="D61" s="190"/>
      <c r="E61" s="175"/>
    </row>
    <row r="62" spans="2:5" s="53" customFormat="1" x14ac:dyDescent="0.5">
      <c r="B62" s="182"/>
      <c r="C62" s="182"/>
      <c r="D62" s="191"/>
      <c r="E62" s="184"/>
    </row>
    <row r="63" spans="2:5" s="53" customFormat="1" x14ac:dyDescent="0.5">
      <c r="B63" s="182"/>
      <c r="C63" s="182"/>
      <c r="D63" s="191"/>
      <c r="E63" s="184"/>
    </row>
    <row r="64" spans="2:5" s="181" customFormat="1" ht="9.9499999999999993" customHeight="1" x14ac:dyDescent="0.5">
      <c r="B64" s="179"/>
      <c r="C64" s="179"/>
      <c r="D64" s="192"/>
      <c r="E64" s="175"/>
    </row>
    <row r="65" spans="2:5" s="177" customFormat="1" x14ac:dyDescent="0.5">
      <c r="B65" s="175"/>
      <c r="C65" s="175"/>
      <c r="D65" s="190"/>
      <c r="E65" s="175"/>
    </row>
    <row r="66" spans="2:5" s="53" customFormat="1" x14ac:dyDescent="0.5">
      <c r="B66" s="182"/>
      <c r="C66" s="182"/>
      <c r="D66" s="191"/>
      <c r="E66" s="184"/>
    </row>
    <row r="67" spans="2:5" s="53" customFormat="1" x14ac:dyDescent="0.5">
      <c r="B67" s="182"/>
      <c r="C67" s="182"/>
      <c r="D67" s="191"/>
      <c r="E67" s="184"/>
    </row>
    <row r="68" spans="2:5" s="53" customFormat="1" x14ac:dyDescent="0.5">
      <c r="B68" s="182"/>
      <c r="C68" s="182"/>
      <c r="D68" s="191"/>
      <c r="E68" s="184"/>
    </row>
    <row r="69" spans="2:5" s="53" customFormat="1" x14ac:dyDescent="0.5">
      <c r="B69" s="182"/>
      <c r="C69" s="182"/>
      <c r="D69" s="191"/>
      <c r="E69" s="184"/>
    </row>
    <row r="70" spans="2:5" s="53" customFormat="1" x14ac:dyDescent="0.5">
      <c r="B70" s="193"/>
      <c r="C70" s="193"/>
      <c r="D70" s="191"/>
      <c r="E70" s="184"/>
    </row>
    <row r="71" spans="2:5" s="177" customFormat="1" x14ac:dyDescent="0.5">
      <c r="B71" s="175"/>
      <c r="C71" s="175"/>
      <c r="D71" s="190"/>
      <c r="E71" s="175"/>
    </row>
    <row r="72" spans="2:5" s="53" customFormat="1" x14ac:dyDescent="0.5">
      <c r="B72" s="175"/>
      <c r="C72" s="175"/>
      <c r="D72" s="194"/>
      <c r="E72" s="175"/>
    </row>
    <row r="73" spans="2:5" s="177" customFormat="1" x14ac:dyDescent="0.5">
      <c r="B73" s="175"/>
      <c r="C73" s="175"/>
      <c r="D73" s="190"/>
      <c r="E73" s="175"/>
    </row>
    <row r="74" spans="2:5" s="53" customFormat="1" x14ac:dyDescent="0.5">
      <c r="B74" s="182"/>
      <c r="C74" s="182"/>
      <c r="D74" s="191"/>
      <c r="E74" s="184"/>
    </row>
    <row r="75" spans="2:5" s="53" customFormat="1" x14ac:dyDescent="0.5">
      <c r="B75" s="182"/>
      <c r="C75" s="182"/>
      <c r="D75" s="191"/>
      <c r="E75" s="184"/>
    </row>
    <row r="76" spans="2:5" s="181" customFormat="1" ht="9.9499999999999993" customHeight="1" x14ac:dyDescent="0.5">
      <c r="B76" s="179"/>
      <c r="C76" s="179"/>
      <c r="D76" s="192"/>
      <c r="E76" s="175"/>
    </row>
    <row r="77" spans="2:5" s="177" customFormat="1" x14ac:dyDescent="0.5">
      <c r="B77" s="175"/>
      <c r="C77" s="175"/>
      <c r="D77" s="190"/>
      <c r="E77" s="175"/>
    </row>
    <row r="78" spans="2:5" s="53" customFormat="1" x14ac:dyDescent="0.5">
      <c r="B78" s="182"/>
      <c r="C78" s="182"/>
      <c r="D78" s="191"/>
      <c r="E78" s="184"/>
    </row>
    <row r="79" spans="2:5" s="53" customFormat="1" x14ac:dyDescent="0.5">
      <c r="B79" s="182"/>
      <c r="C79" s="182"/>
      <c r="D79" s="191"/>
      <c r="E79" s="184"/>
    </row>
    <row r="80" spans="2:5" s="53" customFormat="1" x14ac:dyDescent="0.5">
      <c r="B80" s="182"/>
      <c r="C80" s="182"/>
      <c r="D80" s="191"/>
      <c r="E80" s="184"/>
    </row>
    <row r="81" spans="2:5" s="53" customFormat="1" ht="9.9499999999999993" customHeight="1" x14ac:dyDescent="0.5">
      <c r="B81" s="175"/>
      <c r="C81" s="175"/>
      <c r="D81" s="196"/>
      <c r="E81" s="175"/>
    </row>
    <row r="82" spans="2:5" x14ac:dyDescent="0.5">
      <c r="B82" s="197"/>
      <c r="C82" s="197"/>
      <c r="D82" s="198"/>
      <c r="E82" s="197"/>
    </row>
    <row r="83" spans="2:5" x14ac:dyDescent="0.5">
      <c r="B83" s="197"/>
      <c r="C83" s="197"/>
      <c r="D83" s="198"/>
      <c r="E83" s="197"/>
    </row>
    <row r="84" spans="2:5" x14ac:dyDescent="0.5">
      <c r="B84" s="197"/>
      <c r="C84" s="197"/>
      <c r="D84" s="199"/>
      <c r="E84" s="199"/>
    </row>
    <row r="85" spans="2:5" x14ac:dyDescent="0.5">
      <c r="B85" s="197"/>
      <c r="C85" s="197"/>
      <c r="D85" s="199"/>
      <c r="E85" s="199"/>
    </row>
    <row r="86" spans="2:5" x14ac:dyDescent="0.5">
      <c r="B86" s="197"/>
      <c r="C86" s="197"/>
      <c r="D86" s="199"/>
      <c r="E86" s="199"/>
    </row>
    <row r="87" spans="2:5" x14ac:dyDescent="0.5">
      <c r="B87" s="197"/>
      <c r="C87" s="197"/>
      <c r="D87" s="197"/>
      <c r="E87" s="197"/>
    </row>
    <row r="88" spans="2:5" x14ac:dyDescent="0.5">
      <c r="B88" s="197"/>
      <c r="C88" s="197"/>
      <c r="D88" s="198"/>
      <c r="E88" s="197"/>
    </row>
    <row r="89" spans="2:5" x14ac:dyDescent="0.5">
      <c r="B89" s="197"/>
      <c r="C89" s="197"/>
      <c r="D89" s="198"/>
      <c r="E89" s="197"/>
    </row>
    <row r="90" spans="2:5" x14ac:dyDescent="0.5">
      <c r="B90" s="197"/>
      <c r="C90" s="197"/>
      <c r="D90" s="198"/>
      <c r="E90" s="197"/>
    </row>
    <row r="91" spans="2:5" x14ac:dyDescent="0.5">
      <c r="B91" s="197"/>
      <c r="C91" s="197"/>
      <c r="D91" s="198"/>
      <c r="E91" s="197"/>
    </row>
    <row r="92" spans="2:5" x14ac:dyDescent="0.5">
      <c r="B92" s="197"/>
      <c r="C92" s="197"/>
      <c r="D92" s="198"/>
      <c r="E92" s="197"/>
    </row>
    <row r="93" spans="2:5" x14ac:dyDescent="0.5">
      <c r="B93" s="197"/>
      <c r="C93" s="197"/>
      <c r="D93" s="198"/>
      <c r="E93" s="197"/>
    </row>
    <row r="94" spans="2:5" x14ac:dyDescent="0.5">
      <c r="B94" s="197"/>
      <c r="C94" s="197"/>
      <c r="D94" s="198"/>
      <c r="E94" s="197"/>
    </row>
    <row r="95" spans="2:5" x14ac:dyDescent="0.5">
      <c r="B95" s="197"/>
      <c r="C95" s="197"/>
      <c r="D95" s="198"/>
      <c r="E95" s="197"/>
    </row>
    <row r="96" spans="2:5" x14ac:dyDescent="0.5">
      <c r="B96" s="197"/>
      <c r="C96" s="197"/>
      <c r="D96" s="198"/>
      <c r="E96" s="197"/>
    </row>
    <row r="97" spans="2:5" x14ac:dyDescent="0.5">
      <c r="B97" s="197"/>
      <c r="C97" s="197"/>
      <c r="D97" s="198"/>
      <c r="E97" s="197"/>
    </row>
    <row r="98" spans="2:5" x14ac:dyDescent="0.5">
      <c r="B98" s="197"/>
      <c r="C98" s="197"/>
      <c r="D98" s="198"/>
      <c r="E98" s="197"/>
    </row>
    <row r="99" spans="2:5" x14ac:dyDescent="0.5">
      <c r="B99" s="197"/>
      <c r="C99" s="197"/>
      <c r="D99" s="198"/>
      <c r="E99" s="197"/>
    </row>
    <row r="100" spans="2:5" x14ac:dyDescent="0.5">
      <c r="B100" s="197"/>
      <c r="C100" s="197"/>
      <c r="D100" s="198"/>
      <c r="E100" s="197"/>
    </row>
    <row r="101" spans="2:5" x14ac:dyDescent="0.5">
      <c r="B101" s="197"/>
      <c r="C101" s="197"/>
      <c r="D101" s="198"/>
      <c r="E101" s="197"/>
    </row>
    <row r="102" spans="2:5" x14ac:dyDescent="0.5">
      <c r="B102" s="197"/>
      <c r="C102" s="197"/>
      <c r="D102" s="198"/>
      <c r="E102" s="197"/>
    </row>
    <row r="103" spans="2:5" x14ac:dyDescent="0.5">
      <c r="B103" s="197"/>
      <c r="C103" s="197"/>
      <c r="D103" s="198"/>
      <c r="E103" s="197"/>
    </row>
    <row r="104" spans="2:5" x14ac:dyDescent="0.5">
      <c r="B104" s="197"/>
      <c r="C104" s="197"/>
      <c r="D104" s="198"/>
      <c r="E104" s="197"/>
    </row>
    <row r="105" spans="2:5" x14ac:dyDescent="0.5">
      <c r="B105" s="197"/>
      <c r="C105" s="197"/>
      <c r="D105" s="198"/>
      <c r="E105" s="197"/>
    </row>
    <row r="106" spans="2:5" x14ac:dyDescent="0.5">
      <c r="B106" s="197"/>
      <c r="C106" s="197"/>
      <c r="D106" s="198"/>
      <c r="E106" s="197"/>
    </row>
    <row r="107" spans="2:5" x14ac:dyDescent="0.5">
      <c r="B107" s="197"/>
      <c r="C107" s="197"/>
      <c r="D107" s="198"/>
      <c r="E107" s="197"/>
    </row>
    <row r="108" spans="2:5" x14ac:dyDescent="0.5">
      <c r="B108" s="197"/>
      <c r="C108" s="197"/>
      <c r="D108" s="198"/>
      <c r="E108" s="197"/>
    </row>
    <row r="109" spans="2:5" x14ac:dyDescent="0.5">
      <c r="B109" s="197"/>
      <c r="C109" s="197"/>
      <c r="D109" s="198"/>
      <c r="E109" s="197"/>
    </row>
    <row r="110" spans="2:5" x14ac:dyDescent="0.5">
      <c r="B110" s="197"/>
      <c r="C110" s="197"/>
      <c r="D110" s="198"/>
      <c r="E110" s="197"/>
    </row>
    <row r="111" spans="2:5" x14ac:dyDescent="0.5">
      <c r="B111" s="197"/>
      <c r="C111" s="197"/>
      <c r="D111" s="198"/>
      <c r="E111" s="197"/>
    </row>
    <row r="112" spans="2:5" x14ac:dyDescent="0.5">
      <c r="B112" s="197"/>
      <c r="C112" s="197"/>
      <c r="D112" s="198"/>
      <c r="E112" s="197"/>
    </row>
    <row r="113" spans="2:5" x14ac:dyDescent="0.5">
      <c r="B113" s="197"/>
      <c r="C113" s="197"/>
      <c r="D113" s="198"/>
      <c r="E113" s="197"/>
    </row>
    <row r="114" spans="2:5" x14ac:dyDescent="0.5">
      <c r="B114" s="197"/>
      <c r="C114" s="197"/>
      <c r="D114" s="198"/>
      <c r="E114" s="197"/>
    </row>
    <row r="115" spans="2:5" x14ac:dyDescent="0.5">
      <c r="B115" s="197"/>
      <c r="C115" s="197"/>
      <c r="D115" s="198"/>
      <c r="E115" s="197"/>
    </row>
    <row r="116" spans="2:5" x14ac:dyDescent="0.5">
      <c r="B116" s="197"/>
      <c r="C116" s="197"/>
      <c r="D116" s="198"/>
      <c r="E116" s="197"/>
    </row>
  </sheetData>
  <mergeCells count="21">
    <mergeCell ref="B3:E3"/>
    <mergeCell ref="B5:E5"/>
    <mergeCell ref="B16:B17"/>
    <mergeCell ref="E16:E17"/>
    <mergeCell ref="B19:B20"/>
    <mergeCell ref="E19:E20"/>
    <mergeCell ref="C12:D12"/>
    <mergeCell ref="C14:D14"/>
    <mergeCell ref="C16:D16"/>
    <mergeCell ref="C17:D17"/>
    <mergeCell ref="C20:D20"/>
    <mergeCell ref="C19:D19"/>
    <mergeCell ref="C22:D22"/>
    <mergeCell ref="C21:D21"/>
    <mergeCell ref="C23:D23"/>
    <mergeCell ref="C9:D9"/>
    <mergeCell ref="C10:D10"/>
    <mergeCell ref="C11:D11"/>
    <mergeCell ref="C15:D15"/>
    <mergeCell ref="C13:D13"/>
    <mergeCell ref="C18:D18"/>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1" width="16.5703125" style="57" customWidth="1"/>
    <col min="12" max="20" width="16.28515625" style="57" customWidth="1"/>
    <col min="21" max="21" width="58.85546875" style="57" customWidth="1"/>
    <col min="22" max="23" width="9.140625" style="57"/>
    <col min="24" max="24" width="10.42578125" style="57" bestFit="1" customWidth="1"/>
    <col min="25" max="16384" width="9.140625" style="57"/>
  </cols>
  <sheetData>
    <row r="1" spans="2:35" s="73" customFormat="1" ht="19.5" customHeight="1" x14ac:dyDescent="0.65">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2:35"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2:35" s="554" customFormat="1" ht="31.5" customHeight="1" x14ac:dyDescent="0.85">
      <c r="B3" s="1893" t="s">
        <v>1807</v>
      </c>
      <c r="C3" s="1893"/>
      <c r="D3" s="1893"/>
      <c r="E3" s="1893"/>
      <c r="F3" s="1893"/>
      <c r="G3" s="1893"/>
      <c r="H3" s="1893"/>
      <c r="I3" s="1893"/>
      <c r="J3" s="1893"/>
      <c r="K3" s="1893"/>
      <c r="L3" s="1893" t="s">
        <v>1808</v>
      </c>
      <c r="M3" s="1893"/>
      <c r="N3" s="1893"/>
      <c r="O3" s="1893"/>
      <c r="P3" s="1893"/>
      <c r="Q3" s="1893"/>
      <c r="R3" s="1893"/>
      <c r="S3" s="1893"/>
      <c r="T3" s="1893"/>
      <c r="U3" s="1893"/>
    </row>
    <row r="4" spans="2:35" s="5" customFormat="1" ht="12.75" customHeight="1" x14ac:dyDescent="0.65">
      <c r="B4" s="2"/>
      <c r="C4" s="2"/>
      <c r="D4" s="2"/>
      <c r="E4" s="2"/>
      <c r="F4" s="2"/>
      <c r="G4" s="2"/>
      <c r="H4" s="2"/>
      <c r="I4" s="2"/>
      <c r="J4" s="2"/>
      <c r="K4" s="2"/>
      <c r="L4" s="2"/>
      <c r="M4" s="2"/>
      <c r="N4" s="2"/>
      <c r="O4" s="2"/>
      <c r="P4" s="2"/>
      <c r="Q4" s="2"/>
      <c r="R4" s="2"/>
      <c r="S4" s="2"/>
      <c r="T4" s="2"/>
      <c r="U4" s="2"/>
      <c r="V4" s="2"/>
    </row>
    <row r="5" spans="2:35" ht="19.5" customHeight="1" x14ac:dyDescent="0.65">
      <c r="B5" s="78"/>
      <c r="C5" s="78"/>
      <c r="D5" s="78"/>
      <c r="E5" s="78"/>
      <c r="F5" s="78"/>
      <c r="G5" s="78"/>
      <c r="H5" s="78"/>
      <c r="I5" s="77"/>
      <c r="J5" s="77"/>
      <c r="K5" s="77"/>
      <c r="L5" s="77"/>
      <c r="M5" s="77"/>
      <c r="N5" s="77"/>
      <c r="O5" s="77"/>
      <c r="P5" s="77"/>
      <c r="Q5" s="77"/>
      <c r="R5" s="77"/>
      <c r="S5" s="77"/>
      <c r="T5" s="77"/>
      <c r="U5" s="77"/>
    </row>
    <row r="6" spans="2:35" s="552" customFormat="1" ht="22.5" x14ac:dyDescent="0.5">
      <c r="B6" s="555" t="s">
        <v>1720</v>
      </c>
      <c r="C6" s="555"/>
      <c r="D6" s="555"/>
      <c r="E6" s="555"/>
      <c r="F6" s="555"/>
      <c r="G6" s="555"/>
      <c r="H6" s="555"/>
      <c r="U6" s="556" t="s">
        <v>1724</v>
      </c>
      <c r="V6" s="556"/>
      <c r="Z6" s="556"/>
    </row>
    <row r="7" spans="2:35" ht="18.75" customHeight="1" thickBot="1" x14ac:dyDescent="0.4"/>
    <row r="8" spans="2:35" s="543" customFormat="1" ht="26.25" customHeight="1" thickTop="1" x14ac:dyDescent="0.2">
      <c r="B8" s="1897" t="s">
        <v>885</v>
      </c>
      <c r="C8" s="1758">
        <v>2014</v>
      </c>
      <c r="D8" s="1758">
        <v>2015</v>
      </c>
      <c r="E8" s="1758">
        <v>2016</v>
      </c>
      <c r="F8" s="1758" t="s">
        <v>1892</v>
      </c>
      <c r="G8" s="1758" t="s">
        <v>1909</v>
      </c>
      <c r="H8" s="1758" t="s">
        <v>1937</v>
      </c>
      <c r="I8" s="1796" t="s">
        <v>1937</v>
      </c>
      <c r="J8" s="1797"/>
      <c r="K8" s="1797"/>
      <c r="L8" s="1798" t="s">
        <v>1937</v>
      </c>
      <c r="M8" s="1798"/>
      <c r="N8" s="1798"/>
      <c r="O8" s="1798"/>
      <c r="P8" s="1798"/>
      <c r="Q8" s="1798"/>
      <c r="R8" s="1798"/>
      <c r="S8" s="1798"/>
      <c r="T8" s="1799"/>
      <c r="U8" s="1894" t="s">
        <v>884</v>
      </c>
      <c r="V8" s="542"/>
      <c r="Z8" s="542"/>
    </row>
    <row r="9" spans="2:35" s="20" customFormat="1" ht="24.95" customHeight="1" x14ac:dyDescent="0.65">
      <c r="B9" s="1898"/>
      <c r="C9" s="1759"/>
      <c r="D9" s="1759"/>
      <c r="E9" s="1759"/>
      <c r="F9" s="1759"/>
      <c r="G9" s="1759"/>
      <c r="H9" s="1759"/>
      <c r="I9" s="366" t="s">
        <v>373</v>
      </c>
      <c r="J9" s="367" t="s">
        <v>374</v>
      </c>
      <c r="K9" s="367" t="s">
        <v>375</v>
      </c>
      <c r="L9" s="367" t="s">
        <v>376</v>
      </c>
      <c r="M9" s="367" t="s">
        <v>377</v>
      </c>
      <c r="N9" s="367" t="s">
        <v>367</v>
      </c>
      <c r="O9" s="367" t="s">
        <v>368</v>
      </c>
      <c r="P9" s="367" t="s">
        <v>369</v>
      </c>
      <c r="Q9" s="367" t="s">
        <v>370</v>
      </c>
      <c r="R9" s="367" t="s">
        <v>371</v>
      </c>
      <c r="S9" s="367" t="s">
        <v>372</v>
      </c>
      <c r="T9" s="368" t="s">
        <v>1468</v>
      </c>
      <c r="U9" s="1895"/>
    </row>
    <row r="10" spans="2:35" s="20" customFormat="1" ht="24.95" customHeight="1" x14ac:dyDescent="0.65">
      <c r="B10" s="1899"/>
      <c r="C10" s="1760"/>
      <c r="D10" s="1760"/>
      <c r="E10" s="1760"/>
      <c r="F10" s="1760"/>
      <c r="G10" s="1760"/>
      <c r="H10" s="1760"/>
      <c r="I10" s="369" t="s">
        <v>671</v>
      </c>
      <c r="J10" s="370" t="s">
        <v>149</v>
      </c>
      <c r="K10" s="370" t="s">
        <v>150</v>
      </c>
      <c r="L10" s="370" t="s">
        <v>151</v>
      </c>
      <c r="M10" s="370" t="s">
        <v>366</v>
      </c>
      <c r="N10" s="370" t="s">
        <v>665</v>
      </c>
      <c r="O10" s="370" t="s">
        <v>666</v>
      </c>
      <c r="P10" s="370" t="s">
        <v>667</v>
      </c>
      <c r="Q10" s="370" t="s">
        <v>668</v>
      </c>
      <c r="R10" s="370" t="s">
        <v>669</v>
      </c>
      <c r="S10" s="370" t="s">
        <v>670</v>
      </c>
      <c r="T10" s="371" t="s">
        <v>664</v>
      </c>
      <c r="U10" s="1896"/>
    </row>
    <row r="11" spans="2:35" s="544" customFormat="1" ht="12.75" customHeight="1" x14ac:dyDescent="0.7">
      <c r="B11" s="1509"/>
      <c r="C11" s="1510"/>
      <c r="D11" s="1510"/>
      <c r="E11" s="1631"/>
      <c r="F11" s="1510"/>
      <c r="G11" s="1510"/>
      <c r="H11" s="1510"/>
      <c r="I11" s="1511"/>
      <c r="J11" s="1512"/>
      <c r="K11" s="1512"/>
      <c r="L11" s="1512"/>
      <c r="M11" s="1512"/>
      <c r="N11" s="1512"/>
      <c r="O11" s="1512"/>
      <c r="P11" s="1512"/>
      <c r="Q11" s="1512"/>
      <c r="R11" s="1512"/>
      <c r="S11" s="1512"/>
      <c r="T11" s="1513"/>
      <c r="U11" s="1514"/>
    </row>
    <row r="12" spans="2:35" s="551" customFormat="1" ht="30" customHeight="1" x14ac:dyDescent="0.2">
      <c r="B12" s="594" t="s">
        <v>1474</v>
      </c>
      <c r="C12" s="330">
        <v>46609</v>
      </c>
      <c r="D12" s="330">
        <v>49509</v>
      </c>
      <c r="E12" s="330">
        <v>44720</v>
      </c>
      <c r="F12" s="328">
        <v>79899</v>
      </c>
      <c r="G12" s="328">
        <v>53030</v>
      </c>
      <c r="H12" s="328">
        <v>67170</v>
      </c>
      <c r="I12" s="895">
        <v>4466</v>
      </c>
      <c r="J12" s="863">
        <v>3667</v>
      </c>
      <c r="K12" s="863">
        <v>4116</v>
      </c>
      <c r="L12" s="863">
        <v>3969</v>
      </c>
      <c r="M12" s="863">
        <v>15702</v>
      </c>
      <c r="N12" s="863">
        <v>3883</v>
      </c>
      <c r="O12" s="863">
        <v>4766</v>
      </c>
      <c r="P12" s="863">
        <v>3490</v>
      </c>
      <c r="Q12" s="863">
        <v>4631</v>
      </c>
      <c r="R12" s="863">
        <v>4357</v>
      </c>
      <c r="S12" s="863">
        <v>6797</v>
      </c>
      <c r="T12" s="896">
        <v>7326</v>
      </c>
      <c r="U12" s="599" t="s">
        <v>1739</v>
      </c>
    </row>
    <row r="13" spans="2:35" s="551" customFormat="1" ht="30" customHeight="1" x14ac:dyDescent="0.2">
      <c r="B13" s="594" t="s">
        <v>335</v>
      </c>
      <c r="C13" s="330">
        <v>158123.215604</v>
      </c>
      <c r="D13" s="330">
        <v>394262.55549199996</v>
      </c>
      <c r="E13" s="330">
        <v>247011.586557</v>
      </c>
      <c r="F13" s="328">
        <v>521164.87466799997</v>
      </c>
      <c r="G13" s="328">
        <v>551290.13592200004</v>
      </c>
      <c r="H13" s="328">
        <v>645417.3931910001</v>
      </c>
      <c r="I13" s="895">
        <v>51981.197088000001</v>
      </c>
      <c r="J13" s="863">
        <v>37062.440174000003</v>
      </c>
      <c r="K13" s="863">
        <v>40062.673739999998</v>
      </c>
      <c r="L13" s="863">
        <v>45906.223838999998</v>
      </c>
      <c r="M13" s="863">
        <v>50005.999708000003</v>
      </c>
      <c r="N13" s="863">
        <v>59262.673062000002</v>
      </c>
      <c r="O13" s="863">
        <v>61853.892309000003</v>
      </c>
      <c r="P13" s="863">
        <v>56365.711832000001</v>
      </c>
      <c r="Q13" s="863">
        <v>63094.609994999999</v>
      </c>
      <c r="R13" s="863">
        <v>59155.646624000001</v>
      </c>
      <c r="S13" s="863">
        <v>52770.063026000003</v>
      </c>
      <c r="T13" s="896">
        <v>67896.261794000005</v>
      </c>
      <c r="U13" s="599" t="s">
        <v>336</v>
      </c>
    </row>
    <row r="14" spans="2:35" s="589" customFormat="1" ht="15.75" customHeight="1" x14ac:dyDescent="0.2">
      <c r="B14" s="592"/>
      <c r="C14" s="328"/>
      <c r="D14" s="328"/>
      <c r="E14" s="330"/>
      <c r="F14" s="328"/>
      <c r="G14" s="328"/>
      <c r="H14" s="328"/>
      <c r="I14" s="893"/>
      <c r="J14" s="859"/>
      <c r="K14" s="859"/>
      <c r="L14" s="859"/>
      <c r="M14" s="859"/>
      <c r="N14" s="859"/>
      <c r="O14" s="859"/>
      <c r="P14" s="859"/>
      <c r="Q14" s="859"/>
      <c r="R14" s="859"/>
      <c r="S14" s="859"/>
      <c r="T14" s="894"/>
      <c r="U14" s="558"/>
      <c r="X14" s="551"/>
    </row>
    <row r="15" spans="2:35" s="589" customFormat="1" ht="30" customHeight="1" x14ac:dyDescent="0.2">
      <c r="B15" s="594" t="s">
        <v>1475</v>
      </c>
      <c r="C15" s="330">
        <v>2118</v>
      </c>
      <c r="D15" s="330">
        <v>2252</v>
      </c>
      <c r="E15" s="330">
        <v>2032</v>
      </c>
      <c r="F15" s="328">
        <v>3796.7242169790889</v>
      </c>
      <c r="G15" s="328">
        <v>2412.4545454545455</v>
      </c>
      <c r="H15" s="328">
        <v>3051.545454545454</v>
      </c>
      <c r="I15" s="895">
        <v>202.99999999999997</v>
      </c>
      <c r="J15" s="863">
        <v>166.68181818181819</v>
      </c>
      <c r="K15" s="863">
        <v>187.09090909090907</v>
      </c>
      <c r="L15" s="863">
        <v>180.40909090909091</v>
      </c>
      <c r="M15" s="863">
        <v>713.72727272727263</v>
      </c>
      <c r="N15" s="863">
        <v>176.5</v>
      </c>
      <c r="O15" s="863">
        <v>216.63636363636363</v>
      </c>
      <c r="P15" s="863">
        <v>158.63636363636365</v>
      </c>
      <c r="Q15" s="863">
        <v>209.95454545454547</v>
      </c>
      <c r="R15" s="863">
        <v>197.68181818181819</v>
      </c>
      <c r="S15" s="863">
        <v>308.22727272727269</v>
      </c>
      <c r="T15" s="896">
        <v>332.99999999999994</v>
      </c>
      <c r="U15" s="599" t="s">
        <v>1476</v>
      </c>
      <c r="X15" s="551"/>
    </row>
    <row r="16" spans="2:35" s="589" customFormat="1" ht="30" customHeight="1" x14ac:dyDescent="0.2">
      <c r="B16" s="594" t="s">
        <v>335</v>
      </c>
      <c r="C16" s="330">
        <v>7187.4188930000009</v>
      </c>
      <c r="D16" s="330">
        <v>15330.116153000001</v>
      </c>
      <c r="E16" s="330">
        <v>11227.799389</v>
      </c>
      <c r="F16" s="328">
        <v>24582.480040328184</v>
      </c>
      <c r="G16" s="328">
        <v>25064.178548265492</v>
      </c>
      <c r="H16" s="328">
        <v>29337.154235954542</v>
      </c>
      <c r="I16" s="895">
        <v>2362.7816858181823</v>
      </c>
      <c r="J16" s="863">
        <v>1684.6563715454545</v>
      </c>
      <c r="K16" s="863">
        <v>1821.0306245454544</v>
      </c>
      <c r="L16" s="863">
        <v>2086.6465381363637</v>
      </c>
      <c r="M16" s="863">
        <v>2272.9999867272727</v>
      </c>
      <c r="N16" s="863">
        <v>2693.7578664545449</v>
      </c>
      <c r="O16" s="863">
        <v>2811.5405595000007</v>
      </c>
      <c r="P16" s="863">
        <v>2562.0778105454547</v>
      </c>
      <c r="Q16" s="863">
        <v>2867.9368179545454</v>
      </c>
      <c r="R16" s="863">
        <v>2688.8930283636359</v>
      </c>
      <c r="S16" s="863">
        <v>2398.6392284545454</v>
      </c>
      <c r="T16" s="896">
        <v>3086.193717909091</v>
      </c>
      <c r="U16" s="599" t="s">
        <v>336</v>
      </c>
      <c r="X16" s="551"/>
    </row>
    <row r="17" spans="2:25" s="589" customFormat="1" ht="15.75" customHeight="1" x14ac:dyDescent="0.2">
      <c r="B17" s="594"/>
      <c r="C17" s="328"/>
      <c r="D17" s="328"/>
      <c r="E17" s="330"/>
      <c r="F17" s="328"/>
      <c r="G17" s="328"/>
      <c r="H17" s="328"/>
      <c r="I17" s="895"/>
      <c r="J17" s="863"/>
      <c r="K17" s="863"/>
      <c r="L17" s="863"/>
      <c r="M17" s="863"/>
      <c r="N17" s="863"/>
      <c r="O17" s="863"/>
      <c r="P17" s="863"/>
      <c r="Q17" s="863"/>
      <c r="R17" s="863"/>
      <c r="S17" s="863"/>
      <c r="T17" s="896"/>
      <c r="U17" s="599"/>
      <c r="X17" s="551"/>
    </row>
    <row r="18" spans="2:25" s="589" customFormat="1" ht="30" customHeight="1" x14ac:dyDescent="0.2">
      <c r="B18" s="594" t="s">
        <v>1477</v>
      </c>
      <c r="C18" s="330">
        <v>1427</v>
      </c>
      <c r="D18" s="330">
        <v>1616</v>
      </c>
      <c r="E18" s="330">
        <v>1681</v>
      </c>
      <c r="F18" s="328">
        <v>1378</v>
      </c>
      <c r="G18" s="328">
        <v>1287</v>
      </c>
      <c r="H18" s="328">
        <v>763</v>
      </c>
      <c r="I18" s="895">
        <v>70</v>
      </c>
      <c r="J18" s="863">
        <v>66</v>
      </c>
      <c r="K18" s="863">
        <v>90</v>
      </c>
      <c r="L18" s="863">
        <v>83</v>
      </c>
      <c r="M18" s="863">
        <v>73</v>
      </c>
      <c r="N18" s="863">
        <v>90</v>
      </c>
      <c r="O18" s="863">
        <v>128</v>
      </c>
      <c r="P18" s="863">
        <v>113</v>
      </c>
      <c r="Q18" s="863">
        <v>10</v>
      </c>
      <c r="R18" s="863">
        <v>10</v>
      </c>
      <c r="S18" s="863">
        <v>28</v>
      </c>
      <c r="T18" s="896">
        <v>2</v>
      </c>
      <c r="U18" s="599" t="s">
        <v>1478</v>
      </c>
    </row>
    <row r="19" spans="2:25" s="589" customFormat="1" ht="30" customHeight="1" x14ac:dyDescent="0.2">
      <c r="B19" s="594" t="s">
        <v>335</v>
      </c>
      <c r="C19" s="330">
        <v>3530.990468</v>
      </c>
      <c r="D19" s="330">
        <v>8483.195126999999</v>
      </c>
      <c r="E19" s="330">
        <v>7540.3152950000003</v>
      </c>
      <c r="F19" s="328">
        <v>31163.239261000002</v>
      </c>
      <c r="G19" s="328">
        <v>14477.651698000001</v>
      </c>
      <c r="H19" s="328">
        <v>16544.026535000001</v>
      </c>
      <c r="I19" s="895">
        <v>656.77864599999998</v>
      </c>
      <c r="J19" s="863">
        <v>587.96039099999996</v>
      </c>
      <c r="K19" s="863">
        <v>545.36278300000004</v>
      </c>
      <c r="L19" s="863">
        <v>732.46331599999996</v>
      </c>
      <c r="M19" s="863">
        <v>1676.4157070000001</v>
      </c>
      <c r="N19" s="863">
        <v>1040.8894319999999</v>
      </c>
      <c r="O19" s="863">
        <v>3604.5317230000001</v>
      </c>
      <c r="P19" s="863">
        <v>7430.0920379999998</v>
      </c>
      <c r="Q19" s="863">
        <v>50.613328000000003</v>
      </c>
      <c r="R19" s="863">
        <v>7.4774159999999998</v>
      </c>
      <c r="S19" s="863">
        <v>205.82444899999999</v>
      </c>
      <c r="T19" s="896">
        <v>5.6173060000000001</v>
      </c>
      <c r="U19" s="599" t="s">
        <v>336</v>
      </c>
    </row>
    <row r="20" spans="2:25" s="544" customFormat="1" ht="23.45" customHeight="1" thickBot="1" x14ac:dyDescent="0.75">
      <c r="B20" s="545"/>
      <c r="C20" s="546"/>
      <c r="D20" s="546"/>
      <c r="E20" s="1540"/>
      <c r="F20" s="546"/>
      <c r="G20" s="546"/>
      <c r="H20" s="546"/>
      <c r="I20" s="547"/>
      <c r="J20" s="548"/>
      <c r="K20" s="548"/>
      <c r="L20" s="548"/>
      <c r="M20" s="548"/>
      <c r="N20" s="548"/>
      <c r="O20" s="548"/>
      <c r="P20" s="548"/>
      <c r="Q20" s="548"/>
      <c r="R20" s="548"/>
      <c r="S20" s="548"/>
      <c r="T20" s="549"/>
      <c r="U20" s="550"/>
    </row>
    <row r="21" spans="2:25" ht="9" customHeight="1" thickTop="1" x14ac:dyDescent="0.35"/>
    <row r="22" spans="2:25" s="333" customFormat="1" ht="24.75" customHeight="1" x14ac:dyDescent="0.5">
      <c r="B22" s="333" t="s">
        <v>1721</v>
      </c>
      <c r="U22" s="333" t="s">
        <v>1723</v>
      </c>
    </row>
    <row r="23" spans="2:25" s="552" customFormat="1" ht="24" customHeight="1" x14ac:dyDescent="0.5">
      <c r="B23" s="356" t="s">
        <v>1938</v>
      </c>
      <c r="U23" s="552" t="s">
        <v>1939</v>
      </c>
      <c r="V23" s="551"/>
      <c r="W23" s="551"/>
      <c r="X23" s="551"/>
      <c r="Y23" s="551"/>
    </row>
    <row r="24" spans="2:25" s="53" customFormat="1" ht="24.75" customHeight="1" x14ac:dyDescent="0.5">
      <c r="B24" s="356" t="s">
        <v>1893</v>
      </c>
      <c r="U24" s="552" t="s">
        <v>1894</v>
      </c>
      <c r="V24" s="551"/>
      <c r="W24" s="551"/>
      <c r="X24" s="551"/>
      <c r="Y24" s="551"/>
    </row>
    <row r="25" spans="2:25" s="53" customFormat="1" ht="11.25" customHeight="1" x14ac:dyDescent="0.5"/>
    <row r="26" spans="2:25" s="53" customFormat="1" ht="11.25" customHeight="1" x14ac:dyDescent="0.5"/>
    <row r="27" spans="2:25" s="53" customFormat="1" ht="11.25" customHeight="1" x14ac:dyDescent="0.5">
      <c r="B27" s="170"/>
      <c r="C27" s="170"/>
      <c r="D27" s="170"/>
      <c r="E27" s="170"/>
      <c r="F27" s="170"/>
      <c r="G27" s="170"/>
      <c r="H27" s="170"/>
    </row>
    <row r="32" spans="2:25" ht="21.75" x14ac:dyDescent="0.5">
      <c r="C32" s="62"/>
      <c r="D32" s="62"/>
      <c r="E32" s="62"/>
      <c r="F32" s="62"/>
      <c r="G32" s="62"/>
      <c r="H32" s="62"/>
    </row>
    <row r="33" spans="3:8" ht="21.75" x14ac:dyDescent="0.5">
      <c r="C33" s="62"/>
      <c r="D33" s="62"/>
      <c r="E33" s="62"/>
      <c r="F33" s="62"/>
      <c r="G33" s="62"/>
      <c r="H33" s="62"/>
    </row>
    <row r="34" spans="3:8" ht="21.75" x14ac:dyDescent="0.5">
      <c r="C34" s="62"/>
      <c r="D34" s="62"/>
      <c r="E34" s="62"/>
      <c r="F34" s="62"/>
      <c r="G34" s="62"/>
      <c r="H34" s="62"/>
    </row>
    <row r="35" spans="3:8" ht="21.75" x14ac:dyDescent="0.5">
      <c r="C35" s="62"/>
      <c r="D35" s="62"/>
      <c r="E35" s="62"/>
      <c r="F35" s="62"/>
      <c r="G35" s="62"/>
      <c r="H35" s="62"/>
    </row>
    <row r="36" spans="3:8" ht="21.75" x14ac:dyDescent="0.5">
      <c r="C36" s="62"/>
      <c r="D36" s="62"/>
      <c r="E36" s="62"/>
      <c r="F36" s="62"/>
      <c r="G36" s="62"/>
      <c r="H36" s="62"/>
    </row>
    <row r="37" spans="3:8" ht="21.75" x14ac:dyDescent="0.5">
      <c r="C37" s="62"/>
      <c r="D37" s="62"/>
      <c r="E37" s="62"/>
      <c r="F37" s="62"/>
      <c r="G37" s="62"/>
      <c r="H37" s="62"/>
    </row>
    <row r="38" spans="3:8" ht="21.75" x14ac:dyDescent="0.5">
      <c r="C38" s="62"/>
      <c r="D38" s="62"/>
      <c r="E38" s="62"/>
      <c r="F38" s="62"/>
      <c r="G38" s="62"/>
      <c r="H38" s="62"/>
    </row>
    <row r="39" spans="3:8" ht="21.75" x14ac:dyDescent="0.5">
      <c r="C39" s="62"/>
      <c r="D39" s="62"/>
      <c r="E39" s="62"/>
      <c r="F39" s="62"/>
      <c r="G39" s="62"/>
      <c r="H39" s="62"/>
    </row>
  </sheetData>
  <mergeCells count="12">
    <mergeCell ref="B3:K3"/>
    <mergeCell ref="L3:U3"/>
    <mergeCell ref="F8:F10"/>
    <mergeCell ref="U8:U10"/>
    <mergeCell ref="C8:C10"/>
    <mergeCell ref="D8:D10"/>
    <mergeCell ref="B8:B10"/>
    <mergeCell ref="E8:E10"/>
    <mergeCell ref="G8:G10"/>
    <mergeCell ref="H8:H10"/>
    <mergeCell ref="I8:K8"/>
    <mergeCell ref="L8:T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1" max="2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8" width="16.5703125" style="48" customWidth="1"/>
    <col min="9" max="9" width="61" style="48" customWidth="1"/>
    <col min="10" max="16384" width="9.140625" style="48"/>
  </cols>
  <sheetData>
    <row r="1" spans="2:23" s="76" customFormat="1" ht="16.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6.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1" t="s">
        <v>1809</v>
      </c>
      <c r="C3" s="1771"/>
      <c r="D3" s="1771"/>
      <c r="E3" s="1771"/>
      <c r="F3" s="1771"/>
      <c r="G3" s="1771"/>
      <c r="H3" s="1771"/>
      <c r="I3" s="1771"/>
    </row>
    <row r="4" spans="2:23" s="5" customFormat="1" ht="12.75" customHeight="1" x14ac:dyDescent="0.85">
      <c r="B4" s="1551"/>
      <c r="C4" s="1551"/>
      <c r="D4" s="1551"/>
      <c r="E4" s="1551"/>
      <c r="F4" s="1551"/>
      <c r="G4" s="1551"/>
      <c r="H4" s="1551"/>
      <c r="I4" s="1551"/>
      <c r="J4" s="2"/>
    </row>
    <row r="5" spans="2:23" ht="36.75" x14ac:dyDescent="0.85">
      <c r="B5" s="1771" t="s">
        <v>1810</v>
      </c>
      <c r="C5" s="1771"/>
      <c r="D5" s="1771"/>
      <c r="E5" s="1771"/>
      <c r="F5" s="1771"/>
      <c r="G5" s="1771"/>
      <c r="H5" s="1771"/>
      <c r="I5" s="1771"/>
      <c r="L5" s="144"/>
    </row>
    <row r="6" spans="2:23" ht="11.25" customHeight="1" x14ac:dyDescent="0.65">
      <c r="B6" s="88"/>
      <c r="C6" s="86"/>
      <c r="D6" s="86"/>
      <c r="E6" s="86"/>
      <c r="F6" s="86"/>
      <c r="G6" s="86"/>
      <c r="H6" s="86"/>
      <c r="I6" s="86"/>
    </row>
    <row r="7" spans="2:23" ht="11.25" customHeight="1" x14ac:dyDescent="0.45">
      <c r="B7" s="98"/>
      <c r="I7" s="100"/>
      <c r="J7" s="99"/>
      <c r="N7" s="100"/>
    </row>
    <row r="8" spans="2:23" ht="11.25" customHeight="1" thickBot="1" x14ac:dyDescent="0.4"/>
    <row r="9" spans="2:23" s="257" customFormat="1" ht="24.95" customHeight="1" thickTop="1" x14ac:dyDescent="0.7">
      <c r="B9" s="1768" t="s">
        <v>885</v>
      </c>
      <c r="C9" s="1758">
        <v>2014</v>
      </c>
      <c r="D9" s="1758">
        <v>2015</v>
      </c>
      <c r="E9" s="1758">
        <v>2016</v>
      </c>
      <c r="F9" s="1758">
        <v>2017</v>
      </c>
      <c r="G9" s="1758">
        <v>2018</v>
      </c>
      <c r="H9" s="1758">
        <v>2019</v>
      </c>
      <c r="I9" s="1765" t="s">
        <v>884</v>
      </c>
      <c r="J9" s="338"/>
      <c r="N9" s="338"/>
    </row>
    <row r="10" spans="2:23" s="257" customFormat="1" ht="24.95" customHeight="1" x14ac:dyDescent="0.7">
      <c r="B10" s="1769"/>
      <c r="C10" s="1759"/>
      <c r="D10" s="1759"/>
      <c r="E10" s="1759"/>
      <c r="F10" s="1759"/>
      <c r="G10" s="1759"/>
      <c r="H10" s="1759"/>
      <c r="I10" s="1766"/>
    </row>
    <row r="11" spans="2:23" s="257" customFormat="1" ht="19.5" customHeight="1" x14ac:dyDescent="0.7">
      <c r="B11" s="1770"/>
      <c r="C11" s="1760"/>
      <c r="D11" s="1760"/>
      <c r="E11" s="1760"/>
      <c r="F11" s="1760"/>
      <c r="G11" s="1760"/>
      <c r="H11" s="1760"/>
      <c r="I11" s="1767"/>
    </row>
    <row r="12" spans="2:23" s="257" customFormat="1" ht="12.75" customHeight="1" x14ac:dyDescent="0.7">
      <c r="B12" s="340"/>
      <c r="C12" s="560"/>
      <c r="D12" s="560"/>
      <c r="E12" s="560"/>
      <c r="F12" s="560"/>
      <c r="G12" s="560"/>
      <c r="H12" s="560"/>
      <c r="I12" s="341"/>
    </row>
    <row r="13" spans="2:23" s="364" customFormat="1" ht="23.45" customHeight="1" x14ac:dyDescent="0.2">
      <c r="B13" s="453" t="s">
        <v>681</v>
      </c>
      <c r="C13" s="1268">
        <v>12</v>
      </c>
      <c r="D13" s="1268">
        <v>12</v>
      </c>
      <c r="E13" s="1268">
        <v>12</v>
      </c>
      <c r="F13" s="1268">
        <v>12</v>
      </c>
      <c r="G13" s="1268">
        <v>12</v>
      </c>
      <c r="H13" s="1268">
        <v>12</v>
      </c>
      <c r="I13" s="604" t="s">
        <v>584</v>
      </c>
    </row>
    <row r="14" spans="2:23" s="364" customFormat="1" ht="12" customHeight="1" x14ac:dyDescent="0.2">
      <c r="B14" s="454"/>
      <c r="C14" s="1268"/>
      <c r="D14" s="1268"/>
      <c r="E14" s="1268"/>
      <c r="F14" s="1268"/>
      <c r="G14" s="1268"/>
      <c r="H14" s="1268"/>
      <c r="I14" s="378"/>
    </row>
    <row r="15" spans="2:23" s="364" customFormat="1" ht="23.45" customHeight="1" x14ac:dyDescent="0.2">
      <c r="B15" s="453" t="s">
        <v>523</v>
      </c>
      <c r="C15" s="1268">
        <v>78</v>
      </c>
      <c r="D15" s="1268">
        <v>78</v>
      </c>
      <c r="E15" s="1268">
        <v>78</v>
      </c>
      <c r="F15" s="1268">
        <v>78</v>
      </c>
      <c r="G15" s="1268">
        <v>78</v>
      </c>
      <c r="H15" s="1268">
        <v>78</v>
      </c>
      <c r="I15" s="604" t="s">
        <v>11</v>
      </c>
    </row>
    <row r="16" spans="2:23" s="364" customFormat="1" ht="23.45" customHeight="1" x14ac:dyDescent="0.2">
      <c r="B16" s="605" t="s">
        <v>1258</v>
      </c>
      <c r="C16" s="1270">
        <v>31</v>
      </c>
      <c r="D16" s="1270">
        <v>31</v>
      </c>
      <c r="E16" s="1270">
        <v>31</v>
      </c>
      <c r="F16" s="1270">
        <v>31</v>
      </c>
      <c r="G16" s="1270">
        <v>31</v>
      </c>
      <c r="H16" s="1270">
        <v>31</v>
      </c>
      <c r="I16" s="606" t="s">
        <v>277</v>
      </c>
    </row>
    <row r="17" spans="2:9" s="364" customFormat="1" ht="23.45" customHeight="1" x14ac:dyDescent="0.2">
      <c r="B17" s="605" t="s">
        <v>619</v>
      </c>
      <c r="C17" s="1270">
        <v>7</v>
      </c>
      <c r="D17" s="1270">
        <v>7</v>
      </c>
      <c r="E17" s="1270">
        <v>7</v>
      </c>
      <c r="F17" s="1270">
        <v>7</v>
      </c>
      <c r="G17" s="1270">
        <v>7</v>
      </c>
      <c r="H17" s="1270">
        <v>7</v>
      </c>
      <c r="I17" s="606" t="s">
        <v>620</v>
      </c>
    </row>
    <row r="18" spans="2:9" s="364" customFormat="1" ht="23.45" customHeight="1" x14ac:dyDescent="0.2">
      <c r="B18" s="605" t="s">
        <v>352</v>
      </c>
      <c r="C18" s="1270">
        <v>5</v>
      </c>
      <c r="D18" s="1270">
        <v>5</v>
      </c>
      <c r="E18" s="1270">
        <v>5</v>
      </c>
      <c r="F18" s="1270">
        <v>5</v>
      </c>
      <c r="G18" s="1270">
        <v>5</v>
      </c>
      <c r="H18" s="1270">
        <v>5</v>
      </c>
      <c r="I18" s="606" t="s">
        <v>621</v>
      </c>
    </row>
    <row r="19" spans="2:9" s="364" customFormat="1" ht="23.45" customHeight="1" x14ac:dyDescent="0.2">
      <c r="B19" s="605" t="s">
        <v>622</v>
      </c>
      <c r="C19" s="1270">
        <v>7</v>
      </c>
      <c r="D19" s="1270">
        <v>7</v>
      </c>
      <c r="E19" s="1270">
        <v>7</v>
      </c>
      <c r="F19" s="1270">
        <v>7</v>
      </c>
      <c r="G19" s="1270">
        <v>7</v>
      </c>
      <c r="H19" s="1270">
        <v>7</v>
      </c>
      <c r="I19" s="606" t="s">
        <v>623</v>
      </c>
    </row>
    <row r="20" spans="2:9" s="364" customFormat="1" ht="23.45" customHeight="1" x14ac:dyDescent="0.2">
      <c r="B20" s="605" t="s">
        <v>624</v>
      </c>
      <c r="C20" s="1270">
        <v>5</v>
      </c>
      <c r="D20" s="1270">
        <v>5</v>
      </c>
      <c r="E20" s="1270">
        <v>5</v>
      </c>
      <c r="F20" s="1270">
        <v>5</v>
      </c>
      <c r="G20" s="1270">
        <v>5</v>
      </c>
      <c r="H20" s="1270">
        <v>5</v>
      </c>
      <c r="I20" s="606" t="s">
        <v>625</v>
      </c>
    </row>
    <row r="21" spans="2:9" s="364" customFormat="1" ht="23.45" customHeight="1" x14ac:dyDescent="0.2">
      <c r="B21" s="605" t="s">
        <v>626</v>
      </c>
      <c r="C21" s="1270">
        <v>18</v>
      </c>
      <c r="D21" s="1270">
        <v>18</v>
      </c>
      <c r="E21" s="1270">
        <v>18</v>
      </c>
      <c r="F21" s="1270">
        <v>18</v>
      </c>
      <c r="G21" s="1270">
        <v>18</v>
      </c>
      <c r="H21" s="1270">
        <v>18</v>
      </c>
      <c r="I21" s="606" t="s">
        <v>278</v>
      </c>
    </row>
    <row r="22" spans="2:9" s="364" customFormat="1" ht="23.45" customHeight="1" x14ac:dyDescent="0.2">
      <c r="B22" s="605" t="s">
        <v>793</v>
      </c>
      <c r="C22" s="1270">
        <v>5</v>
      </c>
      <c r="D22" s="1270">
        <v>5</v>
      </c>
      <c r="E22" s="1270">
        <v>5</v>
      </c>
      <c r="F22" s="1270">
        <v>5</v>
      </c>
      <c r="G22" s="1270">
        <v>5</v>
      </c>
      <c r="H22" s="1270">
        <v>5</v>
      </c>
      <c r="I22" s="606" t="s">
        <v>792</v>
      </c>
    </row>
    <row r="23" spans="2:9" s="364" customFormat="1" ht="12.75" customHeight="1" x14ac:dyDescent="0.2">
      <c r="B23" s="454"/>
      <c r="C23" s="1268"/>
      <c r="D23" s="1268"/>
      <c r="E23" s="1268"/>
      <c r="F23" s="1268"/>
      <c r="G23" s="1268"/>
      <c r="H23" s="1268"/>
      <c r="I23" s="378"/>
    </row>
    <row r="24" spans="2:9" s="364" customFormat="1" ht="23.45" customHeight="1" x14ac:dyDescent="0.2">
      <c r="B24" s="453" t="s">
        <v>627</v>
      </c>
      <c r="C24" s="1268">
        <v>17</v>
      </c>
      <c r="D24" s="1268">
        <v>17</v>
      </c>
      <c r="E24" s="1268">
        <v>17</v>
      </c>
      <c r="F24" s="1268">
        <v>17</v>
      </c>
      <c r="G24" s="1268">
        <v>17</v>
      </c>
      <c r="H24" s="1268">
        <v>17</v>
      </c>
      <c r="I24" s="604" t="s">
        <v>12</v>
      </c>
    </row>
    <row r="25" spans="2:9" s="364" customFormat="1" ht="23.45" customHeight="1" x14ac:dyDescent="0.2">
      <c r="B25" s="605" t="s">
        <v>1258</v>
      </c>
      <c r="C25" s="1270">
        <v>4</v>
      </c>
      <c r="D25" s="1270">
        <v>4</v>
      </c>
      <c r="E25" s="1270">
        <v>4</v>
      </c>
      <c r="F25" s="1270">
        <v>4</v>
      </c>
      <c r="G25" s="1270">
        <v>4</v>
      </c>
      <c r="H25" s="1270">
        <v>4</v>
      </c>
      <c r="I25" s="606" t="s">
        <v>277</v>
      </c>
    </row>
    <row r="26" spans="2:9" s="364" customFormat="1" ht="23.45" customHeight="1" x14ac:dyDescent="0.2">
      <c r="B26" s="605" t="s">
        <v>619</v>
      </c>
      <c r="C26" s="1270">
        <v>1</v>
      </c>
      <c r="D26" s="1270">
        <v>1</v>
      </c>
      <c r="E26" s="1270">
        <v>1</v>
      </c>
      <c r="F26" s="1270">
        <v>1</v>
      </c>
      <c r="G26" s="1270">
        <v>1</v>
      </c>
      <c r="H26" s="1270">
        <v>1</v>
      </c>
      <c r="I26" s="606" t="s">
        <v>620</v>
      </c>
    </row>
    <row r="27" spans="2:9" s="364" customFormat="1" ht="23.45" customHeight="1" x14ac:dyDescent="0.2">
      <c r="B27" s="605" t="s">
        <v>352</v>
      </c>
      <c r="C27" s="1270">
        <v>1</v>
      </c>
      <c r="D27" s="1270">
        <v>1</v>
      </c>
      <c r="E27" s="1270">
        <v>1</v>
      </c>
      <c r="F27" s="1270">
        <v>1</v>
      </c>
      <c r="G27" s="1270">
        <v>1</v>
      </c>
      <c r="H27" s="1270">
        <v>1</v>
      </c>
      <c r="I27" s="606" t="s">
        <v>621</v>
      </c>
    </row>
    <row r="28" spans="2:9" s="364" customFormat="1" ht="23.45" customHeight="1" x14ac:dyDescent="0.2">
      <c r="B28" s="605" t="s">
        <v>626</v>
      </c>
      <c r="C28" s="1270">
        <v>11</v>
      </c>
      <c r="D28" s="1270">
        <v>11</v>
      </c>
      <c r="E28" s="1270">
        <v>11</v>
      </c>
      <c r="F28" s="1270">
        <v>11</v>
      </c>
      <c r="G28" s="1270">
        <v>11</v>
      </c>
      <c r="H28" s="1270">
        <v>11</v>
      </c>
      <c r="I28" s="606" t="s">
        <v>278</v>
      </c>
    </row>
    <row r="29" spans="2:9" s="364" customFormat="1" ht="12" customHeight="1" x14ac:dyDescent="0.2">
      <c r="B29" s="454"/>
      <c r="C29" s="1268"/>
      <c r="D29" s="1268"/>
      <c r="E29" s="1268"/>
      <c r="F29" s="1268"/>
      <c r="G29" s="1268"/>
      <c r="H29" s="1268"/>
      <c r="I29" s="378"/>
    </row>
    <row r="30" spans="2:9" s="359" customFormat="1" ht="23.45" customHeight="1" x14ac:dyDescent="0.2">
      <c r="B30" s="453" t="s">
        <v>185</v>
      </c>
      <c r="C30" s="1268">
        <v>106</v>
      </c>
      <c r="D30" s="1268">
        <v>106</v>
      </c>
      <c r="E30" s="1268">
        <v>106</v>
      </c>
      <c r="F30" s="1268">
        <v>106</v>
      </c>
      <c r="G30" s="1268">
        <v>106</v>
      </c>
      <c r="H30" s="1268">
        <v>106</v>
      </c>
      <c r="I30" s="604" t="s">
        <v>642</v>
      </c>
    </row>
    <row r="31" spans="2:9" s="364" customFormat="1" ht="23.45" customHeight="1" x14ac:dyDescent="0.2">
      <c r="B31" s="605" t="s">
        <v>1258</v>
      </c>
      <c r="C31" s="1270">
        <v>10</v>
      </c>
      <c r="D31" s="1270">
        <v>10</v>
      </c>
      <c r="E31" s="1270">
        <v>10</v>
      </c>
      <c r="F31" s="1270">
        <v>10</v>
      </c>
      <c r="G31" s="1270">
        <v>10</v>
      </c>
      <c r="H31" s="1270">
        <v>10</v>
      </c>
      <c r="I31" s="606" t="s">
        <v>277</v>
      </c>
    </row>
    <row r="32" spans="2:9" s="364" customFormat="1" ht="23.45" customHeight="1" x14ac:dyDescent="0.2">
      <c r="B32" s="605" t="s">
        <v>619</v>
      </c>
      <c r="C32" s="1270">
        <v>16</v>
      </c>
      <c r="D32" s="1270">
        <v>16</v>
      </c>
      <c r="E32" s="1270">
        <v>16</v>
      </c>
      <c r="F32" s="1270">
        <v>16</v>
      </c>
      <c r="G32" s="1270">
        <v>16</v>
      </c>
      <c r="H32" s="1270">
        <v>16</v>
      </c>
      <c r="I32" s="606" t="s">
        <v>620</v>
      </c>
    </row>
    <row r="33" spans="2:9" s="364" customFormat="1" ht="23.45" customHeight="1" x14ac:dyDescent="0.2">
      <c r="B33" s="605" t="s">
        <v>616</v>
      </c>
      <c r="C33" s="1270">
        <v>10</v>
      </c>
      <c r="D33" s="1270">
        <v>10</v>
      </c>
      <c r="E33" s="1270">
        <v>10</v>
      </c>
      <c r="F33" s="1270">
        <v>10</v>
      </c>
      <c r="G33" s="1270">
        <v>10</v>
      </c>
      <c r="H33" s="1270">
        <v>10</v>
      </c>
      <c r="I33" s="606" t="s">
        <v>628</v>
      </c>
    </row>
    <row r="34" spans="2:9" s="364" customFormat="1" ht="23.45" customHeight="1" x14ac:dyDescent="0.2">
      <c r="B34" s="605" t="s">
        <v>622</v>
      </c>
      <c r="C34" s="1270">
        <v>10</v>
      </c>
      <c r="D34" s="1270">
        <v>10</v>
      </c>
      <c r="E34" s="1270">
        <v>10</v>
      </c>
      <c r="F34" s="1270">
        <v>10</v>
      </c>
      <c r="G34" s="1270">
        <v>10</v>
      </c>
      <c r="H34" s="1270">
        <v>10</v>
      </c>
      <c r="I34" s="606" t="s">
        <v>623</v>
      </c>
    </row>
    <row r="35" spans="2:9" s="364" customFormat="1" ht="23.45" customHeight="1" x14ac:dyDescent="0.2">
      <c r="B35" s="605" t="s">
        <v>352</v>
      </c>
      <c r="C35" s="1270">
        <v>7</v>
      </c>
      <c r="D35" s="1270">
        <v>7</v>
      </c>
      <c r="E35" s="1270">
        <v>7</v>
      </c>
      <c r="F35" s="1270">
        <v>7</v>
      </c>
      <c r="G35" s="1270">
        <v>7</v>
      </c>
      <c r="H35" s="1270">
        <v>7</v>
      </c>
      <c r="I35" s="606" t="s">
        <v>621</v>
      </c>
    </row>
    <row r="36" spans="2:9" s="364" customFormat="1" ht="23.45" customHeight="1" x14ac:dyDescent="0.2">
      <c r="B36" s="605" t="s">
        <v>629</v>
      </c>
      <c r="C36" s="1270">
        <v>7</v>
      </c>
      <c r="D36" s="1270">
        <v>7</v>
      </c>
      <c r="E36" s="1270">
        <v>7</v>
      </c>
      <c r="F36" s="1270">
        <v>7</v>
      </c>
      <c r="G36" s="1270">
        <v>7</v>
      </c>
      <c r="H36" s="1270">
        <v>7</v>
      </c>
      <c r="I36" s="606" t="s">
        <v>279</v>
      </c>
    </row>
    <row r="37" spans="2:9" s="364" customFormat="1" ht="23.45" customHeight="1" x14ac:dyDescent="0.2">
      <c r="B37" s="605" t="s">
        <v>630</v>
      </c>
      <c r="C37" s="1270">
        <v>17</v>
      </c>
      <c r="D37" s="1270">
        <v>17</v>
      </c>
      <c r="E37" s="1270">
        <v>17</v>
      </c>
      <c r="F37" s="1270">
        <v>17</v>
      </c>
      <c r="G37" s="1270">
        <v>17</v>
      </c>
      <c r="H37" s="1270">
        <v>17</v>
      </c>
      <c r="I37" s="606" t="s">
        <v>631</v>
      </c>
    </row>
    <row r="38" spans="2:9" s="364" customFormat="1" ht="23.45" customHeight="1" x14ac:dyDescent="0.2">
      <c r="B38" s="605" t="s">
        <v>626</v>
      </c>
      <c r="C38" s="1270">
        <v>29</v>
      </c>
      <c r="D38" s="1270">
        <v>29</v>
      </c>
      <c r="E38" s="1270">
        <v>29</v>
      </c>
      <c r="F38" s="1270">
        <v>29</v>
      </c>
      <c r="G38" s="1270">
        <v>29</v>
      </c>
      <c r="H38" s="1270">
        <v>29</v>
      </c>
      <c r="I38" s="606" t="s">
        <v>278</v>
      </c>
    </row>
    <row r="39" spans="2:9" s="364" customFormat="1" ht="12" customHeight="1" x14ac:dyDescent="0.2">
      <c r="B39" s="454"/>
      <c r="C39" s="1268"/>
      <c r="D39" s="1268"/>
      <c r="E39" s="1268"/>
      <c r="F39" s="1268"/>
      <c r="G39" s="1268"/>
      <c r="H39" s="1268"/>
      <c r="I39" s="378"/>
    </row>
    <row r="40" spans="2:9" s="364" customFormat="1" ht="23.45" customHeight="1" x14ac:dyDescent="0.2">
      <c r="B40" s="453" t="s">
        <v>632</v>
      </c>
      <c r="C40" s="1205">
        <v>23</v>
      </c>
      <c r="D40" s="1205">
        <v>23</v>
      </c>
      <c r="E40" s="1205">
        <v>23</v>
      </c>
      <c r="F40" s="1205">
        <v>23</v>
      </c>
      <c r="G40" s="1205">
        <v>23</v>
      </c>
      <c r="H40" s="1205">
        <v>23</v>
      </c>
      <c r="I40" s="604" t="s">
        <v>637</v>
      </c>
    </row>
    <row r="41" spans="2:9" s="364" customFormat="1" ht="23.45" customHeight="1" x14ac:dyDescent="0.2">
      <c r="B41" s="605" t="s">
        <v>1258</v>
      </c>
      <c r="C41" s="1270">
        <v>7</v>
      </c>
      <c r="D41" s="1270">
        <v>7</v>
      </c>
      <c r="E41" s="1270">
        <v>7</v>
      </c>
      <c r="F41" s="1270">
        <v>7</v>
      </c>
      <c r="G41" s="1270">
        <v>7</v>
      </c>
      <c r="H41" s="1270">
        <v>7</v>
      </c>
      <c r="I41" s="606" t="s">
        <v>277</v>
      </c>
    </row>
    <row r="42" spans="2:9" s="364" customFormat="1" ht="23.25" customHeight="1" x14ac:dyDescent="0.2">
      <c r="B42" s="605" t="s">
        <v>626</v>
      </c>
      <c r="C42" s="1270">
        <v>16</v>
      </c>
      <c r="D42" s="1270">
        <v>16</v>
      </c>
      <c r="E42" s="1270">
        <v>16</v>
      </c>
      <c r="F42" s="1270">
        <v>16</v>
      </c>
      <c r="G42" s="1270">
        <v>16</v>
      </c>
      <c r="H42" s="1270">
        <v>16</v>
      </c>
      <c r="I42" s="606" t="s">
        <v>278</v>
      </c>
    </row>
    <row r="43" spans="2:9" s="364" customFormat="1" ht="12" customHeight="1" x14ac:dyDescent="0.2">
      <c r="B43" s="454"/>
      <c r="C43" s="1268"/>
      <c r="D43" s="1268"/>
      <c r="E43" s="1268"/>
      <c r="F43" s="1268"/>
      <c r="G43" s="1268"/>
      <c r="H43" s="1268"/>
      <c r="I43" s="378"/>
    </row>
    <row r="44" spans="2:9" s="364" customFormat="1" ht="23.45" customHeight="1" x14ac:dyDescent="0.2">
      <c r="B44" s="453" t="s">
        <v>190</v>
      </c>
      <c r="C44" s="1205">
        <v>65</v>
      </c>
      <c r="D44" s="1205">
        <v>65</v>
      </c>
      <c r="E44" s="1205">
        <v>65</v>
      </c>
      <c r="F44" s="1205">
        <v>65</v>
      </c>
      <c r="G44" s="1205">
        <v>65</v>
      </c>
      <c r="H44" s="1205">
        <v>65</v>
      </c>
      <c r="I44" s="604" t="s">
        <v>638</v>
      </c>
    </row>
    <row r="45" spans="2:9" s="364" customFormat="1" ht="23.45" customHeight="1" x14ac:dyDescent="0.2">
      <c r="B45" s="605" t="s">
        <v>1258</v>
      </c>
      <c r="C45" s="1270">
        <v>18</v>
      </c>
      <c r="D45" s="1270">
        <v>18</v>
      </c>
      <c r="E45" s="1270">
        <v>18</v>
      </c>
      <c r="F45" s="1270">
        <v>18</v>
      </c>
      <c r="G45" s="1270">
        <v>18</v>
      </c>
      <c r="H45" s="1270">
        <v>18</v>
      </c>
      <c r="I45" s="606" t="s">
        <v>277</v>
      </c>
    </row>
    <row r="46" spans="2:9" s="364" customFormat="1" ht="23.45" customHeight="1" x14ac:dyDescent="0.2">
      <c r="B46" s="605" t="s">
        <v>619</v>
      </c>
      <c r="C46" s="1270">
        <v>8</v>
      </c>
      <c r="D46" s="1270">
        <v>8</v>
      </c>
      <c r="E46" s="1270">
        <v>8</v>
      </c>
      <c r="F46" s="1270">
        <v>8</v>
      </c>
      <c r="G46" s="1270">
        <v>8</v>
      </c>
      <c r="H46" s="1270">
        <v>8</v>
      </c>
      <c r="I46" s="606" t="s">
        <v>620</v>
      </c>
    </row>
    <row r="47" spans="2:9" s="364" customFormat="1" ht="23.45" customHeight="1" x14ac:dyDescent="0.2">
      <c r="B47" s="605" t="s">
        <v>352</v>
      </c>
      <c r="C47" s="1270">
        <v>4</v>
      </c>
      <c r="D47" s="1270">
        <v>4</v>
      </c>
      <c r="E47" s="1270">
        <v>4</v>
      </c>
      <c r="F47" s="1270">
        <v>4</v>
      </c>
      <c r="G47" s="1270">
        <v>4</v>
      </c>
      <c r="H47" s="1270">
        <v>4</v>
      </c>
      <c r="I47" s="606" t="s">
        <v>621</v>
      </c>
    </row>
    <row r="48" spans="2:9" s="364" customFormat="1" ht="23.45" customHeight="1" x14ac:dyDescent="0.2">
      <c r="B48" s="605" t="s">
        <v>622</v>
      </c>
      <c r="C48" s="1270">
        <v>5</v>
      </c>
      <c r="D48" s="1270">
        <v>5</v>
      </c>
      <c r="E48" s="1270">
        <v>5</v>
      </c>
      <c r="F48" s="1270">
        <v>5</v>
      </c>
      <c r="G48" s="1270">
        <v>5</v>
      </c>
      <c r="H48" s="1270">
        <v>5</v>
      </c>
      <c r="I48" s="606" t="s">
        <v>623</v>
      </c>
    </row>
    <row r="49" spans="2:9" s="364" customFormat="1" ht="23.45" customHeight="1" x14ac:dyDescent="0.2">
      <c r="B49" s="605" t="s">
        <v>624</v>
      </c>
      <c r="C49" s="1270">
        <v>5</v>
      </c>
      <c r="D49" s="1270">
        <v>5</v>
      </c>
      <c r="E49" s="1270">
        <v>5</v>
      </c>
      <c r="F49" s="1270">
        <v>5</v>
      </c>
      <c r="G49" s="1270">
        <v>5</v>
      </c>
      <c r="H49" s="1270">
        <v>5</v>
      </c>
      <c r="I49" s="606" t="s">
        <v>625</v>
      </c>
    </row>
    <row r="50" spans="2:9" s="364" customFormat="1" ht="23.45" customHeight="1" x14ac:dyDescent="0.2">
      <c r="B50" s="605" t="s">
        <v>921</v>
      </c>
      <c r="C50" s="1270">
        <v>6</v>
      </c>
      <c r="D50" s="1270">
        <v>6</v>
      </c>
      <c r="E50" s="1270">
        <v>6</v>
      </c>
      <c r="F50" s="1270">
        <v>6</v>
      </c>
      <c r="G50" s="1270">
        <v>6</v>
      </c>
      <c r="H50" s="1270">
        <v>6</v>
      </c>
      <c r="I50" s="606" t="s">
        <v>922</v>
      </c>
    </row>
    <row r="51" spans="2:9" s="364" customFormat="1" ht="23.45" customHeight="1" x14ac:dyDescent="0.2">
      <c r="B51" s="605" t="s">
        <v>616</v>
      </c>
      <c r="C51" s="1270">
        <v>5</v>
      </c>
      <c r="D51" s="1270">
        <v>5</v>
      </c>
      <c r="E51" s="1270">
        <v>5</v>
      </c>
      <c r="F51" s="1270">
        <v>5</v>
      </c>
      <c r="G51" s="1270">
        <v>5</v>
      </c>
      <c r="H51" s="1270">
        <v>5</v>
      </c>
      <c r="I51" s="606" t="s">
        <v>628</v>
      </c>
    </row>
    <row r="52" spans="2:9" s="364" customFormat="1" ht="23.25" customHeight="1" x14ac:dyDescent="0.2">
      <c r="B52" s="605" t="s">
        <v>626</v>
      </c>
      <c r="C52" s="1270">
        <v>14</v>
      </c>
      <c r="D52" s="1270">
        <v>14</v>
      </c>
      <c r="E52" s="1270">
        <v>14</v>
      </c>
      <c r="F52" s="1270">
        <v>14</v>
      </c>
      <c r="G52" s="1270">
        <v>14</v>
      </c>
      <c r="H52" s="1270">
        <v>14</v>
      </c>
      <c r="I52" s="606" t="s">
        <v>278</v>
      </c>
    </row>
    <row r="53" spans="2:9" s="364" customFormat="1" ht="12" customHeight="1" x14ac:dyDescent="0.2">
      <c r="B53" s="605"/>
      <c r="C53" s="1270"/>
      <c r="D53" s="1270"/>
      <c r="E53" s="1270"/>
      <c r="F53" s="1270"/>
      <c r="G53" s="1270"/>
      <c r="H53" s="1270"/>
      <c r="I53" s="606"/>
    </row>
    <row r="54" spans="2:9" s="364" customFormat="1" ht="23.45" customHeight="1" x14ac:dyDescent="0.2">
      <c r="B54" s="453" t="s">
        <v>1485</v>
      </c>
      <c r="C54" s="1268">
        <v>13</v>
      </c>
      <c r="D54" s="1268">
        <v>13</v>
      </c>
      <c r="E54" s="1268">
        <v>13</v>
      </c>
      <c r="F54" s="1268">
        <v>13</v>
      </c>
      <c r="G54" s="1268">
        <v>13</v>
      </c>
      <c r="H54" s="1268">
        <v>13</v>
      </c>
      <c r="I54" s="604" t="s">
        <v>1486</v>
      </c>
    </row>
    <row r="55" spans="2:9" s="364" customFormat="1" ht="12" customHeight="1" x14ac:dyDescent="0.2">
      <c r="B55" s="454"/>
      <c r="C55" s="1268"/>
      <c r="D55" s="1268"/>
      <c r="E55" s="1268"/>
      <c r="F55" s="1268"/>
      <c r="G55" s="1268"/>
      <c r="H55" s="1268"/>
      <c r="I55" s="378"/>
    </row>
    <row r="56" spans="2:9" s="364" customFormat="1" ht="23.45" customHeight="1" x14ac:dyDescent="0.2">
      <c r="B56" s="453" t="s">
        <v>987</v>
      </c>
      <c r="C56" s="1205">
        <v>202</v>
      </c>
      <c r="D56" s="1205">
        <v>198</v>
      </c>
      <c r="E56" s="1205">
        <v>200</v>
      </c>
      <c r="F56" s="1205">
        <v>202</v>
      </c>
      <c r="G56" s="1205">
        <v>205</v>
      </c>
      <c r="H56" s="1205">
        <v>204</v>
      </c>
      <c r="I56" s="604" t="s">
        <v>1435</v>
      </c>
    </row>
    <row r="57" spans="2:9" s="364" customFormat="1" ht="23.45" customHeight="1" x14ac:dyDescent="0.2">
      <c r="B57" s="605" t="s">
        <v>673</v>
      </c>
      <c r="C57" s="1270">
        <v>38</v>
      </c>
      <c r="D57" s="1270">
        <v>37</v>
      </c>
      <c r="E57" s="1270">
        <v>36</v>
      </c>
      <c r="F57" s="1270">
        <v>36</v>
      </c>
      <c r="G57" s="1270">
        <v>37</v>
      </c>
      <c r="H57" s="1270">
        <v>37</v>
      </c>
      <c r="I57" s="606" t="s">
        <v>435</v>
      </c>
    </row>
    <row r="58" spans="2:9" s="364" customFormat="1" ht="23.45" customHeight="1" x14ac:dyDescent="0.2">
      <c r="B58" s="605" t="s">
        <v>674</v>
      </c>
      <c r="C58" s="1270">
        <v>27</v>
      </c>
      <c r="D58" s="1270">
        <v>27</v>
      </c>
      <c r="E58" s="1270">
        <v>28</v>
      </c>
      <c r="F58" s="1270">
        <v>29</v>
      </c>
      <c r="G58" s="1270">
        <v>29</v>
      </c>
      <c r="H58" s="1270">
        <v>29</v>
      </c>
      <c r="I58" s="606" t="s">
        <v>124</v>
      </c>
    </row>
    <row r="59" spans="2:9" s="364" customFormat="1" ht="23.45" customHeight="1" x14ac:dyDescent="0.2">
      <c r="B59" s="605" t="s">
        <v>1259</v>
      </c>
      <c r="C59" s="1270">
        <v>30</v>
      </c>
      <c r="D59" s="1270">
        <v>30</v>
      </c>
      <c r="E59" s="1270">
        <v>31</v>
      </c>
      <c r="F59" s="1270">
        <v>31</v>
      </c>
      <c r="G59" s="1270">
        <v>31</v>
      </c>
      <c r="H59" s="1270">
        <v>31</v>
      </c>
      <c r="I59" s="606" t="s">
        <v>672</v>
      </c>
    </row>
    <row r="60" spans="2:9" s="364" customFormat="1" ht="23.45" customHeight="1" x14ac:dyDescent="0.2">
      <c r="B60" s="605" t="s">
        <v>160</v>
      </c>
      <c r="C60" s="1270">
        <v>19</v>
      </c>
      <c r="D60" s="1270">
        <v>19</v>
      </c>
      <c r="E60" s="1270">
        <v>19</v>
      </c>
      <c r="F60" s="1270">
        <v>19</v>
      </c>
      <c r="G60" s="1270">
        <v>19</v>
      </c>
      <c r="H60" s="1270">
        <v>19</v>
      </c>
      <c r="I60" s="606" t="s">
        <v>163</v>
      </c>
    </row>
    <row r="61" spans="2:9" s="364" customFormat="1" ht="23.45" customHeight="1" x14ac:dyDescent="0.2">
      <c r="B61" s="605" t="s">
        <v>161</v>
      </c>
      <c r="C61" s="1270">
        <v>22</v>
      </c>
      <c r="D61" s="1270">
        <v>19</v>
      </c>
      <c r="E61" s="1270">
        <v>19</v>
      </c>
      <c r="F61" s="1270">
        <v>19</v>
      </c>
      <c r="G61" s="1270">
        <v>19</v>
      </c>
      <c r="H61" s="1270">
        <v>18</v>
      </c>
      <c r="I61" s="606" t="s">
        <v>164</v>
      </c>
    </row>
    <row r="62" spans="2:9" s="364" customFormat="1" ht="23.25" customHeight="1" x14ac:dyDescent="0.2">
      <c r="B62" s="605" t="s">
        <v>162</v>
      </c>
      <c r="C62" s="1270">
        <v>11</v>
      </c>
      <c r="D62" s="1270">
        <v>11</v>
      </c>
      <c r="E62" s="1270">
        <v>11</v>
      </c>
      <c r="F62" s="1270">
        <v>11</v>
      </c>
      <c r="G62" s="1270">
        <v>11</v>
      </c>
      <c r="H62" s="1270">
        <v>11</v>
      </c>
      <c r="I62" s="606" t="s">
        <v>165</v>
      </c>
    </row>
    <row r="63" spans="2:9" s="364" customFormat="1" ht="23.45" customHeight="1" x14ac:dyDescent="0.2">
      <c r="B63" s="605" t="s">
        <v>90</v>
      </c>
      <c r="C63" s="1270">
        <v>12</v>
      </c>
      <c r="D63" s="1270">
        <v>12</v>
      </c>
      <c r="E63" s="1270">
        <v>12</v>
      </c>
      <c r="F63" s="1270">
        <v>12</v>
      </c>
      <c r="G63" s="1270">
        <v>12</v>
      </c>
      <c r="H63" s="1270">
        <v>12</v>
      </c>
      <c r="I63" s="606" t="s">
        <v>91</v>
      </c>
    </row>
    <row r="64" spans="2:9" s="364" customFormat="1" ht="23.45" customHeight="1" x14ac:dyDescent="0.2">
      <c r="B64" s="605" t="s">
        <v>1152</v>
      </c>
      <c r="C64" s="1270">
        <v>13</v>
      </c>
      <c r="D64" s="1270">
        <v>13</v>
      </c>
      <c r="E64" s="1270">
        <v>14</v>
      </c>
      <c r="F64" s="1270">
        <v>14</v>
      </c>
      <c r="G64" s="1270">
        <v>14</v>
      </c>
      <c r="H64" s="1270">
        <v>13</v>
      </c>
      <c r="I64" s="606" t="s">
        <v>1153</v>
      </c>
    </row>
    <row r="65" spans="2:9" s="364" customFormat="1" ht="23.45" customHeight="1" x14ac:dyDescent="0.2">
      <c r="B65" s="605" t="s">
        <v>1151</v>
      </c>
      <c r="C65" s="1270">
        <v>9</v>
      </c>
      <c r="D65" s="1270">
        <v>9</v>
      </c>
      <c r="E65" s="1270">
        <v>9</v>
      </c>
      <c r="F65" s="1270">
        <v>9</v>
      </c>
      <c r="G65" s="1270">
        <v>10</v>
      </c>
      <c r="H65" s="1270">
        <v>11</v>
      </c>
      <c r="I65" s="606" t="s">
        <v>1154</v>
      </c>
    </row>
    <row r="66" spans="2:9" s="364" customFormat="1" ht="23.25" customHeight="1" x14ac:dyDescent="0.2">
      <c r="B66" s="605" t="s">
        <v>1172</v>
      </c>
      <c r="C66" s="1270">
        <v>6</v>
      </c>
      <c r="D66" s="1270">
        <v>6</v>
      </c>
      <c r="E66" s="1270">
        <v>6</v>
      </c>
      <c r="F66" s="1270">
        <v>7</v>
      </c>
      <c r="G66" s="1270">
        <v>8</v>
      </c>
      <c r="H66" s="1270">
        <v>8</v>
      </c>
      <c r="I66" s="606" t="s">
        <v>1355</v>
      </c>
    </row>
    <row r="67" spans="2:9" s="364" customFormat="1" ht="23.25" customHeight="1" x14ac:dyDescent="0.2">
      <c r="B67" s="605" t="s">
        <v>1183</v>
      </c>
      <c r="C67" s="1270">
        <v>15</v>
      </c>
      <c r="D67" s="1270">
        <v>15</v>
      </c>
      <c r="E67" s="1270">
        <v>15</v>
      </c>
      <c r="F67" s="1270">
        <v>15</v>
      </c>
      <c r="G67" s="1270">
        <v>15</v>
      </c>
      <c r="H67" s="1270">
        <v>15</v>
      </c>
      <c r="I67" s="606" t="s">
        <v>1184</v>
      </c>
    </row>
    <row r="68" spans="2:9" s="364" customFormat="1" ht="12" customHeight="1" x14ac:dyDescent="0.2">
      <c r="B68" s="454"/>
      <c r="C68" s="1268"/>
      <c r="D68" s="1268"/>
      <c r="E68" s="1268"/>
      <c r="F68" s="1268"/>
      <c r="G68" s="1268"/>
      <c r="H68" s="1268"/>
      <c r="I68" s="378"/>
    </row>
    <row r="69" spans="2:9" s="364" customFormat="1" ht="24" customHeight="1" x14ac:dyDescent="0.2">
      <c r="B69" s="453" t="s">
        <v>1244</v>
      </c>
      <c r="C69" s="1268">
        <v>42</v>
      </c>
      <c r="D69" s="1268">
        <v>44</v>
      </c>
      <c r="E69" s="1268">
        <v>45</v>
      </c>
      <c r="F69" s="1268">
        <v>45</v>
      </c>
      <c r="G69" s="1268">
        <v>47</v>
      </c>
      <c r="H69" s="1268">
        <v>48</v>
      </c>
      <c r="I69" s="604" t="s">
        <v>1436</v>
      </c>
    </row>
    <row r="70" spans="2:9" s="364" customFormat="1" ht="24" customHeight="1" x14ac:dyDescent="0.2">
      <c r="B70" s="605" t="s">
        <v>95</v>
      </c>
      <c r="C70" s="1270">
        <v>9</v>
      </c>
      <c r="D70" s="1270">
        <v>10</v>
      </c>
      <c r="E70" s="1270">
        <v>11</v>
      </c>
      <c r="F70" s="1270">
        <v>11</v>
      </c>
      <c r="G70" s="1270">
        <v>12</v>
      </c>
      <c r="H70" s="1270">
        <v>12</v>
      </c>
      <c r="I70" s="606" t="s">
        <v>93</v>
      </c>
    </row>
    <row r="71" spans="2:9" s="364" customFormat="1" ht="24" customHeight="1" x14ac:dyDescent="0.2">
      <c r="B71" s="605" t="s">
        <v>92</v>
      </c>
      <c r="C71" s="1270">
        <v>23</v>
      </c>
      <c r="D71" s="1270">
        <v>23</v>
      </c>
      <c r="E71" s="1270">
        <v>23</v>
      </c>
      <c r="F71" s="1270">
        <v>23</v>
      </c>
      <c r="G71" s="1270">
        <v>24</v>
      </c>
      <c r="H71" s="1270">
        <v>25</v>
      </c>
      <c r="I71" s="606" t="s">
        <v>94</v>
      </c>
    </row>
    <row r="72" spans="2:9" s="364" customFormat="1" ht="24" customHeight="1" x14ac:dyDescent="0.2">
      <c r="B72" s="605" t="s">
        <v>1360</v>
      </c>
      <c r="C72" s="1270">
        <v>10</v>
      </c>
      <c r="D72" s="1270">
        <v>11</v>
      </c>
      <c r="E72" s="1270">
        <v>11</v>
      </c>
      <c r="F72" s="1270">
        <v>11</v>
      </c>
      <c r="G72" s="1270">
        <v>11</v>
      </c>
      <c r="H72" s="1270">
        <v>11</v>
      </c>
      <c r="I72" s="606" t="s">
        <v>1361</v>
      </c>
    </row>
    <row r="73" spans="2:9" s="364" customFormat="1" ht="12" customHeight="1" x14ac:dyDescent="0.2">
      <c r="B73" s="605"/>
      <c r="C73" s="1268"/>
      <c r="D73" s="1268"/>
      <c r="E73" s="1268"/>
      <c r="F73" s="1268"/>
      <c r="G73" s="1268"/>
      <c r="H73" s="1268"/>
      <c r="I73" s="606"/>
    </row>
    <row r="74" spans="2:9" s="364" customFormat="1" ht="23.45" customHeight="1" x14ac:dyDescent="0.2">
      <c r="B74" s="453" t="s">
        <v>1484</v>
      </c>
      <c r="C74" s="1268">
        <v>546</v>
      </c>
      <c r="D74" s="1268">
        <v>544</v>
      </c>
      <c r="E74" s="1268">
        <v>547</v>
      </c>
      <c r="F74" s="1268">
        <v>549</v>
      </c>
      <c r="G74" s="1268">
        <v>554</v>
      </c>
      <c r="H74" s="1268">
        <v>554</v>
      </c>
      <c r="I74" s="604" t="s">
        <v>1483</v>
      </c>
    </row>
    <row r="75" spans="2:9" s="42" customFormat="1" ht="14.25" customHeight="1" thickBot="1" x14ac:dyDescent="0.7">
      <c r="B75" s="163"/>
      <c r="C75" s="105"/>
      <c r="D75" s="105"/>
      <c r="E75" s="105"/>
      <c r="F75" s="105"/>
      <c r="G75" s="105"/>
      <c r="H75" s="105"/>
      <c r="I75" s="148"/>
    </row>
    <row r="76" spans="2:9" ht="9" customHeight="1" thickTop="1" x14ac:dyDescent="0.35"/>
    <row r="77" spans="2:9" s="333" customFormat="1" ht="18.75" customHeight="1" x14ac:dyDescent="0.5">
      <c r="B77" s="333" t="s">
        <v>1721</v>
      </c>
      <c r="I77" s="333" t="s">
        <v>1723</v>
      </c>
    </row>
    <row r="78" spans="2:9" s="333" customFormat="1" ht="18.75" customHeight="1" x14ac:dyDescent="0.5">
      <c r="B78" s="561" t="s">
        <v>1740</v>
      </c>
      <c r="I78" s="333" t="s">
        <v>1551</v>
      </c>
    </row>
    <row r="79" spans="2:9" s="416" customFormat="1" ht="46.5" customHeight="1" x14ac:dyDescent="0.5">
      <c r="B79" s="1900" t="s">
        <v>1541</v>
      </c>
      <c r="C79" s="1900"/>
      <c r="D79" s="1900"/>
      <c r="E79" s="1762" t="s">
        <v>1741</v>
      </c>
      <c r="F79" s="1762"/>
      <c r="G79" s="1762"/>
      <c r="H79" s="1762"/>
      <c r="I79" s="1762"/>
    </row>
    <row r="80" spans="2:9" ht="27.75" x14ac:dyDescent="0.65">
      <c r="B80" s="115"/>
      <c r="E80" s="37"/>
      <c r="H80" s="36"/>
      <c r="I80" s="115"/>
    </row>
    <row r="82" spans="3:8" ht="23.25" x14ac:dyDescent="0.5">
      <c r="C82" s="51"/>
      <c r="D82" s="51"/>
      <c r="E82" s="51"/>
      <c r="F82" s="51"/>
      <c r="G82" s="51"/>
      <c r="H82" s="51"/>
    </row>
    <row r="83" spans="3:8" ht="21.75" x14ac:dyDescent="0.5">
      <c r="C83" s="37"/>
      <c r="D83" s="37"/>
      <c r="E83" s="37"/>
      <c r="F83" s="37"/>
      <c r="G83" s="37"/>
      <c r="H83" s="37"/>
    </row>
    <row r="84" spans="3:8" ht="18" x14ac:dyDescent="0.45">
      <c r="D84" s="101"/>
      <c r="E84" s="101"/>
      <c r="F84" s="101"/>
      <c r="G84" s="101"/>
      <c r="H84" s="101"/>
    </row>
  </sheetData>
  <mergeCells count="12">
    <mergeCell ref="B3:I3"/>
    <mergeCell ref="B5:I5"/>
    <mergeCell ref="B9:B11"/>
    <mergeCell ref="I9:I11"/>
    <mergeCell ref="G9:G11"/>
    <mergeCell ref="F9:F11"/>
    <mergeCell ref="H9:H11"/>
    <mergeCell ref="E79:I79"/>
    <mergeCell ref="B79:D79"/>
    <mergeCell ref="E9:E11"/>
    <mergeCell ref="D9:D11"/>
    <mergeCell ref="C9:C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9" customWidth="1"/>
    <col min="2" max="16384" width="9.140625" style="47"/>
  </cols>
  <sheetData>
    <row r="6" spans="1:1" ht="19.5" customHeight="1" x14ac:dyDescent="0.85"/>
    <row r="8" spans="1:1" ht="36.75" x14ac:dyDescent="0.85">
      <c r="A8" s="289" t="s">
        <v>650</v>
      </c>
    </row>
    <row r="9" spans="1:1" ht="18.75" customHeight="1" x14ac:dyDescent="0.85"/>
    <row r="10" spans="1:1" ht="53.25" x14ac:dyDescent="1.1499999999999999">
      <c r="A10" s="290" t="s">
        <v>1366</v>
      </c>
    </row>
    <row r="11" spans="1:1" ht="36.75" x14ac:dyDescent="0.85"/>
    <row r="12" spans="1:1" ht="36.75" x14ac:dyDescent="0.85"/>
    <row r="13" spans="1:1" ht="36.75" x14ac:dyDescent="0.85">
      <c r="A13" s="289" t="s">
        <v>651</v>
      </c>
    </row>
    <row r="14" spans="1:1" ht="18.75" customHeight="1" x14ac:dyDescent="0.85"/>
    <row r="15" spans="1:1" ht="48" x14ac:dyDescent="1.05">
      <c r="A15" s="292" t="s">
        <v>1367</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8"/>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71" t="s">
        <v>1833</v>
      </c>
      <c r="C3" s="1771"/>
      <c r="D3" s="1771"/>
      <c r="E3" s="1771"/>
      <c r="F3" s="1771"/>
      <c r="G3" s="1771"/>
      <c r="H3" s="1771"/>
      <c r="I3" s="1771"/>
    </row>
    <row r="4" spans="2:9" s="5" customFormat="1" ht="12.75" customHeight="1" x14ac:dyDescent="0.85">
      <c r="B4" s="1551"/>
      <c r="C4" s="1551"/>
      <c r="D4" s="1551"/>
      <c r="E4" s="1551"/>
      <c r="F4" s="1551"/>
      <c r="G4" s="1551"/>
      <c r="H4" s="1551"/>
      <c r="I4" s="1551"/>
    </row>
    <row r="5" spans="2:9" ht="36.75" x14ac:dyDescent="0.85">
      <c r="B5" s="1771" t="s">
        <v>1834</v>
      </c>
      <c r="C5" s="1771"/>
      <c r="D5" s="1771"/>
      <c r="E5" s="1771"/>
      <c r="F5" s="1771"/>
      <c r="G5" s="1771"/>
      <c r="H5" s="1771"/>
      <c r="I5" s="1771"/>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7" customFormat="1" ht="48.75" customHeight="1" thickTop="1" x14ac:dyDescent="0.7">
      <c r="B9" s="1803" t="s">
        <v>1398</v>
      </c>
      <c r="C9" s="1907" t="s">
        <v>1399</v>
      </c>
      <c r="D9" s="564" t="s">
        <v>1547</v>
      </c>
      <c r="E9" s="564" t="s">
        <v>1567</v>
      </c>
      <c r="F9" s="564" t="s">
        <v>1548</v>
      </c>
      <c r="G9" s="565" t="s">
        <v>1385</v>
      </c>
      <c r="H9" s="1912" t="s">
        <v>1404</v>
      </c>
      <c r="I9" s="1765" t="s">
        <v>1403</v>
      </c>
    </row>
    <row r="10" spans="2:9" s="364" customFormat="1" ht="27" customHeight="1" x14ac:dyDescent="0.2">
      <c r="B10" s="1804"/>
      <c r="C10" s="1908"/>
      <c r="D10" s="1905" t="s">
        <v>1556</v>
      </c>
      <c r="E10" s="1558" t="s">
        <v>1402</v>
      </c>
      <c r="F10" s="1558" t="s">
        <v>1401</v>
      </c>
      <c r="G10" s="1910" t="s">
        <v>1400</v>
      </c>
      <c r="H10" s="1913"/>
      <c r="I10" s="1766"/>
    </row>
    <row r="11" spans="2:9" s="364" customFormat="1" ht="40.5" customHeight="1" x14ac:dyDescent="0.2">
      <c r="B11" s="1805"/>
      <c r="C11" s="1909"/>
      <c r="D11" s="1906"/>
      <c r="E11" s="1559" t="s">
        <v>1570</v>
      </c>
      <c r="F11" s="1559" t="s">
        <v>1557</v>
      </c>
      <c r="G11" s="1911"/>
      <c r="H11" s="1914"/>
      <c r="I11" s="1767"/>
    </row>
    <row r="12" spans="2:9" s="257" customFormat="1" ht="12.75" customHeight="1" x14ac:dyDescent="0.7">
      <c r="B12" s="340"/>
      <c r="C12" s="559"/>
      <c r="D12" s="559"/>
      <c r="E12" s="559"/>
      <c r="F12" s="559"/>
      <c r="G12" s="559"/>
      <c r="H12" s="559"/>
      <c r="I12" s="341"/>
    </row>
    <row r="13" spans="2:9" s="364" customFormat="1" ht="34.5" customHeight="1" x14ac:dyDescent="0.2">
      <c r="B13" s="1702" t="s">
        <v>1371</v>
      </c>
      <c r="C13" s="1269" t="s">
        <v>1372</v>
      </c>
      <c r="D13" s="1269">
        <v>100</v>
      </c>
      <c r="E13" s="1269">
        <v>1400</v>
      </c>
      <c r="F13" s="330">
        <v>140</v>
      </c>
      <c r="G13" s="1269">
        <v>2009</v>
      </c>
      <c r="H13" s="1271" t="s">
        <v>1386</v>
      </c>
      <c r="I13" s="1703" t="s">
        <v>853</v>
      </c>
    </row>
    <row r="14" spans="2:9" s="364" customFormat="1" ht="9.75" customHeight="1" x14ac:dyDescent="0.2">
      <c r="B14" s="1073"/>
      <c r="C14" s="1269"/>
      <c r="D14" s="1269"/>
      <c r="E14" s="1269"/>
      <c r="F14" s="1269"/>
      <c r="G14" s="1269"/>
      <c r="H14" s="1271"/>
      <c r="I14" s="866"/>
    </row>
    <row r="15" spans="2:9" s="364" customFormat="1" ht="34.5" customHeight="1" x14ac:dyDescent="0.2">
      <c r="B15" s="1902" t="s">
        <v>1373</v>
      </c>
      <c r="C15" s="1632" t="s">
        <v>1429</v>
      </c>
      <c r="D15" s="1632">
        <v>100</v>
      </c>
      <c r="E15" s="1633">
        <v>12100</v>
      </c>
      <c r="F15" s="1633">
        <v>1210</v>
      </c>
      <c r="G15" s="1632">
        <v>2009</v>
      </c>
      <c r="H15" s="1634" t="s">
        <v>1387</v>
      </c>
      <c r="I15" s="1903" t="s">
        <v>1388</v>
      </c>
    </row>
    <row r="16" spans="2:9" s="364" customFormat="1" ht="34.5" customHeight="1" x14ac:dyDescent="0.2">
      <c r="B16" s="1902"/>
      <c r="C16" s="1269" t="s">
        <v>1374</v>
      </c>
      <c r="D16" s="1269">
        <v>100</v>
      </c>
      <c r="E16" s="330">
        <v>15937.5</v>
      </c>
      <c r="F16" s="330">
        <v>1593.75</v>
      </c>
      <c r="G16" s="1269">
        <v>2009</v>
      </c>
      <c r="H16" s="1271" t="s">
        <v>1389</v>
      </c>
      <c r="I16" s="1904"/>
    </row>
    <row r="17" spans="2:9" s="364" customFormat="1" ht="34.5" customHeight="1" x14ac:dyDescent="0.2">
      <c r="B17" s="1902"/>
      <c r="C17" s="1269" t="s">
        <v>1425</v>
      </c>
      <c r="D17" s="1269">
        <v>100</v>
      </c>
      <c r="E17" s="330">
        <v>15000</v>
      </c>
      <c r="F17" s="330">
        <v>1500</v>
      </c>
      <c r="G17" s="1269">
        <v>2010</v>
      </c>
      <c r="H17" s="1271" t="s">
        <v>1428</v>
      </c>
      <c r="I17" s="1904"/>
    </row>
    <row r="18" spans="2:9" s="364" customFormat="1" ht="34.5" customHeight="1" x14ac:dyDescent="0.2">
      <c r="B18" s="1902"/>
      <c r="C18" s="1269" t="s">
        <v>1426</v>
      </c>
      <c r="D18" s="1269">
        <v>100</v>
      </c>
      <c r="E18" s="330">
        <v>30000</v>
      </c>
      <c r="F18" s="330">
        <v>3000</v>
      </c>
      <c r="G18" s="1269">
        <v>2010</v>
      </c>
      <c r="H18" s="1271" t="s">
        <v>1430</v>
      </c>
      <c r="I18" s="1904"/>
    </row>
    <row r="19" spans="2:9" s="364" customFormat="1" ht="34.5" customHeight="1" x14ac:dyDescent="0.2">
      <c r="B19" s="1902"/>
      <c r="C19" s="1269" t="s">
        <v>1489</v>
      </c>
      <c r="D19" s="1269">
        <v>100</v>
      </c>
      <c r="E19" s="330">
        <v>10000</v>
      </c>
      <c r="F19" s="330">
        <v>1000</v>
      </c>
      <c r="G19" s="1269">
        <v>2011</v>
      </c>
      <c r="H19" s="1271" t="s">
        <v>1487</v>
      </c>
      <c r="I19" s="1904"/>
    </row>
    <row r="20" spans="2:9" s="364" customFormat="1" ht="34.5" customHeight="1" x14ac:dyDescent="0.2">
      <c r="B20" s="1902"/>
      <c r="C20" s="1269" t="s">
        <v>1503</v>
      </c>
      <c r="D20" s="1269">
        <v>100</v>
      </c>
      <c r="E20" s="330">
        <v>10625</v>
      </c>
      <c r="F20" s="330">
        <v>1062.5</v>
      </c>
      <c r="G20" s="1269">
        <v>2012</v>
      </c>
      <c r="H20" s="1271" t="s">
        <v>1504</v>
      </c>
      <c r="I20" s="1904"/>
    </row>
    <row r="21" spans="2:9" s="364" customFormat="1" ht="9.75" customHeight="1" x14ac:dyDescent="0.2">
      <c r="B21" s="563"/>
      <c r="C21" s="1635"/>
      <c r="D21" s="1635"/>
      <c r="E21" s="1636"/>
      <c r="F21" s="1636"/>
      <c r="G21" s="1635"/>
      <c r="H21" s="1637"/>
      <c r="I21" s="1272"/>
    </row>
    <row r="22" spans="2:9" s="364" customFormat="1" ht="34.5" customHeight="1" x14ac:dyDescent="0.2">
      <c r="B22" s="1901" t="s">
        <v>1375</v>
      </c>
      <c r="C22" s="1269" t="s">
        <v>1376</v>
      </c>
      <c r="D22" s="839">
        <v>100</v>
      </c>
      <c r="E22" s="330">
        <v>50500</v>
      </c>
      <c r="F22" s="330">
        <v>5050</v>
      </c>
      <c r="G22" s="839">
        <v>2009</v>
      </c>
      <c r="H22" s="1271" t="s">
        <v>1390</v>
      </c>
      <c r="I22" s="1903" t="s">
        <v>1009</v>
      </c>
    </row>
    <row r="23" spans="2:9" s="364" customFormat="1" ht="34.5" customHeight="1" x14ac:dyDescent="0.2">
      <c r="B23" s="1902"/>
      <c r="C23" s="1269" t="s">
        <v>1377</v>
      </c>
      <c r="D23" s="839">
        <v>100</v>
      </c>
      <c r="E23" s="330">
        <v>52500</v>
      </c>
      <c r="F23" s="330">
        <v>5250</v>
      </c>
      <c r="G23" s="839">
        <v>2009</v>
      </c>
      <c r="H23" s="1271" t="s">
        <v>1391</v>
      </c>
      <c r="I23" s="1904"/>
    </row>
    <row r="24" spans="2:9" s="364" customFormat="1" ht="34.5" customHeight="1" x14ac:dyDescent="0.2">
      <c r="B24" s="1902"/>
      <c r="C24" s="1269" t="s">
        <v>1469</v>
      </c>
      <c r="D24" s="839">
        <v>100</v>
      </c>
      <c r="E24" s="330">
        <v>61200</v>
      </c>
      <c r="F24" s="330">
        <v>6120</v>
      </c>
      <c r="G24" s="839">
        <v>2009</v>
      </c>
      <c r="H24" s="1271" t="s">
        <v>1392</v>
      </c>
      <c r="I24" s="1904"/>
    </row>
    <row r="25" spans="2:9" s="364" customFormat="1" ht="34.5" customHeight="1" x14ac:dyDescent="0.2">
      <c r="B25" s="1902"/>
      <c r="C25" s="1269" t="s">
        <v>1378</v>
      </c>
      <c r="D25" s="839">
        <v>100</v>
      </c>
      <c r="E25" s="330">
        <v>80000</v>
      </c>
      <c r="F25" s="330">
        <v>8000</v>
      </c>
      <c r="G25" s="839">
        <v>2009</v>
      </c>
      <c r="H25" s="1271" t="s">
        <v>1393</v>
      </c>
      <c r="I25" s="1904"/>
    </row>
    <row r="26" spans="2:9" s="364" customFormat="1" ht="34.5" customHeight="1" x14ac:dyDescent="0.2">
      <c r="B26" s="1902"/>
      <c r="C26" s="1269" t="s">
        <v>1368</v>
      </c>
      <c r="D26" s="839">
        <v>100</v>
      </c>
      <c r="E26" s="330">
        <v>150000</v>
      </c>
      <c r="F26" s="330">
        <v>15000</v>
      </c>
      <c r="G26" s="839">
        <v>2009</v>
      </c>
      <c r="H26" s="1271" t="s">
        <v>94</v>
      </c>
      <c r="I26" s="1904"/>
    </row>
    <row r="27" spans="2:9" s="364" customFormat="1" ht="34.5" customHeight="1" x14ac:dyDescent="0.2">
      <c r="B27" s="1902"/>
      <c r="C27" s="1269" t="s">
        <v>1470</v>
      </c>
      <c r="D27" s="839">
        <v>100</v>
      </c>
      <c r="E27" s="330">
        <v>72000</v>
      </c>
      <c r="F27" s="330">
        <v>7200</v>
      </c>
      <c r="G27" s="839">
        <v>2009</v>
      </c>
      <c r="H27" s="1271" t="s">
        <v>124</v>
      </c>
      <c r="I27" s="1904"/>
    </row>
    <row r="28" spans="2:9" s="364" customFormat="1" ht="34.5" customHeight="1" x14ac:dyDescent="0.2">
      <c r="B28" s="1902"/>
      <c r="C28" s="1269" t="s">
        <v>1379</v>
      </c>
      <c r="D28" s="839">
        <v>100</v>
      </c>
      <c r="E28" s="330">
        <v>57245</v>
      </c>
      <c r="F28" s="330">
        <v>5724.5</v>
      </c>
      <c r="G28" s="839">
        <v>2009</v>
      </c>
      <c r="H28" s="1271" t="s">
        <v>1394</v>
      </c>
      <c r="I28" s="1904"/>
    </row>
    <row r="29" spans="2:9" s="364" customFormat="1" ht="34.5" customHeight="1" x14ac:dyDescent="0.2">
      <c r="B29" s="1902"/>
      <c r="C29" s="1269" t="s">
        <v>1152</v>
      </c>
      <c r="D29" s="839">
        <v>100</v>
      </c>
      <c r="E29" s="330">
        <v>30000</v>
      </c>
      <c r="F29" s="330">
        <v>3000</v>
      </c>
      <c r="G29" s="839">
        <v>2010</v>
      </c>
      <c r="H29" s="1271" t="s">
        <v>1153</v>
      </c>
      <c r="I29" s="1904"/>
    </row>
    <row r="30" spans="2:9" s="364" customFormat="1" ht="34.5" customHeight="1" x14ac:dyDescent="0.2">
      <c r="B30" s="1902"/>
      <c r="C30" s="1269" t="s">
        <v>1183</v>
      </c>
      <c r="D30" s="839">
        <v>100</v>
      </c>
      <c r="E30" s="330">
        <v>150000</v>
      </c>
      <c r="F30" s="330">
        <v>15000</v>
      </c>
      <c r="G30" s="839">
        <v>2010</v>
      </c>
      <c r="H30" s="1271" t="s">
        <v>1505</v>
      </c>
      <c r="I30" s="1904"/>
    </row>
    <row r="31" spans="2:9" s="364" customFormat="1" ht="34.5" customHeight="1" x14ac:dyDescent="0.2">
      <c r="B31" s="1902"/>
      <c r="C31" s="1269" t="s">
        <v>90</v>
      </c>
      <c r="D31" s="839">
        <v>100</v>
      </c>
      <c r="E31" s="330">
        <v>100000</v>
      </c>
      <c r="F31" s="330">
        <v>10000</v>
      </c>
      <c r="G31" s="839">
        <v>2010</v>
      </c>
      <c r="H31" s="1271" t="s">
        <v>91</v>
      </c>
      <c r="I31" s="1904"/>
    </row>
    <row r="32" spans="2:9" s="364" customFormat="1" ht="34.5" customHeight="1" x14ac:dyDescent="0.2">
      <c r="B32" s="1902"/>
      <c r="C32" s="1269" t="s">
        <v>1488</v>
      </c>
      <c r="D32" s="839">
        <v>100</v>
      </c>
      <c r="E32" s="330">
        <v>52500</v>
      </c>
      <c r="F32" s="330">
        <v>5250</v>
      </c>
      <c r="G32" s="839">
        <v>2010</v>
      </c>
      <c r="H32" s="1271" t="s">
        <v>1154</v>
      </c>
      <c r="I32" s="1904"/>
    </row>
    <row r="33" spans="2:9" s="364" customFormat="1" ht="34.5" customHeight="1" x14ac:dyDescent="0.2">
      <c r="B33" s="1902"/>
      <c r="C33" s="1269" t="s">
        <v>1427</v>
      </c>
      <c r="D33" s="839">
        <v>100</v>
      </c>
      <c r="E33" s="330">
        <v>27500</v>
      </c>
      <c r="F33" s="330">
        <v>2750</v>
      </c>
      <c r="G33" s="839">
        <v>2010</v>
      </c>
      <c r="H33" s="1271" t="s">
        <v>1355</v>
      </c>
      <c r="I33" s="1904"/>
    </row>
    <row r="34" spans="2:9" s="364" customFormat="1" ht="32.25" customHeight="1" x14ac:dyDescent="0.2">
      <c r="B34" s="1902"/>
      <c r="C34" s="1269" t="s">
        <v>1884</v>
      </c>
      <c r="D34" s="839">
        <v>100</v>
      </c>
      <c r="E34" s="330">
        <v>52500</v>
      </c>
      <c r="F34" s="330">
        <v>5250</v>
      </c>
      <c r="G34" s="839">
        <v>2014</v>
      </c>
      <c r="H34" s="1271" t="s">
        <v>93</v>
      </c>
      <c r="I34" s="1904"/>
    </row>
    <row r="35" spans="2:9" s="364" customFormat="1" ht="32.25" customHeight="1" x14ac:dyDescent="0.2">
      <c r="B35" s="1902"/>
      <c r="C35" s="1269" t="s">
        <v>1885</v>
      </c>
      <c r="D35" s="839">
        <v>100</v>
      </c>
      <c r="E35" s="330">
        <v>50000</v>
      </c>
      <c r="F35" s="330">
        <v>5000</v>
      </c>
      <c r="G35" s="839">
        <v>2014</v>
      </c>
      <c r="H35" s="1271" t="s">
        <v>1361</v>
      </c>
      <c r="I35" s="1904"/>
    </row>
    <row r="36" spans="2:9" s="364" customFormat="1" ht="9.75" customHeight="1" x14ac:dyDescent="0.2">
      <c r="B36" s="1702"/>
      <c r="C36" s="1269"/>
      <c r="D36" s="1269"/>
      <c r="E36" s="330"/>
      <c r="F36" s="330"/>
      <c r="G36" s="1269"/>
      <c r="H36" s="1271"/>
      <c r="I36" s="866"/>
    </row>
    <row r="37" spans="2:9" s="364" customFormat="1" ht="33" customHeight="1" x14ac:dyDescent="0.2">
      <c r="B37" s="1901" t="s">
        <v>1380</v>
      </c>
      <c r="C37" s="1632" t="s">
        <v>1381</v>
      </c>
      <c r="D37" s="1632">
        <v>100</v>
      </c>
      <c r="E37" s="1633">
        <v>15000</v>
      </c>
      <c r="F37" s="1633">
        <v>1500</v>
      </c>
      <c r="G37" s="1632">
        <v>2009</v>
      </c>
      <c r="H37" s="1634" t="s">
        <v>1395</v>
      </c>
      <c r="I37" s="1903" t="s">
        <v>837</v>
      </c>
    </row>
    <row r="38" spans="2:9" s="364" customFormat="1" ht="30.75" x14ac:dyDescent="0.2">
      <c r="B38" s="1902"/>
      <c r="C38" s="1269" t="s">
        <v>1940</v>
      </c>
      <c r="D38" s="1269">
        <v>100</v>
      </c>
      <c r="E38" s="330">
        <v>97600</v>
      </c>
      <c r="F38" s="330">
        <v>9760</v>
      </c>
      <c r="G38" s="1269">
        <v>2019</v>
      </c>
      <c r="H38" s="1271" t="s">
        <v>1941</v>
      </c>
      <c r="I38" s="1904"/>
    </row>
    <row r="39" spans="2:9" s="364" customFormat="1" ht="16.5" customHeight="1" x14ac:dyDescent="0.2">
      <c r="B39" s="1073"/>
      <c r="C39" s="1635"/>
      <c r="D39" s="1635"/>
      <c r="E39" s="1636"/>
      <c r="F39" s="1636"/>
      <c r="G39" s="1635"/>
      <c r="H39" s="1637"/>
      <c r="I39" s="1272"/>
    </row>
    <row r="40" spans="2:9" s="364" customFormat="1" ht="30.75" x14ac:dyDescent="0.2">
      <c r="B40" s="1901" t="s">
        <v>1382</v>
      </c>
      <c r="C40" s="1632" t="s">
        <v>1383</v>
      </c>
      <c r="D40" s="1632">
        <v>100</v>
      </c>
      <c r="E40" s="1633">
        <v>2000</v>
      </c>
      <c r="F40" s="1633">
        <v>200</v>
      </c>
      <c r="G40" s="1632">
        <v>2009</v>
      </c>
      <c r="H40" s="1634" t="s">
        <v>1396</v>
      </c>
      <c r="I40" s="1903" t="s">
        <v>1060</v>
      </c>
    </row>
    <row r="41" spans="2:9" s="1274" customFormat="1" ht="30.75" x14ac:dyDescent="0.2">
      <c r="B41" s="1902"/>
      <c r="C41" s="1269" t="s">
        <v>1384</v>
      </c>
      <c r="D41" s="1269">
        <v>100</v>
      </c>
      <c r="E41" s="330">
        <v>4500</v>
      </c>
      <c r="F41" s="330">
        <v>450</v>
      </c>
      <c r="G41" s="1269">
        <v>2009</v>
      </c>
      <c r="H41" s="1271" t="s">
        <v>1397</v>
      </c>
      <c r="I41" s="1904"/>
    </row>
    <row r="42" spans="2:9" s="1274" customFormat="1" ht="15.75" customHeight="1" x14ac:dyDescent="0.2">
      <c r="B42" s="563"/>
      <c r="C42" s="1635"/>
      <c r="D42" s="1635"/>
      <c r="E42" s="1636"/>
      <c r="F42" s="1636"/>
      <c r="G42" s="1635"/>
      <c r="H42" s="1637"/>
      <c r="I42" s="1694"/>
    </row>
    <row r="43" spans="2:9" ht="30.75" x14ac:dyDescent="0.35">
      <c r="B43" s="1901" t="s">
        <v>430</v>
      </c>
      <c r="C43" s="1269" t="s">
        <v>1910</v>
      </c>
      <c r="D43" s="1269">
        <v>100</v>
      </c>
      <c r="E43" s="330">
        <v>33500</v>
      </c>
      <c r="F43" s="330">
        <v>3350</v>
      </c>
      <c r="G43" s="1269">
        <v>2018</v>
      </c>
      <c r="H43" s="1271" t="s">
        <v>1911</v>
      </c>
      <c r="I43" s="1903" t="s">
        <v>1942</v>
      </c>
    </row>
    <row r="44" spans="2:9" ht="30.75" x14ac:dyDescent="0.35">
      <c r="B44" s="1902"/>
      <c r="C44" s="1269" t="s">
        <v>1943</v>
      </c>
      <c r="D44" s="1269">
        <v>100</v>
      </c>
      <c r="E44" s="330">
        <v>15000</v>
      </c>
      <c r="F44" s="330">
        <v>1500</v>
      </c>
      <c r="G44" s="1269">
        <v>2019</v>
      </c>
      <c r="H44" s="1271" t="s">
        <v>1944</v>
      </c>
      <c r="I44" s="1904"/>
    </row>
    <row r="45" spans="2:9" ht="12" customHeight="1" thickBot="1" x14ac:dyDescent="0.4">
      <c r="B45" s="1273"/>
      <c r="C45" s="1638"/>
      <c r="D45" s="1638"/>
      <c r="E45" s="1639"/>
      <c r="F45" s="1639"/>
      <c r="G45" s="1638"/>
      <c r="H45" s="1638"/>
      <c r="I45" s="1640"/>
    </row>
    <row r="46" spans="2:9" ht="31.5" thickTop="1" x14ac:dyDescent="0.35">
      <c r="B46" s="364"/>
      <c r="C46" s="364"/>
      <c r="D46" s="364"/>
      <c r="E46" s="364"/>
      <c r="F46" s="364"/>
      <c r="G46" s="364"/>
      <c r="H46" s="364"/>
      <c r="I46" s="364"/>
    </row>
    <row r="47" spans="2:9" ht="22.5" x14ac:dyDescent="0.35">
      <c r="B47" s="1274" t="s">
        <v>1881</v>
      </c>
      <c r="C47" s="1274"/>
      <c r="D47" s="1274"/>
      <c r="E47" s="1274"/>
      <c r="F47" s="1274"/>
      <c r="G47" s="1274"/>
      <c r="H47" s="1274"/>
      <c r="I47" s="1274" t="s">
        <v>1542</v>
      </c>
    </row>
    <row r="48" spans="2:9" ht="22.5" x14ac:dyDescent="0.35">
      <c r="B48" s="1275" t="s">
        <v>1945</v>
      </c>
      <c r="C48" s="1274"/>
      <c r="D48" s="1274"/>
      <c r="E48" s="1274"/>
      <c r="F48" s="1274"/>
      <c r="G48" s="1274"/>
      <c r="H48" s="1274"/>
      <c r="I48" s="1274" t="s">
        <v>1946</v>
      </c>
    </row>
  </sheetData>
  <mergeCells count="18">
    <mergeCell ref="B3:I3"/>
    <mergeCell ref="B5:I5"/>
    <mergeCell ref="B9:B11"/>
    <mergeCell ref="C9:C11"/>
    <mergeCell ref="G10:G11"/>
    <mergeCell ref="H9:H11"/>
    <mergeCell ref="I9:I11"/>
    <mergeCell ref="B40:B41"/>
    <mergeCell ref="I40:I41"/>
    <mergeCell ref="B43:B44"/>
    <mergeCell ref="I43:I44"/>
    <mergeCell ref="D10:D11"/>
    <mergeCell ref="I15:I20"/>
    <mergeCell ref="B15:B20"/>
    <mergeCell ref="B22:B35"/>
    <mergeCell ref="I22:I35"/>
    <mergeCell ref="B37:B38"/>
    <mergeCell ref="I37:I38"/>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62.7109375" style="48" customWidth="1"/>
    <col min="3" max="11" width="17.5703125" style="48" customWidth="1"/>
    <col min="12" max="20" width="18.140625" style="48" customWidth="1"/>
    <col min="21" max="21" width="58.85546875" style="48" customWidth="1"/>
    <col min="22" max="16384" width="9.140625" style="48"/>
  </cols>
  <sheetData>
    <row r="1" spans="1:33" s="76" customFormat="1" ht="19.5" customHeight="1" x14ac:dyDescent="0.65">
      <c r="I1" s="75"/>
      <c r="J1" s="75"/>
      <c r="K1" s="75"/>
      <c r="L1" s="75"/>
      <c r="M1" s="75"/>
      <c r="N1" s="75"/>
      <c r="O1" s="75"/>
      <c r="P1" s="75"/>
      <c r="Q1" s="75"/>
      <c r="R1" s="75"/>
      <c r="S1" s="75"/>
      <c r="T1" s="75"/>
      <c r="U1" s="75"/>
      <c r="V1" s="75"/>
      <c r="W1" s="75"/>
      <c r="X1" s="75"/>
      <c r="Y1" s="75"/>
      <c r="Z1" s="75"/>
    </row>
    <row r="2" spans="1:33" s="76" customFormat="1" ht="19.5" customHeight="1" x14ac:dyDescent="0.65">
      <c r="B2" s="75"/>
      <c r="C2" s="75"/>
      <c r="D2" s="75"/>
      <c r="E2" s="75"/>
      <c r="F2" s="75"/>
      <c r="G2" s="75"/>
      <c r="H2" s="75"/>
      <c r="I2" s="75"/>
      <c r="J2" s="75"/>
      <c r="K2" s="75"/>
      <c r="L2" s="75"/>
      <c r="M2" s="75"/>
      <c r="N2" s="75"/>
      <c r="O2" s="75"/>
      <c r="P2" s="75"/>
      <c r="Q2" s="75"/>
      <c r="R2" s="75"/>
      <c r="S2" s="75"/>
      <c r="T2" s="75"/>
      <c r="U2" s="75"/>
      <c r="V2" s="75"/>
      <c r="W2" s="75"/>
      <c r="X2" s="75"/>
      <c r="Y2" s="75"/>
    </row>
    <row r="3" spans="1:33" ht="17.25" customHeight="1" x14ac:dyDescent="0.7">
      <c r="B3" s="1915"/>
      <c r="C3" s="1915"/>
      <c r="D3" s="1915"/>
      <c r="E3" s="1915"/>
      <c r="F3" s="1915"/>
      <c r="G3" s="1614"/>
      <c r="H3" s="1616"/>
      <c r="I3" s="109"/>
      <c r="J3" s="109"/>
      <c r="K3" s="109"/>
      <c r="L3" s="109"/>
      <c r="M3" s="109"/>
      <c r="N3" s="109"/>
      <c r="O3" s="109"/>
      <c r="P3" s="109"/>
      <c r="Q3" s="109"/>
      <c r="R3" s="109"/>
      <c r="S3" s="109"/>
      <c r="T3" s="109"/>
      <c r="U3" s="109"/>
      <c r="V3" s="109"/>
      <c r="W3" s="109"/>
      <c r="X3" s="109"/>
      <c r="Y3" s="109"/>
      <c r="Z3" s="109"/>
    </row>
    <row r="4" spans="1:33" s="5" customFormat="1" ht="36.75" x14ac:dyDescent="0.85">
      <c r="B4" s="1771" t="s">
        <v>1835</v>
      </c>
      <c r="C4" s="1771"/>
      <c r="D4" s="1771"/>
      <c r="E4" s="1771"/>
      <c r="F4" s="1771"/>
      <c r="G4" s="1771"/>
      <c r="H4" s="1771"/>
      <c r="I4" s="1771"/>
      <c r="J4" s="1771"/>
      <c r="K4" s="1771"/>
      <c r="L4" s="1771" t="s">
        <v>1836</v>
      </c>
      <c r="M4" s="1771"/>
      <c r="N4" s="1771"/>
      <c r="O4" s="1771"/>
      <c r="P4" s="1771"/>
      <c r="Q4" s="1771"/>
      <c r="R4" s="1771"/>
      <c r="S4" s="1771"/>
      <c r="T4" s="1771"/>
      <c r="U4" s="1771"/>
    </row>
    <row r="6" spans="1:33" ht="19.5" customHeight="1" x14ac:dyDescent="0.65">
      <c r="B6" s="88"/>
      <c r="C6" s="88"/>
      <c r="D6" s="88"/>
      <c r="E6" s="88"/>
      <c r="F6" s="88"/>
      <c r="G6" s="88"/>
      <c r="H6" s="88"/>
      <c r="I6" s="108"/>
      <c r="J6" s="108"/>
      <c r="K6" s="108"/>
      <c r="L6" s="108"/>
      <c r="M6" s="108"/>
      <c r="N6" s="108"/>
      <c r="O6" s="108"/>
      <c r="P6" s="108"/>
      <c r="Q6" s="108"/>
      <c r="R6" s="108"/>
      <c r="S6" s="108"/>
      <c r="T6" s="108"/>
    </row>
    <row r="7" spans="1:33" ht="22.5" x14ac:dyDescent="0.5">
      <c r="B7" s="354" t="s">
        <v>1742</v>
      </c>
      <c r="C7" s="354"/>
      <c r="D7" s="354"/>
      <c r="E7" s="354"/>
      <c r="F7" s="354"/>
      <c r="G7" s="1613"/>
      <c r="H7" s="1615"/>
      <c r="I7" s="471"/>
      <c r="J7" s="471"/>
      <c r="K7" s="471"/>
      <c r="L7" s="471"/>
      <c r="M7" s="471"/>
      <c r="N7" s="471"/>
      <c r="O7" s="471"/>
      <c r="P7" s="471"/>
      <c r="Q7" s="471"/>
      <c r="R7" s="471"/>
      <c r="S7" s="471"/>
      <c r="T7" s="471"/>
      <c r="U7" s="228" t="s">
        <v>1506</v>
      </c>
    </row>
    <row r="8" spans="1:33" ht="22.5" x14ac:dyDescent="0.5">
      <c r="B8" s="354" t="s">
        <v>1507</v>
      </c>
      <c r="C8" s="354"/>
      <c r="D8" s="354"/>
      <c r="E8" s="354"/>
      <c r="F8" s="354"/>
      <c r="G8" s="1613"/>
      <c r="H8" s="1615"/>
      <c r="I8" s="416"/>
      <c r="J8" s="416"/>
      <c r="K8" s="416"/>
      <c r="L8" s="416"/>
      <c r="M8" s="416"/>
      <c r="N8" s="416"/>
      <c r="O8" s="416"/>
      <c r="P8" s="416"/>
      <c r="Q8" s="416"/>
      <c r="R8" s="416"/>
      <c r="S8" s="416"/>
      <c r="T8" s="416"/>
      <c r="U8" s="228" t="s">
        <v>1508</v>
      </c>
    </row>
    <row r="9" spans="1:33" ht="18.75" customHeight="1" thickBot="1" x14ac:dyDescent="0.4"/>
    <row r="10" spans="1:33" s="51" customFormat="1" ht="25.5" customHeight="1" thickTop="1" x14ac:dyDescent="0.5">
      <c r="B10" s="1916" t="s">
        <v>885</v>
      </c>
      <c r="C10" s="1758">
        <v>2014</v>
      </c>
      <c r="D10" s="1758">
        <v>2015</v>
      </c>
      <c r="E10" s="1758">
        <v>2016</v>
      </c>
      <c r="F10" s="1758">
        <v>2017</v>
      </c>
      <c r="G10" s="1758">
        <v>2018</v>
      </c>
      <c r="H10" s="1758">
        <v>2019</v>
      </c>
      <c r="I10" s="1796">
        <v>2019</v>
      </c>
      <c r="J10" s="1797"/>
      <c r="K10" s="1797"/>
      <c r="L10" s="1798">
        <v>2019</v>
      </c>
      <c r="M10" s="1798"/>
      <c r="N10" s="1798"/>
      <c r="O10" s="1798"/>
      <c r="P10" s="1798"/>
      <c r="Q10" s="1798"/>
      <c r="R10" s="1798"/>
      <c r="S10" s="1798"/>
      <c r="T10" s="1799"/>
      <c r="U10" s="1502"/>
    </row>
    <row r="11" spans="1:33" s="158" customFormat="1" ht="20.25" customHeight="1" x14ac:dyDescent="0.2">
      <c r="B11" s="1917"/>
      <c r="C11" s="1759"/>
      <c r="D11" s="1759"/>
      <c r="E11" s="1759"/>
      <c r="F11" s="1759"/>
      <c r="G11" s="1759"/>
      <c r="H11" s="1759"/>
      <c r="I11" s="366" t="s">
        <v>373</v>
      </c>
      <c r="J11" s="367" t="s">
        <v>374</v>
      </c>
      <c r="K11" s="367" t="s">
        <v>375</v>
      </c>
      <c r="L11" s="367" t="s">
        <v>376</v>
      </c>
      <c r="M11" s="367" t="s">
        <v>377</v>
      </c>
      <c r="N11" s="367" t="s">
        <v>367</v>
      </c>
      <c r="O11" s="367" t="s">
        <v>368</v>
      </c>
      <c r="P11" s="367" t="s">
        <v>369</v>
      </c>
      <c r="Q11" s="367" t="s">
        <v>370</v>
      </c>
      <c r="R11" s="367" t="s">
        <v>371</v>
      </c>
      <c r="S11" s="367" t="s">
        <v>372</v>
      </c>
      <c r="T11" s="368" t="s">
        <v>1468</v>
      </c>
      <c r="U11" s="1503" t="s">
        <v>884</v>
      </c>
    </row>
    <row r="12" spans="1:33" s="158" customFormat="1" ht="20.25" customHeight="1" x14ac:dyDescent="0.2">
      <c r="B12" s="1918"/>
      <c r="C12" s="1760"/>
      <c r="D12" s="1760"/>
      <c r="E12" s="1760"/>
      <c r="F12" s="1760"/>
      <c r="G12" s="1760"/>
      <c r="H12" s="1760"/>
      <c r="I12" s="369" t="s">
        <v>671</v>
      </c>
      <c r="J12" s="370" t="s">
        <v>149</v>
      </c>
      <c r="K12" s="370" t="s">
        <v>150</v>
      </c>
      <c r="L12" s="370" t="s">
        <v>151</v>
      </c>
      <c r="M12" s="370" t="s">
        <v>366</v>
      </c>
      <c r="N12" s="370" t="s">
        <v>665</v>
      </c>
      <c r="O12" s="370" t="s">
        <v>666</v>
      </c>
      <c r="P12" s="370" t="s">
        <v>667</v>
      </c>
      <c r="Q12" s="370" t="s">
        <v>668</v>
      </c>
      <c r="R12" s="370" t="s">
        <v>669</v>
      </c>
      <c r="S12" s="370" t="s">
        <v>670</v>
      </c>
      <c r="T12" s="371" t="s">
        <v>664</v>
      </c>
      <c r="U12" s="1504"/>
    </row>
    <row r="13" spans="1:33" s="42" customFormat="1" ht="30.75" customHeight="1" x14ac:dyDescent="0.7">
      <c r="B13" s="566"/>
      <c r="C13" s="567"/>
      <c r="D13" s="1673"/>
      <c r="E13" s="1673"/>
      <c r="F13" s="1673"/>
      <c r="G13" s="1641"/>
      <c r="H13" s="1641"/>
      <c r="I13" s="1530"/>
      <c r="J13" s="1500"/>
      <c r="K13" s="1500"/>
      <c r="L13" s="1500"/>
      <c r="M13" s="1500"/>
      <c r="N13" s="1500"/>
      <c r="O13" s="1500"/>
      <c r="P13" s="1500"/>
      <c r="Q13" s="1500"/>
      <c r="R13" s="1500"/>
      <c r="S13" s="1500"/>
      <c r="T13" s="1515"/>
      <c r="U13" s="1344"/>
    </row>
    <row r="14" spans="1:33" s="897" customFormat="1" ht="30.75" customHeight="1" x14ac:dyDescent="0.2">
      <c r="A14" s="1276"/>
      <c r="B14" s="577" t="s">
        <v>1407</v>
      </c>
      <c r="C14" s="570"/>
      <c r="D14" s="569"/>
      <c r="E14" s="569"/>
      <c r="F14" s="569"/>
      <c r="G14" s="1642"/>
      <c r="H14" s="1642"/>
      <c r="I14" s="989"/>
      <c r="J14" s="990"/>
      <c r="K14" s="990"/>
      <c r="L14" s="990"/>
      <c r="M14" s="990"/>
      <c r="N14" s="990"/>
      <c r="O14" s="990"/>
      <c r="P14" s="990"/>
      <c r="Q14" s="990"/>
      <c r="R14" s="990"/>
      <c r="S14" s="990"/>
      <c r="T14" s="988"/>
      <c r="U14" s="604" t="s">
        <v>1630</v>
      </c>
      <c r="V14" s="1276"/>
      <c r="W14" s="1276"/>
      <c r="X14" s="1276"/>
      <c r="Y14" s="1276"/>
      <c r="Z14" s="1276"/>
      <c r="AA14" s="1276"/>
      <c r="AB14" s="1276"/>
      <c r="AC14" s="1276"/>
      <c r="AD14" s="1276"/>
      <c r="AE14" s="1276"/>
      <c r="AF14" s="1276"/>
      <c r="AG14" s="1276"/>
    </row>
    <row r="15" spans="1:33" s="158" customFormat="1" ht="30.75" customHeight="1" x14ac:dyDescent="0.2">
      <c r="A15" s="1276"/>
      <c r="B15" s="1303" t="s">
        <v>1408</v>
      </c>
      <c r="C15" s="1310">
        <v>103.87</v>
      </c>
      <c r="D15" s="1309">
        <v>67.884000000000015</v>
      </c>
      <c r="E15" s="1309">
        <v>178.26699999999997</v>
      </c>
      <c r="F15" s="1309">
        <v>550.15299999999991</v>
      </c>
      <c r="G15" s="1643">
        <v>40.133999999999993</v>
      </c>
      <c r="H15" s="1643">
        <v>420.95100000000002</v>
      </c>
      <c r="I15" s="1312">
        <v>1</v>
      </c>
      <c r="J15" s="1311">
        <v>6.9770000000000003</v>
      </c>
      <c r="K15" s="1311">
        <v>9.5719999999999992</v>
      </c>
      <c r="L15" s="1311">
        <v>0.6</v>
      </c>
      <c r="M15" s="1311">
        <v>35.119</v>
      </c>
      <c r="N15" s="1311">
        <v>9.6</v>
      </c>
      <c r="O15" s="1311">
        <v>23.645</v>
      </c>
      <c r="P15" s="1311">
        <v>8.2899999999999991</v>
      </c>
      <c r="Q15" s="1311">
        <v>3.3</v>
      </c>
      <c r="R15" s="1311">
        <v>96.251000000000005</v>
      </c>
      <c r="S15" s="1311">
        <v>83.375</v>
      </c>
      <c r="T15" s="1313">
        <v>143.22200000000001</v>
      </c>
      <c r="U15" s="606" t="s">
        <v>1632</v>
      </c>
      <c r="V15" s="1276"/>
      <c r="W15" s="1276"/>
      <c r="X15" s="1276"/>
      <c r="Y15" s="1276"/>
      <c r="Z15" s="1276"/>
      <c r="AA15" s="1276"/>
      <c r="AB15" s="1276"/>
      <c r="AC15" s="1276"/>
      <c r="AD15" s="1276"/>
      <c r="AE15" s="1276"/>
      <c r="AF15" s="1276"/>
      <c r="AG15" s="1276"/>
    </row>
    <row r="16" spans="1:33" s="158" customFormat="1" ht="30.75" customHeight="1" x14ac:dyDescent="0.2">
      <c r="A16" s="1276"/>
      <c r="B16" s="1303" t="s">
        <v>1409</v>
      </c>
      <c r="C16" s="1310">
        <v>21.166051750000001</v>
      </c>
      <c r="D16" s="1309">
        <v>16.321976249999999</v>
      </c>
      <c r="E16" s="1309">
        <v>77.542054249999993</v>
      </c>
      <c r="F16" s="1309">
        <v>270.26097449999997</v>
      </c>
      <c r="G16" s="1643">
        <v>26.298048999999999</v>
      </c>
      <c r="H16" s="1643">
        <v>317.49670950000001</v>
      </c>
      <c r="I16" s="1312">
        <v>0.57750000000000001</v>
      </c>
      <c r="J16" s="1311">
        <v>3.947705</v>
      </c>
      <c r="K16" s="1311">
        <v>4.9696984999999998</v>
      </c>
      <c r="L16" s="1311">
        <v>0.29580000000000001</v>
      </c>
      <c r="M16" s="1311">
        <v>16.585583499999998</v>
      </c>
      <c r="N16" s="1311">
        <v>4.1491499999999997</v>
      </c>
      <c r="O16" s="1311">
        <v>9.3830635000000004</v>
      </c>
      <c r="P16" s="1311">
        <v>3.1782300000000001</v>
      </c>
      <c r="Q16" s="1311">
        <v>1.3138890000000001</v>
      </c>
      <c r="R16" s="1311">
        <v>96.478578499999998</v>
      </c>
      <c r="S16" s="1311">
        <v>84.058705000000003</v>
      </c>
      <c r="T16" s="1313">
        <v>92.558806500000003</v>
      </c>
      <c r="U16" s="606" t="s">
        <v>1633</v>
      </c>
      <c r="V16" s="1276"/>
      <c r="W16" s="1276"/>
      <c r="X16" s="1276"/>
      <c r="Y16" s="1276"/>
      <c r="Z16" s="1276"/>
      <c r="AA16" s="1276"/>
      <c r="AB16" s="1276"/>
      <c r="AC16" s="1276"/>
      <c r="AD16" s="1276"/>
      <c r="AE16" s="1276"/>
      <c r="AF16" s="1276"/>
      <c r="AG16" s="1276"/>
    </row>
    <row r="17" spans="1:33" s="158" customFormat="1" ht="9.75" customHeight="1" x14ac:dyDescent="0.2">
      <c r="A17" s="1276"/>
      <c r="B17" s="1303"/>
      <c r="C17" s="1310"/>
      <c r="D17" s="1309"/>
      <c r="E17" s="1309"/>
      <c r="F17" s="1309"/>
      <c r="G17" s="1643"/>
      <c r="H17" s="1643"/>
      <c r="I17" s="1036"/>
      <c r="J17" s="1037"/>
      <c r="K17" s="1037"/>
      <c r="L17" s="1037"/>
      <c r="M17" s="1037"/>
      <c r="N17" s="1037"/>
      <c r="O17" s="1037"/>
      <c r="P17" s="1037"/>
      <c r="Q17" s="1037"/>
      <c r="R17" s="1037"/>
      <c r="S17" s="1037"/>
      <c r="T17" s="1103"/>
      <c r="U17" s="606"/>
      <c r="V17" s="1276"/>
      <c r="W17" s="1276"/>
      <c r="X17" s="1276"/>
      <c r="Y17" s="1276"/>
      <c r="Z17" s="1276"/>
      <c r="AA17" s="1276"/>
      <c r="AB17" s="1276"/>
      <c r="AC17" s="1276"/>
      <c r="AD17" s="1276"/>
      <c r="AE17" s="1276"/>
      <c r="AF17" s="1276"/>
      <c r="AG17" s="1276"/>
    </row>
    <row r="18" spans="1:33" s="897" customFormat="1" ht="30.75" customHeight="1" x14ac:dyDescent="0.2">
      <c r="A18" s="1276"/>
      <c r="B18" s="577" t="s">
        <v>1410</v>
      </c>
      <c r="C18" s="1307"/>
      <c r="D18" s="851"/>
      <c r="E18" s="851"/>
      <c r="F18" s="851"/>
      <c r="G18" s="1383"/>
      <c r="H18" s="1383"/>
      <c r="I18" s="961"/>
      <c r="J18" s="962"/>
      <c r="K18" s="962"/>
      <c r="L18" s="962"/>
      <c r="M18" s="962"/>
      <c r="N18" s="962"/>
      <c r="O18" s="962"/>
      <c r="P18" s="962"/>
      <c r="Q18" s="962"/>
      <c r="R18" s="962"/>
      <c r="S18" s="962"/>
      <c r="T18" s="964"/>
      <c r="U18" s="604" t="s">
        <v>1631</v>
      </c>
      <c r="V18" s="1276"/>
      <c r="W18" s="1276"/>
      <c r="X18" s="1276"/>
      <c r="Y18" s="1276"/>
      <c r="Z18" s="1276"/>
      <c r="AA18" s="1276"/>
      <c r="AB18" s="1276"/>
      <c r="AC18" s="1276"/>
      <c r="AD18" s="1276"/>
      <c r="AE18" s="1276"/>
      <c r="AF18" s="1276"/>
      <c r="AG18" s="1276"/>
    </row>
    <row r="19" spans="1:33" s="158" customFormat="1" ht="30.75" customHeight="1" x14ac:dyDescent="0.2">
      <c r="A19" s="1276"/>
      <c r="B19" s="1303" t="s">
        <v>1408</v>
      </c>
      <c r="C19" s="1310">
        <v>16.874000000000002</v>
      </c>
      <c r="D19" s="1309">
        <v>6.2470000000000008</v>
      </c>
      <c r="E19" s="1309">
        <v>20.522000000000002</v>
      </c>
      <c r="F19" s="1309">
        <v>124.86699999999999</v>
      </c>
      <c r="G19" s="1643">
        <v>38.658999999999992</v>
      </c>
      <c r="H19" s="1643">
        <v>9.0009999999999994</v>
      </c>
      <c r="I19" s="1312">
        <v>0</v>
      </c>
      <c r="J19" s="1311">
        <v>0</v>
      </c>
      <c r="K19" s="1311">
        <v>0</v>
      </c>
      <c r="L19" s="1311">
        <v>0</v>
      </c>
      <c r="M19" s="1311">
        <v>1.784</v>
      </c>
      <c r="N19" s="1311">
        <v>0.57999999999999996</v>
      </c>
      <c r="O19" s="1311">
        <v>1.65</v>
      </c>
      <c r="P19" s="1311">
        <v>1.41</v>
      </c>
      <c r="Q19" s="1311">
        <v>1.381</v>
      </c>
      <c r="R19" s="1311">
        <v>1.9259999999999999</v>
      </c>
      <c r="S19" s="1311">
        <v>0</v>
      </c>
      <c r="T19" s="1313">
        <v>0.27</v>
      </c>
      <c r="U19" s="606" t="s">
        <v>1632</v>
      </c>
      <c r="V19" s="1276"/>
      <c r="W19" s="1276"/>
      <c r="X19" s="1276"/>
      <c r="Y19" s="1276"/>
      <c r="Z19" s="1276"/>
      <c r="AA19" s="1276"/>
      <c r="AB19" s="1276"/>
      <c r="AC19" s="1276"/>
      <c r="AD19" s="1276"/>
      <c r="AE19" s="1276"/>
      <c r="AF19" s="1276"/>
      <c r="AG19" s="1276"/>
    </row>
    <row r="20" spans="1:33" s="158" customFormat="1" ht="30.75" customHeight="1" x14ac:dyDescent="0.2">
      <c r="A20" s="1276"/>
      <c r="B20" s="1303" t="s">
        <v>1409</v>
      </c>
      <c r="C20" s="1310">
        <v>3.0750025000000001</v>
      </c>
      <c r="D20" s="1309">
        <v>1.0870849999999999</v>
      </c>
      <c r="E20" s="1309">
        <v>3.3991464999999996</v>
      </c>
      <c r="F20" s="1309">
        <v>35.429042750000008</v>
      </c>
      <c r="G20" s="1643">
        <v>21.936247000000002</v>
      </c>
      <c r="H20" s="1643">
        <v>6.0943949999999996</v>
      </c>
      <c r="I20" s="1312">
        <v>0</v>
      </c>
      <c r="J20" s="1311">
        <v>0</v>
      </c>
      <c r="K20" s="1311">
        <v>0</v>
      </c>
      <c r="L20" s="1311">
        <v>0</v>
      </c>
      <c r="M20" s="1311">
        <v>1.0480894999999999</v>
      </c>
      <c r="N20" s="1311">
        <v>0.35571000000000003</v>
      </c>
      <c r="O20" s="1311">
        <v>1.05535</v>
      </c>
      <c r="P20" s="1311">
        <v>0.99960000000000004</v>
      </c>
      <c r="Q20" s="1311">
        <v>1.0175034999999999</v>
      </c>
      <c r="R20" s="1311">
        <v>1.4306719999999999</v>
      </c>
      <c r="S20" s="1311">
        <v>0</v>
      </c>
      <c r="T20" s="1313">
        <v>0.18747</v>
      </c>
      <c r="U20" s="606" t="s">
        <v>1633</v>
      </c>
      <c r="V20" s="1276"/>
      <c r="W20" s="1276"/>
      <c r="X20" s="1276"/>
      <c r="Y20" s="1276"/>
      <c r="Z20" s="1276"/>
      <c r="AA20" s="1276"/>
      <c r="AB20" s="1276"/>
      <c r="AC20" s="1276"/>
      <c r="AD20" s="1276"/>
      <c r="AE20" s="1276"/>
      <c r="AF20" s="1276"/>
      <c r="AG20" s="1276"/>
    </row>
    <row r="21" spans="1:33" s="158" customFormat="1" ht="9.75" customHeight="1" x14ac:dyDescent="0.2">
      <c r="A21" s="1276"/>
      <c r="B21" s="1303"/>
      <c r="C21" s="1307"/>
      <c r="D21" s="851"/>
      <c r="E21" s="851"/>
      <c r="F21" s="851"/>
      <c r="G21" s="1383"/>
      <c r="H21" s="1383"/>
      <c r="I21" s="1036"/>
      <c r="J21" s="1037"/>
      <c r="K21" s="1037"/>
      <c r="L21" s="1037"/>
      <c r="M21" s="1037"/>
      <c r="N21" s="1037"/>
      <c r="O21" s="1037"/>
      <c r="P21" s="1037"/>
      <c r="Q21" s="1037"/>
      <c r="R21" s="1037"/>
      <c r="S21" s="1037"/>
      <c r="T21" s="1103"/>
      <c r="U21" s="606"/>
      <c r="V21" s="1276"/>
      <c r="W21" s="1276"/>
      <c r="X21" s="1276"/>
      <c r="Y21" s="1276"/>
      <c r="Z21" s="1276"/>
      <c r="AA21" s="1276"/>
      <c r="AB21" s="1276"/>
      <c r="AC21" s="1276"/>
      <c r="AD21" s="1276"/>
      <c r="AE21" s="1276"/>
      <c r="AF21" s="1276"/>
      <c r="AG21" s="1276"/>
    </row>
    <row r="22" spans="1:33" s="897" customFormat="1" ht="30.75" customHeight="1" x14ac:dyDescent="0.2">
      <c r="A22" s="1276"/>
      <c r="B22" s="577" t="s">
        <v>1496</v>
      </c>
      <c r="C22" s="1307"/>
      <c r="D22" s="851"/>
      <c r="E22" s="851"/>
      <c r="F22" s="851"/>
      <c r="G22" s="1383"/>
      <c r="H22" s="1383"/>
      <c r="I22" s="961"/>
      <c r="J22" s="962"/>
      <c r="K22" s="962"/>
      <c r="L22" s="962"/>
      <c r="M22" s="962"/>
      <c r="N22" s="962"/>
      <c r="O22" s="962"/>
      <c r="P22" s="962"/>
      <c r="Q22" s="962"/>
      <c r="R22" s="962"/>
      <c r="S22" s="962"/>
      <c r="T22" s="964"/>
      <c r="U22" s="604" t="s">
        <v>1629</v>
      </c>
      <c r="V22" s="1276"/>
      <c r="W22" s="1276"/>
      <c r="X22" s="1276"/>
      <c r="Y22" s="1276"/>
      <c r="Z22" s="1276"/>
      <c r="AA22" s="1276"/>
      <c r="AB22" s="1276"/>
      <c r="AC22" s="1276"/>
      <c r="AD22" s="1276"/>
      <c r="AE22" s="1276"/>
      <c r="AF22" s="1276"/>
      <c r="AG22" s="1276"/>
    </row>
    <row r="23" spans="1:33" s="158" customFormat="1" ht="30.75" customHeight="1" x14ac:dyDescent="0.2">
      <c r="A23" s="1276"/>
      <c r="B23" s="834" t="s">
        <v>1408</v>
      </c>
      <c r="C23" s="1307">
        <v>20110.48</v>
      </c>
      <c r="D23" s="851">
        <v>6395.4309999999996</v>
      </c>
      <c r="E23" s="851">
        <v>19236.357</v>
      </c>
      <c r="F23" s="851">
        <v>26616.681</v>
      </c>
      <c r="G23" s="1383">
        <v>28499.082999999999</v>
      </c>
      <c r="H23" s="1383">
        <v>80145.337999999989</v>
      </c>
      <c r="I23" s="1036">
        <v>2287.3440000000001</v>
      </c>
      <c r="J23" s="1037">
        <v>1084.58</v>
      </c>
      <c r="K23" s="1037">
        <v>2388.7440000000001</v>
      </c>
      <c r="L23" s="1037">
        <v>1113.7049999999999</v>
      </c>
      <c r="M23" s="1037">
        <v>871.64</v>
      </c>
      <c r="N23" s="1037">
        <v>2133.9780000000001</v>
      </c>
      <c r="O23" s="1037">
        <v>28408.965</v>
      </c>
      <c r="P23" s="1037">
        <v>1514.2570000000001</v>
      </c>
      <c r="Q23" s="1037">
        <v>17181.652999999998</v>
      </c>
      <c r="R23" s="1037">
        <v>965.07299999999998</v>
      </c>
      <c r="S23" s="1037">
        <v>677.50099999999998</v>
      </c>
      <c r="T23" s="1103">
        <v>21517.898000000001</v>
      </c>
      <c r="U23" s="606" t="s">
        <v>1632</v>
      </c>
      <c r="V23" s="1276"/>
      <c r="W23" s="1276"/>
      <c r="X23" s="1276"/>
      <c r="Y23" s="1276"/>
      <c r="Z23" s="1276"/>
      <c r="AA23" s="1276"/>
      <c r="AB23" s="1276"/>
      <c r="AC23" s="1276"/>
      <c r="AD23" s="1276"/>
      <c r="AE23" s="1276"/>
      <c r="AF23" s="1276"/>
      <c r="AG23" s="1276"/>
    </row>
    <row r="24" spans="1:33" s="158" customFormat="1" ht="30.75" customHeight="1" x14ac:dyDescent="0.2">
      <c r="A24" s="1276"/>
      <c r="B24" s="834" t="s">
        <v>1409</v>
      </c>
      <c r="C24" s="1307">
        <v>2677.7327164799999</v>
      </c>
      <c r="D24" s="851">
        <v>829.86370999999997</v>
      </c>
      <c r="E24" s="851">
        <v>2883.5087241500005</v>
      </c>
      <c r="F24" s="851">
        <v>11892.85887131</v>
      </c>
      <c r="G24" s="1383">
        <v>24988.035740399999</v>
      </c>
      <c r="H24" s="1383">
        <v>29112.614861199996</v>
      </c>
      <c r="I24" s="1036">
        <v>1943.1591105</v>
      </c>
      <c r="J24" s="1037">
        <v>945.28011729999992</v>
      </c>
      <c r="K24" s="1037">
        <v>2117.9381269999999</v>
      </c>
      <c r="L24" s="1037">
        <v>951.85941389999994</v>
      </c>
      <c r="M24" s="1037">
        <v>527.97673050000003</v>
      </c>
      <c r="N24" s="1037">
        <v>1375.7329935</v>
      </c>
      <c r="O24" s="1037">
        <v>6256.1906140000001</v>
      </c>
      <c r="P24" s="1037">
        <v>918.54712800000004</v>
      </c>
      <c r="Q24" s="1037">
        <v>6472.5773719999997</v>
      </c>
      <c r="R24" s="1037">
        <v>527.73122750000005</v>
      </c>
      <c r="S24" s="1037">
        <v>388.24735349999997</v>
      </c>
      <c r="T24" s="1103">
        <v>6687.3746735000004</v>
      </c>
      <c r="U24" s="606" t="s">
        <v>1633</v>
      </c>
      <c r="V24" s="1276"/>
      <c r="W24" s="1276"/>
      <c r="X24" s="1276"/>
      <c r="Y24" s="1276"/>
      <c r="Z24" s="1276"/>
      <c r="AA24" s="1276"/>
      <c r="AB24" s="1276"/>
      <c r="AC24" s="1276"/>
      <c r="AD24" s="1276"/>
      <c r="AE24" s="1276"/>
      <c r="AF24" s="1276"/>
      <c r="AG24" s="1276"/>
    </row>
    <row r="25" spans="1:33" s="158" customFormat="1" ht="9.75" customHeight="1" x14ac:dyDescent="0.2">
      <c r="A25" s="1276"/>
      <c r="B25" s="1303"/>
      <c r="C25" s="1307"/>
      <c r="D25" s="851"/>
      <c r="E25" s="851"/>
      <c r="F25" s="851"/>
      <c r="G25" s="1383"/>
      <c r="H25" s="1383"/>
      <c r="I25" s="1036"/>
      <c r="J25" s="1037"/>
      <c r="K25" s="1037"/>
      <c r="L25" s="1037"/>
      <c r="M25" s="1037"/>
      <c r="N25" s="1037"/>
      <c r="O25" s="1037"/>
      <c r="P25" s="1037"/>
      <c r="Q25" s="1037"/>
      <c r="R25" s="1037"/>
      <c r="S25" s="1037"/>
      <c r="T25" s="1103"/>
      <c r="U25" s="606"/>
      <c r="V25" s="1276"/>
      <c r="W25" s="1276"/>
      <c r="X25" s="1276"/>
      <c r="Y25" s="1276"/>
      <c r="Z25" s="1276"/>
      <c r="AA25" s="1276"/>
      <c r="AB25" s="1276"/>
      <c r="AC25" s="1276"/>
      <c r="AD25" s="1276"/>
      <c r="AE25" s="1276"/>
      <c r="AF25" s="1276"/>
      <c r="AG25" s="1276"/>
    </row>
    <row r="26" spans="1:33" s="158" customFormat="1" ht="30.75" customHeight="1" x14ac:dyDescent="0.2">
      <c r="A26" s="1276"/>
      <c r="B26" s="577" t="s">
        <v>1411</v>
      </c>
      <c r="C26" s="1307"/>
      <c r="D26" s="851"/>
      <c r="E26" s="851"/>
      <c r="F26" s="851"/>
      <c r="G26" s="1383"/>
      <c r="H26" s="1383"/>
      <c r="I26" s="1036"/>
      <c r="J26" s="1037"/>
      <c r="K26" s="1037"/>
      <c r="L26" s="1037"/>
      <c r="M26" s="1037"/>
      <c r="N26" s="1037"/>
      <c r="O26" s="1037"/>
      <c r="P26" s="1037"/>
      <c r="Q26" s="1037"/>
      <c r="R26" s="1037"/>
      <c r="S26" s="1037"/>
      <c r="T26" s="1103"/>
      <c r="U26" s="604" t="s">
        <v>1628</v>
      </c>
      <c r="V26" s="1276"/>
      <c r="W26" s="1276"/>
      <c r="X26" s="1276"/>
      <c r="Y26" s="1276"/>
      <c r="Z26" s="1276"/>
      <c r="AA26" s="1276"/>
      <c r="AB26" s="1276"/>
      <c r="AC26" s="1276"/>
      <c r="AD26" s="1276"/>
      <c r="AE26" s="1276"/>
      <c r="AF26" s="1276"/>
      <c r="AG26" s="1276"/>
    </row>
    <row r="27" spans="1:33" s="158" customFormat="1" ht="30.75" customHeight="1" x14ac:dyDescent="0.2">
      <c r="A27" s="1276"/>
      <c r="B27" s="834" t="s">
        <v>1408</v>
      </c>
      <c r="C27" s="1307">
        <v>5082.7660000000005</v>
      </c>
      <c r="D27" s="851">
        <v>1895.1660000000002</v>
      </c>
      <c r="E27" s="851">
        <v>1067.7940000000001</v>
      </c>
      <c r="F27" s="851">
        <v>1541.8740000000003</v>
      </c>
      <c r="G27" s="1383">
        <v>2171.3049999999998</v>
      </c>
      <c r="H27" s="1383">
        <v>3971.3199999999997</v>
      </c>
      <c r="I27" s="1312">
        <v>12.840999999999999</v>
      </c>
      <c r="J27" s="1311">
        <v>72.347999999999999</v>
      </c>
      <c r="K27" s="1311">
        <v>197.249</v>
      </c>
      <c r="L27" s="1311">
        <v>42.21</v>
      </c>
      <c r="M27" s="1311">
        <v>45.652999999999999</v>
      </c>
      <c r="N27" s="1311">
        <v>29.145</v>
      </c>
      <c r="O27" s="1311">
        <v>33.97</v>
      </c>
      <c r="P27" s="1311">
        <v>17.489000000000001</v>
      </c>
      <c r="Q27" s="1311">
        <v>2968.3989999999999</v>
      </c>
      <c r="R27" s="1311">
        <v>104.215</v>
      </c>
      <c r="S27" s="1311">
        <v>444.72899999999998</v>
      </c>
      <c r="T27" s="1313">
        <v>3.0720000000000001</v>
      </c>
      <c r="U27" s="606" t="s">
        <v>1632</v>
      </c>
      <c r="V27" s="1276"/>
      <c r="W27" s="1276"/>
      <c r="X27" s="1276"/>
      <c r="Y27" s="1276"/>
      <c r="Z27" s="1276"/>
      <c r="AA27" s="1276"/>
      <c r="AB27" s="1276"/>
      <c r="AC27" s="1276"/>
      <c r="AD27" s="1276"/>
      <c r="AE27" s="1276"/>
      <c r="AF27" s="1276"/>
      <c r="AG27" s="1276"/>
    </row>
    <row r="28" spans="1:33" s="158" customFormat="1" ht="30.75" customHeight="1" x14ac:dyDescent="0.2">
      <c r="A28" s="1276"/>
      <c r="B28" s="834" t="s">
        <v>1409</v>
      </c>
      <c r="C28" s="1307">
        <v>626.43813349999994</v>
      </c>
      <c r="D28" s="851">
        <v>292.93696399999999</v>
      </c>
      <c r="E28" s="851">
        <v>136.14446350000003</v>
      </c>
      <c r="F28" s="851">
        <v>452.43830806999995</v>
      </c>
      <c r="G28" s="1383">
        <v>866.16390813999988</v>
      </c>
      <c r="H28" s="1383">
        <v>1668.4214535000001</v>
      </c>
      <c r="I28" s="1312">
        <v>5.7755425000000002</v>
      </c>
      <c r="J28" s="1311">
        <v>32.474342999999998</v>
      </c>
      <c r="K28" s="1311">
        <v>95.406420999999995</v>
      </c>
      <c r="L28" s="1311">
        <v>17.685904499999999</v>
      </c>
      <c r="M28" s="1311">
        <v>18.887530000000002</v>
      </c>
      <c r="N28" s="1311">
        <v>14.796962000000001</v>
      </c>
      <c r="O28" s="1311">
        <v>14.614319500000001</v>
      </c>
      <c r="P28" s="1311">
        <v>6.9821530000000003</v>
      </c>
      <c r="Q28" s="1311">
        <v>1242.7326479999999</v>
      </c>
      <c r="R28" s="1311">
        <v>33.195545000000003</v>
      </c>
      <c r="S28" s="1311">
        <v>184.871117</v>
      </c>
      <c r="T28" s="1313">
        <v>0.99896799999999997</v>
      </c>
      <c r="U28" s="606" t="s">
        <v>1633</v>
      </c>
      <c r="V28" s="1276"/>
      <c r="W28" s="1276"/>
      <c r="X28" s="1276"/>
      <c r="Y28" s="1276"/>
      <c r="Z28" s="1276"/>
      <c r="AA28" s="1276"/>
      <c r="AB28" s="1276"/>
      <c r="AC28" s="1276"/>
      <c r="AD28" s="1276"/>
      <c r="AE28" s="1276"/>
      <c r="AF28" s="1276"/>
      <c r="AG28" s="1276"/>
    </row>
    <row r="29" spans="1:33" s="158" customFormat="1" ht="9.75" customHeight="1" x14ac:dyDescent="0.2">
      <c r="A29" s="1276"/>
      <c r="B29" s="1303"/>
      <c r="C29" s="1307"/>
      <c r="D29" s="851"/>
      <c r="E29" s="851"/>
      <c r="F29" s="851"/>
      <c r="G29" s="1383"/>
      <c r="H29" s="1383"/>
      <c r="I29" s="1036"/>
      <c r="J29" s="1037"/>
      <c r="K29" s="1037"/>
      <c r="L29" s="1037"/>
      <c r="M29" s="1037"/>
      <c r="N29" s="1037"/>
      <c r="O29" s="1037"/>
      <c r="P29" s="1037"/>
      <c r="Q29" s="1037"/>
      <c r="R29" s="1037"/>
      <c r="S29" s="1037"/>
      <c r="T29" s="1103"/>
      <c r="U29" s="606"/>
      <c r="V29" s="1276"/>
      <c r="W29" s="1276"/>
      <c r="X29" s="1276"/>
      <c r="Y29" s="1276"/>
      <c r="Z29" s="1276"/>
      <c r="AA29" s="1276"/>
      <c r="AB29" s="1276"/>
      <c r="AC29" s="1276"/>
      <c r="AD29" s="1276"/>
      <c r="AE29" s="1276"/>
      <c r="AF29" s="1276"/>
      <c r="AG29" s="1276"/>
    </row>
    <row r="30" spans="1:33" s="158" customFormat="1" ht="30.75" customHeight="1" x14ac:dyDescent="0.2">
      <c r="A30" s="1276"/>
      <c r="B30" s="577" t="s">
        <v>1412</v>
      </c>
      <c r="C30" s="1307"/>
      <c r="D30" s="851"/>
      <c r="E30" s="851"/>
      <c r="F30" s="851"/>
      <c r="G30" s="1383"/>
      <c r="H30" s="1383"/>
      <c r="I30" s="1036"/>
      <c r="J30" s="1037"/>
      <c r="K30" s="1037"/>
      <c r="L30" s="1037"/>
      <c r="M30" s="1037"/>
      <c r="N30" s="1037"/>
      <c r="O30" s="1037"/>
      <c r="P30" s="1037"/>
      <c r="Q30" s="1037"/>
      <c r="R30" s="1037"/>
      <c r="S30" s="1037"/>
      <c r="T30" s="1103"/>
      <c r="U30" s="604" t="s">
        <v>1627</v>
      </c>
      <c r="V30" s="1276"/>
      <c r="W30" s="1276"/>
      <c r="X30" s="1276"/>
      <c r="Y30" s="1276"/>
      <c r="Z30" s="1276"/>
      <c r="AA30" s="1276"/>
      <c r="AB30" s="1276"/>
      <c r="AC30" s="1276"/>
      <c r="AD30" s="1276"/>
      <c r="AE30" s="1276"/>
      <c r="AF30" s="1276"/>
      <c r="AG30" s="1276"/>
    </row>
    <row r="31" spans="1:33" s="974" customFormat="1" ht="30.75" customHeight="1" x14ac:dyDescent="0.2">
      <c r="A31" s="1276"/>
      <c r="B31" s="1303" t="s">
        <v>1408</v>
      </c>
      <c r="C31" s="1310">
        <v>0</v>
      </c>
      <c r="D31" s="1309">
        <v>0</v>
      </c>
      <c r="E31" s="1309">
        <v>0</v>
      </c>
      <c r="F31" s="1309">
        <v>0</v>
      </c>
      <c r="G31" s="1643">
        <v>0</v>
      </c>
      <c r="H31" s="1643">
        <v>0</v>
      </c>
      <c r="I31" s="1312">
        <v>0</v>
      </c>
      <c r="J31" s="1311">
        <v>0</v>
      </c>
      <c r="K31" s="1311">
        <v>0</v>
      </c>
      <c r="L31" s="1311">
        <v>0</v>
      </c>
      <c r="M31" s="1311">
        <v>0</v>
      </c>
      <c r="N31" s="1311">
        <v>0</v>
      </c>
      <c r="O31" s="1311">
        <v>0</v>
      </c>
      <c r="P31" s="1311">
        <v>0</v>
      </c>
      <c r="Q31" s="1311">
        <v>0</v>
      </c>
      <c r="R31" s="1311">
        <v>0</v>
      </c>
      <c r="S31" s="1311">
        <v>0</v>
      </c>
      <c r="T31" s="1313">
        <v>0</v>
      </c>
      <c r="U31" s="606" t="s">
        <v>1632</v>
      </c>
      <c r="V31" s="1276"/>
      <c r="W31" s="1276"/>
      <c r="X31" s="1276"/>
      <c r="Y31" s="1276"/>
      <c r="Z31" s="1276"/>
      <c r="AA31" s="1276"/>
      <c r="AB31" s="1276"/>
      <c r="AC31" s="1276"/>
      <c r="AD31" s="1276"/>
      <c r="AE31" s="1276"/>
      <c r="AF31" s="1276"/>
      <c r="AG31" s="1276"/>
    </row>
    <row r="32" spans="1:33" s="1278" customFormat="1" ht="30.75" customHeight="1" x14ac:dyDescent="0.2">
      <c r="A32" s="1276"/>
      <c r="B32" s="1303" t="s">
        <v>1409</v>
      </c>
      <c r="C32" s="1310">
        <v>0</v>
      </c>
      <c r="D32" s="1309">
        <v>0</v>
      </c>
      <c r="E32" s="1309">
        <v>0</v>
      </c>
      <c r="F32" s="1309">
        <v>0</v>
      </c>
      <c r="G32" s="1643">
        <v>0</v>
      </c>
      <c r="H32" s="1643">
        <v>0</v>
      </c>
      <c r="I32" s="1312">
        <v>0</v>
      </c>
      <c r="J32" s="1311">
        <v>0</v>
      </c>
      <c r="K32" s="1311">
        <v>0</v>
      </c>
      <c r="L32" s="1311">
        <v>0</v>
      </c>
      <c r="M32" s="1311">
        <v>0</v>
      </c>
      <c r="N32" s="1311">
        <v>0</v>
      </c>
      <c r="O32" s="1311">
        <v>0</v>
      </c>
      <c r="P32" s="1311">
        <v>0</v>
      </c>
      <c r="Q32" s="1311">
        <v>0</v>
      </c>
      <c r="R32" s="1311">
        <v>0</v>
      </c>
      <c r="S32" s="1311">
        <v>0</v>
      </c>
      <c r="T32" s="1313">
        <v>0</v>
      </c>
      <c r="U32" s="606" t="s">
        <v>1633</v>
      </c>
      <c r="V32" s="1276"/>
      <c r="W32" s="1276"/>
      <c r="X32" s="1276"/>
      <c r="Y32" s="1276"/>
      <c r="Z32" s="1276"/>
      <c r="AA32" s="1276"/>
      <c r="AB32" s="1276"/>
      <c r="AC32" s="1276"/>
      <c r="AD32" s="1276"/>
      <c r="AE32" s="1276"/>
      <c r="AF32" s="1276"/>
      <c r="AG32" s="1276"/>
    </row>
    <row r="33" spans="1:33" s="1278" customFormat="1" ht="8.25" customHeight="1" x14ac:dyDescent="0.2">
      <c r="A33" s="1276"/>
      <c r="B33" s="1303"/>
      <c r="C33" s="1310"/>
      <c r="D33" s="1309"/>
      <c r="E33" s="1309"/>
      <c r="F33" s="1309"/>
      <c r="G33" s="1643"/>
      <c r="H33" s="1643"/>
      <c r="I33" s="1312"/>
      <c r="J33" s="1311"/>
      <c r="K33" s="1311"/>
      <c r="L33" s="1311"/>
      <c r="M33" s="1311"/>
      <c r="N33" s="1311"/>
      <c r="O33" s="1311"/>
      <c r="P33" s="1311"/>
      <c r="Q33" s="1311"/>
      <c r="R33" s="1311"/>
      <c r="S33" s="1311"/>
      <c r="T33" s="1313"/>
      <c r="U33" s="606"/>
      <c r="V33" s="1276"/>
      <c r="W33" s="1276"/>
      <c r="X33" s="1276"/>
      <c r="Y33" s="1276"/>
      <c r="Z33" s="1276"/>
      <c r="AA33" s="1276"/>
      <c r="AB33" s="1276"/>
      <c r="AC33" s="1276"/>
      <c r="AD33" s="1276"/>
      <c r="AE33" s="1276"/>
      <c r="AF33" s="1276"/>
      <c r="AG33" s="1276"/>
    </row>
    <row r="34" spans="1:33" s="1278" customFormat="1" ht="30.75" customHeight="1" x14ac:dyDescent="0.2">
      <c r="A34" s="1276"/>
      <c r="B34" s="1304" t="s">
        <v>1912</v>
      </c>
      <c r="C34" s="1310"/>
      <c r="D34" s="1309"/>
      <c r="E34" s="1309"/>
      <c r="F34" s="1309"/>
      <c r="G34" s="1643"/>
      <c r="H34" s="1643"/>
      <c r="I34" s="1312"/>
      <c r="J34" s="1311"/>
      <c r="K34" s="1311"/>
      <c r="L34" s="1311"/>
      <c r="M34" s="1311"/>
      <c r="N34" s="1311"/>
      <c r="O34" s="1311"/>
      <c r="P34" s="1311"/>
      <c r="Q34" s="1311"/>
      <c r="R34" s="1311"/>
      <c r="S34" s="1311"/>
      <c r="T34" s="1313"/>
      <c r="U34" s="604" t="s">
        <v>1913</v>
      </c>
      <c r="V34" s="1276"/>
      <c r="W34" s="1276"/>
      <c r="X34" s="1276"/>
      <c r="Y34" s="1276"/>
      <c r="Z34" s="1276"/>
      <c r="AA34" s="1276"/>
      <c r="AB34" s="1276"/>
      <c r="AC34" s="1276"/>
      <c r="AD34" s="1276"/>
      <c r="AE34" s="1276"/>
      <c r="AF34" s="1276"/>
      <c r="AG34" s="1276"/>
    </row>
    <row r="35" spans="1:33" s="1278" customFormat="1" ht="30.75" customHeight="1" x14ac:dyDescent="0.2">
      <c r="A35" s="1276"/>
      <c r="B35" s="1304" t="s">
        <v>1408</v>
      </c>
      <c r="C35" s="1310">
        <v>0</v>
      </c>
      <c r="D35" s="1309">
        <v>0</v>
      </c>
      <c r="E35" s="1309">
        <v>0</v>
      </c>
      <c r="F35" s="1309">
        <v>0</v>
      </c>
      <c r="G35" s="1643">
        <v>0</v>
      </c>
      <c r="H35" s="1643">
        <v>218.29900000000004</v>
      </c>
      <c r="I35" s="1312">
        <v>76.739999999999995</v>
      </c>
      <c r="J35" s="1311">
        <v>2.742</v>
      </c>
      <c r="K35" s="1311">
        <v>28.988</v>
      </c>
      <c r="L35" s="1311">
        <v>62.360999999999997</v>
      </c>
      <c r="M35" s="1311">
        <v>20.030999999999999</v>
      </c>
      <c r="N35" s="1311">
        <v>5.7169999999999996</v>
      </c>
      <c r="O35" s="1311">
        <v>4.5919999999999996</v>
      </c>
      <c r="P35" s="1311">
        <v>0.63700000000000001</v>
      </c>
      <c r="Q35" s="1311">
        <v>2.4369999999999998</v>
      </c>
      <c r="R35" s="1311">
        <v>2.274</v>
      </c>
      <c r="S35" s="1311">
        <v>3.3919999999999999</v>
      </c>
      <c r="T35" s="1313">
        <v>8.3879999999999999</v>
      </c>
      <c r="U35" s="606" t="s">
        <v>1632</v>
      </c>
      <c r="V35" s="1276"/>
      <c r="W35" s="1276"/>
      <c r="X35" s="1276"/>
      <c r="Y35" s="1276"/>
      <c r="Z35" s="1276"/>
      <c r="AA35" s="1276"/>
      <c r="AB35" s="1276"/>
      <c r="AC35" s="1276"/>
      <c r="AD35" s="1276"/>
      <c r="AE35" s="1276"/>
      <c r="AF35" s="1276"/>
      <c r="AG35" s="1276"/>
    </row>
    <row r="36" spans="1:33" s="1278" customFormat="1" ht="30.75" customHeight="1" x14ac:dyDescent="0.2">
      <c r="A36" s="1276"/>
      <c r="B36" s="1304" t="s">
        <v>1409</v>
      </c>
      <c r="C36" s="1310">
        <v>0</v>
      </c>
      <c r="D36" s="1309">
        <v>0</v>
      </c>
      <c r="E36" s="1309">
        <v>0</v>
      </c>
      <c r="F36" s="1309">
        <v>0</v>
      </c>
      <c r="G36" s="1643">
        <v>0</v>
      </c>
      <c r="H36" s="1643">
        <v>1658.8077910000002</v>
      </c>
      <c r="I36" s="1312">
        <v>633.78603099999998</v>
      </c>
      <c r="J36" s="1311">
        <v>21.215288000000001</v>
      </c>
      <c r="K36" s="1311">
        <v>210.56276399999999</v>
      </c>
      <c r="L36" s="1311">
        <v>465.19555100000002</v>
      </c>
      <c r="M36" s="1311">
        <v>148.75730200000001</v>
      </c>
      <c r="N36" s="1311">
        <v>40.766114000000002</v>
      </c>
      <c r="O36" s="1311">
        <v>31.722895999999999</v>
      </c>
      <c r="P36" s="1311">
        <v>4.3583059999999998</v>
      </c>
      <c r="Q36" s="1311">
        <v>14.716723999999999</v>
      </c>
      <c r="R36" s="1311">
        <v>13.106922000000001</v>
      </c>
      <c r="S36" s="1311">
        <v>19.560725999999999</v>
      </c>
      <c r="T36" s="1313">
        <v>55.059167000000002</v>
      </c>
      <c r="U36" s="606" t="s">
        <v>1633</v>
      </c>
      <c r="V36" s="1276"/>
      <c r="W36" s="1276"/>
      <c r="X36" s="1276"/>
      <c r="Y36" s="1276"/>
      <c r="Z36" s="1276"/>
      <c r="AA36" s="1276"/>
      <c r="AB36" s="1276"/>
      <c r="AC36" s="1276"/>
      <c r="AD36" s="1276"/>
      <c r="AE36" s="1276"/>
      <c r="AF36" s="1276"/>
      <c r="AG36" s="1276"/>
    </row>
    <row r="37" spans="1:33" s="1278" customFormat="1" ht="9.75" customHeight="1" x14ac:dyDescent="0.2">
      <c r="A37" s="1276"/>
      <c r="B37" s="1304"/>
      <c r="C37" s="1310"/>
      <c r="D37" s="1309"/>
      <c r="E37" s="1309"/>
      <c r="F37" s="1309"/>
      <c r="G37" s="1643"/>
      <c r="H37" s="1643"/>
      <c r="I37" s="1312"/>
      <c r="J37" s="1311"/>
      <c r="K37" s="1311"/>
      <c r="L37" s="1311"/>
      <c r="M37" s="1311"/>
      <c r="N37" s="1311"/>
      <c r="O37" s="1311"/>
      <c r="P37" s="1311"/>
      <c r="Q37" s="1311"/>
      <c r="R37" s="1311"/>
      <c r="S37" s="1311"/>
      <c r="T37" s="1313"/>
      <c r="U37" s="984"/>
      <c r="V37" s="1276"/>
      <c r="W37" s="1276"/>
      <c r="X37" s="1276"/>
      <c r="Y37" s="1276"/>
      <c r="Z37" s="1276"/>
      <c r="AA37" s="1276"/>
      <c r="AB37" s="1276"/>
      <c r="AC37" s="1276"/>
      <c r="AD37" s="1276"/>
      <c r="AE37" s="1276"/>
      <c r="AF37" s="1276"/>
      <c r="AG37" s="1276"/>
    </row>
    <row r="38" spans="1:33" s="1278" customFormat="1" ht="30.75" customHeight="1" x14ac:dyDescent="0.2">
      <c r="A38" s="1276"/>
      <c r="B38" s="577" t="s">
        <v>1413</v>
      </c>
      <c r="C38" s="1307"/>
      <c r="D38" s="851"/>
      <c r="E38" s="851"/>
      <c r="F38" s="851"/>
      <c r="G38" s="1383"/>
      <c r="H38" s="1383"/>
      <c r="I38" s="1036"/>
      <c r="J38" s="1037"/>
      <c r="K38" s="1037"/>
      <c r="L38" s="1037"/>
      <c r="M38" s="1037"/>
      <c r="N38" s="1037"/>
      <c r="O38" s="1037"/>
      <c r="P38" s="1037"/>
      <c r="Q38" s="1037"/>
      <c r="R38" s="1037"/>
      <c r="S38" s="1037"/>
      <c r="T38" s="1103"/>
      <c r="U38" s="490" t="s">
        <v>332</v>
      </c>
      <c r="V38" s="1276"/>
      <c r="W38" s="1276"/>
      <c r="X38" s="1276"/>
      <c r="Y38" s="1276"/>
      <c r="Z38" s="1276"/>
      <c r="AA38" s="1276"/>
      <c r="AB38" s="1276"/>
      <c r="AC38" s="1276"/>
      <c r="AD38" s="1276"/>
      <c r="AE38" s="1276"/>
      <c r="AF38" s="1276"/>
      <c r="AG38" s="1276"/>
    </row>
    <row r="39" spans="1:33" s="974" customFormat="1" ht="30.75" customHeight="1" x14ac:dyDescent="0.2">
      <c r="A39" s="1276"/>
      <c r="B39" s="834" t="s">
        <v>1408</v>
      </c>
      <c r="C39" s="1307">
        <v>25313.989999999998</v>
      </c>
      <c r="D39" s="851">
        <v>8364.7279999999992</v>
      </c>
      <c r="E39" s="851">
        <v>20502.940000000002</v>
      </c>
      <c r="F39" s="851">
        <v>28833.575000000001</v>
      </c>
      <c r="G39" s="1383">
        <v>30749.181</v>
      </c>
      <c r="H39" s="1383">
        <v>84764.908999999985</v>
      </c>
      <c r="I39" s="1036">
        <v>2377.9249999999997</v>
      </c>
      <c r="J39" s="1037">
        <v>1166.6469999999999</v>
      </c>
      <c r="K39" s="1037">
        <v>2624.5529999999999</v>
      </c>
      <c r="L39" s="1037">
        <v>1218.876</v>
      </c>
      <c r="M39" s="1037">
        <v>974.22699999999998</v>
      </c>
      <c r="N39" s="1037">
        <v>2179.02</v>
      </c>
      <c r="O39" s="1037">
        <v>28472.822</v>
      </c>
      <c r="P39" s="1037">
        <v>1542.0830000000001</v>
      </c>
      <c r="Q39" s="1037">
        <v>20157.170000000002</v>
      </c>
      <c r="R39" s="1037">
        <v>1169.7389999999998</v>
      </c>
      <c r="S39" s="1037">
        <v>1208.9970000000001</v>
      </c>
      <c r="T39" s="1103">
        <v>21672.85</v>
      </c>
      <c r="U39" s="606" t="s">
        <v>1632</v>
      </c>
      <c r="V39" s="1276"/>
      <c r="W39" s="1276"/>
      <c r="X39" s="1276"/>
      <c r="Y39" s="1276"/>
      <c r="Z39" s="1276"/>
      <c r="AA39" s="1276"/>
      <c r="AB39" s="1276"/>
      <c r="AC39" s="1276"/>
      <c r="AD39" s="1276"/>
      <c r="AE39" s="1276"/>
      <c r="AF39" s="1276"/>
      <c r="AG39" s="1276"/>
    </row>
    <row r="40" spans="1:33" s="974" customFormat="1" ht="30.75" customHeight="1" x14ac:dyDescent="0.2">
      <c r="A40" s="1276"/>
      <c r="B40" s="834" t="s">
        <v>1409</v>
      </c>
      <c r="C40" s="1307">
        <v>3328.4119042299999</v>
      </c>
      <c r="D40" s="851">
        <v>1140.20973525</v>
      </c>
      <c r="E40" s="851">
        <v>3100.5943884000008</v>
      </c>
      <c r="F40" s="851">
        <v>12650.987196629998</v>
      </c>
      <c r="G40" s="1383">
        <v>25902.433944539996</v>
      </c>
      <c r="H40" s="1383">
        <v>32763.435210199994</v>
      </c>
      <c r="I40" s="1036">
        <v>2583.2981840000002</v>
      </c>
      <c r="J40" s="1037">
        <v>1002.9174532999999</v>
      </c>
      <c r="K40" s="1037">
        <v>2428.8770104999999</v>
      </c>
      <c r="L40" s="1037">
        <v>1435.0366693999999</v>
      </c>
      <c r="M40" s="1037">
        <v>713.25523550000003</v>
      </c>
      <c r="N40" s="1037">
        <v>1435.8009294999999</v>
      </c>
      <c r="O40" s="1037">
        <v>6312.9662430000008</v>
      </c>
      <c r="P40" s="1037">
        <v>934.06541700000002</v>
      </c>
      <c r="Q40" s="1037">
        <v>7732.3581365</v>
      </c>
      <c r="R40" s="1037">
        <v>671.94294500000012</v>
      </c>
      <c r="S40" s="1037">
        <v>676.73790150000002</v>
      </c>
      <c r="T40" s="1103">
        <v>6836.1790850000007</v>
      </c>
      <c r="U40" s="606" t="s">
        <v>1633</v>
      </c>
      <c r="V40" s="1276"/>
      <c r="W40" s="1276"/>
      <c r="X40" s="1276"/>
      <c r="Y40" s="1276"/>
      <c r="Z40" s="1276"/>
      <c r="AA40" s="1276"/>
      <c r="AB40" s="1276"/>
      <c r="AC40" s="1276"/>
      <c r="AD40" s="1276"/>
      <c r="AE40" s="1276"/>
      <c r="AF40" s="1276"/>
      <c r="AG40" s="1276"/>
    </row>
    <row r="41" spans="1:33" s="974" customFormat="1" ht="21.75" customHeight="1" x14ac:dyDescent="0.2">
      <c r="A41" s="1276"/>
      <c r="B41" s="1305"/>
      <c r="C41" s="1280"/>
      <c r="D41" s="1279"/>
      <c r="E41" s="1279"/>
      <c r="F41" s="1279"/>
      <c r="G41" s="1644"/>
      <c r="H41" s="1644"/>
      <c r="I41" s="1283"/>
      <c r="J41" s="1281"/>
      <c r="K41" s="1281"/>
      <c r="L41" s="1281"/>
      <c r="M41" s="1281"/>
      <c r="N41" s="1281"/>
      <c r="O41" s="1281"/>
      <c r="P41" s="1281"/>
      <c r="Q41" s="1281"/>
      <c r="R41" s="1281"/>
      <c r="S41" s="1281"/>
      <c r="T41" s="1282"/>
      <c r="U41" s="1095"/>
      <c r="V41" s="1276"/>
      <c r="W41" s="1276"/>
      <c r="X41" s="1276"/>
      <c r="Y41" s="1276"/>
      <c r="Z41" s="1276"/>
      <c r="AA41" s="1276"/>
      <c r="AB41" s="1276"/>
      <c r="AC41" s="1276"/>
      <c r="AD41" s="1276"/>
      <c r="AE41" s="1276"/>
      <c r="AF41" s="1276"/>
      <c r="AG41" s="1276"/>
    </row>
    <row r="42" spans="1:33" s="974" customFormat="1" ht="18" customHeight="1" x14ac:dyDescent="0.2">
      <c r="A42" s="1276"/>
      <c r="B42" s="1090"/>
      <c r="C42" s="1284"/>
      <c r="D42" s="898"/>
      <c r="E42" s="898"/>
      <c r="F42" s="898"/>
      <c r="G42" s="899"/>
      <c r="H42" s="899"/>
      <c r="I42" s="1531"/>
      <c r="J42" s="1501"/>
      <c r="K42" s="1501"/>
      <c r="L42" s="1501"/>
      <c r="M42" s="1501"/>
      <c r="N42" s="1501"/>
      <c r="O42" s="1501"/>
      <c r="P42" s="1285"/>
      <c r="Q42" s="1285"/>
      <c r="R42" s="1285"/>
      <c r="S42" s="1285"/>
      <c r="T42" s="1287"/>
      <c r="U42" s="606"/>
      <c r="V42" s="1276"/>
      <c r="W42" s="1276"/>
      <c r="X42" s="1276"/>
      <c r="Y42" s="1276"/>
      <c r="Z42" s="1276"/>
      <c r="AA42" s="1276"/>
      <c r="AB42" s="1276"/>
      <c r="AC42" s="1276"/>
      <c r="AD42" s="1276"/>
      <c r="AE42" s="1276"/>
      <c r="AF42" s="1276"/>
      <c r="AG42" s="1276"/>
    </row>
    <row r="43" spans="1:33" s="1293" customFormat="1" ht="30.75" customHeight="1" x14ac:dyDescent="0.2">
      <c r="A43" s="1276"/>
      <c r="B43" s="1306" t="s">
        <v>1624</v>
      </c>
      <c r="C43" s="1289"/>
      <c r="D43" s="1288"/>
      <c r="E43" s="1288"/>
      <c r="F43" s="1288"/>
      <c r="G43" s="1376"/>
      <c r="H43" s="1376"/>
      <c r="I43" s="1291"/>
      <c r="J43" s="1290"/>
      <c r="K43" s="1290"/>
      <c r="L43" s="1290"/>
      <c r="M43" s="1290"/>
      <c r="N43" s="1290"/>
      <c r="O43" s="1290"/>
      <c r="P43" s="1290"/>
      <c r="Q43" s="1290"/>
      <c r="R43" s="1290"/>
      <c r="S43" s="1290"/>
      <c r="T43" s="1292"/>
      <c r="U43" s="378" t="s">
        <v>1421</v>
      </c>
      <c r="V43" s="1276"/>
      <c r="W43" s="1276"/>
      <c r="X43" s="1276"/>
      <c r="Y43" s="1276"/>
      <c r="Z43" s="1276"/>
      <c r="AA43" s="1276"/>
      <c r="AB43" s="1276"/>
      <c r="AC43" s="1276"/>
      <c r="AD43" s="1276"/>
      <c r="AE43" s="1276"/>
      <c r="AF43" s="1276"/>
      <c r="AG43" s="1276"/>
    </row>
    <row r="44" spans="1:33" s="974" customFormat="1" ht="9.75" customHeight="1" x14ac:dyDescent="0.2">
      <c r="A44" s="1276"/>
      <c r="B44" s="1090"/>
      <c r="C44" s="1284"/>
      <c r="D44" s="898"/>
      <c r="E44" s="898"/>
      <c r="F44" s="898"/>
      <c r="G44" s="899"/>
      <c r="H44" s="899"/>
      <c r="I44" s="1286"/>
      <c r="J44" s="1285"/>
      <c r="K44" s="1285"/>
      <c r="L44" s="1285"/>
      <c r="M44" s="1285"/>
      <c r="N44" s="1285"/>
      <c r="O44" s="1285"/>
      <c r="P44" s="1285"/>
      <c r="Q44" s="1285"/>
      <c r="R44" s="1285"/>
      <c r="S44" s="1285"/>
      <c r="T44" s="1287"/>
      <c r="U44" s="606"/>
      <c r="V44" s="1276"/>
      <c r="W44" s="1276"/>
      <c r="X44" s="1276"/>
      <c r="Y44" s="1276"/>
      <c r="Z44" s="1276"/>
      <c r="AA44" s="1276"/>
      <c r="AB44" s="1276"/>
      <c r="AC44" s="1276"/>
      <c r="AD44" s="1276"/>
      <c r="AE44" s="1276"/>
      <c r="AF44" s="1276"/>
      <c r="AG44" s="1276"/>
    </row>
    <row r="45" spans="1:33" s="974" customFormat="1" ht="30.75" customHeight="1" x14ac:dyDescent="0.2">
      <c r="A45" s="1276"/>
      <c r="B45" s="1090" t="s">
        <v>1407</v>
      </c>
      <c r="C45" s="1295">
        <v>6.3592044371372928E-3</v>
      </c>
      <c r="D45" s="1294">
        <v>1.4314889397450441E-2</v>
      </c>
      <c r="E45" s="1294">
        <v>2.5008770750570185E-2</v>
      </c>
      <c r="F45" s="1294">
        <v>2.1362836773085408E-2</v>
      </c>
      <c r="G45" s="1645">
        <v>1.0152732772644865E-3</v>
      </c>
      <c r="H45" s="1645">
        <v>9.6905805958087121E-3</v>
      </c>
      <c r="I45" s="1297">
        <v>2.2355142878078218E-4</v>
      </c>
      <c r="J45" s="1296">
        <v>3.936221258300442E-3</v>
      </c>
      <c r="K45" s="1296">
        <v>2.0460889861924113E-3</v>
      </c>
      <c r="L45" s="1296">
        <v>2.0612713689307764E-4</v>
      </c>
      <c r="M45" s="1296">
        <v>2.3253363837383283E-2</v>
      </c>
      <c r="N45" s="1296">
        <v>2.8897808287705246E-3</v>
      </c>
      <c r="O45" s="1296">
        <v>1.4863161212693339E-3</v>
      </c>
      <c r="P45" s="1296">
        <v>3.4025775306056535E-3</v>
      </c>
      <c r="Q45" s="1296">
        <v>1.6992086719287981E-4</v>
      </c>
      <c r="R45" s="1296">
        <v>0.14358150378377732</v>
      </c>
      <c r="S45" s="1296">
        <v>0.12421161104422049</v>
      </c>
      <c r="T45" s="1298">
        <v>1.3539552628615784E-2</v>
      </c>
      <c r="U45" s="606" t="s">
        <v>1416</v>
      </c>
      <c r="V45" s="1276"/>
      <c r="W45" s="1276"/>
      <c r="X45" s="1276"/>
      <c r="Y45" s="1276"/>
      <c r="Z45" s="1276"/>
      <c r="AA45" s="1276"/>
      <c r="AB45" s="1276"/>
      <c r="AC45" s="1276"/>
      <c r="AD45" s="1276"/>
      <c r="AE45" s="1276"/>
      <c r="AF45" s="1276"/>
      <c r="AG45" s="1276"/>
    </row>
    <row r="46" spans="1:33" s="974" customFormat="1" ht="30.75" customHeight="1" x14ac:dyDescent="0.2">
      <c r="A46" s="1276"/>
      <c r="B46" s="1090" t="s">
        <v>1410</v>
      </c>
      <c r="C46" s="1295">
        <v>9.2386477049071132E-4</v>
      </c>
      <c r="D46" s="1294">
        <v>9.5340792697375793E-4</v>
      </c>
      <c r="E46" s="1294">
        <v>1.0962886705584412E-3</v>
      </c>
      <c r="F46" s="1294">
        <v>2.8004962932408695E-3</v>
      </c>
      <c r="G46" s="1645">
        <v>8.4687975836432808E-4</v>
      </c>
      <c r="H46" s="1645">
        <v>1.8601208819833022E-4</v>
      </c>
      <c r="I46" s="1297">
        <v>0</v>
      </c>
      <c r="J46" s="1296">
        <v>0</v>
      </c>
      <c r="K46" s="1296">
        <v>0</v>
      </c>
      <c r="L46" s="1296">
        <v>0</v>
      </c>
      <c r="M46" s="1296">
        <v>1.4694452249835604E-3</v>
      </c>
      <c r="N46" s="1296">
        <v>2.4774325792077017E-4</v>
      </c>
      <c r="O46" s="1296">
        <v>1.6717181105953204E-4</v>
      </c>
      <c r="P46" s="1296">
        <v>1.0701605924031336E-3</v>
      </c>
      <c r="Q46" s="1296">
        <v>1.3159032238780472E-4</v>
      </c>
      <c r="R46" s="1296">
        <v>2.1291569628727925E-3</v>
      </c>
      <c r="S46" s="1296">
        <v>0</v>
      </c>
      <c r="T46" s="1298">
        <v>2.7423213708860871E-5</v>
      </c>
      <c r="U46" s="606" t="s">
        <v>1417</v>
      </c>
      <c r="V46" s="1276"/>
      <c r="W46" s="1276"/>
      <c r="X46" s="1276"/>
      <c r="Y46" s="1276"/>
      <c r="Z46" s="1276"/>
      <c r="AA46" s="1276"/>
      <c r="AB46" s="1276"/>
      <c r="AC46" s="1276"/>
      <c r="AD46" s="1276"/>
      <c r="AE46" s="1276"/>
      <c r="AF46" s="1276"/>
      <c r="AG46" s="1276"/>
    </row>
    <row r="47" spans="1:33" s="974" customFormat="1" ht="30.75" customHeight="1" x14ac:dyDescent="0.2">
      <c r="A47" s="1276"/>
      <c r="B47" s="1090" t="s">
        <v>1496</v>
      </c>
      <c r="C47" s="1295">
        <v>0.80450761309828656</v>
      </c>
      <c r="D47" s="1294">
        <v>0.72781672033176059</v>
      </c>
      <c r="E47" s="1294">
        <v>0.92998579076896837</v>
      </c>
      <c r="F47" s="1294">
        <v>0.94007358370246785</v>
      </c>
      <c r="G47" s="1645">
        <v>0.96469836749327009</v>
      </c>
      <c r="H47" s="1645">
        <v>0.88857028191404619</v>
      </c>
      <c r="I47" s="1297">
        <v>0.75220085800981606</v>
      </c>
      <c r="J47" s="1296">
        <v>0.94253032908107237</v>
      </c>
      <c r="K47" s="1296">
        <v>0.87198245026165766</v>
      </c>
      <c r="L47" s="1296">
        <v>0.66329971505047314</v>
      </c>
      <c r="M47" s="1296">
        <v>0.74023533823748566</v>
      </c>
      <c r="N47" s="1296">
        <v>0.95816416136398674</v>
      </c>
      <c r="O47" s="1296">
        <v>0.99100650521251321</v>
      </c>
      <c r="P47" s="1296">
        <v>0.98338629316794413</v>
      </c>
      <c r="Q47" s="1296">
        <v>0.83707676982092927</v>
      </c>
      <c r="R47" s="1296">
        <v>0.78538100805567646</v>
      </c>
      <c r="S47" s="1296">
        <v>0.57370416617636422</v>
      </c>
      <c r="T47" s="1298">
        <v>0.97823280963681769</v>
      </c>
      <c r="U47" s="606" t="s">
        <v>1418</v>
      </c>
      <c r="V47" s="1276"/>
      <c r="W47" s="1276"/>
      <c r="X47" s="1276"/>
      <c r="Y47" s="1276"/>
      <c r="Z47" s="1276"/>
      <c r="AA47" s="1276"/>
      <c r="AB47" s="1276"/>
      <c r="AC47" s="1276"/>
      <c r="AD47" s="1276"/>
      <c r="AE47" s="1276"/>
      <c r="AF47" s="1276"/>
      <c r="AG47" s="1276"/>
    </row>
    <row r="48" spans="1:33" s="974" customFormat="1" ht="30.75" customHeight="1" x14ac:dyDescent="0.2">
      <c r="A48" s="1276"/>
      <c r="B48" s="1090" t="s">
        <v>1411</v>
      </c>
      <c r="C48" s="1295">
        <v>0.18820931769408544</v>
      </c>
      <c r="D48" s="1294">
        <v>0.25691498234381521</v>
      </c>
      <c r="E48" s="1294">
        <v>4.3909149809902945E-2</v>
      </c>
      <c r="F48" s="1294">
        <v>3.5763083231205986E-2</v>
      </c>
      <c r="G48" s="1645">
        <v>3.3439479471101194E-2</v>
      </c>
      <c r="H48" s="1645">
        <v>5.0923275987268361E-2</v>
      </c>
      <c r="I48" s="1297">
        <v>2.2357242906651613E-3</v>
      </c>
      <c r="J48" s="1296">
        <v>3.2379876223258865E-2</v>
      </c>
      <c r="K48" s="1296">
        <v>3.9280054357449731E-2</v>
      </c>
      <c r="L48" s="1296">
        <v>1.2324357193878966E-2</v>
      </c>
      <c r="M48" s="1296">
        <v>2.6480744984310741E-2</v>
      </c>
      <c r="N48" s="1296">
        <v>1.030571975263511E-2</v>
      </c>
      <c r="O48" s="1296">
        <v>2.3149687385394749E-3</v>
      </c>
      <c r="P48" s="1296">
        <v>7.4750149967280077E-3</v>
      </c>
      <c r="Q48" s="1296">
        <v>0.16071845432686005</v>
      </c>
      <c r="R48" s="1296">
        <v>4.9402326859760384E-2</v>
      </c>
      <c r="S48" s="1296">
        <v>0.27317978879301769</v>
      </c>
      <c r="T48" s="1298">
        <v>1.4612958314564107E-4</v>
      </c>
      <c r="U48" s="606" t="s">
        <v>1419</v>
      </c>
      <c r="V48" s="1276"/>
      <c r="W48" s="1276"/>
      <c r="X48" s="1276"/>
      <c r="Y48" s="1276"/>
      <c r="Z48" s="1276"/>
      <c r="AA48" s="1276"/>
      <c r="AB48" s="1276"/>
      <c r="AC48" s="1276"/>
      <c r="AD48" s="1276"/>
      <c r="AE48" s="1276"/>
      <c r="AF48" s="1276"/>
      <c r="AG48" s="1276"/>
    </row>
    <row r="49" spans="1:33" s="974" customFormat="1" ht="30.75" customHeight="1" x14ac:dyDescent="0.2">
      <c r="A49" s="1276"/>
      <c r="B49" s="1090" t="s">
        <v>1412</v>
      </c>
      <c r="C49" s="1295">
        <v>0</v>
      </c>
      <c r="D49" s="1294">
        <v>0</v>
      </c>
      <c r="E49" s="1294">
        <v>0</v>
      </c>
      <c r="F49" s="1294">
        <v>0</v>
      </c>
      <c r="G49" s="1645">
        <v>0</v>
      </c>
      <c r="H49" s="1645">
        <v>0</v>
      </c>
      <c r="I49" s="1297">
        <v>0</v>
      </c>
      <c r="J49" s="1296">
        <v>0</v>
      </c>
      <c r="K49" s="1296">
        <v>0</v>
      </c>
      <c r="L49" s="1296">
        <v>0</v>
      </c>
      <c r="M49" s="1296">
        <v>0</v>
      </c>
      <c r="N49" s="1296">
        <v>0</v>
      </c>
      <c r="O49" s="1296">
        <v>0</v>
      </c>
      <c r="P49" s="1296">
        <v>0</v>
      </c>
      <c r="Q49" s="1296">
        <v>0</v>
      </c>
      <c r="R49" s="1296">
        <v>0</v>
      </c>
      <c r="S49" s="1296">
        <v>0</v>
      </c>
      <c r="T49" s="1298">
        <v>0</v>
      </c>
      <c r="U49" s="606" t="s">
        <v>1420</v>
      </c>
      <c r="V49" s="1276"/>
      <c r="W49" s="1276"/>
      <c r="X49" s="1276"/>
      <c r="Y49" s="1276"/>
      <c r="Z49" s="1276"/>
      <c r="AA49" s="1276"/>
      <c r="AB49" s="1276"/>
      <c r="AC49" s="1276"/>
      <c r="AD49" s="1276"/>
      <c r="AE49" s="1276"/>
      <c r="AF49" s="1276"/>
      <c r="AG49" s="1276"/>
    </row>
    <row r="50" spans="1:33" s="974" customFormat="1" ht="30.75" customHeight="1" x14ac:dyDescent="0.2">
      <c r="A50" s="1276"/>
      <c r="B50" s="1090" t="s">
        <v>1912</v>
      </c>
      <c r="C50" s="1295">
        <v>0</v>
      </c>
      <c r="D50" s="1294">
        <v>0</v>
      </c>
      <c r="E50" s="1294">
        <v>0</v>
      </c>
      <c r="F50" s="1294">
        <v>0</v>
      </c>
      <c r="G50" s="1645">
        <v>0</v>
      </c>
      <c r="H50" s="1645">
        <v>5.062984941467847E-2</v>
      </c>
      <c r="I50" s="1297">
        <v>0.24533986627073784</v>
      </c>
      <c r="J50" s="1296">
        <v>2.1153573437368359E-2</v>
      </c>
      <c r="K50" s="1296">
        <v>8.6691406394700202E-2</v>
      </c>
      <c r="L50" s="1296">
        <v>0.32416980061875489</v>
      </c>
      <c r="M50" s="1296">
        <v>0.20856110771583675</v>
      </c>
      <c r="N50" s="1296">
        <v>2.8392594796686963E-2</v>
      </c>
      <c r="O50" s="1296">
        <v>5.025038116618359E-3</v>
      </c>
      <c r="P50" s="1296">
        <v>4.6659537123190584E-3</v>
      </c>
      <c r="Q50" s="1296">
        <v>1.9032646626299988E-3</v>
      </c>
      <c r="R50" s="1296">
        <v>1.9506004337912945E-2</v>
      </c>
      <c r="S50" s="1296">
        <v>2.890443398639761E-2</v>
      </c>
      <c r="T50" s="1298">
        <v>8.0540849377119545E-3</v>
      </c>
      <c r="U50" s="606" t="s">
        <v>1913</v>
      </c>
      <c r="V50" s="1276"/>
      <c r="W50" s="1276"/>
      <c r="X50" s="1276"/>
      <c r="Y50" s="1276"/>
      <c r="Z50" s="1276"/>
      <c r="AA50" s="1276"/>
      <c r="AB50" s="1276"/>
      <c r="AC50" s="1276"/>
      <c r="AD50" s="1276"/>
      <c r="AE50" s="1276"/>
      <c r="AF50" s="1276"/>
      <c r="AG50" s="1276"/>
    </row>
    <row r="51" spans="1:33" s="974" customFormat="1" ht="30.75" customHeight="1" thickBot="1" x14ac:dyDescent="0.25">
      <c r="A51" s="1276"/>
      <c r="B51" s="1299"/>
      <c r="C51" s="1706"/>
      <c r="D51" s="1707"/>
      <c r="E51" s="1707"/>
      <c r="F51" s="1707"/>
      <c r="G51" s="1646"/>
      <c r="H51" s="1646"/>
      <c r="I51" s="1301"/>
      <c r="J51" s="1300"/>
      <c r="K51" s="1300"/>
      <c r="L51" s="1300"/>
      <c r="M51" s="1300"/>
      <c r="N51" s="1300"/>
      <c r="O51" s="1300"/>
      <c r="P51" s="1300"/>
      <c r="Q51" s="1300"/>
      <c r="R51" s="1300"/>
      <c r="S51" s="1300"/>
      <c r="T51" s="1302"/>
      <c r="U51" s="1505"/>
      <c r="V51" s="1276"/>
    </row>
    <row r="52" spans="1:33" ht="10.5" customHeight="1" thickTop="1" x14ac:dyDescent="0.65">
      <c r="V52" s="93"/>
    </row>
    <row r="53" spans="1:33" s="416" customFormat="1" ht="19.5" customHeight="1" x14ac:dyDescent="0.5">
      <c r="B53" s="333" t="s">
        <v>1543</v>
      </c>
      <c r="U53" s="333" t="s">
        <v>1542</v>
      </c>
      <c r="V53" s="471"/>
    </row>
    <row r="54" spans="1:33" s="416" customFormat="1" ht="22.5" x14ac:dyDescent="0.5">
      <c r="B54" s="356" t="s">
        <v>1625</v>
      </c>
      <c r="U54" s="414" t="s">
        <v>1626</v>
      </c>
      <c r="V54" s="471"/>
    </row>
    <row r="56" spans="1:33" ht="23.25" x14ac:dyDescent="0.5">
      <c r="C56" s="113"/>
      <c r="D56" s="113"/>
      <c r="E56" s="113"/>
      <c r="F56" s="113"/>
      <c r="G56" s="113"/>
      <c r="H56" s="113"/>
      <c r="I56" s="1548"/>
      <c r="J56" s="1548"/>
      <c r="K56" s="1548"/>
      <c r="L56" s="1548"/>
      <c r="M56" s="1548"/>
      <c r="N56" s="1548"/>
      <c r="O56" s="1548"/>
      <c r="P56" s="1548"/>
      <c r="Q56" s="1548"/>
      <c r="R56" s="1548"/>
      <c r="S56" s="1548"/>
      <c r="T56" s="1548"/>
    </row>
    <row r="57" spans="1:33" ht="23.25" x14ac:dyDescent="0.5">
      <c r="C57" s="113"/>
      <c r="D57" s="113"/>
      <c r="E57" s="113"/>
      <c r="F57" s="113"/>
      <c r="G57" s="113"/>
      <c r="H57" s="113"/>
      <c r="I57" s="1548"/>
      <c r="J57" s="1548"/>
      <c r="K57" s="1548"/>
      <c r="L57" s="1548"/>
      <c r="M57" s="1548"/>
      <c r="N57" s="1548"/>
      <c r="O57" s="1548"/>
      <c r="P57" s="1548"/>
      <c r="Q57" s="1548"/>
      <c r="R57" s="1548"/>
      <c r="S57" s="1548"/>
      <c r="T57" s="1548"/>
    </row>
    <row r="58" spans="1:33" ht="23.25" x14ac:dyDescent="0.5">
      <c r="C58" s="113"/>
      <c r="D58" s="113"/>
      <c r="E58" s="113"/>
      <c r="F58" s="113"/>
      <c r="G58" s="113"/>
      <c r="H58" s="113"/>
      <c r="I58" s="1548"/>
      <c r="J58" s="1548"/>
      <c r="K58" s="1548"/>
      <c r="L58" s="1548"/>
      <c r="M58" s="1548"/>
      <c r="N58" s="1548"/>
      <c r="O58" s="1548"/>
      <c r="P58" s="1548"/>
      <c r="Q58" s="1548"/>
      <c r="R58" s="1548"/>
      <c r="S58" s="1548"/>
      <c r="T58" s="1548"/>
    </row>
    <row r="59" spans="1:33" ht="23.25" x14ac:dyDescent="0.5">
      <c r="C59" s="113"/>
      <c r="D59" s="113"/>
      <c r="E59" s="113"/>
      <c r="F59" s="113"/>
      <c r="G59" s="113"/>
      <c r="H59" s="113"/>
      <c r="I59" s="1548"/>
      <c r="J59" s="1548"/>
      <c r="K59" s="1548"/>
      <c r="L59" s="1548"/>
      <c r="M59" s="1548"/>
      <c r="N59" s="1548"/>
      <c r="O59" s="1548"/>
      <c r="P59" s="1548"/>
      <c r="Q59" s="1548"/>
      <c r="R59" s="1548"/>
      <c r="S59" s="1548"/>
      <c r="T59" s="1548"/>
    </row>
    <row r="60" spans="1:33" ht="23.25" x14ac:dyDescent="0.5">
      <c r="C60" s="113"/>
      <c r="D60" s="113"/>
      <c r="E60" s="113"/>
      <c r="F60" s="113"/>
      <c r="G60" s="113"/>
      <c r="H60" s="113"/>
      <c r="I60" s="1548"/>
      <c r="J60" s="1548"/>
      <c r="K60" s="1548"/>
      <c r="L60" s="1548"/>
      <c r="M60" s="1548"/>
      <c r="N60" s="1548"/>
      <c r="O60" s="1548"/>
      <c r="P60" s="1548"/>
      <c r="Q60" s="1548"/>
      <c r="R60" s="1548"/>
      <c r="S60" s="1548"/>
      <c r="T60" s="1548"/>
    </row>
    <row r="61" spans="1:33" ht="23.25" x14ac:dyDescent="0.5">
      <c r="C61" s="113"/>
      <c r="D61" s="113"/>
      <c r="E61" s="113"/>
      <c r="F61" s="113"/>
      <c r="G61" s="113"/>
      <c r="H61" s="113"/>
      <c r="I61" s="1548"/>
      <c r="J61" s="1548"/>
      <c r="K61" s="1548"/>
      <c r="L61" s="1548"/>
      <c r="M61" s="1548"/>
      <c r="N61" s="1548"/>
      <c r="O61" s="1548"/>
      <c r="P61" s="1548"/>
      <c r="Q61" s="1548"/>
      <c r="R61" s="1548"/>
      <c r="S61" s="1548"/>
      <c r="T61" s="1548"/>
    </row>
    <row r="62" spans="1:33" ht="23.25" x14ac:dyDescent="0.5">
      <c r="C62" s="113"/>
      <c r="D62" s="113"/>
      <c r="E62" s="113"/>
      <c r="F62" s="113"/>
      <c r="G62" s="113"/>
      <c r="H62" s="113"/>
      <c r="I62" s="1548"/>
      <c r="J62" s="1548"/>
      <c r="K62" s="1548"/>
      <c r="L62" s="1548"/>
      <c r="M62" s="1548"/>
      <c r="N62" s="1548"/>
      <c r="O62" s="1548"/>
      <c r="P62" s="1548"/>
      <c r="Q62" s="1548"/>
      <c r="R62" s="1548"/>
      <c r="S62" s="1548"/>
      <c r="T62" s="1548"/>
    </row>
    <row r="63" spans="1:33" ht="23.25" x14ac:dyDescent="0.5">
      <c r="C63" s="113"/>
      <c r="D63" s="113"/>
      <c r="E63" s="113"/>
      <c r="F63" s="113"/>
      <c r="G63" s="113"/>
      <c r="H63" s="113"/>
      <c r="I63" s="1548"/>
      <c r="J63" s="1548"/>
      <c r="K63" s="1548"/>
      <c r="L63" s="1548"/>
      <c r="M63" s="1548"/>
      <c r="N63" s="1548"/>
      <c r="O63" s="1548"/>
      <c r="P63" s="1548"/>
      <c r="Q63" s="1548"/>
      <c r="R63" s="1548"/>
      <c r="S63" s="1548"/>
      <c r="T63" s="1548"/>
    </row>
    <row r="64" spans="1:33" ht="23.25" x14ac:dyDescent="0.5">
      <c r="C64" s="113"/>
      <c r="D64" s="113"/>
      <c r="E64" s="113"/>
      <c r="F64" s="113"/>
      <c r="G64" s="113"/>
      <c r="H64" s="113"/>
      <c r="I64" s="1548"/>
      <c r="J64" s="1548"/>
      <c r="K64" s="1548"/>
      <c r="L64" s="1548"/>
      <c r="M64" s="1548"/>
      <c r="N64" s="1548"/>
      <c r="O64" s="1548"/>
      <c r="P64" s="1548"/>
      <c r="Q64" s="1548"/>
      <c r="R64" s="1548"/>
      <c r="S64" s="1548"/>
      <c r="T64" s="1548"/>
    </row>
    <row r="65" spans="3:20" ht="23.25" x14ac:dyDescent="0.5">
      <c r="C65" s="113"/>
      <c r="D65" s="113"/>
      <c r="E65" s="113"/>
      <c r="F65" s="113"/>
      <c r="G65" s="113"/>
      <c r="H65" s="113"/>
      <c r="I65" s="1548"/>
      <c r="J65" s="1548"/>
      <c r="K65" s="1548"/>
      <c r="L65" s="1548"/>
      <c r="M65" s="1548"/>
      <c r="N65" s="1548"/>
      <c r="O65" s="1548"/>
      <c r="P65" s="1548"/>
      <c r="Q65" s="1548"/>
      <c r="R65" s="1548"/>
      <c r="S65" s="1548"/>
      <c r="T65" s="1548"/>
    </row>
    <row r="66" spans="3:20" ht="23.25" x14ac:dyDescent="0.5">
      <c r="C66" s="113"/>
      <c r="D66" s="113"/>
      <c r="E66" s="113"/>
      <c r="F66" s="113"/>
      <c r="G66" s="113"/>
      <c r="H66" s="113"/>
      <c r="I66" s="1548"/>
      <c r="J66" s="1548"/>
      <c r="K66" s="1548"/>
      <c r="L66" s="1548"/>
      <c r="M66" s="1548"/>
      <c r="N66" s="1548"/>
      <c r="O66" s="1548"/>
      <c r="P66" s="1548"/>
      <c r="Q66" s="1548"/>
      <c r="R66" s="1548"/>
      <c r="S66" s="1548"/>
      <c r="T66" s="1548"/>
    </row>
    <row r="67" spans="3:20" ht="23.25" x14ac:dyDescent="0.5">
      <c r="C67" s="113"/>
      <c r="D67" s="113"/>
      <c r="E67" s="113"/>
      <c r="F67" s="113"/>
      <c r="G67" s="113"/>
      <c r="H67" s="113"/>
      <c r="I67" s="1548"/>
      <c r="J67" s="1548"/>
      <c r="K67" s="1548"/>
      <c r="L67" s="1548"/>
      <c r="M67" s="1548"/>
      <c r="N67" s="1548"/>
      <c r="O67" s="1548"/>
      <c r="P67" s="1548"/>
      <c r="Q67" s="1548"/>
      <c r="R67" s="1548"/>
      <c r="S67" s="1548"/>
      <c r="T67" s="1548"/>
    </row>
    <row r="68" spans="3:20" ht="23.25" x14ac:dyDescent="0.5">
      <c r="C68" s="113"/>
      <c r="D68" s="113"/>
      <c r="E68" s="113"/>
      <c r="F68" s="113"/>
      <c r="G68" s="113"/>
      <c r="H68" s="113"/>
      <c r="I68" s="1548"/>
      <c r="J68" s="1548"/>
      <c r="K68" s="1548"/>
      <c r="L68" s="1548"/>
      <c r="M68" s="1548"/>
      <c r="N68" s="1548"/>
      <c r="O68" s="1548"/>
      <c r="P68" s="1548"/>
      <c r="Q68" s="1548"/>
      <c r="R68" s="1548"/>
      <c r="S68" s="1548"/>
      <c r="T68" s="1548"/>
    </row>
    <row r="69" spans="3:20" ht="23.25" x14ac:dyDescent="0.5">
      <c r="C69" s="113"/>
      <c r="D69" s="113"/>
      <c r="E69" s="113"/>
      <c r="F69" s="113"/>
      <c r="G69" s="113"/>
      <c r="H69" s="113"/>
      <c r="I69" s="1548"/>
      <c r="J69" s="1548"/>
      <c r="K69" s="1548"/>
      <c r="L69" s="1548"/>
      <c r="M69" s="1548"/>
      <c r="N69" s="1548"/>
      <c r="O69" s="1548"/>
      <c r="P69" s="1548"/>
      <c r="Q69" s="1548"/>
      <c r="R69" s="1548"/>
      <c r="S69" s="1548"/>
      <c r="T69" s="1548"/>
    </row>
    <row r="70" spans="3:20" ht="23.25" x14ac:dyDescent="0.5">
      <c r="C70" s="113"/>
      <c r="D70" s="113"/>
      <c r="E70" s="113"/>
      <c r="F70" s="113"/>
      <c r="G70" s="113"/>
      <c r="H70" s="113"/>
      <c r="I70" s="1548"/>
      <c r="J70" s="1548"/>
      <c r="K70" s="1548"/>
      <c r="L70" s="1548"/>
      <c r="M70" s="1548"/>
      <c r="N70" s="1548"/>
      <c r="O70" s="1548"/>
      <c r="P70" s="1548"/>
      <c r="Q70" s="1548"/>
      <c r="R70" s="1548"/>
      <c r="S70" s="1548"/>
      <c r="T70" s="1548"/>
    </row>
    <row r="71" spans="3:20" ht="23.25" x14ac:dyDescent="0.5">
      <c r="C71" s="113"/>
      <c r="D71" s="113"/>
      <c r="E71" s="113"/>
      <c r="F71" s="113"/>
      <c r="G71" s="113"/>
      <c r="H71" s="113"/>
      <c r="I71" s="1548"/>
      <c r="J71" s="1548"/>
      <c r="K71" s="1548"/>
      <c r="L71" s="1548"/>
      <c r="M71" s="1548"/>
      <c r="N71" s="1548"/>
      <c r="O71" s="1548"/>
      <c r="P71" s="1548"/>
      <c r="Q71" s="1548"/>
      <c r="R71" s="1548"/>
      <c r="S71" s="1548"/>
      <c r="T71" s="1548"/>
    </row>
    <row r="72" spans="3:20" ht="23.25" x14ac:dyDescent="0.5">
      <c r="C72" s="113"/>
      <c r="D72" s="113"/>
      <c r="E72" s="113"/>
      <c r="F72" s="113"/>
      <c r="G72" s="113"/>
      <c r="H72" s="113"/>
      <c r="I72" s="1548"/>
      <c r="J72" s="1548"/>
      <c r="K72" s="1548"/>
      <c r="L72" s="1548"/>
      <c r="M72" s="1548"/>
      <c r="N72" s="1548"/>
      <c r="O72" s="1548"/>
      <c r="P72" s="1548"/>
      <c r="Q72" s="1548"/>
      <c r="R72" s="1548"/>
      <c r="S72" s="1548"/>
      <c r="T72" s="1548"/>
    </row>
    <row r="73" spans="3:20" ht="23.25" x14ac:dyDescent="0.5">
      <c r="C73" s="113"/>
      <c r="D73" s="113"/>
      <c r="E73" s="113"/>
      <c r="F73" s="113"/>
      <c r="G73" s="113"/>
      <c r="H73" s="113"/>
      <c r="I73" s="1548"/>
      <c r="J73" s="1548"/>
      <c r="K73" s="1548"/>
      <c r="L73" s="1548"/>
      <c r="M73" s="1548"/>
      <c r="N73" s="1548"/>
      <c r="O73" s="1548"/>
      <c r="P73" s="1548"/>
      <c r="Q73" s="1548"/>
      <c r="R73" s="1548"/>
      <c r="S73" s="1548"/>
      <c r="T73" s="1548"/>
    </row>
    <row r="74" spans="3:20" ht="23.25" x14ac:dyDescent="0.5">
      <c r="C74" s="113"/>
      <c r="D74" s="113"/>
      <c r="E74" s="113"/>
      <c r="F74" s="113"/>
      <c r="G74" s="113"/>
      <c r="H74" s="113"/>
      <c r="I74" s="1548"/>
      <c r="J74" s="1548"/>
      <c r="K74" s="1548"/>
      <c r="L74" s="1548"/>
      <c r="M74" s="1548"/>
      <c r="N74" s="1548"/>
      <c r="O74" s="1548"/>
      <c r="P74" s="1548"/>
      <c r="Q74" s="1548"/>
      <c r="R74" s="1548"/>
      <c r="S74" s="1548"/>
      <c r="T74" s="1548"/>
    </row>
    <row r="75" spans="3:20" ht="23.25" x14ac:dyDescent="0.5">
      <c r="C75" s="113"/>
      <c r="D75" s="113"/>
      <c r="E75" s="113"/>
      <c r="F75" s="113"/>
      <c r="G75" s="113"/>
      <c r="H75" s="113"/>
      <c r="I75" s="1548"/>
      <c r="J75" s="1548"/>
      <c r="K75" s="1548"/>
      <c r="L75" s="1548"/>
      <c r="M75" s="1548"/>
      <c r="N75" s="1548"/>
      <c r="O75" s="1548"/>
      <c r="P75" s="1548"/>
      <c r="Q75" s="1548"/>
      <c r="R75" s="1548"/>
      <c r="S75" s="1548"/>
      <c r="T75" s="1548"/>
    </row>
    <row r="76" spans="3:20" ht="23.25" x14ac:dyDescent="0.5">
      <c r="C76" s="113"/>
      <c r="D76" s="113"/>
      <c r="E76" s="113"/>
      <c r="F76" s="113"/>
      <c r="G76" s="113"/>
      <c r="H76" s="113"/>
      <c r="I76" s="1548"/>
      <c r="J76" s="1548"/>
      <c r="K76" s="1548"/>
      <c r="L76" s="1548"/>
      <c r="M76" s="1548"/>
      <c r="N76" s="1548"/>
      <c r="O76" s="1548"/>
      <c r="P76" s="1548"/>
      <c r="Q76" s="1548"/>
      <c r="R76" s="1548"/>
      <c r="S76" s="1548"/>
      <c r="T76" s="1548"/>
    </row>
    <row r="77" spans="3:20" ht="23.25" x14ac:dyDescent="0.5">
      <c r="C77" s="113"/>
      <c r="D77" s="113"/>
      <c r="E77" s="113"/>
      <c r="F77" s="113"/>
      <c r="G77" s="113"/>
      <c r="H77" s="113"/>
      <c r="I77" s="1548"/>
      <c r="J77" s="1548"/>
      <c r="K77" s="1548"/>
      <c r="L77" s="1548"/>
      <c r="M77" s="1548"/>
      <c r="N77" s="1548"/>
      <c r="O77" s="1548"/>
      <c r="P77" s="1548"/>
      <c r="Q77" s="1548"/>
      <c r="R77" s="1548"/>
      <c r="S77" s="1548"/>
      <c r="T77" s="1548"/>
    </row>
    <row r="78" spans="3:20" ht="23.25" x14ac:dyDescent="0.5">
      <c r="C78" s="113"/>
      <c r="D78" s="113"/>
      <c r="E78" s="113"/>
      <c r="F78" s="113"/>
      <c r="G78" s="113"/>
      <c r="H78" s="113"/>
      <c r="I78" s="1548"/>
      <c r="J78" s="1548"/>
      <c r="K78" s="1548"/>
      <c r="L78" s="1548"/>
      <c r="M78" s="1548"/>
      <c r="N78" s="1548"/>
      <c r="O78" s="1548"/>
      <c r="P78" s="1548"/>
      <c r="Q78" s="1548"/>
      <c r="R78" s="1548"/>
      <c r="S78" s="1548"/>
      <c r="T78" s="1548"/>
    </row>
    <row r="79" spans="3:20" ht="23.25" x14ac:dyDescent="0.5">
      <c r="C79" s="113"/>
      <c r="D79" s="113"/>
      <c r="E79" s="113"/>
      <c r="F79" s="113"/>
      <c r="G79" s="113"/>
      <c r="H79" s="113"/>
      <c r="I79" s="1548"/>
      <c r="J79" s="1548"/>
      <c r="K79" s="1548"/>
      <c r="L79" s="1548"/>
      <c r="M79" s="1548"/>
      <c r="N79" s="1548"/>
      <c r="O79" s="1548"/>
      <c r="P79" s="1548"/>
      <c r="Q79" s="1548"/>
      <c r="R79" s="1548"/>
      <c r="S79" s="1548"/>
      <c r="T79" s="1548"/>
    </row>
    <row r="80" spans="3:20" ht="23.25" x14ac:dyDescent="0.5">
      <c r="C80" s="113"/>
      <c r="D80" s="113"/>
      <c r="E80" s="113"/>
      <c r="F80" s="113"/>
      <c r="G80" s="113"/>
      <c r="H80" s="113"/>
      <c r="I80" s="1548"/>
      <c r="J80" s="1548"/>
      <c r="K80" s="1548"/>
      <c r="L80" s="1548"/>
      <c r="M80" s="1548"/>
      <c r="N80" s="1548"/>
      <c r="O80" s="1548"/>
      <c r="P80" s="1548"/>
      <c r="Q80" s="1548"/>
      <c r="R80" s="1548"/>
      <c r="S80" s="1548"/>
      <c r="T80" s="1548"/>
    </row>
    <row r="81" spans="3:20" ht="23.25" x14ac:dyDescent="0.5">
      <c r="C81" s="113"/>
      <c r="D81" s="113"/>
      <c r="E81" s="113"/>
      <c r="F81" s="113"/>
      <c r="G81" s="113"/>
      <c r="H81" s="113"/>
      <c r="I81" s="1548"/>
      <c r="J81" s="1548"/>
      <c r="K81" s="1548"/>
      <c r="L81" s="1548"/>
      <c r="M81" s="1548"/>
      <c r="N81" s="1548"/>
      <c r="O81" s="1548"/>
      <c r="P81" s="1548"/>
      <c r="Q81" s="1548"/>
      <c r="R81" s="1548"/>
      <c r="S81" s="1548"/>
      <c r="T81" s="1548"/>
    </row>
    <row r="82" spans="3:20" ht="23.25" x14ac:dyDescent="0.5">
      <c r="C82" s="113"/>
      <c r="D82" s="113"/>
      <c r="E82" s="113"/>
      <c r="F82" s="113"/>
      <c r="G82" s="113"/>
      <c r="H82" s="113"/>
      <c r="I82" s="1548"/>
      <c r="J82" s="1548"/>
      <c r="K82" s="1548"/>
      <c r="L82" s="1548"/>
      <c r="M82" s="1548"/>
      <c r="N82" s="1548"/>
      <c r="O82" s="1548"/>
      <c r="P82" s="1548"/>
      <c r="Q82" s="1548"/>
      <c r="R82" s="1548"/>
      <c r="S82" s="1548"/>
      <c r="T82" s="1548"/>
    </row>
    <row r="83" spans="3:20" ht="23.25" x14ac:dyDescent="0.5">
      <c r="C83" s="113"/>
      <c r="D83" s="113"/>
      <c r="E83" s="113"/>
      <c r="F83" s="113"/>
      <c r="G83" s="113"/>
      <c r="H83" s="113"/>
      <c r="I83" s="1548"/>
      <c r="J83" s="1548"/>
      <c r="K83" s="1548"/>
      <c r="L83" s="1548"/>
      <c r="M83" s="1548"/>
      <c r="N83" s="1548"/>
      <c r="O83" s="1548"/>
      <c r="P83" s="1548"/>
      <c r="Q83" s="1548"/>
      <c r="R83" s="1548"/>
      <c r="S83" s="1548"/>
      <c r="T83" s="1548"/>
    </row>
    <row r="84" spans="3:20" ht="23.25" x14ac:dyDescent="0.5">
      <c r="C84" s="113"/>
      <c r="D84" s="113"/>
      <c r="E84" s="113"/>
      <c r="F84" s="113"/>
      <c r="G84" s="113"/>
      <c r="H84" s="113"/>
      <c r="I84" s="1548"/>
      <c r="J84" s="1548"/>
      <c r="K84" s="1548"/>
      <c r="L84" s="1548"/>
      <c r="M84" s="1548"/>
      <c r="N84" s="1548"/>
      <c r="O84" s="1548"/>
      <c r="P84" s="1548"/>
      <c r="Q84" s="1548"/>
      <c r="R84" s="1548"/>
      <c r="S84" s="1548"/>
      <c r="T84" s="1548"/>
    </row>
    <row r="85" spans="3:20" ht="23.25" x14ac:dyDescent="0.5">
      <c r="C85" s="113"/>
      <c r="D85" s="113"/>
      <c r="E85" s="113"/>
      <c r="F85" s="113"/>
      <c r="G85" s="113"/>
      <c r="H85" s="113"/>
      <c r="I85" s="1548"/>
      <c r="J85" s="1548"/>
      <c r="K85" s="1548"/>
      <c r="L85" s="1548"/>
      <c r="M85" s="1548"/>
      <c r="N85" s="1548"/>
      <c r="O85" s="1548"/>
      <c r="P85" s="1548"/>
      <c r="Q85" s="1548"/>
      <c r="R85" s="1548"/>
      <c r="S85" s="1548"/>
      <c r="T85" s="1548"/>
    </row>
    <row r="86" spans="3:20" ht="23.25" x14ac:dyDescent="0.5">
      <c r="C86" s="113"/>
      <c r="D86" s="113"/>
      <c r="E86" s="113"/>
      <c r="F86" s="113"/>
      <c r="G86" s="113"/>
      <c r="H86" s="113"/>
      <c r="I86" s="1548"/>
      <c r="J86" s="1548"/>
      <c r="K86" s="1548"/>
      <c r="L86" s="1548"/>
      <c r="M86" s="1548"/>
      <c r="N86" s="1548"/>
      <c r="O86" s="1548"/>
      <c r="P86" s="1548"/>
      <c r="Q86" s="1548"/>
      <c r="R86" s="1548"/>
      <c r="S86" s="1548"/>
      <c r="T86" s="1548"/>
    </row>
    <row r="87" spans="3:20" ht="23.25" x14ac:dyDescent="0.5">
      <c r="C87" s="113"/>
      <c r="D87" s="113"/>
      <c r="E87" s="113"/>
      <c r="F87" s="113"/>
      <c r="G87" s="113"/>
      <c r="H87" s="113"/>
      <c r="I87" s="1548"/>
      <c r="J87" s="1548"/>
      <c r="K87" s="1548"/>
      <c r="L87" s="1548"/>
      <c r="M87" s="1548"/>
      <c r="N87" s="1548"/>
      <c r="O87" s="1548"/>
      <c r="P87" s="1548"/>
      <c r="Q87" s="1548"/>
      <c r="R87" s="1548"/>
      <c r="S87" s="1548"/>
      <c r="T87" s="1548"/>
    </row>
    <row r="88" spans="3:20" ht="23.25" x14ac:dyDescent="0.5">
      <c r="C88" s="113"/>
      <c r="D88" s="113"/>
      <c r="E88" s="113"/>
      <c r="F88" s="113"/>
      <c r="G88" s="113"/>
      <c r="H88" s="113"/>
      <c r="I88" s="1548"/>
      <c r="J88" s="1548"/>
      <c r="K88" s="1548"/>
      <c r="L88" s="1548"/>
      <c r="M88" s="1548"/>
      <c r="N88" s="1548"/>
      <c r="O88" s="1548"/>
      <c r="P88" s="1548"/>
      <c r="Q88" s="1548"/>
      <c r="R88" s="1548"/>
      <c r="S88" s="1548"/>
      <c r="T88" s="1548"/>
    </row>
    <row r="89" spans="3:20" ht="23.25" x14ac:dyDescent="0.5">
      <c r="C89" s="113"/>
      <c r="D89" s="113"/>
      <c r="E89" s="113"/>
      <c r="F89" s="113"/>
      <c r="G89" s="113"/>
      <c r="H89" s="113"/>
      <c r="I89" s="1548"/>
      <c r="J89" s="1548"/>
      <c r="K89" s="1548"/>
      <c r="L89" s="1548"/>
      <c r="M89" s="1548"/>
      <c r="N89" s="1548"/>
      <c r="O89" s="1548"/>
      <c r="P89" s="1548"/>
      <c r="Q89" s="1548"/>
      <c r="R89" s="1548"/>
      <c r="S89" s="1548"/>
      <c r="T89" s="1548"/>
    </row>
    <row r="90" spans="3:20" ht="23.25" x14ac:dyDescent="0.5">
      <c r="C90" s="113"/>
      <c r="D90" s="113"/>
      <c r="E90" s="113"/>
      <c r="F90" s="113"/>
      <c r="G90" s="113"/>
      <c r="H90" s="113"/>
      <c r="I90" s="1548"/>
      <c r="J90" s="1548"/>
      <c r="K90" s="1548"/>
      <c r="L90" s="1548"/>
      <c r="M90" s="1548"/>
      <c r="N90" s="1548"/>
      <c r="O90" s="1548"/>
      <c r="P90" s="1548"/>
      <c r="Q90" s="1548"/>
      <c r="R90" s="1548"/>
      <c r="S90" s="1548"/>
      <c r="T90" s="1548"/>
    </row>
    <row r="91" spans="3:20" ht="23.25" x14ac:dyDescent="0.5">
      <c r="C91" s="113"/>
      <c r="D91" s="113"/>
      <c r="E91" s="113"/>
      <c r="F91" s="113"/>
      <c r="G91" s="113"/>
      <c r="H91" s="113"/>
      <c r="I91" s="1548"/>
      <c r="J91" s="1548"/>
      <c r="K91" s="1548"/>
      <c r="L91" s="1548"/>
      <c r="M91" s="1548"/>
      <c r="N91" s="1548"/>
      <c r="O91" s="1548"/>
      <c r="P91" s="1548"/>
      <c r="Q91" s="1548"/>
      <c r="R91" s="1548"/>
      <c r="S91" s="1548"/>
      <c r="T91" s="1548"/>
    </row>
    <row r="92" spans="3:20" ht="23.25" x14ac:dyDescent="0.5">
      <c r="C92" s="113"/>
      <c r="D92" s="113"/>
      <c r="E92" s="113"/>
      <c r="F92" s="113"/>
      <c r="G92" s="113"/>
      <c r="H92" s="113"/>
      <c r="I92" s="113"/>
      <c r="J92" s="113"/>
      <c r="K92" s="113"/>
      <c r="L92" s="113"/>
      <c r="M92" s="113"/>
      <c r="N92" s="113"/>
      <c r="O92" s="113"/>
      <c r="P92" s="113"/>
      <c r="Q92" s="113"/>
      <c r="R92" s="113"/>
      <c r="S92" s="113"/>
      <c r="T92" s="113"/>
    </row>
    <row r="93" spans="3:20" ht="23.25" x14ac:dyDescent="0.5">
      <c r="C93" s="113"/>
      <c r="D93" s="113"/>
      <c r="E93" s="113"/>
      <c r="F93" s="113"/>
      <c r="G93" s="113"/>
      <c r="H93" s="113"/>
      <c r="I93" s="113"/>
      <c r="J93" s="113"/>
      <c r="K93" s="113"/>
      <c r="L93" s="113"/>
      <c r="M93" s="113"/>
      <c r="N93" s="113"/>
      <c r="O93" s="113"/>
      <c r="P93" s="113"/>
      <c r="Q93" s="113"/>
      <c r="R93" s="113"/>
      <c r="S93" s="113"/>
      <c r="T93" s="113"/>
    </row>
    <row r="94" spans="3:20" ht="23.25" x14ac:dyDescent="0.5">
      <c r="C94" s="113"/>
      <c r="D94" s="113"/>
      <c r="E94" s="113"/>
      <c r="F94" s="113"/>
      <c r="G94" s="113"/>
      <c r="H94" s="113"/>
      <c r="I94" s="113"/>
      <c r="J94" s="113"/>
      <c r="K94" s="113"/>
      <c r="L94" s="113"/>
      <c r="M94" s="113"/>
      <c r="N94" s="113"/>
      <c r="O94" s="113"/>
      <c r="P94" s="113"/>
      <c r="Q94" s="113"/>
      <c r="R94" s="113"/>
      <c r="S94" s="113"/>
      <c r="T94" s="113"/>
    </row>
    <row r="95" spans="3:20" ht="23.25" x14ac:dyDescent="0.5">
      <c r="C95" s="113"/>
      <c r="D95" s="113"/>
      <c r="E95" s="113"/>
      <c r="F95" s="113"/>
      <c r="G95" s="113"/>
      <c r="H95" s="113"/>
      <c r="I95" s="113"/>
      <c r="J95" s="113"/>
      <c r="K95" s="113"/>
      <c r="L95" s="113"/>
      <c r="M95" s="113"/>
      <c r="N95" s="113"/>
      <c r="O95" s="113"/>
      <c r="P95" s="113"/>
      <c r="Q95" s="113"/>
      <c r="R95" s="113"/>
      <c r="S95" s="113"/>
      <c r="T95" s="113"/>
    </row>
  </sheetData>
  <mergeCells count="12">
    <mergeCell ref="B3:F3"/>
    <mergeCell ref="B10:B12"/>
    <mergeCell ref="C10:C12"/>
    <mergeCell ref="D10:D12"/>
    <mergeCell ref="E10:E12"/>
    <mergeCell ref="F10:F12"/>
    <mergeCell ref="G10:G12"/>
    <mergeCell ref="I10:K10"/>
    <mergeCell ref="L10:T10"/>
    <mergeCell ref="H10:H12"/>
    <mergeCell ref="B4:K4"/>
    <mergeCell ref="L4:U4"/>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1"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15" s="76" customFormat="1" ht="19.5" customHeight="1" x14ac:dyDescent="0.65">
      <c r="C1" s="75"/>
      <c r="D1" s="75"/>
      <c r="E1" s="75"/>
      <c r="F1" s="75"/>
      <c r="G1" s="75"/>
      <c r="H1" s="75"/>
      <c r="I1" s="75"/>
      <c r="J1" s="75"/>
      <c r="K1" s="75"/>
      <c r="L1" s="75"/>
      <c r="M1" s="75"/>
      <c r="N1" s="75"/>
      <c r="O1" s="75"/>
    </row>
    <row r="2" spans="2:15" s="76" customFormat="1" ht="19.5" customHeight="1" x14ac:dyDescent="0.65">
      <c r="B2" s="75"/>
      <c r="C2" s="75"/>
      <c r="D2" s="75"/>
      <c r="E2" s="75"/>
      <c r="F2" s="75"/>
      <c r="G2" s="75"/>
      <c r="H2" s="75"/>
      <c r="I2" s="75"/>
      <c r="J2" s="75"/>
      <c r="K2" s="75"/>
      <c r="L2" s="75"/>
      <c r="M2" s="75"/>
      <c r="N2" s="75"/>
    </row>
    <row r="3" spans="2:15" ht="36.75" x14ac:dyDescent="0.85">
      <c r="B3" s="1771" t="s">
        <v>1837</v>
      </c>
      <c r="C3" s="1771"/>
      <c r="D3" s="1771"/>
      <c r="E3" s="1771"/>
      <c r="F3" s="1771"/>
      <c r="G3" s="1771"/>
      <c r="H3" s="1771"/>
      <c r="I3" s="1771"/>
      <c r="J3" s="1771"/>
      <c r="K3" s="1771"/>
    </row>
    <row r="4" spans="2:15" s="5" customFormat="1" ht="12.75" customHeight="1" x14ac:dyDescent="0.85">
      <c r="B4" s="1551"/>
      <c r="C4" s="1551"/>
      <c r="D4" s="1551"/>
      <c r="E4" s="1551"/>
      <c r="F4" s="1551"/>
      <c r="G4" s="1551"/>
      <c r="H4" s="1551"/>
      <c r="I4" s="1551"/>
      <c r="J4" s="1551"/>
      <c r="K4" s="1551"/>
    </row>
    <row r="5" spans="2:15" ht="36.75" x14ac:dyDescent="0.85">
      <c r="B5" s="1771" t="s">
        <v>1838</v>
      </c>
      <c r="C5" s="1771"/>
      <c r="D5" s="1771"/>
      <c r="E5" s="1771"/>
      <c r="F5" s="1771"/>
      <c r="G5" s="1771"/>
      <c r="H5" s="1771"/>
      <c r="I5" s="1771"/>
      <c r="J5" s="1771"/>
      <c r="K5" s="1771"/>
    </row>
    <row r="6" spans="2:15" ht="19.5" customHeight="1" x14ac:dyDescent="0.65">
      <c r="B6" s="88"/>
      <c r="C6" s="85"/>
      <c r="D6" s="85"/>
      <c r="E6" s="85"/>
      <c r="F6" s="85"/>
      <c r="G6" s="85"/>
      <c r="H6" s="89"/>
      <c r="I6" s="89"/>
      <c r="J6" s="89"/>
      <c r="K6" s="86"/>
    </row>
    <row r="7" spans="2:15" ht="18.75" x14ac:dyDescent="0.45">
      <c r="B7" s="98"/>
      <c r="C7" s="99"/>
      <c r="D7" s="99"/>
      <c r="E7" s="99"/>
      <c r="F7" s="99"/>
      <c r="G7" s="99"/>
      <c r="H7" s="99"/>
      <c r="I7" s="89"/>
      <c r="J7" s="89"/>
    </row>
    <row r="8" spans="2:15" ht="18.75" customHeight="1" thickBot="1" x14ac:dyDescent="0.4"/>
    <row r="9" spans="2:15" s="257" customFormat="1" ht="88.5" customHeight="1" thickTop="1" x14ac:dyDescent="0.7">
      <c r="B9" s="1919" t="s">
        <v>885</v>
      </c>
      <c r="C9" s="1920"/>
      <c r="D9" s="579" t="s">
        <v>1405</v>
      </c>
      <c r="E9" s="579" t="s">
        <v>1406</v>
      </c>
      <c r="F9" s="579" t="s">
        <v>1490</v>
      </c>
      <c r="G9" s="579" t="s">
        <v>1568</v>
      </c>
      <c r="H9" s="580" t="s">
        <v>1369</v>
      </c>
      <c r="I9" s="579" t="s">
        <v>1549</v>
      </c>
      <c r="J9" s="581" t="s">
        <v>1550</v>
      </c>
      <c r="K9" s="582" t="s">
        <v>1563</v>
      </c>
    </row>
    <row r="10" spans="2:15" s="257" customFormat="1" ht="28.5" customHeight="1" x14ac:dyDescent="0.7">
      <c r="B10" s="1921" t="s">
        <v>884</v>
      </c>
      <c r="C10" s="1922"/>
      <c r="D10" s="1925" t="s">
        <v>1414</v>
      </c>
      <c r="E10" s="1925" t="s">
        <v>1415</v>
      </c>
      <c r="F10" s="1925" t="s">
        <v>1491</v>
      </c>
      <c r="G10" s="1925" t="s">
        <v>1569</v>
      </c>
      <c r="H10" s="1929" t="s">
        <v>1370</v>
      </c>
      <c r="I10" s="1925" t="s">
        <v>1558</v>
      </c>
      <c r="J10" s="1925" t="s">
        <v>1559</v>
      </c>
      <c r="K10" s="1927" t="s">
        <v>1564</v>
      </c>
    </row>
    <row r="11" spans="2:15" s="358" customFormat="1" ht="37.5" customHeight="1" x14ac:dyDescent="0.7">
      <c r="B11" s="1923"/>
      <c r="C11" s="1924"/>
      <c r="D11" s="1931"/>
      <c r="E11" s="1931"/>
      <c r="F11" s="1931"/>
      <c r="G11" s="1926"/>
      <c r="H11" s="1930"/>
      <c r="I11" s="1926"/>
      <c r="J11" s="1926"/>
      <c r="K11" s="1928"/>
    </row>
    <row r="12" spans="2:15" s="589" customFormat="1" ht="30.75" customHeight="1" x14ac:dyDescent="0.2">
      <c r="B12" s="1935" t="s">
        <v>1886</v>
      </c>
      <c r="C12" s="1936"/>
      <c r="D12" s="1647">
        <v>24</v>
      </c>
      <c r="E12" s="1648">
        <v>6854</v>
      </c>
      <c r="F12" s="1651">
        <v>167</v>
      </c>
      <c r="G12" s="1648">
        <v>25313.989999999994</v>
      </c>
      <c r="H12" s="1649">
        <v>2.88015</v>
      </c>
      <c r="I12" s="1648">
        <v>3328.4119042299994</v>
      </c>
      <c r="J12" s="1648">
        <v>132351.84930289999</v>
      </c>
      <c r="K12" s="1652">
        <v>1271.25</v>
      </c>
    </row>
    <row r="13" spans="2:15" s="589" customFormat="1" ht="30.75" customHeight="1" x14ac:dyDescent="0.2">
      <c r="B13" s="1935" t="s">
        <v>1888</v>
      </c>
      <c r="C13" s="1936"/>
      <c r="D13" s="1647">
        <v>24</v>
      </c>
      <c r="E13" s="1648">
        <v>4202</v>
      </c>
      <c r="F13" s="1648">
        <v>199</v>
      </c>
      <c r="G13" s="1648">
        <v>8364.7279999999992</v>
      </c>
      <c r="H13" s="1649">
        <v>0.93710000000000004</v>
      </c>
      <c r="I13" s="1648">
        <v>1140.2097352499998</v>
      </c>
      <c r="J13" s="1648">
        <v>134146.40231999001</v>
      </c>
      <c r="K13" s="1650">
        <v>1227.8599999999999</v>
      </c>
    </row>
    <row r="14" spans="2:15" s="589" customFormat="1" ht="30.75" customHeight="1" x14ac:dyDescent="0.2">
      <c r="B14" s="1935" t="s">
        <v>1890</v>
      </c>
      <c r="C14" s="1936"/>
      <c r="D14" s="1647">
        <v>24</v>
      </c>
      <c r="E14" s="1648">
        <v>8809</v>
      </c>
      <c r="F14" s="1648">
        <v>200</v>
      </c>
      <c r="G14" s="1648">
        <v>20502.940000000002</v>
      </c>
      <c r="H14" s="1649">
        <v>2.1776900000000001</v>
      </c>
      <c r="I14" s="1648">
        <v>3101.0074886499997</v>
      </c>
      <c r="J14" s="1648">
        <v>175621.96438332001</v>
      </c>
      <c r="K14" s="1650">
        <v>1617.52</v>
      </c>
    </row>
    <row r="15" spans="2:15" s="589" customFormat="1" ht="30.75" customHeight="1" x14ac:dyDescent="0.2">
      <c r="B15" s="1935" t="s">
        <v>1895</v>
      </c>
      <c r="C15" s="1936"/>
      <c r="D15" s="1647">
        <v>24</v>
      </c>
      <c r="E15" s="1648">
        <v>23660</v>
      </c>
      <c r="F15" s="1648">
        <v>229</v>
      </c>
      <c r="G15" s="1648">
        <v>28833.574999999997</v>
      </c>
      <c r="H15" s="1649">
        <v>3.0625200000000001</v>
      </c>
      <c r="I15" s="1648">
        <v>12650.98719663</v>
      </c>
      <c r="J15" s="1648">
        <v>646146.62135647994</v>
      </c>
      <c r="K15" s="1650">
        <v>5982.74</v>
      </c>
    </row>
    <row r="16" spans="2:15" s="589" customFormat="1" ht="30.75" customHeight="1" x14ac:dyDescent="0.2">
      <c r="B16" s="1935" t="s">
        <v>1914</v>
      </c>
      <c r="C16" s="1936"/>
      <c r="D16" s="1653">
        <v>25</v>
      </c>
      <c r="E16" s="1654">
        <v>21778</v>
      </c>
      <c r="F16" s="1654">
        <v>244</v>
      </c>
      <c r="G16" s="1654">
        <v>30749.181000000004</v>
      </c>
      <c r="H16" s="1655">
        <v>3.2126700000000001</v>
      </c>
      <c r="I16" s="1654">
        <v>25902.43394454</v>
      </c>
      <c r="J16" s="1654">
        <v>667649.08633900003</v>
      </c>
      <c r="K16" s="1656">
        <v>6190.12</v>
      </c>
    </row>
    <row r="17" spans="2:20" s="589" customFormat="1" ht="30.75" customHeight="1" x14ac:dyDescent="0.2">
      <c r="B17" s="1935" t="s">
        <v>1947</v>
      </c>
      <c r="C17" s="1936"/>
      <c r="D17" s="1653">
        <v>27</v>
      </c>
      <c r="E17" s="1654">
        <v>17865</v>
      </c>
      <c r="F17" s="1654">
        <v>236</v>
      </c>
      <c r="G17" s="1654">
        <v>84764.934999999998</v>
      </c>
      <c r="H17" s="1655">
        <v>7.8423100000000003</v>
      </c>
      <c r="I17" s="1654">
        <v>32763.441671199998</v>
      </c>
      <c r="J17" s="1654">
        <v>1061054.5630000001</v>
      </c>
      <c r="K17" s="1656">
        <v>5836.58</v>
      </c>
    </row>
    <row r="18" spans="2:20" s="589" customFormat="1" ht="30.75" customHeight="1" x14ac:dyDescent="0.2">
      <c r="B18" s="1932" t="s">
        <v>1914</v>
      </c>
      <c r="C18" s="1541" t="s">
        <v>1084</v>
      </c>
      <c r="D18" s="1542">
        <v>24</v>
      </c>
      <c r="E18" s="1542">
        <v>1928</v>
      </c>
      <c r="F18" s="1542">
        <v>22</v>
      </c>
      <c r="G18" s="1542">
        <v>1674.8630000000001</v>
      </c>
      <c r="H18" s="1543">
        <v>0.19331065698223282</v>
      </c>
      <c r="I18" s="1542">
        <v>1235.8955430000001</v>
      </c>
      <c r="J18" s="1542">
        <v>639331.30345400004</v>
      </c>
      <c r="K18" s="1544">
        <v>5919.64</v>
      </c>
      <c r="L18" s="1547"/>
      <c r="M18" s="1547"/>
      <c r="N18" s="1547"/>
      <c r="O18" s="1547"/>
      <c r="P18" s="1547"/>
      <c r="Q18" s="1547"/>
      <c r="R18" s="1547"/>
      <c r="S18" s="1547"/>
      <c r="T18" s="1547"/>
    </row>
    <row r="19" spans="2:20" s="589" customFormat="1" ht="30.75" customHeight="1" x14ac:dyDescent="0.2">
      <c r="B19" s="1933"/>
      <c r="C19" s="1314" t="s">
        <v>1085</v>
      </c>
      <c r="D19" s="1316">
        <v>24</v>
      </c>
      <c r="E19" s="1316">
        <v>2383</v>
      </c>
      <c r="F19" s="1316">
        <v>20</v>
      </c>
      <c r="G19" s="1316">
        <v>1753.664</v>
      </c>
      <c r="H19" s="1317">
        <v>0.21342629309022376</v>
      </c>
      <c r="I19" s="1316">
        <v>1440.5614847500001</v>
      </c>
      <c r="J19" s="1316">
        <v>674969.07896958012</v>
      </c>
      <c r="K19" s="1318">
        <v>6249.61</v>
      </c>
      <c r="L19" s="1547"/>
      <c r="M19" s="1547"/>
      <c r="N19" s="1547"/>
      <c r="O19" s="1547"/>
      <c r="P19" s="1547"/>
      <c r="Q19" s="1547"/>
      <c r="R19" s="1547"/>
      <c r="S19" s="1547"/>
      <c r="T19" s="1547"/>
    </row>
    <row r="20" spans="2:20" s="589" customFormat="1" ht="30.75" customHeight="1" x14ac:dyDescent="0.2">
      <c r="B20" s="1933"/>
      <c r="C20" s="1314" t="s">
        <v>1086</v>
      </c>
      <c r="D20" s="1316">
        <v>24</v>
      </c>
      <c r="E20" s="1316">
        <v>2122</v>
      </c>
      <c r="F20" s="1316">
        <v>19</v>
      </c>
      <c r="G20" s="1316">
        <v>2340.2719999999999</v>
      </c>
      <c r="H20" s="1317">
        <v>0.33865957611835401</v>
      </c>
      <c r="I20" s="1316">
        <v>2239.7888799499997</v>
      </c>
      <c r="J20" s="1316">
        <v>661368.8310905</v>
      </c>
      <c r="K20" s="1318">
        <v>6124.15</v>
      </c>
      <c r="L20" s="1547"/>
      <c r="M20" s="1547"/>
      <c r="N20" s="1547"/>
      <c r="O20" s="1547"/>
      <c r="P20" s="1547"/>
      <c r="Q20" s="1547"/>
      <c r="R20" s="1547"/>
      <c r="S20" s="1547"/>
      <c r="T20" s="1547"/>
    </row>
    <row r="21" spans="2:20" s="589" customFormat="1" ht="30.75" customHeight="1" x14ac:dyDescent="0.2">
      <c r="B21" s="1933"/>
      <c r="C21" s="1314" t="s">
        <v>1087</v>
      </c>
      <c r="D21" s="1316">
        <v>24</v>
      </c>
      <c r="E21" s="1316">
        <v>1275</v>
      </c>
      <c r="F21" s="1316">
        <v>19</v>
      </c>
      <c r="G21" s="1316">
        <v>1049.636</v>
      </c>
      <c r="H21" s="1317">
        <v>0.1271972205233784</v>
      </c>
      <c r="I21" s="1316">
        <v>822.29959545000008</v>
      </c>
      <c r="J21" s="1316">
        <v>646476.07240667997</v>
      </c>
      <c r="K21" s="1318">
        <v>5989</v>
      </c>
      <c r="L21" s="1547"/>
      <c r="M21" s="1547"/>
      <c r="N21" s="1547"/>
      <c r="O21" s="1547"/>
      <c r="P21" s="1547"/>
      <c r="Q21" s="1547"/>
      <c r="R21" s="1547"/>
      <c r="S21" s="1547"/>
      <c r="T21" s="1547"/>
    </row>
    <row r="22" spans="2:20" s="589" customFormat="1" ht="30.75" customHeight="1" x14ac:dyDescent="0.2">
      <c r="B22" s="1933"/>
      <c r="C22" s="1314" t="s">
        <v>1088</v>
      </c>
      <c r="D22" s="1316">
        <v>24</v>
      </c>
      <c r="E22" s="1316">
        <v>1239</v>
      </c>
      <c r="F22" s="1316">
        <v>21</v>
      </c>
      <c r="G22" s="1316">
        <v>1374.575</v>
      </c>
      <c r="H22" s="1317">
        <v>0.18736940048758477</v>
      </c>
      <c r="I22" s="1316">
        <v>1141.85782625</v>
      </c>
      <c r="J22" s="1316">
        <v>609415.31716416008</v>
      </c>
      <c r="K22" s="1318">
        <v>5650.2</v>
      </c>
      <c r="L22" s="1547"/>
      <c r="M22" s="1547"/>
      <c r="N22" s="1547"/>
      <c r="O22" s="1547"/>
      <c r="P22" s="1547"/>
      <c r="Q22" s="1547"/>
      <c r="R22" s="1547"/>
      <c r="S22" s="1547"/>
      <c r="T22" s="1547"/>
    </row>
    <row r="23" spans="2:20" s="589" customFormat="1" ht="30.75" customHeight="1" x14ac:dyDescent="0.2">
      <c r="B23" s="1933"/>
      <c r="C23" s="1314" t="s">
        <v>1089</v>
      </c>
      <c r="D23" s="1316">
        <v>24</v>
      </c>
      <c r="E23" s="1316">
        <v>868</v>
      </c>
      <c r="F23" s="1316">
        <v>19</v>
      </c>
      <c r="G23" s="1316">
        <v>767.32299999999998</v>
      </c>
      <c r="H23" s="1317">
        <v>9.0198815596498602E-2</v>
      </c>
      <c r="I23" s="1316">
        <v>551.98498549999999</v>
      </c>
      <c r="J23" s="1316">
        <v>611964.78229746001</v>
      </c>
      <c r="K23" s="1318">
        <v>5673.84</v>
      </c>
      <c r="L23" s="1547"/>
      <c r="M23" s="1547"/>
      <c r="N23" s="1547"/>
      <c r="O23" s="1547"/>
      <c r="P23" s="1547"/>
      <c r="Q23" s="1547"/>
      <c r="R23" s="1547"/>
      <c r="S23" s="1547"/>
      <c r="T23" s="1547"/>
    </row>
    <row r="24" spans="2:20" s="589" customFormat="1" ht="30.75" customHeight="1" x14ac:dyDescent="0.2">
      <c r="B24" s="1933"/>
      <c r="C24" s="1314" t="s">
        <v>1090</v>
      </c>
      <c r="D24" s="1316">
        <v>24</v>
      </c>
      <c r="E24" s="1316">
        <v>1369</v>
      </c>
      <c r="F24" s="1316">
        <v>23</v>
      </c>
      <c r="G24" s="1316">
        <v>1493.8679999999999</v>
      </c>
      <c r="H24" s="1317">
        <v>0.20554132291843913</v>
      </c>
      <c r="I24" s="1316">
        <v>1225.6547055000001</v>
      </c>
      <c r="J24" s="1316">
        <v>596305.73944799998</v>
      </c>
      <c r="K24" s="1318">
        <v>5528.66</v>
      </c>
      <c r="L24" s="1547"/>
      <c r="M24" s="1547"/>
      <c r="N24" s="1547"/>
      <c r="O24" s="1547"/>
      <c r="P24" s="1547"/>
      <c r="Q24" s="1547"/>
      <c r="R24" s="1547"/>
      <c r="S24" s="1547"/>
      <c r="T24" s="1547"/>
    </row>
    <row r="25" spans="2:20" s="589" customFormat="1" ht="30.75" customHeight="1" x14ac:dyDescent="0.2">
      <c r="B25" s="1933"/>
      <c r="C25" s="1314" t="s">
        <v>1091</v>
      </c>
      <c r="D25" s="1316">
        <v>24</v>
      </c>
      <c r="E25" s="1316">
        <v>2017</v>
      </c>
      <c r="F25" s="1316">
        <v>17</v>
      </c>
      <c r="G25" s="1316">
        <v>1975.943</v>
      </c>
      <c r="H25" s="1317">
        <v>0.22062865954979696</v>
      </c>
      <c r="I25" s="1316">
        <v>1442.3034585</v>
      </c>
      <c r="J25" s="1316">
        <v>653724.43518584</v>
      </c>
      <c r="K25" s="1318">
        <v>6061.01</v>
      </c>
      <c r="L25" s="1547"/>
      <c r="M25" s="1547"/>
      <c r="N25" s="1547"/>
      <c r="O25" s="1547"/>
      <c r="P25" s="1547"/>
      <c r="Q25" s="1547"/>
      <c r="R25" s="1547"/>
      <c r="S25" s="1547"/>
      <c r="T25" s="1547"/>
    </row>
    <row r="26" spans="2:20" s="589" customFormat="1" ht="30.75" customHeight="1" x14ac:dyDescent="0.2">
      <c r="B26" s="1933"/>
      <c r="C26" s="1314" t="s">
        <v>1092</v>
      </c>
      <c r="D26" s="1316">
        <v>24</v>
      </c>
      <c r="E26" s="1316">
        <v>2388</v>
      </c>
      <c r="F26" s="1316">
        <v>20</v>
      </c>
      <c r="G26" s="1316">
        <v>3253.3969999999999</v>
      </c>
      <c r="H26" s="1317">
        <v>0.34406624520935097</v>
      </c>
      <c r="I26" s="1316">
        <v>2302.6960868900001</v>
      </c>
      <c r="J26" s="1316">
        <v>669259.51584959996</v>
      </c>
      <c r="K26" s="1318">
        <v>6205.05</v>
      </c>
      <c r="L26" s="1547"/>
      <c r="M26" s="1547"/>
      <c r="N26" s="1547"/>
      <c r="O26" s="1547"/>
      <c r="P26" s="1547"/>
      <c r="Q26" s="1547"/>
      <c r="R26" s="1547"/>
      <c r="S26" s="1547"/>
      <c r="T26" s="1547"/>
    </row>
    <row r="27" spans="2:20" s="589" customFormat="1" ht="30.75" customHeight="1" x14ac:dyDescent="0.2">
      <c r="B27" s="1933"/>
      <c r="C27" s="1314" t="s">
        <v>1093</v>
      </c>
      <c r="D27" s="1316">
        <v>24</v>
      </c>
      <c r="E27" s="1316">
        <v>2869</v>
      </c>
      <c r="F27" s="1316">
        <v>23</v>
      </c>
      <c r="G27" s="1316">
        <v>2426.5540000000001</v>
      </c>
      <c r="H27" s="1317">
        <v>0.29093540366697601</v>
      </c>
      <c r="I27" s="1316">
        <v>1969.2442107500001</v>
      </c>
      <c r="J27" s="1316">
        <v>676866.47480143991</v>
      </c>
      <c r="K27" s="1318">
        <v>6275.57</v>
      </c>
      <c r="L27" s="1547"/>
      <c r="M27" s="1547"/>
      <c r="N27" s="1547"/>
      <c r="O27" s="1547"/>
      <c r="P27" s="1547"/>
      <c r="Q27" s="1547"/>
      <c r="R27" s="1547"/>
      <c r="S27" s="1547"/>
      <c r="T27" s="1547"/>
    </row>
    <row r="28" spans="2:20" s="589" customFormat="1" ht="30.75" customHeight="1" x14ac:dyDescent="0.2">
      <c r="B28" s="1933"/>
      <c r="C28" s="1314" t="s">
        <v>1094</v>
      </c>
      <c r="D28" s="1316">
        <v>24</v>
      </c>
      <c r="E28" s="1316">
        <v>1697</v>
      </c>
      <c r="F28" s="1316">
        <v>20</v>
      </c>
      <c r="G28" s="1316">
        <v>1720.627</v>
      </c>
      <c r="H28" s="1317">
        <v>0.17954413349641243</v>
      </c>
      <c r="I28" s="1316">
        <v>1205.0364565</v>
      </c>
      <c r="J28" s="1316">
        <v>671164.48364717991</v>
      </c>
      <c r="K28" s="1318">
        <v>6222.71</v>
      </c>
      <c r="L28" s="1547"/>
      <c r="M28" s="1547"/>
      <c r="N28" s="1547"/>
      <c r="O28" s="1547"/>
      <c r="P28" s="1547"/>
      <c r="Q28" s="1547"/>
      <c r="R28" s="1547"/>
      <c r="S28" s="1547"/>
      <c r="T28" s="1547"/>
    </row>
    <row r="29" spans="2:20" s="589" customFormat="1" ht="30.75" customHeight="1" x14ac:dyDescent="0.2">
      <c r="B29" s="1934"/>
      <c r="C29" s="1315" t="s">
        <v>1095</v>
      </c>
      <c r="D29" s="1319">
        <v>25</v>
      </c>
      <c r="E29" s="1319">
        <v>1623</v>
      </c>
      <c r="F29" s="1319">
        <v>21</v>
      </c>
      <c r="G29" s="1319">
        <v>10918.459000000001</v>
      </c>
      <c r="H29" s="1321">
        <v>1.5464876568792916</v>
      </c>
      <c r="I29" s="1319">
        <v>10325.1107115</v>
      </c>
      <c r="J29" s="1319">
        <v>667649.08633900003</v>
      </c>
      <c r="K29" s="1320">
        <v>6190.12</v>
      </c>
      <c r="L29" s="1547"/>
      <c r="M29" s="1547"/>
      <c r="N29" s="1547"/>
      <c r="O29" s="1547"/>
      <c r="P29" s="1547"/>
      <c r="Q29" s="1547"/>
      <c r="R29" s="1547"/>
      <c r="S29" s="1547"/>
      <c r="T29" s="1547"/>
    </row>
    <row r="30" spans="2:20" s="589" customFormat="1" ht="30.75" customHeight="1" x14ac:dyDescent="0.2">
      <c r="B30" s="1932" t="s">
        <v>1947</v>
      </c>
      <c r="C30" s="1541" t="s">
        <v>1084</v>
      </c>
      <c r="D30" s="1542">
        <v>26</v>
      </c>
      <c r="E30" s="1542">
        <v>1667</v>
      </c>
      <c r="F30" s="1542">
        <v>20</v>
      </c>
      <c r="G30" s="1542">
        <v>2377.9250000000002</v>
      </c>
      <c r="H30" s="1543">
        <v>0.28223727434971907</v>
      </c>
      <c r="I30" s="1542">
        <v>2583.2981840000002</v>
      </c>
      <c r="J30" s="1542">
        <v>915293.05969666003</v>
      </c>
      <c r="K30" s="1544">
        <v>6045.49</v>
      </c>
      <c r="L30" s="1547"/>
      <c r="M30" s="1547"/>
      <c r="N30" s="1547"/>
      <c r="O30" s="1547"/>
      <c r="P30" s="1547"/>
      <c r="Q30" s="1547"/>
      <c r="R30" s="1547"/>
      <c r="S30" s="1547"/>
      <c r="T30" s="1547"/>
    </row>
    <row r="31" spans="2:20" s="589" customFormat="1" ht="30.75" customHeight="1" x14ac:dyDescent="0.2">
      <c r="B31" s="1933"/>
      <c r="C31" s="1314" t="s">
        <v>1085</v>
      </c>
      <c r="D31" s="1316">
        <v>26</v>
      </c>
      <c r="E31" s="1316">
        <v>1453</v>
      </c>
      <c r="F31" s="1316">
        <v>20</v>
      </c>
      <c r="G31" s="1316">
        <v>1166.6469999999999</v>
      </c>
      <c r="H31" s="1317">
        <v>0.10806279218977217</v>
      </c>
      <c r="I31" s="1316">
        <v>1002.9174532999999</v>
      </c>
      <c r="J31" s="1316">
        <v>928087.67289554002</v>
      </c>
      <c r="K31" s="1318">
        <v>6182.16</v>
      </c>
      <c r="L31" s="1547"/>
      <c r="M31" s="1547"/>
      <c r="N31" s="1547"/>
      <c r="O31" s="1547"/>
      <c r="P31" s="1547"/>
      <c r="Q31" s="1547"/>
      <c r="R31" s="1547"/>
      <c r="S31" s="1547"/>
      <c r="T31" s="1547"/>
    </row>
    <row r="32" spans="2:20" s="589" customFormat="1" ht="30.75" customHeight="1" x14ac:dyDescent="0.2">
      <c r="B32" s="1933"/>
      <c r="C32" s="1314" t="s">
        <v>1086</v>
      </c>
      <c r="D32" s="1316">
        <v>26</v>
      </c>
      <c r="E32" s="1316">
        <v>2160</v>
      </c>
      <c r="F32" s="1316">
        <v>20</v>
      </c>
      <c r="G32" s="1316">
        <v>2624.5790000000002</v>
      </c>
      <c r="H32" s="1317">
        <v>0.26207517871675867</v>
      </c>
      <c r="I32" s="1316">
        <v>2428.8834714999998</v>
      </c>
      <c r="J32" s="1316">
        <v>926788.82578385994</v>
      </c>
      <c r="K32" s="1318">
        <v>6173.49</v>
      </c>
      <c r="L32" s="1547"/>
      <c r="M32" s="1547"/>
      <c r="N32" s="1547"/>
      <c r="O32" s="1547"/>
      <c r="P32" s="1547"/>
      <c r="Q32" s="1547"/>
      <c r="R32" s="1547"/>
      <c r="S32" s="1547"/>
      <c r="T32" s="1547"/>
    </row>
    <row r="33" spans="2:20" s="589" customFormat="1" ht="30.75" customHeight="1" x14ac:dyDescent="0.2">
      <c r="B33" s="1933"/>
      <c r="C33" s="1314" t="s">
        <v>1087</v>
      </c>
      <c r="D33" s="1316">
        <v>26</v>
      </c>
      <c r="E33" s="1316">
        <v>1639</v>
      </c>
      <c r="F33" s="1316">
        <v>18</v>
      </c>
      <c r="G33" s="1316">
        <v>1218.876</v>
      </c>
      <c r="H33" s="1317">
        <v>0.15696476451550453</v>
      </c>
      <c r="I33" s="1316">
        <v>1435.0366694000002</v>
      </c>
      <c r="J33" s="1316">
        <v>914241.27818078001</v>
      </c>
      <c r="K33" s="1318">
        <v>6091.88</v>
      </c>
      <c r="L33" s="1547"/>
      <c r="M33" s="1547"/>
      <c r="N33" s="1547"/>
      <c r="O33" s="1547"/>
      <c r="P33" s="1547"/>
      <c r="Q33" s="1547"/>
      <c r="R33" s="1547"/>
      <c r="S33" s="1547"/>
      <c r="T33" s="1547"/>
    </row>
    <row r="34" spans="2:20" s="589" customFormat="1" ht="30.75" customHeight="1" x14ac:dyDescent="0.2">
      <c r="B34" s="1933"/>
      <c r="C34" s="1314" t="s">
        <v>1088</v>
      </c>
      <c r="D34" s="1316">
        <v>26</v>
      </c>
      <c r="E34" s="1316">
        <v>967</v>
      </c>
      <c r="F34" s="1316">
        <v>18</v>
      </c>
      <c r="G34" s="1316">
        <v>974.22699999999998</v>
      </c>
      <c r="H34" s="1317">
        <v>7.0012245995531255E-2</v>
      </c>
      <c r="I34" s="1316">
        <v>713.25523550000003</v>
      </c>
      <c r="J34" s="1316">
        <v>1018757.82637444</v>
      </c>
      <c r="K34" s="1318">
        <v>6054.54</v>
      </c>
      <c r="L34" s="1547"/>
      <c r="M34" s="1547"/>
      <c r="N34" s="1547"/>
      <c r="O34" s="1547"/>
      <c r="P34" s="1547"/>
      <c r="Q34" s="1547"/>
      <c r="R34" s="1547"/>
      <c r="S34" s="1547"/>
      <c r="T34" s="1547"/>
    </row>
    <row r="35" spans="2:20" s="589" customFormat="1" ht="30.75" customHeight="1" x14ac:dyDescent="0.2">
      <c r="B35" s="1933"/>
      <c r="C35" s="1314" t="s">
        <v>1089</v>
      </c>
      <c r="D35" s="1316">
        <v>26</v>
      </c>
      <c r="E35" s="1316">
        <v>981</v>
      </c>
      <c r="F35" s="1316">
        <v>18</v>
      </c>
      <c r="G35" s="1316">
        <v>2179.02</v>
      </c>
      <c r="H35" s="1317">
        <v>0.14454288759306655</v>
      </c>
      <c r="I35" s="1316">
        <v>1435.8009294999999</v>
      </c>
      <c r="J35" s="1316">
        <v>993339.03826677997</v>
      </c>
      <c r="K35" s="1318">
        <v>5957.74</v>
      </c>
      <c r="L35" s="1547"/>
      <c r="M35" s="1547"/>
      <c r="N35" s="1547"/>
      <c r="O35" s="1547"/>
      <c r="P35" s="1547"/>
      <c r="Q35" s="1547"/>
      <c r="R35" s="1547"/>
      <c r="S35" s="1547"/>
      <c r="T35" s="1547"/>
    </row>
    <row r="36" spans="2:20" s="589" customFormat="1" ht="30.75" customHeight="1" x14ac:dyDescent="0.2">
      <c r="B36" s="1933"/>
      <c r="C36" s="1314" t="s">
        <v>1090</v>
      </c>
      <c r="D36" s="1316">
        <v>26</v>
      </c>
      <c r="E36" s="1316">
        <v>1557</v>
      </c>
      <c r="F36" s="1316">
        <v>23</v>
      </c>
      <c r="G36" s="1316">
        <v>28472.822</v>
      </c>
      <c r="H36" s="1317">
        <v>0.62804602497794526</v>
      </c>
      <c r="I36" s="1316">
        <v>6312.9662429999998</v>
      </c>
      <c r="J36" s="1316">
        <v>1005175.73425</v>
      </c>
      <c r="K36" s="1318">
        <v>6028.79</v>
      </c>
      <c r="L36" s="1547"/>
      <c r="M36" s="1547"/>
      <c r="N36" s="1547"/>
      <c r="O36" s="1547"/>
      <c r="P36" s="1547"/>
      <c r="Q36" s="1547"/>
      <c r="R36" s="1547"/>
      <c r="S36" s="1547"/>
      <c r="T36" s="1547"/>
    </row>
    <row r="37" spans="2:20" s="589" customFormat="1" ht="30.75" customHeight="1" x14ac:dyDescent="0.2">
      <c r="B37" s="1933"/>
      <c r="C37" s="1314" t="s">
        <v>1091</v>
      </c>
      <c r="D37" s="1316">
        <v>26</v>
      </c>
      <c r="E37" s="1316">
        <v>1125</v>
      </c>
      <c r="F37" s="1316">
        <v>16</v>
      </c>
      <c r="G37" s="1316">
        <v>1542.0830000000001</v>
      </c>
      <c r="H37" s="1317">
        <v>9.2730873916680598E-2</v>
      </c>
      <c r="I37" s="1316">
        <v>934.06541700000002</v>
      </c>
      <c r="J37" s="1316">
        <v>1007286.330375</v>
      </c>
      <c r="K37" s="1318">
        <v>6041.45</v>
      </c>
      <c r="L37" s="1547"/>
      <c r="M37" s="1547"/>
      <c r="N37" s="1547"/>
      <c r="O37" s="1547"/>
      <c r="P37" s="1547"/>
      <c r="Q37" s="1547"/>
      <c r="R37" s="1547"/>
      <c r="S37" s="1547"/>
      <c r="T37" s="1547"/>
    </row>
    <row r="38" spans="2:20" s="589" customFormat="1" ht="30.75" customHeight="1" x14ac:dyDescent="0.2">
      <c r="B38" s="1933"/>
      <c r="C38" s="1314" t="s">
        <v>1092</v>
      </c>
      <c r="D38" s="1316">
        <v>26</v>
      </c>
      <c r="E38" s="1316">
        <v>1812</v>
      </c>
      <c r="F38" s="1316">
        <v>21</v>
      </c>
      <c r="G38" s="1316">
        <v>20157.169999999998</v>
      </c>
      <c r="H38" s="1317">
        <v>0.81814115818167887</v>
      </c>
      <c r="I38" s="1316">
        <v>7732.3581365</v>
      </c>
      <c r="J38" s="1316">
        <v>945112.962375</v>
      </c>
      <c r="K38" s="1318">
        <v>5668.25</v>
      </c>
      <c r="L38" s="1547"/>
      <c r="M38" s="1547"/>
      <c r="N38" s="1547"/>
      <c r="O38" s="1547"/>
      <c r="P38" s="1547"/>
      <c r="Q38" s="1547"/>
      <c r="R38" s="1547"/>
      <c r="S38" s="1547"/>
      <c r="T38" s="1547"/>
    </row>
    <row r="39" spans="2:20" s="589" customFormat="1" ht="30.75" customHeight="1" x14ac:dyDescent="0.2">
      <c r="B39" s="1933"/>
      <c r="C39" s="1314" t="s">
        <v>1093</v>
      </c>
      <c r="D39" s="1316">
        <v>27</v>
      </c>
      <c r="E39" s="1316">
        <v>1468</v>
      </c>
      <c r="F39" s="1316">
        <v>22</v>
      </c>
      <c r="G39" s="1316">
        <v>1169.739</v>
      </c>
      <c r="H39" s="1317">
        <v>6.4349650049166096E-2</v>
      </c>
      <c r="I39" s="1316">
        <v>671.94294500000001</v>
      </c>
      <c r="J39" s="1316">
        <v>1044206.059375</v>
      </c>
      <c r="K39" s="1318">
        <v>5743.83</v>
      </c>
      <c r="L39" s="1547"/>
      <c r="M39" s="1547"/>
      <c r="N39" s="1547"/>
      <c r="O39" s="1547"/>
      <c r="P39" s="1547"/>
      <c r="Q39" s="1547"/>
      <c r="R39" s="1547"/>
      <c r="S39" s="1547"/>
      <c r="T39" s="1547"/>
    </row>
    <row r="40" spans="2:20" s="589" customFormat="1" ht="30.75" customHeight="1" x14ac:dyDescent="0.2">
      <c r="B40" s="1933"/>
      <c r="C40" s="1314" t="s">
        <v>1094</v>
      </c>
      <c r="D40" s="1316">
        <v>27</v>
      </c>
      <c r="E40" s="1316">
        <v>1236</v>
      </c>
      <c r="F40" s="1316">
        <v>19</v>
      </c>
      <c r="G40" s="1316">
        <v>1208.9970000000001</v>
      </c>
      <c r="H40" s="1317">
        <v>6.7469866459348743E-2</v>
      </c>
      <c r="I40" s="1316">
        <v>676.73790150000002</v>
      </c>
      <c r="J40" s="1316">
        <v>1003022.441</v>
      </c>
      <c r="K40" s="1318">
        <v>5517.11</v>
      </c>
      <c r="L40" s="1547"/>
      <c r="M40" s="1547"/>
      <c r="N40" s="1547"/>
      <c r="O40" s="1547"/>
      <c r="P40" s="1547"/>
      <c r="Q40" s="1547"/>
      <c r="R40" s="1547"/>
      <c r="S40" s="1547"/>
      <c r="T40" s="1547"/>
    </row>
    <row r="41" spans="2:20" s="589" customFormat="1" ht="30.75" customHeight="1" thickBot="1" x14ac:dyDescent="0.25">
      <c r="B41" s="1937"/>
      <c r="C41" s="1575" t="s">
        <v>1095</v>
      </c>
      <c r="D41" s="1576">
        <v>27</v>
      </c>
      <c r="E41" s="1576">
        <v>1800</v>
      </c>
      <c r="F41" s="1576">
        <v>21</v>
      </c>
      <c r="G41" s="1576">
        <v>21672.85</v>
      </c>
      <c r="H41" s="1577">
        <v>0.64428157828863697</v>
      </c>
      <c r="I41" s="1576">
        <v>6836.1790849999998</v>
      </c>
      <c r="J41" s="1576">
        <v>1061054.5630000001</v>
      </c>
      <c r="K41" s="1578">
        <v>5836.58</v>
      </c>
      <c r="L41" s="1547"/>
      <c r="M41" s="1547"/>
      <c r="N41" s="1547"/>
      <c r="O41" s="1547"/>
      <c r="P41" s="1547"/>
      <c r="Q41" s="1547"/>
      <c r="R41" s="1547"/>
      <c r="S41" s="1547"/>
      <c r="T41" s="1547"/>
    </row>
    <row r="42" spans="2:20" ht="9" customHeight="1" thickTop="1" x14ac:dyDescent="0.35">
      <c r="B42" s="115"/>
      <c r="C42" s="115"/>
      <c r="D42" s="115"/>
      <c r="E42" s="115"/>
      <c r="F42" s="115"/>
      <c r="G42" s="115"/>
      <c r="H42" s="115"/>
      <c r="I42" s="115"/>
      <c r="J42" s="115"/>
      <c r="K42" s="115"/>
    </row>
    <row r="43" spans="2:20" s="333" customFormat="1" ht="18.75" customHeight="1" x14ac:dyDescent="0.5">
      <c r="B43" s="333" t="s">
        <v>1881</v>
      </c>
      <c r="K43" s="333" t="s">
        <v>1542</v>
      </c>
    </row>
    <row r="44" spans="2:20" s="333" customFormat="1" ht="18.75" customHeight="1" x14ac:dyDescent="0.5">
      <c r="B44" s="561" t="s">
        <v>1544</v>
      </c>
      <c r="K44" s="333" t="s">
        <v>1891</v>
      </c>
    </row>
    <row r="45" spans="2:20" s="416" customFormat="1" ht="22.5" x14ac:dyDescent="0.5">
      <c r="B45" s="561" t="s">
        <v>1565</v>
      </c>
      <c r="K45" s="333" t="s">
        <v>1566</v>
      </c>
    </row>
    <row r="46" spans="2:20" ht="64.5" customHeight="1" x14ac:dyDescent="0.65">
      <c r="B46" s="115"/>
      <c r="G46" s="93"/>
      <c r="H46" s="93"/>
      <c r="I46" s="93"/>
      <c r="J46" s="93"/>
      <c r="K46" s="93"/>
    </row>
    <row r="49" spans="3:10" ht="27.75" x14ac:dyDescent="0.65">
      <c r="C49" s="167"/>
      <c r="D49" s="167"/>
      <c r="E49" s="167"/>
      <c r="F49" s="167"/>
      <c r="G49" s="167"/>
      <c r="H49" s="167"/>
      <c r="I49" s="168"/>
      <c r="J49" s="169"/>
    </row>
    <row r="52" spans="3:10" ht="27.75" x14ac:dyDescent="0.65">
      <c r="I52" s="169"/>
      <c r="J52" s="169"/>
    </row>
  </sheetData>
  <mergeCells count="20">
    <mergeCell ref="B18:B29"/>
    <mergeCell ref="B14:C14"/>
    <mergeCell ref="B30:B41"/>
    <mergeCell ref="B12:C12"/>
    <mergeCell ref="B17:C17"/>
    <mergeCell ref="B13:C13"/>
    <mergeCell ref="B15:C15"/>
    <mergeCell ref="B16:C16"/>
    <mergeCell ref="B3:K3"/>
    <mergeCell ref="B5:K5"/>
    <mergeCell ref="B9:C9"/>
    <mergeCell ref="B10:C11"/>
    <mergeCell ref="I10:I11"/>
    <mergeCell ref="J10:J11"/>
    <mergeCell ref="K10:K11"/>
    <mergeCell ref="H10:H11"/>
    <mergeCell ref="G10:G11"/>
    <mergeCell ref="E10:E11"/>
    <mergeCell ref="F10:F11"/>
    <mergeCell ref="D10:D11"/>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9" bestFit="1" customWidth="1"/>
    <col min="2" max="16384" width="9.140625" style="47"/>
  </cols>
  <sheetData>
    <row r="6" spans="1:1" ht="19.5" customHeight="1" x14ac:dyDescent="0.85"/>
    <row r="8" spans="1:1" ht="36.75" x14ac:dyDescent="0.85">
      <c r="A8" s="289" t="s">
        <v>736</v>
      </c>
    </row>
    <row r="9" spans="1:1" ht="18.75" customHeight="1" x14ac:dyDescent="0.85"/>
    <row r="10" spans="1:1" ht="53.25" x14ac:dyDescent="1.1499999999999999">
      <c r="A10" s="290" t="s">
        <v>925</v>
      </c>
    </row>
    <row r="11" spans="1:1" ht="36.75" x14ac:dyDescent="0.85"/>
    <row r="12" spans="1:1" ht="36.75" x14ac:dyDescent="0.85"/>
    <row r="13" spans="1:1" ht="36.75" x14ac:dyDescent="0.85">
      <c r="A13" s="289" t="s">
        <v>735</v>
      </c>
    </row>
    <row r="14" spans="1:1" ht="18.75" customHeight="1" x14ac:dyDescent="0.85"/>
    <row r="15" spans="1:1" ht="48" x14ac:dyDescent="1.05">
      <c r="A15" s="292" t="s">
        <v>614</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71" t="s">
        <v>1839</v>
      </c>
      <c r="C3" s="1938"/>
      <c r="D3" s="1938"/>
      <c r="E3" s="1938"/>
      <c r="F3" s="1938"/>
      <c r="G3" s="1938"/>
      <c r="H3" s="1938"/>
      <c r="I3" s="1938"/>
    </row>
    <row r="4" spans="2:22" s="5" customFormat="1" ht="12.75" customHeight="1" x14ac:dyDescent="0.85">
      <c r="B4" s="1551"/>
      <c r="C4" s="1551"/>
      <c r="D4" s="1551"/>
      <c r="E4" s="1551"/>
      <c r="F4" s="1551"/>
      <c r="G4" s="1551"/>
      <c r="H4" s="1551"/>
      <c r="I4" s="1551"/>
    </row>
    <row r="5" spans="2:22" ht="30" customHeight="1" x14ac:dyDescent="0.85">
      <c r="B5" s="1771" t="s">
        <v>1840</v>
      </c>
      <c r="C5" s="1771"/>
      <c r="D5" s="1771"/>
      <c r="E5" s="1771"/>
      <c r="F5" s="1771"/>
      <c r="G5" s="1771"/>
      <c r="H5" s="1771"/>
      <c r="I5" s="1771"/>
    </row>
    <row r="6" spans="2:22" ht="19.5" customHeight="1" x14ac:dyDescent="0.65">
      <c r="B6" s="88"/>
      <c r="C6" s="86"/>
      <c r="D6" s="86"/>
      <c r="E6" s="86"/>
      <c r="F6" s="86"/>
      <c r="G6" s="86"/>
      <c r="H6" s="86"/>
    </row>
    <row r="7" spans="2:22" s="37" customFormat="1" ht="22.5" x14ac:dyDescent="0.5">
      <c r="B7" s="602" t="s">
        <v>1720</v>
      </c>
      <c r="C7" s="228"/>
      <c r="D7" s="228"/>
      <c r="E7" s="228"/>
      <c r="F7" s="228"/>
      <c r="G7" s="228"/>
      <c r="H7" s="228"/>
      <c r="I7" s="228" t="s">
        <v>1724</v>
      </c>
      <c r="M7" s="79"/>
    </row>
    <row r="8" spans="2:22" ht="18.75" customHeight="1" thickBot="1" x14ac:dyDescent="0.4"/>
    <row r="9" spans="2:22" s="358" customFormat="1" ht="24.95" customHeight="1" thickTop="1" x14ac:dyDescent="0.7">
      <c r="B9" s="1939" t="s">
        <v>885</v>
      </c>
      <c r="C9" s="1758">
        <v>2014</v>
      </c>
      <c r="D9" s="1758">
        <v>2015</v>
      </c>
      <c r="E9" s="1758">
        <v>2016</v>
      </c>
      <c r="F9" s="1758">
        <v>2017</v>
      </c>
      <c r="G9" s="1758">
        <v>2018</v>
      </c>
      <c r="H9" s="1758">
        <v>2019</v>
      </c>
      <c r="I9" s="1942" t="s">
        <v>884</v>
      </c>
    </row>
    <row r="10" spans="2:22" s="518" customFormat="1" ht="24.95" customHeight="1" x14ac:dyDescent="0.7">
      <c r="B10" s="1940"/>
      <c r="C10" s="1759"/>
      <c r="D10" s="1759"/>
      <c r="E10" s="1759"/>
      <c r="F10" s="1759"/>
      <c r="G10" s="1759"/>
      <c r="H10" s="1759"/>
      <c r="I10" s="1943"/>
    </row>
    <row r="11" spans="2:22" s="358" customFormat="1" ht="24.95" customHeight="1" x14ac:dyDescent="0.7">
      <c r="B11" s="1941"/>
      <c r="C11" s="1760"/>
      <c r="D11" s="1760"/>
      <c r="E11" s="1760"/>
      <c r="F11" s="1760"/>
      <c r="G11" s="1760"/>
      <c r="H11" s="1760"/>
      <c r="I11" s="1944"/>
    </row>
    <row r="12" spans="2:22" s="358" customFormat="1" ht="15.75" customHeight="1" x14ac:dyDescent="0.7">
      <c r="B12" s="513"/>
      <c r="C12" s="583"/>
      <c r="D12" s="583"/>
      <c r="E12" s="583"/>
      <c r="F12" s="583"/>
      <c r="G12" s="583"/>
      <c r="H12" s="583"/>
      <c r="I12" s="519"/>
    </row>
    <row r="13" spans="2:22" s="551" customFormat="1" ht="37.5" customHeight="1" x14ac:dyDescent="0.2">
      <c r="B13" s="592" t="s">
        <v>18</v>
      </c>
      <c r="C13" s="585">
        <v>117252</v>
      </c>
      <c r="D13" s="585">
        <v>172000</v>
      </c>
      <c r="E13" s="585">
        <v>253450</v>
      </c>
      <c r="F13" s="586">
        <v>322489</v>
      </c>
      <c r="G13" s="586">
        <v>409500</v>
      </c>
      <c r="H13" s="586">
        <v>563050</v>
      </c>
      <c r="I13" s="558" t="s">
        <v>19</v>
      </c>
    </row>
    <row r="14" spans="2:22" s="589" customFormat="1" ht="37.5" customHeight="1" x14ac:dyDescent="0.2">
      <c r="B14" s="593" t="s">
        <v>15</v>
      </c>
      <c r="C14" s="588">
        <v>41000</v>
      </c>
      <c r="D14" s="588">
        <v>34600</v>
      </c>
      <c r="E14" s="588">
        <v>65500</v>
      </c>
      <c r="F14" s="588">
        <v>71800</v>
      </c>
      <c r="G14" s="588">
        <v>87000</v>
      </c>
      <c r="H14" s="588">
        <v>117000</v>
      </c>
      <c r="I14" s="599" t="s">
        <v>20</v>
      </c>
      <c r="J14" s="551"/>
      <c r="K14" s="551"/>
      <c r="L14" s="551"/>
      <c r="M14" s="551"/>
      <c r="N14" s="551"/>
      <c r="O14" s="551"/>
      <c r="P14" s="551"/>
      <c r="Q14" s="551"/>
      <c r="R14" s="551"/>
      <c r="S14" s="551"/>
    </row>
    <row r="15" spans="2:22" s="589" customFormat="1" ht="37.5" customHeight="1" x14ac:dyDescent="0.2">
      <c r="B15" s="593" t="s">
        <v>16</v>
      </c>
      <c r="C15" s="588">
        <v>12000</v>
      </c>
      <c r="D15" s="588">
        <v>15000</v>
      </c>
      <c r="E15" s="588">
        <v>25000</v>
      </c>
      <c r="F15" s="588">
        <v>28000</v>
      </c>
      <c r="G15" s="588">
        <v>33600</v>
      </c>
      <c r="H15" s="588">
        <v>40000</v>
      </c>
      <c r="I15" s="599" t="s">
        <v>245</v>
      </c>
      <c r="J15" s="551"/>
      <c r="K15" s="551"/>
      <c r="L15" s="551"/>
      <c r="M15" s="551"/>
      <c r="N15" s="551"/>
      <c r="O15" s="551"/>
      <c r="P15" s="551"/>
      <c r="Q15" s="551"/>
      <c r="R15" s="551"/>
      <c r="S15" s="551"/>
    </row>
    <row r="16" spans="2:22" s="589" customFormat="1" ht="37.5" customHeight="1" x14ac:dyDescent="0.2">
      <c r="B16" s="593" t="s">
        <v>246</v>
      </c>
      <c r="C16" s="588">
        <v>5797</v>
      </c>
      <c r="D16" s="588">
        <v>6830</v>
      </c>
      <c r="E16" s="588">
        <v>14600</v>
      </c>
      <c r="F16" s="588">
        <v>16180</v>
      </c>
      <c r="G16" s="588">
        <v>45180</v>
      </c>
      <c r="H16" s="588">
        <v>51460</v>
      </c>
      <c r="I16" s="599" t="s">
        <v>21</v>
      </c>
      <c r="J16" s="551"/>
      <c r="K16" s="551"/>
      <c r="L16" s="551"/>
      <c r="M16" s="551"/>
      <c r="N16" s="551"/>
      <c r="O16" s="551"/>
      <c r="P16" s="551"/>
      <c r="Q16" s="551"/>
      <c r="R16" s="551"/>
      <c r="S16" s="551"/>
    </row>
    <row r="17" spans="2:19" s="589" customFormat="1" ht="37.5" customHeight="1" x14ac:dyDescent="0.2">
      <c r="B17" s="593" t="s">
        <v>17</v>
      </c>
      <c r="C17" s="588">
        <v>31300</v>
      </c>
      <c r="D17" s="588">
        <v>63800</v>
      </c>
      <c r="E17" s="588">
        <v>84800</v>
      </c>
      <c r="F17" s="588">
        <v>85317</v>
      </c>
      <c r="G17" s="588">
        <v>96605</v>
      </c>
      <c r="H17" s="588">
        <v>133880</v>
      </c>
      <c r="I17" s="599" t="s">
        <v>247</v>
      </c>
      <c r="J17" s="551"/>
      <c r="K17" s="551"/>
      <c r="L17" s="551"/>
      <c r="M17" s="551"/>
      <c r="N17" s="551"/>
      <c r="O17" s="551"/>
      <c r="P17" s="551"/>
      <c r="Q17" s="551"/>
      <c r="R17" s="551"/>
      <c r="S17" s="551"/>
    </row>
    <row r="18" spans="2:19" s="589" customFormat="1" ht="37.5" customHeight="1" x14ac:dyDescent="0.2">
      <c r="B18" s="593" t="s">
        <v>778</v>
      </c>
      <c r="C18" s="588">
        <v>20800</v>
      </c>
      <c r="D18" s="588">
        <v>31000</v>
      </c>
      <c r="E18" s="588">
        <v>36050</v>
      </c>
      <c r="F18" s="588">
        <v>68300</v>
      </c>
      <c r="G18" s="588">
        <v>81500</v>
      </c>
      <c r="H18" s="588">
        <v>122000</v>
      </c>
      <c r="I18" s="599" t="s">
        <v>618</v>
      </c>
      <c r="J18" s="551"/>
      <c r="K18" s="551"/>
      <c r="L18" s="551"/>
      <c r="M18" s="551"/>
      <c r="N18" s="551"/>
      <c r="O18" s="551"/>
      <c r="P18" s="551"/>
      <c r="Q18" s="551"/>
      <c r="R18" s="551"/>
      <c r="S18" s="551"/>
    </row>
    <row r="19" spans="2:19" s="589" customFormat="1" ht="37.5" customHeight="1" x14ac:dyDescent="0.2">
      <c r="B19" s="594" t="s">
        <v>779</v>
      </c>
      <c r="C19" s="588">
        <v>6355</v>
      </c>
      <c r="D19" s="588">
        <v>20770</v>
      </c>
      <c r="E19" s="588">
        <v>27500</v>
      </c>
      <c r="F19" s="588">
        <v>52892</v>
      </c>
      <c r="G19" s="588">
        <v>65615</v>
      </c>
      <c r="H19" s="588">
        <v>98710</v>
      </c>
      <c r="I19" s="599" t="s">
        <v>780</v>
      </c>
      <c r="J19" s="551"/>
      <c r="K19" s="551"/>
      <c r="L19" s="551"/>
      <c r="M19" s="551"/>
      <c r="N19" s="551"/>
      <c r="O19" s="551"/>
      <c r="P19" s="551"/>
      <c r="Q19" s="551"/>
      <c r="R19" s="551"/>
      <c r="S19" s="551"/>
    </row>
    <row r="20" spans="2:19" s="589" customFormat="1" ht="15.75" customHeight="1" x14ac:dyDescent="0.2">
      <c r="B20" s="594"/>
      <c r="C20" s="588"/>
      <c r="D20" s="588"/>
      <c r="E20" s="588"/>
      <c r="F20" s="588"/>
      <c r="G20" s="588"/>
      <c r="H20" s="588"/>
      <c r="I20" s="599"/>
      <c r="J20" s="551"/>
      <c r="K20" s="551"/>
      <c r="L20" s="551"/>
      <c r="M20" s="551"/>
      <c r="N20" s="551"/>
      <c r="O20" s="551"/>
      <c r="P20" s="551"/>
      <c r="Q20" s="551"/>
      <c r="R20" s="551"/>
      <c r="S20" s="551"/>
    </row>
    <row r="21" spans="2:19" s="551" customFormat="1" ht="37.5" customHeight="1" x14ac:dyDescent="0.2">
      <c r="B21" s="595" t="s">
        <v>281</v>
      </c>
      <c r="C21" s="586">
        <v>2524</v>
      </c>
      <c r="D21" s="586">
        <v>2574</v>
      </c>
      <c r="E21" s="586">
        <v>2584</v>
      </c>
      <c r="F21" s="586">
        <v>5040</v>
      </c>
      <c r="G21" s="586">
        <v>10940</v>
      </c>
      <c r="H21" s="586">
        <v>14419.5</v>
      </c>
      <c r="I21" s="558" t="s">
        <v>248</v>
      </c>
    </row>
    <row r="22" spans="2:19" s="589" customFormat="1" ht="15.75" customHeight="1" x14ac:dyDescent="0.2">
      <c r="B22" s="594"/>
      <c r="C22" s="588"/>
      <c r="D22" s="588"/>
      <c r="E22" s="588"/>
      <c r="F22" s="588"/>
      <c r="G22" s="588"/>
      <c r="H22" s="588"/>
      <c r="I22" s="599"/>
      <c r="J22" s="551"/>
      <c r="K22" s="551"/>
      <c r="L22" s="551"/>
      <c r="M22" s="551"/>
      <c r="N22" s="551"/>
      <c r="O22" s="551"/>
      <c r="P22" s="551"/>
      <c r="Q22" s="551"/>
      <c r="R22" s="551"/>
      <c r="S22" s="551"/>
    </row>
    <row r="23" spans="2:19" s="551" customFormat="1" ht="37.5" customHeight="1" x14ac:dyDescent="0.2">
      <c r="B23" s="595" t="s">
        <v>282</v>
      </c>
      <c r="C23" s="585">
        <v>198420</v>
      </c>
      <c r="D23" s="585">
        <v>176420</v>
      </c>
      <c r="E23" s="585">
        <v>482220</v>
      </c>
      <c r="F23" s="586">
        <v>774003</v>
      </c>
      <c r="G23" s="586">
        <v>1119670</v>
      </c>
      <c r="H23" s="586">
        <v>1304131</v>
      </c>
      <c r="I23" s="558" t="s">
        <v>249</v>
      </c>
    </row>
    <row r="24" spans="2:19" s="589" customFormat="1" ht="37.5" customHeight="1" x14ac:dyDescent="0.2">
      <c r="B24" s="594" t="s">
        <v>66</v>
      </c>
      <c r="C24" s="588">
        <v>0</v>
      </c>
      <c r="D24" s="588">
        <v>0</v>
      </c>
      <c r="E24" s="588">
        <v>0</v>
      </c>
      <c r="F24" s="588">
        <v>0</v>
      </c>
      <c r="G24" s="588">
        <v>0</v>
      </c>
      <c r="H24" s="588">
        <v>0</v>
      </c>
      <c r="I24" s="599" t="s">
        <v>67</v>
      </c>
      <c r="J24" s="551"/>
      <c r="K24" s="551"/>
      <c r="L24" s="551"/>
      <c r="M24" s="551"/>
      <c r="N24" s="551"/>
      <c r="O24" s="551"/>
      <c r="P24" s="551"/>
      <c r="Q24" s="551"/>
      <c r="R24" s="551"/>
      <c r="S24" s="551"/>
    </row>
    <row r="25" spans="2:19" s="589" customFormat="1" ht="37.5" customHeight="1" x14ac:dyDescent="0.2">
      <c r="B25" s="594" t="s">
        <v>250</v>
      </c>
      <c r="C25" s="591">
        <v>198420</v>
      </c>
      <c r="D25" s="591">
        <v>176420</v>
      </c>
      <c r="E25" s="591">
        <v>482220</v>
      </c>
      <c r="F25" s="591">
        <v>774003</v>
      </c>
      <c r="G25" s="591">
        <v>1119670</v>
      </c>
      <c r="H25" s="591">
        <v>1304131</v>
      </c>
      <c r="I25" s="599" t="s">
        <v>27</v>
      </c>
      <c r="J25" s="551"/>
      <c r="K25" s="551"/>
      <c r="L25" s="551"/>
      <c r="M25" s="551"/>
      <c r="N25" s="551"/>
      <c r="O25" s="551"/>
      <c r="P25" s="551"/>
      <c r="Q25" s="551"/>
      <c r="R25" s="551"/>
      <c r="S25" s="551"/>
    </row>
    <row r="26" spans="2:19" s="589" customFormat="1" ht="15.75" customHeight="1" x14ac:dyDescent="0.2">
      <c r="B26" s="594"/>
      <c r="C26" s="588"/>
      <c r="D26" s="588"/>
      <c r="E26" s="588"/>
      <c r="F26" s="588"/>
      <c r="G26" s="588"/>
      <c r="H26" s="588"/>
      <c r="I26" s="599"/>
      <c r="J26" s="551"/>
      <c r="K26" s="551"/>
      <c r="L26" s="551"/>
      <c r="M26" s="551"/>
      <c r="N26" s="551"/>
      <c r="O26" s="551"/>
      <c r="P26" s="551"/>
      <c r="Q26" s="551"/>
      <c r="R26" s="551"/>
      <c r="S26" s="551"/>
    </row>
    <row r="27" spans="2:19" s="551" customFormat="1" ht="37.5" customHeight="1" x14ac:dyDescent="0.2">
      <c r="B27" s="595" t="s">
        <v>839</v>
      </c>
      <c r="C27" s="585">
        <v>547697.97100000002</v>
      </c>
      <c r="D27" s="585">
        <v>629346.01500000001</v>
      </c>
      <c r="E27" s="585">
        <v>600318.34400000004</v>
      </c>
      <c r="F27" s="586">
        <v>804143.82699999993</v>
      </c>
      <c r="G27" s="586">
        <v>837891.45100000012</v>
      </c>
      <c r="H27" s="586">
        <v>1054820.2889999999</v>
      </c>
      <c r="I27" s="558" t="s">
        <v>840</v>
      </c>
    </row>
    <row r="28" spans="2:19" s="589" customFormat="1" ht="37.5" customHeight="1" x14ac:dyDescent="0.2">
      <c r="B28" s="594" t="s">
        <v>251</v>
      </c>
      <c r="C28" s="588">
        <v>377277.64500000002</v>
      </c>
      <c r="D28" s="588">
        <v>455722.984</v>
      </c>
      <c r="E28" s="588">
        <v>420984.53100000002</v>
      </c>
      <c r="F28" s="588">
        <v>576617.11899999995</v>
      </c>
      <c r="G28" s="588">
        <v>573840.58100000001</v>
      </c>
      <c r="H28" s="588">
        <v>758269.91899999999</v>
      </c>
      <c r="I28" s="599" t="s">
        <v>254</v>
      </c>
      <c r="J28" s="551"/>
      <c r="K28" s="551"/>
      <c r="L28" s="551"/>
      <c r="M28" s="551"/>
      <c r="N28" s="551"/>
      <c r="O28" s="551"/>
      <c r="P28" s="551"/>
      <c r="Q28" s="551"/>
      <c r="R28" s="551"/>
      <c r="S28" s="551"/>
    </row>
    <row r="29" spans="2:19" s="589" customFormat="1" ht="37.5" customHeight="1" x14ac:dyDescent="0.2">
      <c r="B29" s="594" t="s">
        <v>252</v>
      </c>
      <c r="C29" s="588">
        <v>54224.112000000001</v>
      </c>
      <c r="D29" s="588">
        <v>54170.349000000002</v>
      </c>
      <c r="E29" s="588">
        <v>51491.017</v>
      </c>
      <c r="F29" s="588">
        <v>48957.483999999997</v>
      </c>
      <c r="G29" s="588">
        <v>49992.587</v>
      </c>
      <c r="H29" s="588">
        <v>51710.415999999997</v>
      </c>
      <c r="I29" s="599" t="s">
        <v>255</v>
      </c>
      <c r="J29" s="551"/>
      <c r="K29" s="551"/>
      <c r="L29" s="551"/>
      <c r="M29" s="551"/>
      <c r="N29" s="551"/>
      <c r="O29" s="551"/>
      <c r="P29" s="551"/>
      <c r="Q29" s="551"/>
      <c r="R29" s="551"/>
      <c r="S29" s="551"/>
    </row>
    <row r="30" spans="2:19" s="589" customFormat="1" ht="37.5" customHeight="1" x14ac:dyDescent="0.2">
      <c r="B30" s="594" t="s">
        <v>253</v>
      </c>
      <c r="C30" s="588">
        <v>3807</v>
      </c>
      <c r="D30" s="588">
        <v>2883</v>
      </c>
      <c r="E30" s="588">
        <v>4300</v>
      </c>
      <c r="F30" s="588">
        <v>3500</v>
      </c>
      <c r="G30" s="588">
        <v>6700</v>
      </c>
      <c r="H30" s="588">
        <v>11200</v>
      </c>
      <c r="I30" s="599" t="s">
        <v>256</v>
      </c>
      <c r="J30" s="551"/>
      <c r="K30" s="551"/>
      <c r="L30" s="551"/>
      <c r="M30" s="551"/>
      <c r="N30" s="551"/>
      <c r="O30" s="551"/>
      <c r="P30" s="551"/>
      <c r="Q30" s="551"/>
      <c r="R30" s="551"/>
      <c r="S30" s="551"/>
    </row>
    <row r="31" spans="2:19" s="589" customFormat="1" ht="37.5" customHeight="1" x14ac:dyDescent="0.2">
      <c r="B31" s="594" t="s">
        <v>1481</v>
      </c>
      <c r="C31" s="588">
        <v>67126.289000000004</v>
      </c>
      <c r="D31" s="588">
        <v>71054.947</v>
      </c>
      <c r="E31" s="588">
        <v>66953.626000000004</v>
      </c>
      <c r="F31" s="588">
        <v>101516.18700000001</v>
      </c>
      <c r="G31" s="588">
        <v>119258.283</v>
      </c>
      <c r="H31" s="588">
        <v>139232.954</v>
      </c>
      <c r="I31" s="599" t="s">
        <v>1482</v>
      </c>
      <c r="J31" s="551"/>
      <c r="K31" s="551"/>
      <c r="L31" s="551"/>
      <c r="M31" s="551"/>
      <c r="N31" s="551"/>
      <c r="O31" s="551"/>
      <c r="P31" s="551"/>
      <c r="Q31" s="551"/>
      <c r="R31" s="551"/>
      <c r="S31" s="551"/>
    </row>
    <row r="32" spans="2:19" s="589" customFormat="1" ht="37.5" customHeight="1" x14ac:dyDescent="0.2">
      <c r="B32" s="594" t="s">
        <v>1509</v>
      </c>
      <c r="C32" s="588">
        <v>4962.9250000000002</v>
      </c>
      <c r="D32" s="588">
        <v>5214.7349999999997</v>
      </c>
      <c r="E32" s="588">
        <v>6589.17</v>
      </c>
      <c r="F32" s="588">
        <v>8553.0370000000003</v>
      </c>
      <c r="G32" s="588">
        <v>8100</v>
      </c>
      <c r="H32" s="588">
        <v>14407</v>
      </c>
      <c r="I32" s="599" t="s">
        <v>1529</v>
      </c>
      <c r="J32" s="551"/>
      <c r="K32" s="551"/>
      <c r="L32" s="551"/>
      <c r="M32" s="551"/>
      <c r="N32" s="551"/>
      <c r="O32" s="551"/>
      <c r="P32" s="551"/>
      <c r="Q32" s="551"/>
      <c r="R32" s="551"/>
      <c r="S32" s="551"/>
    </row>
    <row r="33" spans="2:19" s="589" customFormat="1" ht="37.5" customHeight="1" x14ac:dyDescent="0.2">
      <c r="B33" s="594" t="s">
        <v>1510</v>
      </c>
      <c r="C33" s="588">
        <v>40300</v>
      </c>
      <c r="D33" s="588">
        <v>40300</v>
      </c>
      <c r="E33" s="588">
        <v>50000</v>
      </c>
      <c r="F33" s="588">
        <v>65000</v>
      </c>
      <c r="G33" s="588">
        <v>80000</v>
      </c>
      <c r="H33" s="588">
        <v>80000</v>
      </c>
      <c r="I33" s="599" t="s">
        <v>1530</v>
      </c>
      <c r="J33" s="551"/>
      <c r="K33" s="551"/>
      <c r="L33" s="551"/>
      <c r="M33" s="551"/>
      <c r="N33" s="551"/>
      <c r="O33" s="551"/>
      <c r="P33" s="551"/>
      <c r="Q33" s="551"/>
      <c r="R33" s="551"/>
      <c r="S33" s="551"/>
    </row>
    <row r="34" spans="2:19" s="589" customFormat="1" ht="15.75" customHeight="1" x14ac:dyDescent="0.2">
      <c r="B34" s="594"/>
      <c r="C34" s="588"/>
      <c r="D34" s="588"/>
      <c r="E34" s="588"/>
      <c r="F34" s="588"/>
      <c r="G34" s="588"/>
      <c r="H34" s="588"/>
      <c r="I34" s="599"/>
      <c r="J34" s="551"/>
      <c r="K34" s="551"/>
      <c r="L34" s="551"/>
      <c r="M34" s="551"/>
      <c r="N34" s="551"/>
      <c r="O34" s="551"/>
      <c r="P34" s="551"/>
      <c r="Q34" s="551"/>
      <c r="R34" s="551"/>
      <c r="S34" s="551"/>
    </row>
    <row r="35" spans="2:19" s="551" customFormat="1" ht="37.5" customHeight="1" x14ac:dyDescent="0.2">
      <c r="B35" s="595" t="s">
        <v>917</v>
      </c>
      <c r="C35" s="585">
        <v>524106.02899999998</v>
      </c>
      <c r="D35" s="585">
        <v>573659.98499999999</v>
      </c>
      <c r="E35" s="585">
        <v>641427.65600000008</v>
      </c>
      <c r="F35" s="586">
        <v>754324.17299999995</v>
      </c>
      <c r="G35" s="586">
        <v>808998.549</v>
      </c>
      <c r="H35" s="586">
        <v>945579.21100000001</v>
      </c>
      <c r="I35" s="558" t="s">
        <v>617</v>
      </c>
    </row>
    <row r="36" spans="2:19" s="589" customFormat="1" ht="37.5" customHeight="1" x14ac:dyDescent="0.2">
      <c r="B36" s="594" t="s">
        <v>257</v>
      </c>
      <c r="C36" s="588">
        <v>17477.934000000001</v>
      </c>
      <c r="D36" s="588">
        <v>11943.156000000001</v>
      </c>
      <c r="E36" s="588">
        <v>19694.900000000001</v>
      </c>
      <c r="F36" s="588">
        <v>12720.2</v>
      </c>
      <c r="G36" s="588">
        <v>9570.5</v>
      </c>
      <c r="H36" s="588">
        <v>6246.5069999999996</v>
      </c>
      <c r="I36" s="599" t="s">
        <v>918</v>
      </c>
      <c r="J36" s="551"/>
      <c r="K36" s="551"/>
      <c r="L36" s="551"/>
      <c r="M36" s="551"/>
      <c r="N36" s="551"/>
      <c r="O36" s="551"/>
      <c r="P36" s="551"/>
      <c r="Q36" s="551"/>
      <c r="R36" s="551"/>
      <c r="S36" s="551"/>
    </row>
    <row r="37" spans="2:19" s="589" customFormat="1" ht="37.5" customHeight="1" x14ac:dyDescent="0.2">
      <c r="B37" s="594" t="s">
        <v>158</v>
      </c>
      <c r="C37" s="588">
        <v>506628.09499999997</v>
      </c>
      <c r="D37" s="588">
        <v>561716.82900000003</v>
      </c>
      <c r="E37" s="588">
        <v>621732.75600000005</v>
      </c>
      <c r="F37" s="588">
        <v>741603.973</v>
      </c>
      <c r="G37" s="588">
        <v>799428.049</v>
      </c>
      <c r="H37" s="588">
        <v>939332.70400000003</v>
      </c>
      <c r="I37" s="599" t="s">
        <v>763</v>
      </c>
      <c r="J37" s="551"/>
      <c r="K37" s="551"/>
      <c r="L37" s="551"/>
      <c r="M37" s="551"/>
      <c r="N37" s="551"/>
      <c r="O37" s="551"/>
      <c r="P37" s="551"/>
      <c r="Q37" s="551"/>
      <c r="R37" s="551"/>
      <c r="S37" s="551"/>
    </row>
    <row r="38" spans="2:19" s="589" customFormat="1" ht="37.5" customHeight="1" x14ac:dyDescent="0.2">
      <c r="B38" s="594" t="s">
        <v>159</v>
      </c>
      <c r="C38" s="588">
        <v>0</v>
      </c>
      <c r="D38" s="588">
        <v>0</v>
      </c>
      <c r="E38" s="588">
        <v>0</v>
      </c>
      <c r="F38" s="588">
        <v>0</v>
      </c>
      <c r="G38" s="588">
        <v>0</v>
      </c>
      <c r="H38" s="588">
        <v>0</v>
      </c>
      <c r="I38" s="599" t="s">
        <v>764</v>
      </c>
      <c r="J38" s="551"/>
      <c r="K38" s="551"/>
      <c r="L38" s="551"/>
      <c r="M38" s="551"/>
      <c r="N38" s="551"/>
      <c r="O38" s="551"/>
      <c r="P38" s="551"/>
      <c r="Q38" s="551"/>
      <c r="R38" s="551"/>
      <c r="S38" s="551"/>
    </row>
    <row r="39" spans="2:19" s="589" customFormat="1" ht="15.75" customHeight="1" x14ac:dyDescent="0.2">
      <c r="B39" s="594"/>
      <c r="C39" s="588"/>
      <c r="D39" s="588"/>
      <c r="E39" s="588"/>
      <c r="F39" s="588"/>
      <c r="G39" s="588"/>
      <c r="H39" s="588"/>
      <c r="I39" s="599"/>
      <c r="J39" s="551"/>
      <c r="K39" s="551"/>
      <c r="L39" s="551"/>
      <c r="M39" s="551"/>
      <c r="N39" s="551"/>
      <c r="O39" s="551"/>
      <c r="P39" s="551"/>
      <c r="Q39" s="551"/>
      <c r="R39" s="551"/>
      <c r="S39" s="551"/>
    </row>
    <row r="40" spans="2:19" s="551" customFormat="1" ht="37.5" customHeight="1" x14ac:dyDescent="0.2">
      <c r="B40" s="592" t="s">
        <v>852</v>
      </c>
      <c r="C40" s="585">
        <v>1390000</v>
      </c>
      <c r="D40" s="585">
        <v>1554000</v>
      </c>
      <c r="E40" s="585">
        <v>1980000</v>
      </c>
      <c r="F40" s="586">
        <v>2660000</v>
      </c>
      <c r="G40" s="586">
        <v>3187000</v>
      </c>
      <c r="H40" s="586">
        <v>3882000</v>
      </c>
      <c r="I40" s="558" t="s">
        <v>332</v>
      </c>
    </row>
    <row r="41" spans="2:19" s="358" customFormat="1" ht="24.95" customHeight="1" thickBot="1" x14ac:dyDescent="0.75">
      <c r="B41" s="596"/>
      <c r="C41" s="466"/>
      <c r="D41" s="466"/>
      <c r="E41" s="466"/>
      <c r="F41" s="466"/>
      <c r="G41" s="466"/>
      <c r="H41" s="466"/>
      <c r="I41" s="600"/>
    </row>
    <row r="42" spans="2:19" ht="9" customHeight="1" thickTop="1" x14ac:dyDescent="0.35">
      <c r="B42" s="597"/>
      <c r="I42" s="597"/>
    </row>
    <row r="43" spans="2:19" s="53" customFormat="1" ht="18.75" customHeight="1" x14ac:dyDescent="0.5">
      <c r="B43" s="601" t="s">
        <v>1743</v>
      </c>
      <c r="C43" s="333"/>
      <c r="D43" s="333"/>
      <c r="E43" s="333"/>
      <c r="F43" s="333"/>
      <c r="G43" s="333"/>
      <c r="H43" s="333"/>
      <c r="I43" s="601" t="s">
        <v>1744</v>
      </c>
    </row>
    <row r="44" spans="2:19" s="53" customFormat="1" ht="18.75" customHeight="1" x14ac:dyDescent="0.5">
      <c r="B44" s="520"/>
    </row>
    <row r="45" spans="2:19" s="37" customFormat="1" ht="21.75" x14ac:dyDescent="0.5">
      <c r="B45" s="598"/>
    </row>
    <row r="46" spans="2:19" ht="21.75" customHeight="1" x14ac:dyDescent="0.5">
      <c r="B46" s="597"/>
      <c r="H46" s="37"/>
    </row>
    <row r="47" spans="2:19" x14ac:dyDescent="0.35">
      <c r="B47" s="597"/>
      <c r="C47" s="165"/>
      <c r="D47" s="165"/>
      <c r="E47" s="165"/>
      <c r="F47" s="165"/>
      <c r="G47" s="165"/>
      <c r="H47" s="165"/>
      <c r="I47" s="165"/>
    </row>
    <row r="48" spans="2:19" x14ac:dyDescent="0.35">
      <c r="B48" s="597"/>
      <c r="C48" s="165"/>
      <c r="D48" s="165"/>
      <c r="E48" s="165"/>
      <c r="F48" s="165"/>
      <c r="G48" s="165"/>
      <c r="H48" s="165"/>
      <c r="I48" s="165"/>
    </row>
    <row r="49" spans="2:9" x14ac:dyDescent="0.35">
      <c r="B49" s="597"/>
      <c r="C49" s="165"/>
      <c r="D49" s="165"/>
      <c r="E49" s="165"/>
      <c r="F49" s="165"/>
      <c r="G49" s="165"/>
      <c r="H49" s="165"/>
      <c r="I49" s="165"/>
    </row>
    <row r="50" spans="2:9" x14ac:dyDescent="0.35">
      <c r="B50" s="597"/>
      <c r="C50" s="165"/>
      <c r="D50" s="165"/>
      <c r="E50" s="165"/>
      <c r="F50" s="165"/>
      <c r="G50" s="165"/>
      <c r="H50" s="165"/>
      <c r="I50" s="165"/>
    </row>
    <row r="51" spans="2:9" x14ac:dyDescent="0.35">
      <c r="B51" s="597"/>
      <c r="C51" s="165"/>
      <c r="D51" s="165"/>
      <c r="E51" s="165"/>
      <c r="F51" s="165"/>
      <c r="G51" s="165"/>
      <c r="H51" s="165"/>
      <c r="I51" s="165"/>
    </row>
    <row r="52" spans="2:9" x14ac:dyDescent="0.35">
      <c r="B52" s="597"/>
      <c r="C52" s="165"/>
      <c r="D52" s="165"/>
      <c r="E52" s="165"/>
      <c r="F52" s="165"/>
      <c r="G52" s="165"/>
      <c r="H52" s="165"/>
      <c r="I52" s="165"/>
    </row>
    <row r="53" spans="2:9" x14ac:dyDescent="0.35">
      <c r="B53" s="597"/>
      <c r="C53" s="165"/>
      <c r="D53" s="165"/>
      <c r="E53" s="165"/>
      <c r="F53" s="165"/>
      <c r="G53" s="165"/>
      <c r="H53" s="165"/>
      <c r="I53" s="165"/>
    </row>
    <row r="54" spans="2:9" x14ac:dyDescent="0.35">
      <c r="B54" s="597"/>
      <c r="C54" s="165"/>
      <c r="D54" s="165"/>
      <c r="E54" s="165"/>
      <c r="F54" s="165"/>
      <c r="G54" s="165"/>
      <c r="H54" s="165"/>
      <c r="I54" s="165"/>
    </row>
    <row r="55" spans="2:9" x14ac:dyDescent="0.35">
      <c r="B55" s="597"/>
      <c r="C55" s="165"/>
      <c r="D55" s="165"/>
      <c r="E55" s="165"/>
      <c r="F55" s="165"/>
      <c r="G55" s="165"/>
      <c r="H55" s="165"/>
      <c r="I55" s="165"/>
    </row>
    <row r="56" spans="2:9" x14ac:dyDescent="0.35">
      <c r="B56" s="597"/>
      <c r="C56" s="165"/>
      <c r="D56" s="165"/>
      <c r="E56" s="165"/>
      <c r="F56" s="165"/>
      <c r="G56" s="165"/>
      <c r="H56" s="165"/>
      <c r="I56" s="165"/>
    </row>
    <row r="57" spans="2:9" x14ac:dyDescent="0.35">
      <c r="B57" s="597"/>
      <c r="C57" s="165"/>
      <c r="D57" s="165"/>
      <c r="E57" s="165"/>
      <c r="F57" s="165"/>
      <c r="G57" s="165"/>
      <c r="H57" s="165"/>
      <c r="I57" s="165"/>
    </row>
    <row r="58" spans="2:9" x14ac:dyDescent="0.35">
      <c r="B58" s="597"/>
      <c r="C58" s="165"/>
      <c r="D58" s="165"/>
      <c r="E58" s="165"/>
      <c r="F58" s="165"/>
      <c r="G58" s="165"/>
      <c r="H58" s="165"/>
      <c r="I58" s="165"/>
    </row>
    <row r="59" spans="2:9" x14ac:dyDescent="0.35">
      <c r="B59" s="597"/>
      <c r="C59" s="165"/>
      <c r="D59" s="165"/>
      <c r="E59" s="165"/>
      <c r="F59" s="165"/>
      <c r="G59" s="165"/>
      <c r="H59" s="165"/>
      <c r="I59" s="165"/>
    </row>
    <row r="60" spans="2:9" x14ac:dyDescent="0.35">
      <c r="B60" s="597"/>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1" t="s">
        <v>1841</v>
      </c>
      <c r="C3" s="1938"/>
      <c r="D3" s="1938"/>
      <c r="E3" s="1938"/>
      <c r="F3" s="1938"/>
      <c r="G3" s="1938"/>
      <c r="H3" s="1938"/>
      <c r="I3" s="1938"/>
    </row>
    <row r="4" spans="2:22" s="5" customFormat="1" ht="12.75" customHeight="1" x14ac:dyDescent="0.85">
      <c r="B4" s="1551"/>
      <c r="C4" s="1551"/>
      <c r="D4" s="1551"/>
      <c r="E4" s="1551"/>
      <c r="F4" s="1551"/>
      <c r="G4" s="1551"/>
      <c r="H4" s="1551"/>
      <c r="I4" s="1551"/>
    </row>
    <row r="5" spans="2:22" ht="36.75" x14ac:dyDescent="0.85">
      <c r="B5" s="1771" t="s">
        <v>1842</v>
      </c>
      <c r="C5" s="1938"/>
      <c r="D5" s="1938"/>
      <c r="E5" s="1938"/>
      <c r="F5" s="1938"/>
      <c r="G5" s="1938"/>
      <c r="H5" s="1938"/>
      <c r="I5" s="1938"/>
    </row>
    <row r="6" spans="2:22" ht="19.5" customHeight="1" x14ac:dyDescent="0.65">
      <c r="B6" s="88"/>
      <c r="C6" s="86"/>
      <c r="D6" s="86"/>
      <c r="E6" s="86"/>
      <c r="F6" s="86"/>
      <c r="G6" s="86"/>
      <c r="H6" s="86"/>
    </row>
    <row r="7" spans="2:22" s="37" customFormat="1" ht="22.5" x14ac:dyDescent="0.5">
      <c r="B7" s="602" t="s">
        <v>1720</v>
      </c>
      <c r="C7" s="228"/>
      <c r="D7" s="228"/>
      <c r="E7" s="228"/>
      <c r="F7" s="228"/>
      <c r="G7" s="228"/>
      <c r="H7" s="228"/>
      <c r="I7" s="228" t="s">
        <v>1724</v>
      </c>
      <c r="M7" s="79"/>
    </row>
    <row r="8" spans="2:22" ht="18.75" customHeight="1" thickBot="1" x14ac:dyDescent="0.55000000000000004">
      <c r="B8" s="416"/>
      <c r="C8" s="416"/>
      <c r="D8" s="416"/>
      <c r="E8" s="416"/>
      <c r="F8" s="416"/>
      <c r="G8" s="416"/>
      <c r="H8" s="416"/>
      <c r="I8" s="416"/>
    </row>
    <row r="9" spans="2:22" s="257" customFormat="1" ht="24.95" customHeight="1" thickTop="1" x14ac:dyDescent="0.7">
      <c r="B9" s="1768" t="s">
        <v>885</v>
      </c>
      <c r="C9" s="1758">
        <v>2014</v>
      </c>
      <c r="D9" s="1758">
        <v>2015</v>
      </c>
      <c r="E9" s="1758">
        <v>2016</v>
      </c>
      <c r="F9" s="1758">
        <v>2017</v>
      </c>
      <c r="G9" s="1758">
        <v>2018</v>
      </c>
      <c r="H9" s="1758">
        <v>2019</v>
      </c>
      <c r="I9" s="1765" t="s">
        <v>884</v>
      </c>
    </row>
    <row r="10" spans="2:22" s="338" customFormat="1" ht="24.95" customHeight="1" x14ac:dyDescent="0.7">
      <c r="B10" s="1769"/>
      <c r="C10" s="1759"/>
      <c r="D10" s="1759"/>
      <c r="E10" s="1759"/>
      <c r="F10" s="1759"/>
      <c r="G10" s="1759"/>
      <c r="H10" s="1759"/>
      <c r="I10" s="1766"/>
    </row>
    <row r="11" spans="2:22" s="257" customFormat="1" ht="24.95" customHeight="1" x14ac:dyDescent="0.7">
      <c r="B11" s="1770"/>
      <c r="C11" s="1760"/>
      <c r="D11" s="1760"/>
      <c r="E11" s="1760"/>
      <c r="F11" s="1760"/>
      <c r="G11" s="1760"/>
      <c r="H11" s="1760"/>
      <c r="I11" s="1767"/>
    </row>
    <row r="12" spans="2:22" s="257" customFormat="1" ht="15" customHeight="1" x14ac:dyDescent="0.7">
      <c r="B12" s="377"/>
      <c r="C12" s="435"/>
      <c r="D12" s="435"/>
      <c r="E12" s="435"/>
      <c r="F12" s="435"/>
      <c r="G12" s="435"/>
      <c r="H12" s="435"/>
      <c r="I12" s="603"/>
    </row>
    <row r="13" spans="2:22" s="257" customFormat="1" ht="24.75" customHeight="1" x14ac:dyDescent="0.7">
      <c r="B13" s="377" t="s">
        <v>765</v>
      </c>
      <c r="C13" s="435"/>
      <c r="D13" s="435"/>
      <c r="E13" s="435"/>
      <c r="F13" s="435"/>
      <c r="G13" s="435"/>
      <c r="H13" s="435"/>
      <c r="I13" s="329" t="s">
        <v>402</v>
      </c>
    </row>
    <row r="14" spans="2:22" s="257" customFormat="1" ht="15" customHeight="1" x14ac:dyDescent="0.7">
      <c r="B14" s="612"/>
      <c r="C14" s="397"/>
      <c r="D14" s="397"/>
      <c r="E14" s="397"/>
      <c r="F14" s="397"/>
      <c r="G14" s="397"/>
      <c r="H14" s="397"/>
      <c r="I14" s="603"/>
    </row>
    <row r="15" spans="2:22" s="359" customFormat="1" ht="24.75" customHeight="1" x14ac:dyDescent="0.2">
      <c r="B15" s="595" t="s">
        <v>388</v>
      </c>
      <c r="C15" s="360">
        <v>770905.26</v>
      </c>
      <c r="D15" s="360">
        <v>859467.04</v>
      </c>
      <c r="E15" s="360">
        <v>1214826.425</v>
      </c>
      <c r="F15" s="361">
        <v>1478250.52</v>
      </c>
      <c r="G15" s="361">
        <v>1642192.2150000001</v>
      </c>
      <c r="H15" s="361">
        <v>1973876.13</v>
      </c>
      <c r="I15" s="604" t="s">
        <v>23</v>
      </c>
      <c r="J15" s="362"/>
      <c r="K15" s="362"/>
      <c r="L15" s="362"/>
      <c r="M15" s="362"/>
      <c r="N15" s="362"/>
      <c r="O15" s="362"/>
      <c r="P15" s="362"/>
      <c r="Q15" s="362"/>
      <c r="R15" s="362"/>
      <c r="S15" s="362"/>
    </row>
    <row r="16" spans="2:22" s="364" customFormat="1" ht="24.95" customHeight="1" x14ac:dyDescent="0.2">
      <c r="B16" s="594" t="s">
        <v>283</v>
      </c>
      <c r="C16" s="328">
        <v>11189.07</v>
      </c>
      <c r="D16" s="328">
        <v>13814.86</v>
      </c>
      <c r="E16" s="328">
        <v>17372.205000000002</v>
      </c>
      <c r="F16" s="328">
        <v>23177.79</v>
      </c>
      <c r="G16" s="328">
        <v>20059.014999999999</v>
      </c>
      <c r="H16" s="328">
        <v>24842.080000000002</v>
      </c>
      <c r="I16" s="606" t="s">
        <v>389</v>
      </c>
      <c r="J16" s="362"/>
      <c r="K16" s="362"/>
      <c r="L16" s="362"/>
      <c r="M16" s="362"/>
      <c r="N16" s="362"/>
      <c r="O16" s="362"/>
      <c r="P16" s="362"/>
      <c r="Q16" s="362"/>
      <c r="R16" s="362"/>
      <c r="S16" s="362"/>
    </row>
    <row r="17" spans="2:19" s="364" customFormat="1" ht="24.95" customHeight="1" x14ac:dyDescent="0.2">
      <c r="B17" s="594" t="s">
        <v>284</v>
      </c>
      <c r="C17" s="328">
        <v>189123.9</v>
      </c>
      <c r="D17" s="328">
        <v>192735.59</v>
      </c>
      <c r="E17" s="328">
        <v>224138.88500000001</v>
      </c>
      <c r="F17" s="328">
        <v>261618.39499999999</v>
      </c>
      <c r="G17" s="328">
        <v>282762.38</v>
      </c>
      <c r="H17" s="328">
        <v>328075.435</v>
      </c>
      <c r="I17" s="606" t="s">
        <v>745</v>
      </c>
      <c r="J17" s="362"/>
      <c r="K17" s="362"/>
      <c r="L17" s="362"/>
      <c r="M17" s="362"/>
      <c r="N17" s="362"/>
      <c r="O17" s="362"/>
      <c r="P17" s="362"/>
      <c r="Q17" s="362"/>
      <c r="R17" s="362"/>
      <c r="S17" s="362"/>
    </row>
    <row r="18" spans="2:19" s="364" customFormat="1" ht="24.95" customHeight="1" x14ac:dyDescent="0.2">
      <c r="B18" s="594" t="s">
        <v>742</v>
      </c>
      <c r="C18" s="328">
        <v>227479.67</v>
      </c>
      <c r="D18" s="328">
        <v>285240.89500000002</v>
      </c>
      <c r="E18" s="328">
        <v>405714.74</v>
      </c>
      <c r="F18" s="328">
        <v>585185.80000000005</v>
      </c>
      <c r="G18" s="328">
        <v>89607.85</v>
      </c>
      <c r="H18" s="328">
        <v>113511.85</v>
      </c>
      <c r="I18" s="606" t="s">
        <v>390</v>
      </c>
      <c r="J18" s="362"/>
      <c r="K18" s="362"/>
      <c r="L18" s="362"/>
      <c r="M18" s="362"/>
      <c r="N18" s="362"/>
      <c r="O18" s="362"/>
      <c r="P18" s="362"/>
      <c r="Q18" s="362"/>
      <c r="R18" s="362"/>
      <c r="S18" s="362"/>
    </row>
    <row r="19" spans="2:19" s="364" customFormat="1" ht="24.95" customHeight="1" x14ac:dyDescent="0.2">
      <c r="B19" s="594" t="s">
        <v>285</v>
      </c>
      <c r="C19" s="328">
        <v>14604.415000000001</v>
      </c>
      <c r="D19" s="328">
        <v>19275.509999999998</v>
      </c>
      <c r="E19" s="328">
        <v>26566.25</v>
      </c>
      <c r="F19" s="328">
        <v>35559.26</v>
      </c>
      <c r="G19" s="328">
        <v>46991.15</v>
      </c>
      <c r="H19" s="328">
        <v>53783.125</v>
      </c>
      <c r="I19" s="606" t="s">
        <v>746</v>
      </c>
      <c r="J19" s="362"/>
      <c r="K19" s="362"/>
      <c r="L19" s="362"/>
      <c r="M19" s="362"/>
      <c r="N19" s="362"/>
      <c r="O19" s="362"/>
      <c r="P19" s="362"/>
      <c r="Q19" s="362"/>
      <c r="R19" s="362"/>
      <c r="S19" s="362"/>
    </row>
    <row r="20" spans="2:19" s="364" customFormat="1" ht="24.95" customHeight="1" x14ac:dyDescent="0.2">
      <c r="B20" s="594" t="s">
        <v>743</v>
      </c>
      <c r="C20" s="328">
        <v>41579.26</v>
      </c>
      <c r="D20" s="328">
        <v>47141.86</v>
      </c>
      <c r="E20" s="328">
        <v>60653.324999999997</v>
      </c>
      <c r="F20" s="328">
        <v>85224.44</v>
      </c>
      <c r="G20" s="328">
        <v>100695.11</v>
      </c>
      <c r="H20" s="328">
        <v>124989.44500000001</v>
      </c>
      <c r="I20" s="606" t="s">
        <v>391</v>
      </c>
      <c r="J20" s="362"/>
      <c r="K20" s="362"/>
      <c r="L20" s="362"/>
      <c r="M20" s="362"/>
      <c r="N20" s="362"/>
      <c r="O20" s="362"/>
      <c r="P20" s="362"/>
      <c r="Q20" s="362"/>
      <c r="R20" s="362"/>
      <c r="S20" s="362"/>
    </row>
    <row r="21" spans="2:19" s="364" customFormat="1" ht="24.95" customHeight="1" x14ac:dyDescent="0.2">
      <c r="B21" s="594" t="s">
        <v>392</v>
      </c>
      <c r="C21" s="328">
        <v>98337.044999999998</v>
      </c>
      <c r="D21" s="328">
        <v>104387.41</v>
      </c>
      <c r="E21" s="328">
        <v>142746.86499999999</v>
      </c>
      <c r="F21" s="328">
        <v>169820.465</v>
      </c>
      <c r="G21" s="328">
        <v>193542.26500000001</v>
      </c>
      <c r="H21" s="328">
        <v>224181.69500000001</v>
      </c>
      <c r="I21" s="606" t="s">
        <v>393</v>
      </c>
      <c r="J21" s="362"/>
      <c r="K21" s="362"/>
      <c r="L21" s="362"/>
      <c r="M21" s="362"/>
      <c r="N21" s="362"/>
      <c r="O21" s="362"/>
      <c r="P21" s="362"/>
      <c r="Q21" s="362"/>
      <c r="R21" s="362"/>
      <c r="S21" s="362"/>
    </row>
    <row r="22" spans="2:19" s="364" customFormat="1" ht="24.95" customHeight="1" x14ac:dyDescent="0.2">
      <c r="B22" s="594" t="s">
        <v>286</v>
      </c>
      <c r="C22" s="328">
        <v>3034.645</v>
      </c>
      <c r="D22" s="328">
        <v>3246.585</v>
      </c>
      <c r="E22" s="328">
        <v>3998.7049999999999</v>
      </c>
      <c r="F22" s="328">
        <v>5497.0450000000001</v>
      </c>
      <c r="G22" s="328">
        <v>7193.51</v>
      </c>
      <c r="H22" s="328">
        <v>9175.32</v>
      </c>
      <c r="I22" s="606" t="s">
        <v>675</v>
      </c>
      <c r="J22" s="362"/>
      <c r="K22" s="362"/>
      <c r="L22" s="362"/>
      <c r="M22" s="362"/>
      <c r="N22" s="362"/>
      <c r="O22" s="362"/>
      <c r="P22" s="362"/>
      <c r="Q22" s="362"/>
      <c r="R22" s="362"/>
      <c r="S22" s="362"/>
    </row>
    <row r="23" spans="2:19" s="364" customFormat="1" ht="24.95" customHeight="1" x14ac:dyDescent="0.2">
      <c r="B23" s="594" t="s">
        <v>394</v>
      </c>
      <c r="C23" s="328">
        <v>33656.92</v>
      </c>
      <c r="D23" s="328">
        <v>40249.985000000001</v>
      </c>
      <c r="E23" s="328">
        <v>55225.415000000001</v>
      </c>
      <c r="F23" s="328">
        <v>82274.104999999996</v>
      </c>
      <c r="G23" s="328">
        <v>96136.524999999994</v>
      </c>
      <c r="H23" s="328">
        <v>123258.215</v>
      </c>
      <c r="I23" s="606" t="s">
        <v>233</v>
      </c>
      <c r="J23" s="362"/>
      <c r="K23" s="362"/>
      <c r="L23" s="362"/>
      <c r="M23" s="362"/>
      <c r="N23" s="362"/>
      <c r="O23" s="362"/>
      <c r="P23" s="362"/>
      <c r="Q23" s="362"/>
      <c r="R23" s="362"/>
      <c r="S23" s="362"/>
    </row>
    <row r="24" spans="2:19" s="364" customFormat="1" ht="24.95" customHeight="1" x14ac:dyDescent="0.2">
      <c r="B24" s="594" t="s">
        <v>744</v>
      </c>
      <c r="C24" s="328">
        <v>151900.33499999999</v>
      </c>
      <c r="D24" s="328">
        <v>153374.345</v>
      </c>
      <c r="E24" s="328">
        <v>278410.03499999997</v>
      </c>
      <c r="F24" s="328">
        <v>229893.22</v>
      </c>
      <c r="G24" s="328">
        <v>805204.41</v>
      </c>
      <c r="H24" s="328">
        <v>972058.96499999997</v>
      </c>
      <c r="I24" s="606" t="s">
        <v>234</v>
      </c>
      <c r="J24" s="362"/>
      <c r="K24" s="362"/>
      <c r="L24" s="362"/>
      <c r="M24" s="362"/>
      <c r="N24" s="362"/>
      <c r="O24" s="362"/>
      <c r="P24" s="362"/>
      <c r="Q24" s="362"/>
      <c r="R24" s="362"/>
      <c r="S24" s="362"/>
    </row>
    <row r="25" spans="2:19" s="364" customFormat="1" ht="15" customHeight="1" x14ac:dyDescent="0.2">
      <c r="B25" s="613"/>
      <c r="C25" s="328"/>
      <c r="D25" s="328"/>
      <c r="E25" s="328"/>
      <c r="F25" s="328"/>
      <c r="G25" s="328"/>
      <c r="H25" s="328"/>
      <c r="I25" s="607"/>
      <c r="J25" s="362"/>
      <c r="K25" s="362"/>
      <c r="L25" s="362"/>
      <c r="M25" s="362"/>
      <c r="N25" s="362"/>
      <c r="O25" s="362"/>
      <c r="P25" s="362"/>
      <c r="Q25" s="362"/>
      <c r="R25" s="362"/>
      <c r="S25" s="362"/>
    </row>
    <row r="26" spans="2:19" s="359" customFormat="1" ht="24.95" customHeight="1" x14ac:dyDescent="0.2">
      <c r="B26" s="595" t="s">
        <v>235</v>
      </c>
      <c r="C26" s="361">
        <v>34384.22</v>
      </c>
      <c r="D26" s="361">
        <v>33174.184999999998</v>
      </c>
      <c r="E26" s="361">
        <v>38425.21</v>
      </c>
      <c r="F26" s="361">
        <v>58791.224999999999</v>
      </c>
      <c r="G26" s="361">
        <v>71297.695000000007</v>
      </c>
      <c r="H26" s="361">
        <v>91621.404999999999</v>
      </c>
      <c r="I26" s="604" t="s">
        <v>676</v>
      </c>
      <c r="J26" s="362"/>
      <c r="K26" s="362"/>
      <c r="L26" s="362"/>
      <c r="M26" s="362"/>
      <c r="N26" s="362"/>
      <c r="O26" s="362"/>
      <c r="P26" s="362"/>
      <c r="Q26" s="362"/>
      <c r="R26" s="362"/>
      <c r="S26" s="362"/>
    </row>
    <row r="27" spans="2:19" s="364" customFormat="1" ht="15" customHeight="1" x14ac:dyDescent="0.2">
      <c r="B27" s="613"/>
      <c r="C27" s="328"/>
      <c r="D27" s="328"/>
      <c r="E27" s="328"/>
      <c r="F27" s="328"/>
      <c r="G27" s="328"/>
      <c r="H27" s="328"/>
      <c r="I27" s="607"/>
      <c r="J27" s="362"/>
      <c r="K27" s="362"/>
      <c r="L27" s="362"/>
      <c r="M27" s="362"/>
      <c r="N27" s="362"/>
      <c r="O27" s="362"/>
      <c r="P27" s="362"/>
      <c r="Q27" s="362"/>
      <c r="R27" s="362"/>
      <c r="S27" s="362"/>
    </row>
    <row r="28" spans="2:19" s="359" customFormat="1" ht="24.95" customHeight="1" x14ac:dyDescent="0.2">
      <c r="B28" s="595" t="s">
        <v>236</v>
      </c>
      <c r="C28" s="361">
        <v>13421.514999999999</v>
      </c>
      <c r="D28" s="361">
        <v>10986.705</v>
      </c>
      <c r="E28" s="361">
        <v>14310.33</v>
      </c>
      <c r="F28" s="361">
        <v>23805.685000000001</v>
      </c>
      <c r="G28" s="361">
        <v>26795.924999999999</v>
      </c>
      <c r="H28" s="361">
        <v>38612.74</v>
      </c>
      <c r="I28" s="604" t="s">
        <v>53</v>
      </c>
      <c r="J28" s="362"/>
      <c r="K28" s="362"/>
      <c r="L28" s="362"/>
      <c r="M28" s="362"/>
      <c r="N28" s="362"/>
      <c r="O28" s="362"/>
      <c r="P28" s="362"/>
      <c r="Q28" s="362"/>
      <c r="R28" s="362"/>
      <c r="S28" s="362"/>
    </row>
    <row r="29" spans="2:19" s="364" customFormat="1" ht="15" customHeight="1" x14ac:dyDescent="0.2">
      <c r="B29" s="613"/>
      <c r="C29" s="328"/>
      <c r="D29" s="328"/>
      <c r="E29" s="328"/>
      <c r="F29" s="328"/>
      <c r="G29" s="328"/>
      <c r="H29" s="328"/>
      <c r="I29" s="607"/>
      <c r="J29" s="362"/>
      <c r="K29" s="362"/>
      <c r="L29" s="362"/>
      <c r="M29" s="362"/>
      <c r="N29" s="362"/>
      <c r="O29" s="362"/>
      <c r="P29" s="362"/>
      <c r="Q29" s="362"/>
      <c r="R29" s="362"/>
      <c r="S29" s="362"/>
    </row>
    <row r="30" spans="2:19" s="359" customFormat="1" ht="24.95" customHeight="1" x14ac:dyDescent="0.2">
      <c r="B30" s="595" t="s">
        <v>237</v>
      </c>
      <c r="C30" s="361">
        <v>4061.9</v>
      </c>
      <c r="D30" s="361">
        <v>5449.35</v>
      </c>
      <c r="E30" s="361">
        <v>14196.695</v>
      </c>
      <c r="F30" s="361">
        <v>21858.834999999999</v>
      </c>
      <c r="G30" s="361">
        <v>22681.83</v>
      </c>
      <c r="H30" s="361">
        <v>36104.39</v>
      </c>
      <c r="I30" s="604" t="s">
        <v>238</v>
      </c>
      <c r="J30" s="362"/>
      <c r="K30" s="362"/>
      <c r="L30" s="362"/>
      <c r="M30" s="362"/>
      <c r="N30" s="362"/>
      <c r="O30" s="362"/>
      <c r="P30" s="362"/>
      <c r="Q30" s="362"/>
      <c r="R30" s="362"/>
      <c r="S30" s="362"/>
    </row>
    <row r="31" spans="2:19" s="364" customFormat="1" ht="15" customHeight="1" x14ac:dyDescent="0.2">
      <c r="B31" s="613"/>
      <c r="C31" s="328"/>
      <c r="D31" s="328"/>
      <c r="E31" s="328"/>
      <c r="F31" s="328"/>
      <c r="G31" s="328"/>
      <c r="H31" s="328"/>
      <c r="I31" s="607"/>
      <c r="J31" s="362"/>
      <c r="K31" s="362"/>
      <c r="L31" s="362"/>
      <c r="M31" s="362"/>
      <c r="N31" s="362"/>
      <c r="O31" s="362"/>
      <c r="P31" s="362"/>
      <c r="Q31" s="362"/>
      <c r="R31" s="362"/>
      <c r="S31" s="362"/>
    </row>
    <row r="32" spans="2:19" s="359" customFormat="1" ht="24.95" customHeight="1" x14ac:dyDescent="0.2">
      <c r="B32" s="595" t="s">
        <v>239</v>
      </c>
      <c r="C32" s="361">
        <v>61420.235000000001</v>
      </c>
      <c r="D32" s="361">
        <v>62813.644999999997</v>
      </c>
      <c r="E32" s="361">
        <v>37448.705000000002</v>
      </c>
      <c r="F32" s="361">
        <v>55913.52</v>
      </c>
      <c r="G32" s="361">
        <v>64388.995000000003</v>
      </c>
      <c r="H32" s="361">
        <v>123139.675</v>
      </c>
      <c r="I32" s="604" t="s">
        <v>240</v>
      </c>
      <c r="J32" s="362"/>
      <c r="K32" s="362"/>
      <c r="L32" s="362"/>
      <c r="M32" s="362"/>
      <c r="N32" s="362"/>
      <c r="O32" s="362"/>
      <c r="P32" s="362"/>
      <c r="Q32" s="362"/>
      <c r="R32" s="362"/>
      <c r="S32" s="362"/>
    </row>
    <row r="33" spans="2:19" s="364" customFormat="1" ht="15" customHeight="1" x14ac:dyDescent="0.2">
      <c r="B33" s="613"/>
      <c r="C33" s="328"/>
      <c r="D33" s="328"/>
      <c r="E33" s="328"/>
      <c r="F33" s="328"/>
      <c r="G33" s="328"/>
      <c r="H33" s="328"/>
      <c r="I33" s="607"/>
      <c r="J33" s="362"/>
      <c r="K33" s="362"/>
      <c r="L33" s="362"/>
      <c r="M33" s="362"/>
      <c r="N33" s="362"/>
      <c r="O33" s="362"/>
      <c r="P33" s="362"/>
      <c r="Q33" s="362"/>
      <c r="R33" s="362"/>
      <c r="S33" s="362"/>
    </row>
    <row r="34" spans="2:19" s="359" customFormat="1" ht="24.95" customHeight="1" x14ac:dyDescent="0.2">
      <c r="B34" s="595" t="s">
        <v>241</v>
      </c>
      <c r="C34" s="361">
        <v>1724.645</v>
      </c>
      <c r="D34" s="361">
        <v>4377.6000000000004</v>
      </c>
      <c r="E34" s="361">
        <v>9208.6450000000004</v>
      </c>
      <c r="F34" s="361">
        <v>14628.254999999999</v>
      </c>
      <c r="G34" s="361">
        <v>16885.685000000001</v>
      </c>
      <c r="H34" s="361">
        <v>20108.009999999998</v>
      </c>
      <c r="I34" s="604" t="s">
        <v>695</v>
      </c>
      <c r="J34" s="362"/>
      <c r="K34" s="362"/>
      <c r="L34" s="362"/>
      <c r="M34" s="362"/>
      <c r="N34" s="362"/>
      <c r="O34" s="362"/>
      <c r="P34" s="362"/>
      <c r="Q34" s="362"/>
      <c r="R34" s="362"/>
      <c r="S34" s="362"/>
    </row>
    <row r="35" spans="2:19" s="364" customFormat="1" ht="15" customHeight="1" x14ac:dyDescent="0.2">
      <c r="B35" s="613"/>
      <c r="C35" s="328"/>
      <c r="D35" s="328"/>
      <c r="E35" s="328"/>
      <c r="F35" s="328"/>
      <c r="G35" s="328"/>
      <c r="H35" s="328"/>
      <c r="I35" s="607"/>
      <c r="J35" s="362"/>
      <c r="K35" s="362"/>
      <c r="L35" s="362"/>
      <c r="M35" s="362"/>
      <c r="N35" s="362"/>
      <c r="O35" s="362"/>
      <c r="P35" s="362"/>
      <c r="Q35" s="362"/>
      <c r="R35" s="362"/>
      <c r="S35" s="362"/>
    </row>
    <row r="36" spans="2:19" s="359" customFormat="1" ht="24.95" customHeight="1" x14ac:dyDescent="0.2">
      <c r="B36" s="595" t="s">
        <v>242</v>
      </c>
      <c r="C36" s="361">
        <v>3139.29</v>
      </c>
      <c r="D36" s="361">
        <v>4148.335</v>
      </c>
      <c r="E36" s="361">
        <v>6188.21</v>
      </c>
      <c r="F36" s="361">
        <v>17587.365000000002</v>
      </c>
      <c r="G36" s="361">
        <v>7714.9</v>
      </c>
      <c r="H36" s="361">
        <v>14644.165999999999</v>
      </c>
      <c r="I36" s="604" t="s">
        <v>243</v>
      </c>
      <c r="J36" s="362"/>
      <c r="K36" s="362"/>
      <c r="L36" s="362"/>
      <c r="M36" s="362"/>
      <c r="N36" s="362"/>
      <c r="O36" s="362"/>
      <c r="P36" s="362"/>
      <c r="Q36" s="362"/>
      <c r="R36" s="362"/>
      <c r="S36" s="362"/>
    </row>
    <row r="37" spans="2:19" s="364" customFormat="1" ht="15" customHeight="1" x14ac:dyDescent="0.2">
      <c r="B37" s="613"/>
      <c r="C37" s="328"/>
      <c r="D37" s="328"/>
      <c r="E37" s="328"/>
      <c r="F37" s="328"/>
      <c r="G37" s="328"/>
      <c r="H37" s="328"/>
      <c r="I37" s="607"/>
      <c r="J37" s="362"/>
      <c r="K37" s="362"/>
      <c r="L37" s="362"/>
      <c r="M37" s="362"/>
      <c r="N37" s="362"/>
      <c r="O37" s="362"/>
      <c r="P37" s="362"/>
      <c r="Q37" s="362"/>
      <c r="R37" s="362"/>
      <c r="S37" s="362"/>
    </row>
    <row r="38" spans="2:19" s="359" customFormat="1" ht="24.95" customHeight="1" x14ac:dyDescent="0.2">
      <c r="B38" s="595" t="s">
        <v>398</v>
      </c>
      <c r="C38" s="361">
        <v>19185.685000000001</v>
      </c>
      <c r="D38" s="361">
        <v>17162.02</v>
      </c>
      <c r="E38" s="361">
        <v>18984.41</v>
      </c>
      <c r="F38" s="361">
        <v>29634.985000000001</v>
      </c>
      <c r="G38" s="361">
        <v>36171.404999999999</v>
      </c>
      <c r="H38" s="361">
        <v>54483.105000000003</v>
      </c>
      <c r="I38" s="604" t="s">
        <v>54</v>
      </c>
      <c r="J38" s="362"/>
      <c r="K38" s="362"/>
      <c r="L38" s="362"/>
      <c r="M38" s="362"/>
      <c r="N38" s="362"/>
      <c r="O38" s="362"/>
      <c r="P38" s="362"/>
      <c r="Q38" s="362"/>
      <c r="R38" s="362"/>
      <c r="S38" s="362"/>
    </row>
    <row r="39" spans="2:19" s="364" customFormat="1" ht="15" customHeight="1" x14ac:dyDescent="0.2">
      <c r="B39" s="613"/>
      <c r="C39" s="328"/>
      <c r="D39" s="328"/>
      <c r="E39" s="328"/>
      <c r="F39" s="328"/>
      <c r="G39" s="328"/>
      <c r="H39" s="328"/>
      <c r="I39" s="607"/>
      <c r="J39" s="362"/>
      <c r="K39" s="362"/>
      <c r="L39" s="362"/>
      <c r="M39" s="362"/>
      <c r="N39" s="362"/>
      <c r="O39" s="362"/>
      <c r="P39" s="362"/>
      <c r="Q39" s="362"/>
      <c r="R39" s="362"/>
      <c r="S39" s="362"/>
    </row>
    <row r="40" spans="2:19" s="359" customFormat="1" ht="24.95" customHeight="1" x14ac:dyDescent="0.2">
      <c r="B40" s="595" t="s">
        <v>259</v>
      </c>
      <c r="C40" s="361">
        <v>3018.5</v>
      </c>
      <c r="D40" s="361">
        <v>5733.3</v>
      </c>
      <c r="E40" s="361">
        <v>8927.1</v>
      </c>
      <c r="F40" s="361">
        <v>18586.5</v>
      </c>
      <c r="G40" s="361">
        <v>28597.5</v>
      </c>
      <c r="H40" s="361">
        <v>39271</v>
      </c>
      <c r="I40" s="604" t="s">
        <v>55</v>
      </c>
      <c r="J40" s="362"/>
      <c r="K40" s="362"/>
      <c r="L40" s="362"/>
      <c r="M40" s="362"/>
      <c r="N40" s="362"/>
      <c r="O40" s="362"/>
      <c r="P40" s="362"/>
      <c r="Q40" s="362"/>
      <c r="R40" s="362"/>
      <c r="S40" s="362"/>
    </row>
    <row r="41" spans="2:19" s="364" customFormat="1" ht="15" customHeight="1" x14ac:dyDescent="0.2">
      <c r="B41" s="613"/>
      <c r="C41" s="328"/>
      <c r="D41" s="328"/>
      <c r="E41" s="328"/>
      <c r="F41" s="328"/>
      <c r="G41" s="328"/>
      <c r="H41" s="328"/>
      <c r="I41" s="607"/>
      <c r="J41" s="362"/>
      <c r="K41" s="362"/>
      <c r="L41" s="362"/>
      <c r="M41" s="362"/>
      <c r="N41" s="362"/>
      <c r="O41" s="362"/>
      <c r="P41" s="362"/>
      <c r="Q41" s="362"/>
      <c r="R41" s="362"/>
      <c r="S41" s="362"/>
    </row>
    <row r="42" spans="2:19" s="359" customFormat="1" ht="24.95" customHeight="1" x14ac:dyDescent="0.2">
      <c r="B42" s="595" t="s">
        <v>244</v>
      </c>
      <c r="C42" s="361">
        <v>478738.75</v>
      </c>
      <c r="D42" s="361">
        <v>550687.81999999995</v>
      </c>
      <c r="E42" s="361">
        <v>617484.27</v>
      </c>
      <c r="F42" s="361">
        <v>940943.11</v>
      </c>
      <c r="G42" s="361">
        <v>1270273.8500000001</v>
      </c>
      <c r="H42" s="361">
        <v>1490139.379</v>
      </c>
      <c r="I42" s="604" t="s">
        <v>775</v>
      </c>
      <c r="J42" s="362"/>
      <c r="K42" s="362"/>
      <c r="L42" s="362"/>
      <c r="M42" s="362"/>
      <c r="N42" s="362"/>
      <c r="O42" s="362"/>
      <c r="P42" s="362"/>
      <c r="Q42" s="362"/>
      <c r="R42" s="362"/>
      <c r="S42" s="362"/>
    </row>
    <row r="43" spans="2:19" s="364" customFormat="1" ht="15" customHeight="1" x14ac:dyDescent="0.2">
      <c r="B43" s="613"/>
      <c r="C43" s="328"/>
      <c r="D43" s="328"/>
      <c r="E43" s="328"/>
      <c r="F43" s="328"/>
      <c r="G43" s="328"/>
      <c r="H43" s="328"/>
      <c r="I43" s="607"/>
      <c r="J43" s="362"/>
      <c r="K43" s="362"/>
      <c r="L43" s="362"/>
      <c r="M43" s="362"/>
      <c r="N43" s="362"/>
      <c r="O43" s="362"/>
      <c r="P43" s="362"/>
      <c r="Q43" s="362"/>
      <c r="R43" s="362"/>
      <c r="S43" s="362"/>
    </row>
    <row r="44" spans="2:19" s="364" customFormat="1" ht="24.95" customHeight="1" x14ac:dyDescent="0.2">
      <c r="B44" s="592" t="s">
        <v>852</v>
      </c>
      <c r="C44" s="360">
        <v>1390000</v>
      </c>
      <c r="D44" s="360">
        <v>1554000</v>
      </c>
      <c r="E44" s="360">
        <v>1980000.0000000002</v>
      </c>
      <c r="F44" s="361">
        <v>2660000</v>
      </c>
      <c r="G44" s="361">
        <v>3187000.0000000005</v>
      </c>
      <c r="H44" s="361">
        <v>3882000</v>
      </c>
      <c r="I44" s="604" t="s">
        <v>332</v>
      </c>
      <c r="J44" s="362"/>
      <c r="K44" s="362"/>
      <c r="L44" s="362"/>
      <c r="M44" s="362"/>
      <c r="N44" s="362"/>
      <c r="O44" s="362"/>
      <c r="P44" s="362"/>
      <c r="Q44" s="362"/>
      <c r="R44" s="362"/>
      <c r="S44" s="362"/>
    </row>
    <row r="45" spans="2:19" s="359" customFormat="1" ht="24.95" customHeight="1" thickBot="1" x14ac:dyDescent="0.25">
      <c r="B45" s="592"/>
      <c r="C45" s="361"/>
      <c r="D45" s="361"/>
      <c r="E45" s="361"/>
      <c r="F45" s="361"/>
      <c r="G45" s="361"/>
      <c r="H45" s="361"/>
      <c r="I45" s="604"/>
      <c r="J45" s="362"/>
      <c r="K45" s="362"/>
      <c r="L45" s="362"/>
      <c r="M45" s="362"/>
      <c r="N45" s="362"/>
      <c r="O45" s="362"/>
      <c r="P45" s="362"/>
      <c r="Q45" s="362"/>
      <c r="R45" s="362"/>
      <c r="S45" s="362"/>
    </row>
    <row r="46" spans="2:19" s="364" customFormat="1" ht="15" customHeight="1" thickTop="1" x14ac:dyDescent="0.2">
      <c r="B46" s="614"/>
      <c r="C46" s="611"/>
      <c r="D46" s="611"/>
      <c r="E46" s="611"/>
      <c r="F46" s="611"/>
      <c r="G46" s="611"/>
      <c r="H46" s="611"/>
      <c r="I46" s="608"/>
      <c r="J46" s="362"/>
      <c r="K46" s="362"/>
      <c r="L46" s="362"/>
      <c r="M46" s="362"/>
      <c r="N46" s="362"/>
      <c r="O46" s="362"/>
      <c r="P46" s="362"/>
      <c r="Q46" s="362"/>
      <c r="R46" s="362"/>
      <c r="S46" s="362"/>
    </row>
    <row r="47" spans="2:19" s="364" customFormat="1" ht="24.75" customHeight="1" x14ac:dyDescent="0.2">
      <c r="B47" s="613" t="s">
        <v>403</v>
      </c>
      <c r="C47" s="328"/>
      <c r="D47" s="328"/>
      <c r="E47" s="328"/>
      <c r="F47" s="328"/>
      <c r="G47" s="328"/>
      <c r="H47" s="328"/>
      <c r="I47" s="609" t="s">
        <v>741</v>
      </c>
      <c r="J47" s="362"/>
      <c r="K47" s="362"/>
      <c r="L47" s="362"/>
      <c r="M47" s="362"/>
      <c r="N47" s="362"/>
      <c r="O47" s="362"/>
      <c r="P47" s="362"/>
      <c r="Q47" s="362"/>
      <c r="R47" s="362"/>
      <c r="S47" s="362"/>
    </row>
    <row r="48" spans="2:19" s="364" customFormat="1" ht="15" customHeight="1" x14ac:dyDescent="0.2">
      <c r="B48" s="613"/>
      <c r="C48" s="328"/>
      <c r="D48" s="328"/>
      <c r="E48" s="328"/>
      <c r="F48" s="328"/>
      <c r="G48" s="328"/>
      <c r="H48" s="328"/>
      <c r="I48" s="607"/>
      <c r="J48" s="362"/>
      <c r="K48" s="362"/>
      <c r="L48" s="362"/>
      <c r="M48" s="362"/>
      <c r="N48" s="362"/>
      <c r="O48" s="362"/>
      <c r="P48" s="362"/>
      <c r="Q48" s="362"/>
      <c r="R48" s="362"/>
      <c r="S48" s="362"/>
    </row>
    <row r="49" spans="2:31" s="359" customFormat="1" ht="24.95" customHeight="1" x14ac:dyDescent="0.2">
      <c r="B49" s="592" t="s">
        <v>776</v>
      </c>
      <c r="C49" s="360">
        <v>921043.71499999997</v>
      </c>
      <c r="D49" s="360">
        <v>1040516.72</v>
      </c>
      <c r="E49" s="360">
        <v>1233485.085</v>
      </c>
      <c r="F49" s="361">
        <v>1803545.88</v>
      </c>
      <c r="G49" s="361">
        <v>1608325.48</v>
      </c>
      <c r="H49" s="361">
        <v>1863363.2949999999</v>
      </c>
      <c r="I49" s="604" t="s">
        <v>860</v>
      </c>
      <c r="J49" s="362"/>
      <c r="K49" s="362"/>
      <c r="L49" s="362"/>
      <c r="M49" s="362"/>
      <c r="N49" s="362"/>
      <c r="O49" s="362"/>
      <c r="P49" s="362"/>
      <c r="Q49" s="362"/>
      <c r="R49" s="362"/>
      <c r="S49" s="362"/>
      <c r="T49" s="362"/>
      <c r="U49" s="362"/>
      <c r="V49" s="362"/>
      <c r="W49" s="362"/>
      <c r="X49" s="362"/>
      <c r="Y49" s="362"/>
      <c r="Z49" s="362"/>
      <c r="AA49" s="362"/>
      <c r="AB49" s="362"/>
      <c r="AC49" s="362"/>
      <c r="AD49" s="362"/>
      <c r="AE49" s="362"/>
    </row>
    <row r="50" spans="2:31" s="364" customFormat="1" ht="24.95" customHeight="1" x14ac:dyDescent="0.2">
      <c r="B50" s="594" t="s">
        <v>777</v>
      </c>
      <c r="C50" s="328">
        <v>390296.88</v>
      </c>
      <c r="D50" s="328">
        <v>403347.81</v>
      </c>
      <c r="E50" s="328">
        <v>487483.69500000001</v>
      </c>
      <c r="F50" s="328">
        <v>601171</v>
      </c>
      <c r="G50" s="328">
        <v>1298183.03</v>
      </c>
      <c r="H50" s="328">
        <v>1487834.37</v>
      </c>
      <c r="I50" s="606" t="s">
        <v>56</v>
      </c>
      <c r="J50" s="362"/>
      <c r="K50" s="362"/>
      <c r="L50" s="362"/>
      <c r="M50" s="362"/>
      <c r="N50" s="362"/>
      <c r="O50" s="362"/>
      <c r="P50" s="362"/>
      <c r="Q50" s="362"/>
      <c r="R50" s="362"/>
      <c r="S50" s="362"/>
      <c r="T50" s="362"/>
      <c r="U50" s="362"/>
      <c r="V50" s="362"/>
      <c r="W50" s="362"/>
      <c r="X50" s="362"/>
      <c r="Y50" s="362"/>
      <c r="Z50" s="362"/>
      <c r="AA50" s="362"/>
      <c r="AB50" s="362"/>
      <c r="AC50" s="362"/>
      <c r="AD50" s="362"/>
      <c r="AE50" s="362"/>
    </row>
    <row r="51" spans="2:31" s="364" customFormat="1" ht="24.95" customHeight="1" x14ac:dyDescent="0.2">
      <c r="B51" s="594" t="s">
        <v>144</v>
      </c>
      <c r="C51" s="328">
        <v>76542.845000000001</v>
      </c>
      <c r="D51" s="328">
        <v>93051.345000000001</v>
      </c>
      <c r="E51" s="328">
        <v>121303.65</v>
      </c>
      <c r="F51" s="328">
        <v>176441.9</v>
      </c>
      <c r="G51" s="328">
        <v>214149.245</v>
      </c>
      <c r="H51" s="328">
        <v>272978.90999999997</v>
      </c>
      <c r="I51" s="606" t="s">
        <v>57</v>
      </c>
      <c r="J51" s="362"/>
      <c r="K51" s="362"/>
      <c r="L51" s="362"/>
      <c r="M51" s="362"/>
      <c r="N51" s="362"/>
      <c r="O51" s="362"/>
      <c r="P51" s="362"/>
      <c r="Q51" s="362"/>
      <c r="R51" s="362"/>
      <c r="S51" s="362"/>
      <c r="T51" s="362"/>
      <c r="U51" s="362"/>
      <c r="V51" s="362"/>
      <c r="W51" s="362"/>
      <c r="X51" s="362"/>
      <c r="Y51" s="362"/>
      <c r="Z51" s="362"/>
      <c r="AA51" s="362"/>
      <c r="AB51" s="362"/>
      <c r="AC51" s="362"/>
      <c r="AD51" s="362"/>
      <c r="AE51" s="362"/>
    </row>
    <row r="52" spans="2:31" s="364" customFormat="1" ht="24.95" customHeight="1" x14ac:dyDescent="0.2">
      <c r="B52" s="594" t="s">
        <v>145</v>
      </c>
      <c r="C52" s="328">
        <v>268232.99</v>
      </c>
      <c r="D52" s="328">
        <v>302042.565</v>
      </c>
      <c r="E52" s="328">
        <v>270203.74</v>
      </c>
      <c r="F52" s="328">
        <v>510232.98</v>
      </c>
      <c r="G52" s="328">
        <v>93848.205000000002</v>
      </c>
      <c r="H52" s="328">
        <v>99850.014999999999</v>
      </c>
      <c r="I52" s="606" t="s">
        <v>401</v>
      </c>
      <c r="J52" s="362"/>
      <c r="K52" s="362"/>
      <c r="L52" s="362"/>
      <c r="M52" s="362"/>
      <c r="N52" s="362"/>
      <c r="O52" s="362"/>
      <c r="P52" s="362"/>
      <c r="Q52" s="362"/>
      <c r="R52" s="362"/>
      <c r="S52" s="362"/>
      <c r="T52" s="362"/>
      <c r="U52" s="362"/>
      <c r="V52" s="362"/>
      <c r="W52" s="362"/>
      <c r="X52" s="362"/>
      <c r="Y52" s="362"/>
      <c r="Z52" s="362"/>
      <c r="AA52" s="362"/>
      <c r="AB52" s="362"/>
      <c r="AC52" s="362"/>
      <c r="AD52" s="362"/>
      <c r="AE52" s="362"/>
    </row>
    <row r="53" spans="2:31" s="364" customFormat="1" ht="24.95" customHeight="1" x14ac:dyDescent="0.2">
      <c r="B53" s="594" t="s">
        <v>244</v>
      </c>
      <c r="C53" s="328">
        <v>185971</v>
      </c>
      <c r="D53" s="328">
        <v>242075</v>
      </c>
      <c r="E53" s="328">
        <v>354494</v>
      </c>
      <c r="F53" s="328">
        <v>515700</v>
      </c>
      <c r="G53" s="328">
        <v>2145</v>
      </c>
      <c r="H53" s="328">
        <v>2700</v>
      </c>
      <c r="I53" s="606" t="s">
        <v>775</v>
      </c>
      <c r="J53" s="362"/>
      <c r="K53" s="362"/>
      <c r="L53" s="362"/>
      <c r="M53" s="362"/>
      <c r="N53" s="362"/>
      <c r="O53" s="362"/>
      <c r="P53" s="362"/>
      <c r="Q53" s="362"/>
      <c r="R53" s="362"/>
      <c r="S53" s="362"/>
      <c r="T53" s="362"/>
      <c r="U53" s="362"/>
      <c r="V53" s="362"/>
      <c r="W53" s="362"/>
      <c r="X53" s="362"/>
      <c r="Y53" s="362"/>
      <c r="Z53" s="362"/>
      <c r="AA53" s="362"/>
      <c r="AB53" s="362"/>
      <c r="AC53" s="362"/>
      <c r="AD53" s="362"/>
      <c r="AE53" s="362"/>
    </row>
    <row r="54" spans="2:31" s="364" customFormat="1" ht="15" customHeight="1" x14ac:dyDescent="0.2">
      <c r="B54" s="613"/>
      <c r="C54" s="328"/>
      <c r="D54" s="328"/>
      <c r="E54" s="328"/>
      <c r="F54" s="328"/>
      <c r="G54" s="328"/>
      <c r="H54" s="328"/>
      <c r="I54" s="607"/>
      <c r="J54" s="362"/>
      <c r="K54" s="362"/>
      <c r="L54" s="362"/>
      <c r="M54" s="362"/>
      <c r="N54" s="362"/>
      <c r="O54" s="362"/>
      <c r="P54" s="362"/>
      <c r="Q54" s="362"/>
      <c r="R54" s="362"/>
      <c r="S54" s="362"/>
      <c r="T54" s="362"/>
      <c r="U54" s="362"/>
      <c r="V54" s="362"/>
      <c r="W54" s="362"/>
      <c r="X54" s="362"/>
      <c r="Y54" s="362"/>
      <c r="Z54" s="362"/>
      <c r="AA54" s="362"/>
      <c r="AB54" s="362"/>
      <c r="AC54" s="362"/>
      <c r="AD54" s="362"/>
      <c r="AE54" s="362"/>
    </row>
    <row r="55" spans="2:31" s="359" customFormat="1" ht="24.95" customHeight="1" x14ac:dyDescent="0.2">
      <c r="B55" s="592" t="s">
        <v>146</v>
      </c>
      <c r="C55" s="360">
        <v>380000</v>
      </c>
      <c r="D55" s="360">
        <v>410000</v>
      </c>
      <c r="E55" s="360">
        <v>510000</v>
      </c>
      <c r="F55" s="361">
        <v>678000</v>
      </c>
      <c r="G55" s="361">
        <v>825000</v>
      </c>
      <c r="H55" s="361">
        <v>1100000</v>
      </c>
      <c r="I55" s="604" t="s">
        <v>752</v>
      </c>
      <c r="J55" s="362"/>
      <c r="K55" s="362"/>
      <c r="L55" s="362"/>
      <c r="M55" s="362"/>
      <c r="N55" s="362"/>
      <c r="O55" s="362"/>
      <c r="P55" s="362"/>
      <c r="Q55" s="362"/>
      <c r="R55" s="362"/>
      <c r="S55" s="362"/>
      <c r="T55" s="362"/>
      <c r="U55" s="362"/>
      <c r="V55" s="362"/>
      <c r="W55" s="362"/>
      <c r="X55" s="362"/>
      <c r="Y55" s="362"/>
      <c r="Z55" s="362"/>
      <c r="AA55" s="362"/>
      <c r="AB55" s="362"/>
      <c r="AC55" s="362"/>
      <c r="AD55" s="362"/>
      <c r="AE55" s="362"/>
    </row>
    <row r="56" spans="2:31" s="364" customFormat="1" ht="24.95" customHeight="1" x14ac:dyDescent="0.2">
      <c r="B56" s="594" t="s">
        <v>147</v>
      </c>
      <c r="C56" s="328">
        <v>362522.06599999999</v>
      </c>
      <c r="D56" s="328">
        <v>398056.84399999998</v>
      </c>
      <c r="E56" s="328">
        <v>490305.1</v>
      </c>
      <c r="F56" s="328">
        <v>665279.80000000005</v>
      </c>
      <c r="G56" s="328">
        <v>815429.5</v>
      </c>
      <c r="H56" s="328">
        <v>1093753.4950000001</v>
      </c>
      <c r="I56" s="606" t="s">
        <v>287</v>
      </c>
      <c r="J56" s="362"/>
      <c r="K56" s="362"/>
      <c r="L56" s="362"/>
      <c r="M56" s="362"/>
      <c r="N56" s="362"/>
      <c r="O56" s="362"/>
      <c r="P56" s="362"/>
      <c r="Q56" s="362"/>
      <c r="R56" s="362"/>
      <c r="S56" s="362"/>
      <c r="T56" s="362"/>
      <c r="U56" s="362"/>
      <c r="V56" s="362"/>
      <c r="W56" s="362"/>
      <c r="X56" s="362"/>
      <c r="Y56" s="362"/>
      <c r="Z56" s="362"/>
      <c r="AA56" s="362"/>
      <c r="AB56" s="362"/>
      <c r="AC56" s="362"/>
      <c r="AD56" s="362"/>
      <c r="AE56" s="362"/>
    </row>
    <row r="57" spans="2:31" s="364" customFormat="1" ht="24.95" customHeight="1" x14ac:dyDescent="0.2">
      <c r="B57" s="594" t="s">
        <v>148</v>
      </c>
      <c r="C57" s="328">
        <v>17477.934000000001</v>
      </c>
      <c r="D57" s="328">
        <v>11943.156000000001</v>
      </c>
      <c r="E57" s="328">
        <v>19694.900000000001</v>
      </c>
      <c r="F57" s="328">
        <v>12720.2</v>
      </c>
      <c r="G57" s="328">
        <v>9570.5</v>
      </c>
      <c r="H57" s="328">
        <v>6246.5050000000001</v>
      </c>
      <c r="I57" s="606" t="s">
        <v>74</v>
      </c>
      <c r="J57" s="362"/>
      <c r="K57" s="362"/>
      <c r="L57" s="362"/>
      <c r="M57" s="362"/>
      <c r="N57" s="362"/>
      <c r="O57" s="362"/>
      <c r="P57" s="362"/>
      <c r="Q57" s="362"/>
      <c r="R57" s="362"/>
      <c r="S57" s="362"/>
      <c r="T57" s="362"/>
      <c r="U57" s="362"/>
      <c r="V57" s="362"/>
      <c r="W57" s="362"/>
      <c r="X57" s="362"/>
      <c r="Y57" s="362"/>
      <c r="Z57" s="362"/>
      <c r="AA57" s="362"/>
      <c r="AB57" s="362"/>
      <c r="AC57" s="362"/>
      <c r="AD57" s="362"/>
      <c r="AE57" s="362"/>
    </row>
    <row r="58" spans="2:31" s="364" customFormat="1" ht="15" customHeight="1" x14ac:dyDescent="0.2">
      <c r="B58" s="613"/>
      <c r="C58" s="328"/>
      <c r="D58" s="328"/>
      <c r="E58" s="328"/>
      <c r="F58" s="328"/>
      <c r="G58" s="328"/>
      <c r="H58" s="328"/>
      <c r="I58" s="607"/>
      <c r="J58" s="362"/>
      <c r="K58" s="362"/>
      <c r="L58" s="362"/>
      <c r="M58" s="362"/>
      <c r="N58" s="362"/>
      <c r="O58" s="362"/>
      <c r="P58" s="362"/>
      <c r="Q58" s="362"/>
      <c r="R58" s="362"/>
      <c r="S58" s="362"/>
      <c r="T58" s="362"/>
      <c r="U58" s="362"/>
      <c r="V58" s="362"/>
      <c r="W58" s="362"/>
      <c r="X58" s="362"/>
      <c r="Y58" s="362"/>
      <c r="Z58" s="362"/>
      <c r="AA58" s="362"/>
      <c r="AB58" s="362"/>
      <c r="AC58" s="362"/>
      <c r="AD58" s="362"/>
      <c r="AE58" s="362"/>
    </row>
    <row r="59" spans="2:31" s="359" customFormat="1" ht="24.95" customHeight="1" x14ac:dyDescent="0.2">
      <c r="B59" s="592" t="s">
        <v>1260</v>
      </c>
      <c r="C59" s="361">
        <v>88956.285000000003</v>
      </c>
      <c r="D59" s="361">
        <v>103483.28</v>
      </c>
      <c r="E59" s="361">
        <v>236514.91500000001</v>
      </c>
      <c r="F59" s="361">
        <v>178454.12</v>
      </c>
      <c r="G59" s="361">
        <v>753674.52</v>
      </c>
      <c r="H59" s="361">
        <v>918636.70499999996</v>
      </c>
      <c r="I59" s="604" t="s">
        <v>919</v>
      </c>
      <c r="J59" s="362"/>
      <c r="K59" s="362"/>
      <c r="L59" s="362"/>
      <c r="M59" s="362"/>
      <c r="N59" s="362"/>
      <c r="O59" s="362"/>
      <c r="P59" s="362"/>
      <c r="Q59" s="362"/>
      <c r="R59" s="362"/>
      <c r="S59" s="362"/>
      <c r="T59" s="362"/>
      <c r="U59" s="362"/>
      <c r="V59" s="362"/>
      <c r="W59" s="362"/>
      <c r="X59" s="362"/>
      <c r="Y59" s="362"/>
      <c r="Z59" s="362"/>
      <c r="AA59" s="362"/>
      <c r="AB59" s="362"/>
      <c r="AC59" s="362"/>
      <c r="AD59" s="362"/>
      <c r="AE59" s="362"/>
    </row>
    <row r="60" spans="2:31" s="364" customFormat="1" ht="15" customHeight="1" x14ac:dyDescent="0.2">
      <c r="B60" s="613"/>
      <c r="C60" s="328"/>
      <c r="D60" s="328"/>
      <c r="E60" s="328"/>
      <c r="F60" s="328"/>
      <c r="G60" s="328"/>
      <c r="H60" s="328"/>
      <c r="I60" s="607"/>
      <c r="J60" s="362"/>
      <c r="K60" s="362"/>
      <c r="L60" s="362"/>
      <c r="M60" s="362"/>
      <c r="N60" s="362"/>
      <c r="O60" s="362"/>
      <c r="P60" s="362"/>
      <c r="Q60" s="362"/>
      <c r="R60" s="362"/>
      <c r="S60" s="362"/>
      <c r="T60" s="362"/>
      <c r="U60" s="362"/>
      <c r="V60" s="362"/>
      <c r="W60" s="362"/>
      <c r="X60" s="362"/>
      <c r="Y60" s="362"/>
      <c r="Z60" s="362"/>
      <c r="AA60" s="362"/>
      <c r="AB60" s="362"/>
      <c r="AC60" s="362"/>
      <c r="AD60" s="362"/>
      <c r="AE60" s="362"/>
    </row>
    <row r="61" spans="2:31" s="364" customFormat="1" ht="24.95" customHeight="1" x14ac:dyDescent="0.2">
      <c r="B61" s="592" t="s">
        <v>852</v>
      </c>
      <c r="C61" s="360">
        <v>1390000</v>
      </c>
      <c r="D61" s="360">
        <v>1554000</v>
      </c>
      <c r="E61" s="360">
        <v>1980000</v>
      </c>
      <c r="F61" s="361">
        <v>2660000</v>
      </c>
      <c r="G61" s="361">
        <v>3187000</v>
      </c>
      <c r="H61" s="361">
        <v>3882000</v>
      </c>
      <c r="I61" s="604" t="s">
        <v>332</v>
      </c>
      <c r="J61" s="362"/>
      <c r="K61" s="362"/>
      <c r="L61" s="362"/>
      <c r="M61" s="362"/>
      <c r="N61" s="362"/>
      <c r="O61" s="362"/>
      <c r="P61" s="362"/>
      <c r="Q61" s="362"/>
      <c r="R61" s="362"/>
      <c r="S61" s="362"/>
      <c r="T61" s="362"/>
      <c r="U61" s="362"/>
      <c r="V61" s="362"/>
      <c r="W61" s="362"/>
      <c r="X61" s="362"/>
      <c r="Y61" s="362"/>
      <c r="Z61" s="362"/>
      <c r="AA61" s="362"/>
      <c r="AB61" s="362"/>
      <c r="AC61" s="362"/>
      <c r="AD61" s="362"/>
      <c r="AE61" s="362"/>
    </row>
    <row r="62" spans="2:31" s="257" customFormat="1" ht="24.95" customHeight="1" thickBot="1" x14ac:dyDescent="0.75">
      <c r="B62" s="596"/>
      <c r="C62" s="1674"/>
      <c r="D62" s="1674"/>
      <c r="E62" s="1674"/>
      <c r="F62" s="1674"/>
      <c r="G62" s="1674"/>
      <c r="H62" s="1674"/>
      <c r="I62" s="610"/>
      <c r="J62" s="362"/>
      <c r="K62" s="362"/>
      <c r="L62" s="362"/>
      <c r="M62" s="362"/>
      <c r="N62" s="362"/>
      <c r="O62" s="362"/>
      <c r="P62" s="362"/>
    </row>
    <row r="63" spans="2:31" ht="9" customHeight="1" thickTop="1" x14ac:dyDescent="0.5">
      <c r="B63" s="37"/>
      <c r="C63" s="37"/>
      <c r="D63" s="37"/>
      <c r="E63" s="37"/>
      <c r="F63" s="37"/>
      <c r="G63" s="37"/>
      <c r="H63" s="37"/>
      <c r="I63" s="37"/>
      <c r="L63" s="157"/>
    </row>
    <row r="64" spans="2:31" s="53" customFormat="1" ht="18.75" customHeight="1" x14ac:dyDescent="0.5">
      <c r="B64" s="333" t="s">
        <v>1545</v>
      </c>
      <c r="C64" s="333"/>
      <c r="D64" s="333"/>
      <c r="E64" s="333"/>
      <c r="F64" s="333"/>
      <c r="G64" s="333"/>
      <c r="H64" s="333"/>
      <c r="I64" s="333" t="s">
        <v>1744</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584" customWidth="1"/>
    <col min="2" max="2" width="83.42578125" style="1584" customWidth="1"/>
    <col min="3" max="16384" width="9.140625" style="1584"/>
  </cols>
  <sheetData>
    <row r="1" spans="1:2" ht="43.5" customHeight="1" x14ac:dyDescent="0.2">
      <c r="A1" s="1755" t="s">
        <v>1970</v>
      </c>
      <c r="B1" s="1583"/>
    </row>
    <row r="2" spans="1:2" ht="12.75" customHeight="1" x14ac:dyDescent="0.2">
      <c r="A2" s="1755"/>
      <c r="B2" s="1585"/>
    </row>
    <row r="3" spans="1:2" ht="12.75" customHeight="1" x14ac:dyDescent="0.2">
      <c r="A3" s="1755"/>
      <c r="B3" s="1585"/>
    </row>
    <row r="4" spans="1:2" ht="12.75" customHeight="1" x14ac:dyDescent="0.2">
      <c r="A4" s="1755"/>
      <c r="B4" s="1585"/>
    </row>
    <row r="5" spans="1:2" ht="12.75" customHeight="1" x14ac:dyDescent="0.2">
      <c r="A5" s="1755"/>
      <c r="B5" s="1585"/>
    </row>
    <row r="6" spans="1:2" ht="12.75" customHeight="1" x14ac:dyDescent="0.2">
      <c r="A6" s="1755"/>
      <c r="B6" s="1585"/>
    </row>
    <row r="7" spans="1:2" ht="12.75" customHeight="1" x14ac:dyDescent="0.2">
      <c r="A7" s="1755"/>
      <c r="B7" s="1585"/>
    </row>
    <row r="8" spans="1:2" ht="12.75" customHeight="1" x14ac:dyDescent="0.2">
      <c r="A8" s="1755"/>
      <c r="B8" s="1585"/>
    </row>
    <row r="9" spans="1:2" ht="12.75" customHeight="1" x14ac:dyDescent="0.2">
      <c r="A9" s="1755"/>
      <c r="B9" s="1586"/>
    </row>
    <row r="10" spans="1:2" ht="12.75" customHeight="1" x14ac:dyDescent="0.2">
      <c r="A10" s="1755"/>
      <c r="B10" s="1585"/>
    </row>
    <row r="11" spans="1:2" ht="12.75" customHeight="1" x14ac:dyDescent="0.2">
      <c r="A11" s="1755"/>
      <c r="B11" s="1587"/>
    </row>
    <row r="12" spans="1:2" ht="12.75" customHeight="1" x14ac:dyDescent="0.2">
      <c r="A12" s="1755"/>
    </row>
    <row r="13" spans="1:2" ht="12.75" customHeight="1" x14ac:dyDescent="0.2">
      <c r="A13" s="1755"/>
    </row>
    <row r="14" spans="1:2" ht="12.75" customHeight="1" x14ac:dyDescent="0.2">
      <c r="A14" s="1755"/>
    </row>
    <row r="15" spans="1:2" ht="12.75" customHeight="1" x14ac:dyDescent="0.2">
      <c r="A15" s="1755"/>
    </row>
    <row r="16" spans="1:2" ht="12.75" customHeight="1" x14ac:dyDescent="0.2">
      <c r="A16" s="1755"/>
    </row>
    <row r="17" spans="1:1" ht="12.75" customHeight="1" x14ac:dyDescent="0.2">
      <c r="A17" s="1755"/>
    </row>
    <row r="18" spans="1:1" ht="12.75" customHeight="1" x14ac:dyDescent="0.2">
      <c r="A18" s="1755"/>
    </row>
    <row r="19" spans="1:1" ht="12.75" customHeight="1" x14ac:dyDescent="0.2">
      <c r="A19" s="1755"/>
    </row>
    <row r="20" spans="1:1" ht="12.75" customHeight="1" x14ac:dyDescent="0.2">
      <c r="A20" s="1755"/>
    </row>
    <row r="21" spans="1:1" ht="12.75" customHeight="1" x14ac:dyDescent="0.2">
      <c r="A21" s="1755"/>
    </row>
    <row r="22" spans="1:1" ht="12.75" customHeight="1" x14ac:dyDescent="0.2">
      <c r="A22" s="1755"/>
    </row>
    <row r="23" spans="1:1" ht="12.75" customHeight="1" x14ac:dyDescent="0.2">
      <c r="A23" s="1755"/>
    </row>
    <row r="24" spans="1:1" ht="12.75" customHeight="1" x14ac:dyDescent="0.2">
      <c r="A24" s="1755"/>
    </row>
    <row r="25" spans="1:1" ht="12.75" customHeight="1" x14ac:dyDescent="0.2">
      <c r="A25" s="1755"/>
    </row>
    <row r="26" spans="1:1" ht="12.75" customHeight="1" x14ac:dyDescent="0.2">
      <c r="A26" s="1755"/>
    </row>
    <row r="27" spans="1:1" ht="12.75" customHeight="1" x14ac:dyDescent="0.2">
      <c r="A27" s="1755"/>
    </row>
    <row r="28" spans="1:1" ht="12.75" customHeight="1" x14ac:dyDescent="0.2">
      <c r="A28" s="1755"/>
    </row>
    <row r="29" spans="1:1" ht="12.75" customHeight="1" x14ac:dyDescent="0.2">
      <c r="A29" s="1755"/>
    </row>
    <row r="30" spans="1:1" ht="12.75" customHeight="1" x14ac:dyDescent="0.2">
      <c r="A30" s="1755"/>
    </row>
    <row r="31" spans="1:1" ht="12.75" customHeight="1" x14ac:dyDescent="0.2">
      <c r="A31" s="1755"/>
    </row>
    <row r="32" spans="1:1" ht="12.75" customHeight="1" x14ac:dyDescent="0.2">
      <c r="A32" s="1755"/>
    </row>
    <row r="33" spans="1:1" ht="12.75" customHeight="1" x14ac:dyDescent="0.2">
      <c r="A33" s="1755"/>
    </row>
    <row r="34" spans="1:1" ht="12.75" customHeight="1" x14ac:dyDescent="0.2">
      <c r="A34" s="1755"/>
    </row>
    <row r="35" spans="1:1" ht="12.75" customHeight="1" x14ac:dyDescent="0.2">
      <c r="A35" s="1755"/>
    </row>
    <row r="36" spans="1:1" ht="12.75" customHeight="1" x14ac:dyDescent="0.2">
      <c r="A36" s="1755"/>
    </row>
    <row r="37" spans="1:1" ht="12.75" customHeight="1" x14ac:dyDescent="0.2">
      <c r="A37" s="1755"/>
    </row>
    <row r="38" spans="1:1" ht="12.75" customHeight="1" x14ac:dyDescent="0.2">
      <c r="A38" s="1755"/>
    </row>
    <row r="39" spans="1:1" ht="12.75" customHeight="1" x14ac:dyDescent="0.2">
      <c r="A39" s="1755"/>
    </row>
    <row r="40" spans="1:1" ht="12.75" customHeight="1" x14ac:dyDescent="0.2">
      <c r="A40" s="1755"/>
    </row>
    <row r="41" spans="1:1" ht="12.75" customHeight="1" x14ac:dyDescent="0.2">
      <c r="A41" s="1755"/>
    </row>
    <row r="42" spans="1:1" ht="12.75" customHeight="1" x14ac:dyDescent="0.2">
      <c r="A42" s="1755"/>
    </row>
    <row r="43" spans="1:1" ht="12.75" customHeight="1" x14ac:dyDescent="0.2">
      <c r="A43" s="1755"/>
    </row>
    <row r="44" spans="1:1" ht="12.75" customHeight="1" x14ac:dyDescent="0.2">
      <c r="A44" s="1755"/>
    </row>
    <row r="45" spans="1:1" ht="12.75" customHeight="1" x14ac:dyDescent="0.2">
      <c r="A45" s="1755"/>
    </row>
    <row r="46" spans="1:1" ht="12.75" customHeight="1" x14ac:dyDescent="0.2">
      <c r="A46" s="1755"/>
    </row>
    <row r="47" spans="1:1" ht="12.75" customHeight="1" x14ac:dyDescent="0.2">
      <c r="A47" s="1755"/>
    </row>
    <row r="48" spans="1:1" ht="12.75" customHeight="1" x14ac:dyDescent="0.2">
      <c r="A48" s="1755"/>
    </row>
    <row r="49" spans="1:1" ht="12.75" customHeight="1" x14ac:dyDescent="0.2">
      <c r="A49" s="1755"/>
    </row>
    <row r="50" spans="1:1" ht="12.75" customHeight="1" x14ac:dyDescent="0.2">
      <c r="A50" s="1755"/>
    </row>
    <row r="51" spans="1:1" ht="12.75" customHeight="1" x14ac:dyDescent="0.2">
      <c r="A51" s="1755"/>
    </row>
    <row r="52" spans="1:1" ht="12.75" customHeight="1" x14ac:dyDescent="0.2">
      <c r="A52" s="1755"/>
    </row>
    <row r="53" spans="1:1" ht="12.75" customHeight="1" x14ac:dyDescent="0.2">
      <c r="A53" s="1755"/>
    </row>
    <row r="54" spans="1:1" ht="12.75" customHeight="1" x14ac:dyDescent="0.2">
      <c r="A54" s="1755"/>
    </row>
    <row r="55" spans="1:1" ht="12.75" customHeight="1" x14ac:dyDescent="0.2">
      <c r="A55" s="1755"/>
    </row>
    <row r="56" spans="1:1" ht="12.75" customHeight="1" x14ac:dyDescent="0.2">
      <c r="A56" s="1755"/>
    </row>
    <row r="57" spans="1:1" ht="12.75" customHeight="1" x14ac:dyDescent="0.2">
      <c r="A57" s="1755"/>
    </row>
    <row r="58" spans="1:1" ht="12.75" customHeight="1" x14ac:dyDescent="0.2">
      <c r="A58" s="1755"/>
    </row>
    <row r="59" spans="1:1" ht="12.75" customHeight="1" x14ac:dyDescent="0.2">
      <c r="A59" s="1755"/>
    </row>
    <row r="60" spans="1:1" ht="12.75" customHeight="1" x14ac:dyDescent="0.2">
      <c r="A60" s="1755"/>
    </row>
    <row r="61" spans="1:1" ht="12.75" customHeight="1" x14ac:dyDescent="0.2">
      <c r="A61" s="1755"/>
    </row>
    <row r="62" spans="1:1" ht="12.75" customHeight="1" x14ac:dyDescent="0.2">
      <c r="A62" s="1755"/>
    </row>
    <row r="63" spans="1:1" ht="12.75" customHeight="1" x14ac:dyDescent="0.2">
      <c r="A63" s="1755"/>
    </row>
    <row r="64" spans="1:1" ht="12.75" customHeight="1" x14ac:dyDescent="0.2">
      <c r="A64" s="1755"/>
    </row>
    <row r="65" spans="1:1" ht="12.75" customHeight="1" x14ac:dyDescent="0.2">
      <c r="A65" s="1755"/>
    </row>
    <row r="66" spans="1:1" ht="12.75" customHeight="1" x14ac:dyDescent="0.2">
      <c r="A66" s="1755"/>
    </row>
    <row r="67" spans="1:1" ht="12.75" customHeight="1" x14ac:dyDescent="0.2">
      <c r="A67" s="1755"/>
    </row>
    <row r="68" spans="1:1" ht="12.75" customHeight="1" x14ac:dyDescent="0.2">
      <c r="A68" s="1755"/>
    </row>
    <row r="69" spans="1:1" ht="12.75" customHeight="1" x14ac:dyDescent="0.2">
      <c r="A69" s="1755"/>
    </row>
    <row r="70" spans="1:1" ht="12.75" customHeight="1" x14ac:dyDescent="0.2">
      <c r="A70" s="1755"/>
    </row>
    <row r="71" spans="1:1" ht="12.75" customHeight="1" x14ac:dyDescent="0.2">
      <c r="A71" s="1755"/>
    </row>
    <row r="72" spans="1:1" ht="12.75" customHeight="1" x14ac:dyDescent="0.2">
      <c r="A72" s="1755"/>
    </row>
    <row r="73" spans="1:1" ht="12.75" customHeight="1" x14ac:dyDescent="0.2">
      <c r="A73" s="1755"/>
    </row>
    <row r="74" spans="1:1" ht="12.75" customHeight="1" x14ac:dyDescent="0.2">
      <c r="A74" s="1755"/>
    </row>
    <row r="75" spans="1:1" ht="12.75" customHeight="1" x14ac:dyDescent="0.2">
      <c r="A75" s="1755"/>
    </row>
    <row r="76" spans="1:1" ht="12.75" customHeight="1" x14ac:dyDescent="0.2">
      <c r="A76" s="1755"/>
    </row>
    <row r="77" spans="1:1" ht="12.75" customHeight="1" x14ac:dyDescent="0.2">
      <c r="A77" s="1755"/>
    </row>
    <row r="78" spans="1:1" ht="12.75" customHeight="1" x14ac:dyDescent="0.2">
      <c r="A78" s="1755"/>
    </row>
    <row r="79" spans="1:1" ht="12.75" customHeight="1" x14ac:dyDescent="0.2">
      <c r="A79" s="1755"/>
    </row>
    <row r="80" spans="1:1" ht="12.75" customHeight="1" x14ac:dyDescent="0.2">
      <c r="A80" s="1755"/>
    </row>
    <row r="81" spans="1:1" ht="12.75" customHeight="1" x14ac:dyDescent="0.2">
      <c r="A81" s="1755"/>
    </row>
    <row r="82" spans="1:1" ht="12.75" customHeight="1" x14ac:dyDescent="0.2">
      <c r="A82" s="1755"/>
    </row>
    <row r="83" spans="1:1" ht="12.75" customHeight="1" x14ac:dyDescent="0.2">
      <c r="A83" s="1755"/>
    </row>
    <row r="84" spans="1:1" ht="12.75" customHeight="1" x14ac:dyDescent="0.2">
      <c r="A84" s="1755"/>
    </row>
    <row r="85" spans="1:1" ht="12.75" customHeight="1" x14ac:dyDescent="0.2">
      <c r="A85" s="1755"/>
    </row>
    <row r="86" spans="1:1" ht="12.75" customHeight="1" x14ac:dyDescent="0.2">
      <c r="A86" s="1755"/>
    </row>
    <row r="87" spans="1:1" ht="12.75" customHeight="1" x14ac:dyDescent="0.2">
      <c r="A87" s="1755"/>
    </row>
    <row r="88" spans="1:1" ht="12.75" customHeight="1" x14ac:dyDescent="0.2">
      <c r="A88" s="1755"/>
    </row>
    <row r="89" spans="1:1" ht="12.75" customHeight="1" x14ac:dyDescent="0.2">
      <c r="A89" s="1755"/>
    </row>
    <row r="90" spans="1:1" ht="12.75" customHeight="1" x14ac:dyDescent="0.2">
      <c r="A90" s="1755"/>
    </row>
    <row r="91" spans="1:1" ht="12.75" customHeight="1" x14ac:dyDescent="0.2">
      <c r="A91" s="1755"/>
    </row>
    <row r="92" spans="1:1" ht="12.75" customHeight="1" x14ac:dyDescent="0.2">
      <c r="A92" s="1755"/>
    </row>
    <row r="93" spans="1:1" ht="12.75" customHeight="1" x14ac:dyDescent="0.2">
      <c r="A93" s="1755"/>
    </row>
    <row r="94" spans="1:1" ht="12.75" customHeight="1" x14ac:dyDescent="0.2">
      <c r="A94" s="1755"/>
    </row>
    <row r="95" spans="1:1" ht="12.75" customHeight="1" x14ac:dyDescent="0.2">
      <c r="A95" s="1755"/>
    </row>
    <row r="96" spans="1:1" ht="12.75" customHeight="1" x14ac:dyDescent="0.2">
      <c r="A96" s="1755"/>
    </row>
    <row r="97" spans="1:1" ht="12.75" customHeight="1" x14ac:dyDescent="0.2">
      <c r="A97" s="1755"/>
    </row>
    <row r="98" spans="1:1" ht="12.75" customHeight="1" x14ac:dyDescent="0.2">
      <c r="A98" s="1755"/>
    </row>
    <row r="99" spans="1:1" ht="12.75" customHeight="1" x14ac:dyDescent="0.2">
      <c r="A99" s="1755"/>
    </row>
    <row r="100" spans="1:1" ht="12.75" customHeight="1" x14ac:dyDescent="0.2">
      <c r="A100" s="1755"/>
    </row>
    <row r="101" spans="1:1" ht="12.75" customHeight="1" x14ac:dyDescent="0.2">
      <c r="A101" s="1755"/>
    </row>
    <row r="102" spans="1:1" ht="12.75" customHeight="1" x14ac:dyDescent="0.2">
      <c r="A102" s="1755"/>
    </row>
    <row r="103" spans="1:1" ht="12.75" customHeight="1" x14ac:dyDescent="0.2">
      <c r="A103" s="1755"/>
    </row>
    <row r="104" spans="1:1" ht="12.75" customHeight="1" x14ac:dyDescent="0.2">
      <c r="A104" s="1755"/>
    </row>
    <row r="105" spans="1:1" ht="12.75" customHeight="1" x14ac:dyDescent="0.2">
      <c r="A105" s="1755"/>
    </row>
    <row r="106" spans="1:1" ht="12.75" customHeight="1" x14ac:dyDescent="0.2">
      <c r="A106" s="1755"/>
    </row>
    <row r="107" spans="1:1" ht="12.75" customHeight="1" x14ac:dyDescent="0.2">
      <c r="A107" s="1755"/>
    </row>
    <row r="108" spans="1:1" ht="12.75" customHeight="1" x14ac:dyDescent="0.2">
      <c r="A108" s="1755"/>
    </row>
    <row r="109" spans="1:1" ht="12.75" customHeight="1" x14ac:dyDescent="0.2">
      <c r="A109" s="1755"/>
    </row>
    <row r="110" spans="1:1" ht="12.75" customHeight="1" x14ac:dyDescent="0.2">
      <c r="A110" s="1755"/>
    </row>
    <row r="111" spans="1:1" ht="12.75" customHeight="1" x14ac:dyDescent="0.2">
      <c r="A111" s="1755"/>
    </row>
    <row r="112" spans="1:1" ht="12.75" customHeight="1" x14ac:dyDescent="0.2">
      <c r="A112" s="1755"/>
    </row>
    <row r="113" spans="1:1" ht="12.75" customHeight="1" x14ac:dyDescent="0.2">
      <c r="A113" s="1755"/>
    </row>
    <row r="114" spans="1:1" ht="12.75" customHeight="1" x14ac:dyDescent="0.2">
      <c r="A114" s="1755"/>
    </row>
    <row r="115" spans="1:1" ht="12.75" customHeight="1" x14ac:dyDescent="0.2">
      <c r="A115" s="1755"/>
    </row>
    <row r="116" spans="1:1" ht="12.75" customHeight="1" x14ac:dyDescent="0.2">
      <c r="A116" s="1755"/>
    </row>
    <row r="117" spans="1:1" ht="12.75" customHeight="1" x14ac:dyDescent="0.2">
      <c r="A117" s="1755"/>
    </row>
    <row r="118" spans="1:1" ht="12.75" customHeight="1" x14ac:dyDescent="0.2">
      <c r="A118" s="1755"/>
    </row>
    <row r="119" spans="1:1" ht="12.75" customHeight="1" x14ac:dyDescent="0.2">
      <c r="A119" s="1755"/>
    </row>
    <row r="120" spans="1:1" ht="12.75" customHeight="1" x14ac:dyDescent="0.2">
      <c r="A120" s="1755"/>
    </row>
    <row r="121" spans="1:1" ht="12.75" customHeight="1" x14ac:dyDescent="0.2">
      <c r="A121" s="1755"/>
    </row>
    <row r="122" spans="1:1" ht="12.75" customHeight="1" x14ac:dyDescent="0.2">
      <c r="A122" s="1755"/>
    </row>
    <row r="123" spans="1:1" ht="12.75" customHeight="1" x14ac:dyDescent="0.2">
      <c r="A123" s="1755"/>
    </row>
    <row r="124" spans="1:1" ht="12.75" customHeight="1" x14ac:dyDescent="0.2">
      <c r="A124" s="1755"/>
    </row>
    <row r="125" spans="1:1" ht="12.75" customHeight="1" x14ac:dyDescent="0.2">
      <c r="A125" s="1755"/>
    </row>
    <row r="126" spans="1:1" ht="12.75" customHeight="1" x14ac:dyDescent="0.2">
      <c r="A126" s="1755"/>
    </row>
    <row r="127" spans="1:1" ht="12.75" customHeight="1" x14ac:dyDescent="0.2">
      <c r="A127" s="1755"/>
    </row>
    <row r="128" spans="1:1" ht="12.75" customHeight="1" x14ac:dyDescent="0.2">
      <c r="A128" s="1755"/>
    </row>
    <row r="129" spans="1:1" ht="12.75" customHeight="1" x14ac:dyDescent="0.2">
      <c r="A129" s="1755"/>
    </row>
    <row r="130" spans="1:1" ht="12.75" customHeight="1" x14ac:dyDescent="0.2">
      <c r="A130" s="1755"/>
    </row>
    <row r="131" spans="1:1" ht="12.75" customHeight="1" x14ac:dyDescent="0.2">
      <c r="A131" s="1755"/>
    </row>
    <row r="132" spans="1:1" ht="12.75" customHeight="1" x14ac:dyDescent="0.2">
      <c r="A132" s="1755"/>
    </row>
    <row r="133" spans="1:1" ht="12.75" customHeight="1" x14ac:dyDescent="0.2">
      <c r="A133" s="1755"/>
    </row>
    <row r="134" spans="1:1" ht="12.75" customHeight="1" x14ac:dyDescent="0.2">
      <c r="A134" s="1755"/>
    </row>
    <row r="135" spans="1:1" ht="12.75" customHeight="1" x14ac:dyDescent="0.2">
      <c r="A135" s="1755"/>
    </row>
    <row r="136" spans="1:1" ht="12.75" customHeight="1" x14ac:dyDescent="0.2">
      <c r="A136" s="1755"/>
    </row>
    <row r="137" spans="1:1" ht="12.75" customHeight="1" x14ac:dyDescent="0.2">
      <c r="A137" s="1755"/>
    </row>
    <row r="138" spans="1:1" ht="12.75" customHeight="1" x14ac:dyDescent="0.2">
      <c r="A138" s="1755"/>
    </row>
    <row r="139" spans="1:1" ht="12.75" customHeight="1" x14ac:dyDescent="0.2">
      <c r="A139" s="1755"/>
    </row>
    <row r="140" spans="1:1" ht="12.75" customHeight="1" x14ac:dyDescent="0.2">
      <c r="A140" s="1755"/>
    </row>
    <row r="141" spans="1:1" ht="12.75" customHeight="1" x14ac:dyDescent="0.2">
      <c r="A141" s="1755"/>
    </row>
    <row r="142" spans="1:1" ht="12.75" customHeight="1" x14ac:dyDescent="0.2">
      <c r="A142" s="1755"/>
    </row>
    <row r="143" spans="1:1" ht="12.75" customHeight="1" x14ac:dyDescent="0.2">
      <c r="A143" s="1755"/>
    </row>
    <row r="144" spans="1:1" ht="12.75" customHeight="1" x14ac:dyDescent="0.2">
      <c r="A144" s="1755"/>
    </row>
    <row r="145" spans="1:1" ht="12.75" customHeight="1" x14ac:dyDescent="0.2">
      <c r="A145" s="1755"/>
    </row>
    <row r="146" spans="1:1" ht="12.75" customHeight="1" x14ac:dyDescent="0.2">
      <c r="A146" s="1755"/>
    </row>
    <row r="147" spans="1:1" ht="12.75" customHeight="1" x14ac:dyDescent="0.2">
      <c r="A147" s="1755"/>
    </row>
    <row r="148" spans="1:1" ht="12.75" customHeight="1" x14ac:dyDescent="0.2">
      <c r="A148" s="1755"/>
    </row>
    <row r="149" spans="1:1" ht="12.75" customHeight="1" x14ac:dyDescent="0.45">
      <c r="A149" s="1588"/>
    </row>
    <row r="150" spans="1:1" ht="12.75" customHeight="1" x14ac:dyDescent="0.45">
      <c r="A150" s="1588"/>
    </row>
    <row r="151" spans="1:1" ht="12.75" customHeight="1" x14ac:dyDescent="0.45">
      <c r="A151" s="1588"/>
    </row>
    <row r="152" spans="1:1" ht="12.75" customHeight="1" x14ac:dyDescent="0.45">
      <c r="A152" s="1588"/>
    </row>
    <row r="153" spans="1:1" ht="12.75" customHeight="1" x14ac:dyDescent="0.45">
      <c r="A153" s="1588"/>
    </row>
    <row r="154" spans="1:1" ht="12.75" customHeight="1" x14ac:dyDescent="0.45">
      <c r="A154" s="1588"/>
    </row>
    <row r="155" spans="1:1" ht="12.75" customHeight="1" x14ac:dyDescent="0.45">
      <c r="A155" s="1588"/>
    </row>
    <row r="156" spans="1:1" ht="12.75" customHeight="1" x14ac:dyDescent="0.45">
      <c r="A156" s="1588"/>
    </row>
    <row r="157" spans="1:1" ht="12.75" customHeight="1" x14ac:dyDescent="0.45">
      <c r="A157" s="1588"/>
    </row>
    <row r="158" spans="1:1" ht="12.75" customHeight="1" x14ac:dyDescent="0.45">
      <c r="A158" s="1588"/>
    </row>
    <row r="159" spans="1:1" ht="12.75" customHeight="1" x14ac:dyDescent="0.45">
      <c r="A159" s="1588"/>
    </row>
    <row r="160" spans="1:1" ht="12.75" customHeight="1" x14ac:dyDescent="0.45">
      <c r="A160" s="1588"/>
    </row>
    <row r="161" spans="1:1" ht="12.75" customHeight="1" x14ac:dyDescent="0.45">
      <c r="A161" s="1588"/>
    </row>
    <row r="162" spans="1:1" ht="12.75" customHeight="1" x14ac:dyDescent="0.45">
      <c r="A162" s="1588"/>
    </row>
    <row r="163" spans="1:1" ht="12.75" customHeight="1" x14ac:dyDescent="0.45">
      <c r="A163" s="1588"/>
    </row>
    <row r="164" spans="1:1" ht="12.75" customHeight="1" x14ac:dyDescent="0.45">
      <c r="A164" s="1588"/>
    </row>
    <row r="165" spans="1:1" ht="12.75" customHeight="1" x14ac:dyDescent="0.45">
      <c r="A165" s="1588"/>
    </row>
    <row r="166" spans="1:1" ht="12.75" customHeight="1" x14ac:dyDescent="0.45">
      <c r="A166" s="1588"/>
    </row>
    <row r="167" spans="1:1" ht="12.75" customHeight="1" x14ac:dyDescent="0.45">
      <c r="A167" s="1588"/>
    </row>
    <row r="168" spans="1:1" ht="12.75" customHeight="1" x14ac:dyDescent="0.45">
      <c r="A168" s="1588"/>
    </row>
    <row r="169" spans="1:1" ht="12.75" customHeight="1" x14ac:dyDescent="0.45">
      <c r="A169" s="1588"/>
    </row>
    <row r="170" spans="1:1" ht="12.75" customHeight="1" x14ac:dyDescent="0.45">
      <c r="A170" s="1588"/>
    </row>
    <row r="171" spans="1:1" ht="12.75" customHeight="1" x14ac:dyDescent="0.45">
      <c r="A171" s="1588"/>
    </row>
    <row r="172" spans="1:1" ht="12.75" customHeight="1" x14ac:dyDescent="0.45">
      <c r="A172" s="1588"/>
    </row>
    <row r="173" spans="1:1" ht="12.75" customHeight="1" x14ac:dyDescent="0.45">
      <c r="A173" s="1588"/>
    </row>
    <row r="174" spans="1:1" ht="12.75" customHeight="1" x14ac:dyDescent="0.45">
      <c r="A174" s="1588"/>
    </row>
    <row r="175" spans="1:1" ht="12.75" customHeight="1" x14ac:dyDescent="0.45">
      <c r="A175" s="1588"/>
    </row>
    <row r="176" spans="1:1" ht="12.75" customHeight="1" x14ac:dyDescent="0.45">
      <c r="A176" s="1588"/>
    </row>
    <row r="177" spans="1:1" ht="12.75" customHeight="1" x14ac:dyDescent="0.45">
      <c r="A177" s="1588"/>
    </row>
    <row r="178" spans="1:1" ht="12.75" customHeight="1" x14ac:dyDescent="0.45">
      <c r="A178" s="1588"/>
    </row>
    <row r="179" spans="1:1" ht="12.75" customHeight="1" x14ac:dyDescent="0.45">
      <c r="A179" s="1588"/>
    </row>
    <row r="180" spans="1:1" ht="12.75" customHeight="1" x14ac:dyDescent="0.45">
      <c r="A180" s="1588"/>
    </row>
    <row r="181" spans="1:1" ht="12.75" customHeight="1" x14ac:dyDescent="0.45">
      <c r="A181" s="1588"/>
    </row>
    <row r="182" spans="1:1" ht="12.75" customHeight="1" x14ac:dyDescent="0.45">
      <c r="A182" s="1588"/>
    </row>
    <row r="183" spans="1:1" ht="12.75" customHeight="1" x14ac:dyDescent="0.45">
      <c r="A183" s="1588"/>
    </row>
    <row r="184" spans="1:1" ht="12.75" customHeight="1" x14ac:dyDescent="0.45">
      <c r="A184" s="1588"/>
    </row>
    <row r="185" spans="1:1" ht="12.75" customHeight="1" x14ac:dyDescent="0.45">
      <c r="A185" s="1588"/>
    </row>
    <row r="186" spans="1:1" ht="12.75" customHeight="1" x14ac:dyDescent="0.45">
      <c r="A186" s="1588"/>
    </row>
    <row r="187" spans="1:1" ht="12.75" customHeight="1" x14ac:dyDescent="0.45">
      <c r="A187" s="1588"/>
    </row>
    <row r="188" spans="1:1" ht="12.75" customHeight="1" x14ac:dyDescent="0.45">
      <c r="A188" s="1588"/>
    </row>
    <row r="189" spans="1:1" ht="12.75" customHeight="1" x14ac:dyDescent="0.45">
      <c r="A189" s="1588"/>
    </row>
    <row r="190" spans="1:1" ht="12.75" customHeight="1" x14ac:dyDescent="0.45">
      <c r="A190" s="1588"/>
    </row>
    <row r="191" spans="1:1" ht="12.75" customHeight="1" x14ac:dyDescent="0.45">
      <c r="A191" s="1588"/>
    </row>
    <row r="192" spans="1:1" ht="12.75" customHeight="1" x14ac:dyDescent="0.45">
      <c r="A192" s="1588"/>
    </row>
    <row r="193" spans="1:1" ht="12.75" customHeight="1" x14ac:dyDescent="0.45">
      <c r="A193" s="1588"/>
    </row>
    <row r="194" spans="1:1" ht="12.75" customHeight="1" x14ac:dyDescent="0.45">
      <c r="A194" s="1588"/>
    </row>
    <row r="195" spans="1:1" ht="12.75" customHeight="1" x14ac:dyDescent="0.45">
      <c r="A195" s="1588"/>
    </row>
    <row r="196" spans="1:1" ht="12.75" customHeight="1" x14ac:dyDescent="0.45">
      <c r="A196" s="1588"/>
    </row>
    <row r="197" spans="1:1" ht="12.75" customHeight="1" x14ac:dyDescent="0.45">
      <c r="A197" s="1588"/>
    </row>
    <row r="198" spans="1:1" ht="12.75" customHeight="1" x14ac:dyDescent="0.45">
      <c r="A198" s="1588"/>
    </row>
    <row r="199" spans="1:1" ht="12.75" customHeight="1" x14ac:dyDescent="0.45">
      <c r="A199" s="1588"/>
    </row>
    <row r="200" spans="1:1" ht="12.75" customHeight="1" x14ac:dyDescent="0.45">
      <c r="A200" s="1588"/>
    </row>
    <row r="201" spans="1:1" ht="12.75" customHeight="1" x14ac:dyDescent="0.45">
      <c r="A201" s="1588"/>
    </row>
    <row r="202" spans="1:1" ht="12.75" customHeight="1" x14ac:dyDescent="0.45">
      <c r="A202" s="1588"/>
    </row>
    <row r="203" spans="1:1" ht="12.75" customHeight="1" x14ac:dyDescent="0.45">
      <c r="A203" s="1588"/>
    </row>
    <row r="204" spans="1:1" ht="12.75" customHeight="1" x14ac:dyDescent="0.45">
      <c r="A204" s="1588"/>
    </row>
    <row r="205" spans="1:1" ht="12.75" customHeight="1" x14ac:dyDescent="0.45">
      <c r="A205" s="1588"/>
    </row>
    <row r="206" spans="1:1" ht="12.75" customHeight="1" x14ac:dyDescent="0.45">
      <c r="A206" s="1588"/>
    </row>
    <row r="207" spans="1:1" ht="12.75" customHeight="1" x14ac:dyDescent="0.45">
      <c r="A207" s="1588"/>
    </row>
    <row r="208" spans="1:1" ht="12.75" customHeight="1" x14ac:dyDescent="0.45">
      <c r="A208" s="1588"/>
    </row>
    <row r="209" spans="1:1" ht="12.75" customHeight="1" x14ac:dyDescent="0.45">
      <c r="A209" s="1588"/>
    </row>
    <row r="210" spans="1:1" ht="12.75" customHeight="1" x14ac:dyDescent="0.45">
      <c r="A210" s="1588"/>
    </row>
    <row r="211" spans="1:1" ht="12.75" customHeight="1" x14ac:dyDescent="0.45">
      <c r="A211" s="1588"/>
    </row>
    <row r="212" spans="1:1" ht="12.75" customHeight="1" x14ac:dyDescent="0.45">
      <c r="A212" s="1588"/>
    </row>
    <row r="213" spans="1:1" ht="12.75" customHeight="1" x14ac:dyDescent="0.45">
      <c r="A213" s="1588"/>
    </row>
    <row r="214" spans="1:1" ht="12.75" customHeight="1" x14ac:dyDescent="0.45">
      <c r="A214" s="1588"/>
    </row>
    <row r="215" spans="1:1" ht="12.75" customHeight="1" x14ac:dyDescent="0.45">
      <c r="A215" s="1588"/>
    </row>
    <row r="216" spans="1:1" ht="12.75" customHeight="1" x14ac:dyDescent="0.45">
      <c r="A216" s="1588"/>
    </row>
    <row r="217" spans="1:1" ht="12.75" customHeight="1" x14ac:dyDescent="0.45">
      <c r="A217" s="1588"/>
    </row>
    <row r="218" spans="1:1" ht="12.75" customHeight="1" x14ac:dyDescent="0.45">
      <c r="A218" s="1588"/>
    </row>
    <row r="219" spans="1:1" ht="12.75" customHeight="1" x14ac:dyDescent="0.45">
      <c r="A219" s="1588"/>
    </row>
    <row r="220" spans="1:1" ht="12.75" customHeight="1" x14ac:dyDescent="0.45">
      <c r="A220" s="1588"/>
    </row>
    <row r="221" spans="1:1" ht="12.75" customHeight="1" x14ac:dyDescent="0.45">
      <c r="A221" s="1588"/>
    </row>
    <row r="222" spans="1:1" ht="12.75" customHeight="1" x14ac:dyDescent="0.45">
      <c r="A222" s="1588"/>
    </row>
    <row r="223" spans="1:1" ht="12.75" customHeight="1" x14ac:dyDescent="0.45">
      <c r="A223" s="1588"/>
    </row>
    <row r="224" spans="1:1" ht="12.75" customHeight="1" x14ac:dyDescent="0.45">
      <c r="A224" s="1588"/>
    </row>
    <row r="225" spans="1:1" ht="12.75" customHeight="1" x14ac:dyDescent="0.45">
      <c r="A225" s="1588"/>
    </row>
    <row r="226" spans="1:1" ht="12.75" customHeight="1" x14ac:dyDescent="0.45">
      <c r="A226" s="1588"/>
    </row>
    <row r="227" spans="1:1" ht="12.75" customHeight="1" x14ac:dyDescent="0.45">
      <c r="A227" s="1588"/>
    </row>
    <row r="228" spans="1:1" ht="12.75" customHeight="1" x14ac:dyDescent="0.45">
      <c r="A228" s="1588"/>
    </row>
    <row r="229" spans="1:1" ht="12.75" customHeight="1" x14ac:dyDescent="0.45">
      <c r="A229" s="1588"/>
    </row>
    <row r="230" spans="1:1" ht="12.75" customHeight="1" x14ac:dyDescent="0.45">
      <c r="A230" s="1588"/>
    </row>
    <row r="231" spans="1:1" ht="12.75" customHeight="1" x14ac:dyDescent="0.45">
      <c r="A231" s="1588"/>
    </row>
    <row r="232" spans="1:1" ht="12.75" customHeight="1" x14ac:dyDescent="0.45">
      <c r="A232" s="1588"/>
    </row>
    <row r="233" spans="1:1" ht="12.75" customHeight="1" x14ac:dyDescent="0.45">
      <c r="A233" s="1588"/>
    </row>
    <row r="234" spans="1:1" ht="12.75" customHeight="1" x14ac:dyDescent="0.45">
      <c r="A234" s="1588"/>
    </row>
    <row r="235" spans="1:1" ht="12.75" customHeight="1" x14ac:dyDescent="0.45">
      <c r="A235" s="1588"/>
    </row>
    <row r="236" spans="1:1" ht="12.75" customHeight="1" x14ac:dyDescent="0.45">
      <c r="A236" s="1588"/>
    </row>
    <row r="237" spans="1:1" ht="12.75" customHeight="1" x14ac:dyDescent="0.45">
      <c r="A237" s="1588"/>
    </row>
    <row r="238" spans="1:1" ht="12.75" customHeight="1" x14ac:dyDescent="0.45">
      <c r="A238" s="1588"/>
    </row>
    <row r="239" spans="1:1" ht="12.75" customHeight="1" x14ac:dyDescent="0.45">
      <c r="A239" s="1588"/>
    </row>
    <row r="240" spans="1:1" ht="12.75" customHeight="1" x14ac:dyDescent="0.45">
      <c r="A240" s="1588"/>
    </row>
    <row r="241" spans="1:1" ht="12.75" customHeight="1" x14ac:dyDescent="0.45">
      <c r="A241" s="1588"/>
    </row>
    <row r="242" spans="1:1" ht="12.75" customHeight="1" x14ac:dyDescent="0.45">
      <c r="A242" s="1588"/>
    </row>
    <row r="243" spans="1:1" ht="12.75" customHeight="1" x14ac:dyDescent="0.45">
      <c r="A243" s="1588"/>
    </row>
    <row r="244" spans="1:1" ht="12.75" customHeight="1" x14ac:dyDescent="0.45">
      <c r="A244" s="1588"/>
    </row>
    <row r="245" spans="1:1" ht="12.75" customHeight="1" x14ac:dyDescent="0.45">
      <c r="A245" s="1588"/>
    </row>
    <row r="246" spans="1:1" ht="12.75" customHeight="1" x14ac:dyDescent="0.45">
      <c r="A246" s="1588"/>
    </row>
    <row r="247" spans="1:1" ht="12.75" customHeight="1" x14ac:dyDescent="0.45">
      <c r="A247" s="1588"/>
    </row>
    <row r="248" spans="1:1" ht="12.75" customHeight="1" x14ac:dyDescent="0.45">
      <c r="A248" s="1588"/>
    </row>
    <row r="249" spans="1:1" ht="12.75" customHeight="1" x14ac:dyDescent="0.45">
      <c r="A249" s="1588"/>
    </row>
    <row r="250" spans="1:1" ht="12.75" customHeight="1" x14ac:dyDescent="0.45">
      <c r="A250" s="1588"/>
    </row>
    <row r="251" spans="1:1" ht="12.75" customHeight="1" x14ac:dyDescent="0.45">
      <c r="A251" s="1588"/>
    </row>
    <row r="252" spans="1:1" ht="12.75" customHeight="1" x14ac:dyDescent="0.45">
      <c r="A252" s="1588"/>
    </row>
    <row r="253" spans="1:1" ht="12.75" customHeight="1" x14ac:dyDescent="0.45">
      <c r="A253" s="1588"/>
    </row>
    <row r="254" spans="1:1" ht="12.75" customHeight="1" x14ac:dyDescent="0.45">
      <c r="A254" s="1588"/>
    </row>
    <row r="255" spans="1:1" ht="12.75" customHeight="1" x14ac:dyDescent="0.45">
      <c r="A255" s="1588"/>
    </row>
    <row r="256" spans="1:1" ht="12.75" customHeight="1" x14ac:dyDescent="0.45">
      <c r="A256" s="1588"/>
    </row>
    <row r="257" spans="1:1" ht="12.75" customHeight="1" x14ac:dyDescent="0.45">
      <c r="A257" s="1588"/>
    </row>
    <row r="258" spans="1:1" ht="12.75" customHeight="1" x14ac:dyDescent="0.45">
      <c r="A258" s="1588"/>
    </row>
    <row r="259" spans="1:1" ht="12.75" customHeight="1" x14ac:dyDescent="0.45">
      <c r="A259" s="1588"/>
    </row>
    <row r="260" spans="1:1" ht="12.75" customHeight="1" x14ac:dyDescent="0.45">
      <c r="A260" s="1588"/>
    </row>
    <row r="261" spans="1:1" ht="12.75" customHeight="1" x14ac:dyDescent="0.45">
      <c r="A261" s="1588"/>
    </row>
    <row r="262" spans="1:1" ht="12.75" customHeight="1" x14ac:dyDescent="0.45">
      <c r="A262" s="1588"/>
    </row>
    <row r="263" spans="1:1" ht="12.75" customHeight="1" x14ac:dyDescent="0.45">
      <c r="A263" s="1588"/>
    </row>
    <row r="264" spans="1:1" ht="12.75" customHeight="1" x14ac:dyDescent="0.45">
      <c r="A264" s="1588"/>
    </row>
    <row r="265" spans="1:1" ht="12.75" customHeight="1" x14ac:dyDescent="0.45">
      <c r="A265" s="1588"/>
    </row>
    <row r="266" spans="1:1" ht="12.75" customHeight="1" x14ac:dyDescent="0.45">
      <c r="A266" s="1588"/>
    </row>
    <row r="267" spans="1:1" ht="12.75" customHeight="1" x14ac:dyDescent="0.45">
      <c r="A267" s="1588"/>
    </row>
    <row r="268" spans="1:1" ht="12.75" customHeight="1" x14ac:dyDescent="0.45">
      <c r="A268" s="1588"/>
    </row>
    <row r="269" spans="1:1" ht="12.75" customHeight="1" x14ac:dyDescent="0.45">
      <c r="A269" s="1588"/>
    </row>
    <row r="270" spans="1:1" ht="12.75" customHeight="1" x14ac:dyDescent="0.45">
      <c r="A270" s="1588"/>
    </row>
    <row r="271" spans="1:1" ht="12.75" customHeight="1" x14ac:dyDescent="0.45">
      <c r="A271" s="1588"/>
    </row>
    <row r="272" spans="1:1" ht="12.75" customHeight="1" x14ac:dyDescent="0.45">
      <c r="A272" s="1588"/>
    </row>
    <row r="273" spans="1:1" ht="12.75" customHeight="1" x14ac:dyDescent="0.45">
      <c r="A273" s="1588"/>
    </row>
    <row r="274" spans="1:1" ht="12.75" customHeight="1" x14ac:dyDescent="0.45">
      <c r="A274" s="1588"/>
    </row>
    <row r="275" spans="1:1" ht="12.75" customHeight="1" x14ac:dyDescent="0.45">
      <c r="A275" s="1588"/>
    </row>
    <row r="276" spans="1:1" ht="12.75" customHeight="1" x14ac:dyDescent="0.45">
      <c r="A276" s="1588"/>
    </row>
    <row r="277" spans="1:1" ht="12.75" customHeight="1" x14ac:dyDescent="0.45">
      <c r="A277" s="1588"/>
    </row>
    <row r="278" spans="1:1" ht="12.75" customHeight="1" x14ac:dyDescent="0.45">
      <c r="A278" s="1588"/>
    </row>
    <row r="279" spans="1:1" ht="12.75" customHeight="1" x14ac:dyDescent="0.45">
      <c r="A279" s="1588"/>
    </row>
    <row r="280" spans="1:1" ht="12.75" customHeight="1" x14ac:dyDescent="0.45">
      <c r="A280" s="1588"/>
    </row>
    <row r="281" spans="1:1" ht="12.75" customHeight="1" x14ac:dyDescent="0.45">
      <c r="A281" s="1588"/>
    </row>
    <row r="282" spans="1:1" ht="12.75" customHeight="1" x14ac:dyDescent="0.45">
      <c r="A282" s="1588"/>
    </row>
    <row r="283" spans="1:1" ht="12.75" customHeight="1" x14ac:dyDescent="0.45">
      <c r="A283" s="1588"/>
    </row>
    <row r="284" spans="1:1" ht="12.75" customHeight="1" x14ac:dyDescent="0.45">
      <c r="A284" s="1588"/>
    </row>
    <row r="285" spans="1:1" ht="12.75" customHeight="1" x14ac:dyDescent="0.45">
      <c r="A285" s="1588"/>
    </row>
    <row r="286" spans="1:1" ht="12.75" customHeight="1" x14ac:dyDescent="0.45">
      <c r="A286" s="1588"/>
    </row>
    <row r="287" spans="1:1" ht="12.75" customHeight="1" x14ac:dyDescent="0.45">
      <c r="A287" s="1588"/>
    </row>
    <row r="288" spans="1:1" ht="12.75" customHeight="1" x14ac:dyDescent="0.45">
      <c r="A288" s="1588"/>
    </row>
    <row r="289" spans="1:1" ht="12.75" customHeight="1" x14ac:dyDescent="0.45">
      <c r="A289" s="1588"/>
    </row>
    <row r="290" spans="1:1" ht="12.75" customHeight="1" x14ac:dyDescent="0.45">
      <c r="A290" s="1588"/>
    </row>
    <row r="291" spans="1:1" ht="12.75" customHeight="1" x14ac:dyDescent="0.45">
      <c r="A291" s="1588"/>
    </row>
    <row r="292" spans="1:1" ht="12.75" customHeight="1" x14ac:dyDescent="0.45">
      <c r="A292" s="1588"/>
    </row>
    <row r="293" spans="1:1" ht="12.75" customHeight="1" x14ac:dyDescent="0.45">
      <c r="A293" s="1588"/>
    </row>
    <row r="294" spans="1:1" ht="12.75" customHeight="1" x14ac:dyDescent="0.45">
      <c r="A294" s="1588"/>
    </row>
    <row r="295" spans="1:1" ht="12.75" customHeight="1" x14ac:dyDescent="0.45">
      <c r="A295" s="1588"/>
    </row>
    <row r="296" spans="1:1" ht="12.75" customHeight="1" x14ac:dyDescent="0.45">
      <c r="A296" s="1588"/>
    </row>
    <row r="297" spans="1:1" ht="12.75" customHeight="1" x14ac:dyDescent="0.45">
      <c r="A297" s="1588"/>
    </row>
    <row r="298" spans="1:1" ht="12.75" customHeight="1" x14ac:dyDescent="0.45">
      <c r="A298" s="1588"/>
    </row>
    <row r="299" spans="1:1" ht="12.75" customHeight="1" x14ac:dyDescent="0.45">
      <c r="A299" s="1588"/>
    </row>
    <row r="300" spans="1:1" ht="12.75" customHeight="1" x14ac:dyDescent="0.45">
      <c r="A300" s="1588"/>
    </row>
    <row r="301" spans="1:1" ht="12.75" customHeight="1" x14ac:dyDescent="0.45">
      <c r="A301" s="1588"/>
    </row>
    <row r="302" spans="1:1" ht="12.75" customHeight="1" x14ac:dyDescent="0.45">
      <c r="A302" s="1588"/>
    </row>
    <row r="303" spans="1:1" ht="12.75" customHeight="1" x14ac:dyDescent="0.45">
      <c r="A303" s="1588"/>
    </row>
    <row r="304" spans="1:1" ht="12.75" customHeight="1" x14ac:dyDescent="0.45">
      <c r="A304" s="1588"/>
    </row>
    <row r="305" spans="1:1" ht="12.75" customHeight="1" x14ac:dyDescent="0.45">
      <c r="A305" s="1588"/>
    </row>
    <row r="306" spans="1:1" ht="12.75" customHeight="1" x14ac:dyDescent="0.45">
      <c r="A306" s="1588"/>
    </row>
    <row r="307" spans="1:1" ht="12.75" customHeight="1" x14ac:dyDescent="0.45">
      <c r="A307" s="1588"/>
    </row>
    <row r="308" spans="1:1" ht="12.75" customHeight="1" x14ac:dyDescent="0.45">
      <c r="A308" s="1588"/>
    </row>
    <row r="309" spans="1:1" ht="12.75" customHeight="1" x14ac:dyDescent="0.45">
      <c r="A309" s="1588"/>
    </row>
    <row r="310" spans="1:1" ht="12.75" customHeight="1" x14ac:dyDescent="0.45">
      <c r="A310" s="1588"/>
    </row>
    <row r="311" spans="1:1" ht="12.75" customHeight="1" x14ac:dyDescent="0.45">
      <c r="A311" s="1588"/>
    </row>
    <row r="312" spans="1:1" ht="12.75" customHeight="1" x14ac:dyDescent="0.45">
      <c r="A312" s="1588"/>
    </row>
    <row r="313" spans="1:1" ht="12.75" customHeight="1" x14ac:dyDescent="0.45">
      <c r="A313" s="1588"/>
    </row>
    <row r="314" spans="1:1" ht="12.75" customHeight="1" x14ac:dyDescent="0.45">
      <c r="A314" s="1588"/>
    </row>
    <row r="315" spans="1:1" ht="12.75" customHeight="1" x14ac:dyDescent="0.45">
      <c r="A315" s="1588"/>
    </row>
    <row r="316" spans="1:1" ht="12.75" customHeight="1" x14ac:dyDescent="0.45">
      <c r="A316" s="1588"/>
    </row>
    <row r="317" spans="1:1" ht="12.75" customHeight="1" x14ac:dyDescent="0.45">
      <c r="A317" s="1588"/>
    </row>
    <row r="318" spans="1:1" ht="12.75" customHeight="1" x14ac:dyDescent="0.45">
      <c r="A318" s="1588"/>
    </row>
    <row r="319" spans="1:1" ht="12.75" customHeight="1" x14ac:dyDescent="0.45">
      <c r="A319" s="1588"/>
    </row>
    <row r="320" spans="1:1" ht="12.75" customHeight="1" x14ac:dyDescent="0.45">
      <c r="A320" s="1588"/>
    </row>
    <row r="321" spans="1:1" ht="12.75" customHeight="1" x14ac:dyDescent="0.45">
      <c r="A321" s="1588"/>
    </row>
    <row r="322" spans="1:1" ht="12.75" customHeight="1" x14ac:dyDescent="0.45">
      <c r="A322" s="1588"/>
    </row>
    <row r="323" spans="1:1" ht="12.75" customHeight="1" x14ac:dyDescent="0.45">
      <c r="A323" s="1588"/>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9" bestFit="1" customWidth="1"/>
    <col min="2" max="16384" width="9.140625" style="47"/>
  </cols>
  <sheetData>
    <row r="6" spans="1:1" ht="19.5" customHeight="1" x14ac:dyDescent="0.85"/>
    <row r="8" spans="1:1" ht="36.75" x14ac:dyDescent="0.85">
      <c r="A8" s="289" t="s">
        <v>737</v>
      </c>
    </row>
    <row r="9" spans="1:1" ht="18.75" customHeight="1" x14ac:dyDescent="0.85"/>
    <row r="10" spans="1:1" ht="106.5" x14ac:dyDescent="1.1499999999999999">
      <c r="A10" s="291" t="s">
        <v>1697</v>
      </c>
    </row>
    <row r="11" spans="1:1" ht="36.75" x14ac:dyDescent="0.85"/>
    <row r="12" spans="1:1" ht="36.75" x14ac:dyDescent="0.85"/>
    <row r="13" spans="1:1" ht="36.75" x14ac:dyDescent="0.85">
      <c r="A13" s="289" t="s">
        <v>738</v>
      </c>
    </row>
    <row r="14" spans="1:1" ht="18.75" customHeight="1" x14ac:dyDescent="0.85"/>
    <row r="15" spans="1:1" ht="96" x14ac:dyDescent="1.05">
      <c r="A15" s="293" t="s">
        <v>1164</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71" t="s">
        <v>1843</v>
      </c>
      <c r="C3" s="1771"/>
      <c r="D3" s="1771"/>
      <c r="E3" s="1771"/>
      <c r="F3" s="1771"/>
      <c r="G3" s="1771"/>
      <c r="H3" s="1771"/>
      <c r="I3" s="1771"/>
    </row>
    <row r="4" spans="2:21" s="76" customFormat="1" ht="12.75" customHeight="1" x14ac:dyDescent="0.85">
      <c r="B4" s="1553"/>
      <c r="C4" s="1553"/>
      <c r="D4" s="1553"/>
      <c r="E4" s="1553"/>
      <c r="F4" s="1553"/>
      <c r="G4" s="1553"/>
      <c r="H4" s="1553"/>
      <c r="I4" s="1553"/>
    </row>
    <row r="5" spans="2:21" s="76" customFormat="1" ht="36.75" x14ac:dyDescent="0.85">
      <c r="B5" s="1771" t="s">
        <v>1844</v>
      </c>
      <c r="C5" s="1771"/>
      <c r="D5" s="1771"/>
      <c r="E5" s="1771"/>
      <c r="F5" s="1771"/>
      <c r="G5" s="1771"/>
      <c r="H5" s="1771"/>
      <c r="I5" s="1772"/>
    </row>
    <row r="6" spans="2:21" s="76" customFormat="1" ht="19.5" customHeight="1" x14ac:dyDescent="0.85">
      <c r="B6" s="1553"/>
      <c r="C6" s="1553"/>
      <c r="D6" s="1553"/>
      <c r="E6" s="1553"/>
      <c r="F6" s="1553"/>
      <c r="G6" s="1553"/>
      <c r="H6" s="1553"/>
      <c r="I6" s="1553"/>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7" customFormat="1" ht="24.95" customHeight="1" thickTop="1" x14ac:dyDescent="0.7">
      <c r="B9" s="1768" t="s">
        <v>885</v>
      </c>
      <c r="C9" s="1758">
        <v>2014</v>
      </c>
      <c r="D9" s="1758" t="s">
        <v>1887</v>
      </c>
      <c r="E9" s="1758" t="s">
        <v>1889</v>
      </c>
      <c r="F9" s="1758" t="s">
        <v>1576</v>
      </c>
      <c r="G9" s="1758" t="s">
        <v>1588</v>
      </c>
      <c r="H9" s="1758" t="s">
        <v>1621</v>
      </c>
      <c r="I9" s="1765" t="s">
        <v>884</v>
      </c>
      <c r="J9" s="338"/>
      <c r="N9" s="338"/>
    </row>
    <row r="10" spans="2:21" s="257" customFormat="1" ht="24.95" customHeight="1" x14ac:dyDescent="0.7">
      <c r="B10" s="1769"/>
      <c r="C10" s="1759"/>
      <c r="D10" s="1759"/>
      <c r="E10" s="1759"/>
      <c r="F10" s="1759"/>
      <c r="G10" s="1759"/>
      <c r="H10" s="1759"/>
      <c r="I10" s="1766"/>
    </row>
    <row r="11" spans="2:21" s="257" customFormat="1" ht="24.95" customHeight="1" x14ac:dyDescent="0.7">
      <c r="B11" s="1770"/>
      <c r="C11" s="1760"/>
      <c r="D11" s="1760"/>
      <c r="E11" s="1760"/>
      <c r="F11" s="1760"/>
      <c r="G11" s="1760"/>
      <c r="H11" s="1760"/>
      <c r="I11" s="1767"/>
    </row>
    <row r="12" spans="2:21" s="337" customFormat="1" ht="15" customHeight="1" x14ac:dyDescent="0.7">
      <c r="B12" s="381"/>
      <c r="C12" s="383"/>
      <c r="D12" s="383"/>
      <c r="E12" s="383"/>
      <c r="F12" s="383"/>
      <c r="G12" s="383"/>
      <c r="H12" s="383"/>
      <c r="I12" s="384"/>
    </row>
    <row r="13" spans="2:21" s="359" customFormat="1" ht="33.950000000000003" customHeight="1" x14ac:dyDescent="0.2">
      <c r="B13" s="454" t="s">
        <v>1745</v>
      </c>
      <c r="C13" s="620"/>
      <c r="D13" s="620"/>
      <c r="E13" s="620"/>
      <c r="F13" s="620"/>
      <c r="G13" s="620"/>
      <c r="H13" s="620"/>
      <c r="I13" s="378" t="s">
        <v>1206</v>
      </c>
    </row>
    <row r="14" spans="2:21" s="359" customFormat="1" ht="9" customHeight="1" x14ac:dyDescent="0.2">
      <c r="B14" s="584"/>
      <c r="C14" s="630"/>
      <c r="D14" s="630"/>
      <c r="E14" s="630"/>
      <c r="F14" s="630"/>
      <c r="G14" s="630"/>
      <c r="H14" s="630"/>
      <c r="I14" s="604"/>
    </row>
    <row r="15" spans="2:21" s="359" customFormat="1" ht="33.950000000000003" customHeight="1" x14ac:dyDescent="0.2">
      <c r="B15" s="592" t="s">
        <v>310</v>
      </c>
      <c r="C15" s="1322">
        <v>-6851.1018962779126</v>
      </c>
      <c r="D15" s="1322">
        <v>-1467.3202118695795</v>
      </c>
      <c r="E15" s="1322">
        <v>-685.36032490280468</v>
      </c>
      <c r="F15" s="1322">
        <v>-163.27051422633895</v>
      </c>
      <c r="G15" s="1322">
        <v>-657.68510284823014</v>
      </c>
      <c r="H15" s="1322">
        <v>-1089.3954564197156</v>
      </c>
      <c r="I15" s="604" t="s">
        <v>311</v>
      </c>
      <c r="J15" s="362"/>
      <c r="K15" s="362"/>
      <c r="L15" s="362"/>
      <c r="M15" s="362"/>
      <c r="N15" s="362"/>
      <c r="O15" s="362"/>
      <c r="P15" s="362"/>
      <c r="Q15" s="362"/>
      <c r="R15" s="362"/>
      <c r="S15" s="362"/>
    </row>
    <row r="16" spans="2:21" s="364" customFormat="1" ht="33.950000000000003" customHeight="1" x14ac:dyDescent="0.2">
      <c r="B16" s="593" t="s">
        <v>867</v>
      </c>
      <c r="C16" s="1323">
        <v>-7467.838353154807</v>
      </c>
      <c r="D16" s="1323">
        <v>-3423.6385776039242</v>
      </c>
      <c r="E16" s="1323">
        <v>-2645.3359619185367</v>
      </c>
      <c r="F16" s="1323">
        <v>-3387.0602748031306</v>
      </c>
      <c r="G16" s="1323">
        <v>-4336.1194796199125</v>
      </c>
      <c r="H16" s="1323">
        <v>-4038.765521786007</v>
      </c>
      <c r="I16" s="606" t="s">
        <v>605</v>
      </c>
      <c r="J16" s="362"/>
      <c r="K16" s="362"/>
      <c r="L16" s="362"/>
      <c r="M16" s="362"/>
      <c r="N16" s="362"/>
      <c r="O16" s="362"/>
      <c r="P16" s="362"/>
      <c r="Q16" s="362"/>
      <c r="R16" s="362"/>
      <c r="S16" s="362"/>
    </row>
    <row r="17" spans="2:19" s="364" customFormat="1" ht="33.950000000000003" customHeight="1" x14ac:dyDescent="0.2">
      <c r="B17" s="594" t="s">
        <v>866</v>
      </c>
      <c r="C17" s="1107">
        <v>1105.7423726660281</v>
      </c>
      <c r="D17" s="1107">
        <v>2047.5003244548063</v>
      </c>
      <c r="E17" s="1107">
        <v>2381.2687829630604</v>
      </c>
      <c r="F17" s="1107">
        <v>2479.7112762284405</v>
      </c>
      <c r="G17" s="1107">
        <v>2411.6739628377286</v>
      </c>
      <c r="H17" s="1107">
        <v>2749.7566831862027</v>
      </c>
      <c r="I17" s="606" t="s">
        <v>420</v>
      </c>
      <c r="J17" s="362"/>
      <c r="K17" s="362"/>
      <c r="L17" s="362"/>
      <c r="M17" s="362"/>
      <c r="N17" s="362"/>
      <c r="O17" s="362"/>
      <c r="P17" s="362"/>
      <c r="Q17" s="362"/>
      <c r="R17" s="362"/>
      <c r="S17" s="362"/>
    </row>
    <row r="18" spans="2:19" s="364" customFormat="1" ht="33.950000000000003" customHeight="1" x14ac:dyDescent="0.2">
      <c r="B18" s="594" t="s">
        <v>1528</v>
      </c>
      <c r="C18" s="1107">
        <v>8573.5807258208351</v>
      </c>
      <c r="D18" s="1107">
        <v>5471.1389020587303</v>
      </c>
      <c r="E18" s="1107">
        <v>5026.6047448815971</v>
      </c>
      <c r="F18" s="1107">
        <v>5866.7715510315711</v>
      </c>
      <c r="G18" s="1107">
        <v>6747.7934424576406</v>
      </c>
      <c r="H18" s="1107">
        <v>6788.5222049722097</v>
      </c>
      <c r="I18" s="606" t="s">
        <v>592</v>
      </c>
      <c r="J18" s="362"/>
      <c r="K18" s="362"/>
      <c r="L18" s="362"/>
      <c r="M18" s="362"/>
      <c r="N18" s="362"/>
      <c r="O18" s="362"/>
      <c r="P18" s="362"/>
      <c r="Q18" s="362"/>
      <c r="R18" s="362"/>
      <c r="S18" s="362"/>
    </row>
    <row r="19" spans="2:19" s="364" customFormat="1" ht="33.950000000000003" customHeight="1" x14ac:dyDescent="0.2">
      <c r="B19" s="594" t="s">
        <v>759</v>
      </c>
      <c r="C19" s="1323">
        <v>-1164.2776357046855</v>
      </c>
      <c r="D19" s="1323">
        <v>-575.15607384226462</v>
      </c>
      <c r="E19" s="1323">
        <v>-508.13351946655968</v>
      </c>
      <c r="F19" s="1323">
        <v>-289.68658750363386</v>
      </c>
      <c r="G19" s="1323">
        <v>-242.21013719556879</v>
      </c>
      <c r="H19" s="1323">
        <v>-222.27743465273511</v>
      </c>
      <c r="I19" s="606" t="s">
        <v>606</v>
      </c>
      <c r="J19" s="362"/>
      <c r="K19" s="362"/>
      <c r="L19" s="362"/>
      <c r="M19" s="362"/>
      <c r="N19" s="362"/>
      <c r="O19" s="362"/>
      <c r="P19" s="362"/>
      <c r="Q19" s="362"/>
      <c r="R19" s="362"/>
      <c r="S19" s="362"/>
    </row>
    <row r="20" spans="2:19" s="364" customFormat="1" ht="33.950000000000003" customHeight="1" x14ac:dyDescent="0.2">
      <c r="B20" s="594" t="s">
        <v>760</v>
      </c>
      <c r="C20" s="1107">
        <v>203.08529618035783</v>
      </c>
      <c r="D20" s="1107">
        <v>68.693632155222957</v>
      </c>
      <c r="E20" s="1107">
        <v>79.66905448463379</v>
      </c>
      <c r="F20" s="1107">
        <v>53.508182069386287</v>
      </c>
      <c r="G20" s="1107">
        <v>71.92008331831677</v>
      </c>
      <c r="H20" s="1107">
        <v>35.180317776106222</v>
      </c>
      <c r="I20" s="606" t="s">
        <v>607</v>
      </c>
      <c r="J20" s="362"/>
      <c r="K20" s="362"/>
      <c r="L20" s="362"/>
      <c r="M20" s="362"/>
      <c r="N20" s="362"/>
      <c r="O20" s="362"/>
      <c r="P20" s="362"/>
      <c r="Q20" s="362"/>
      <c r="R20" s="362"/>
      <c r="S20" s="362"/>
    </row>
    <row r="21" spans="2:19" s="364" customFormat="1" ht="33.950000000000003" customHeight="1" x14ac:dyDescent="0.2">
      <c r="B21" s="594" t="s">
        <v>761</v>
      </c>
      <c r="C21" s="1107">
        <v>1577.9287964012217</v>
      </c>
      <c r="D21" s="1107">
        <v>2462.7808074213863</v>
      </c>
      <c r="E21" s="1107">
        <v>2388.4401019976581</v>
      </c>
      <c r="F21" s="1107">
        <v>3459.9681660110391</v>
      </c>
      <c r="G21" s="1107">
        <v>3848.7244306489342</v>
      </c>
      <c r="H21" s="1107">
        <v>3136.4671822429209</v>
      </c>
      <c r="I21" s="606" t="s">
        <v>904</v>
      </c>
      <c r="J21" s="362"/>
      <c r="K21" s="362"/>
      <c r="L21" s="362"/>
      <c r="M21" s="362"/>
      <c r="N21" s="362"/>
      <c r="O21" s="362"/>
      <c r="P21" s="362"/>
      <c r="Q21" s="362"/>
      <c r="R21" s="362"/>
      <c r="S21" s="362"/>
    </row>
    <row r="22" spans="2:19" s="359" customFormat="1" ht="15" customHeight="1" thickBot="1" x14ac:dyDescent="0.25">
      <c r="B22" s="631"/>
      <c r="C22" s="620"/>
      <c r="D22" s="620"/>
      <c r="E22" s="620"/>
      <c r="F22" s="620"/>
      <c r="G22" s="620"/>
      <c r="H22" s="620"/>
      <c r="I22" s="604"/>
      <c r="J22" s="362"/>
      <c r="K22" s="362"/>
      <c r="L22" s="362"/>
      <c r="M22" s="362"/>
      <c r="N22" s="362"/>
      <c r="O22" s="362"/>
      <c r="P22" s="362"/>
      <c r="Q22" s="362"/>
      <c r="R22" s="362"/>
      <c r="S22" s="362"/>
    </row>
    <row r="23" spans="2:19" s="364" customFormat="1" ht="15" customHeight="1" thickTop="1" x14ac:dyDescent="0.2">
      <c r="B23" s="621"/>
      <c r="C23" s="622"/>
      <c r="D23" s="622"/>
      <c r="E23" s="622"/>
      <c r="F23" s="622"/>
      <c r="G23" s="622"/>
      <c r="H23" s="622"/>
      <c r="I23" s="623"/>
      <c r="J23" s="362"/>
      <c r="K23" s="362"/>
      <c r="L23" s="362"/>
      <c r="M23" s="362"/>
      <c r="N23" s="362"/>
      <c r="O23" s="362"/>
      <c r="P23" s="362"/>
      <c r="Q23" s="362"/>
      <c r="R23" s="362"/>
      <c r="S23" s="362"/>
    </row>
    <row r="24" spans="2:19" s="364" customFormat="1" ht="33.950000000000003" customHeight="1" x14ac:dyDescent="0.2">
      <c r="B24" s="454" t="s">
        <v>58</v>
      </c>
      <c r="C24" s="620"/>
      <c r="D24" s="620"/>
      <c r="E24" s="620"/>
      <c r="F24" s="620"/>
      <c r="G24" s="620"/>
      <c r="H24" s="620"/>
      <c r="I24" s="378" t="s">
        <v>865</v>
      </c>
      <c r="J24" s="362"/>
      <c r="K24" s="362"/>
      <c r="L24" s="362"/>
      <c r="M24" s="362"/>
      <c r="N24" s="362"/>
      <c r="O24" s="362"/>
      <c r="P24" s="362"/>
      <c r="Q24" s="362"/>
      <c r="R24" s="362"/>
      <c r="S24" s="362"/>
    </row>
    <row r="25" spans="2:19" s="359" customFormat="1" ht="9" customHeight="1" x14ac:dyDescent="0.2">
      <c r="B25" s="453"/>
      <c r="C25" s="620"/>
      <c r="D25" s="620"/>
      <c r="E25" s="620"/>
      <c r="F25" s="620"/>
      <c r="G25" s="620"/>
      <c r="H25" s="620"/>
      <c r="I25" s="604"/>
      <c r="J25" s="362"/>
      <c r="K25" s="362"/>
      <c r="L25" s="362"/>
      <c r="M25" s="362"/>
      <c r="N25" s="362"/>
      <c r="O25" s="362"/>
      <c r="P25" s="362"/>
      <c r="Q25" s="362"/>
      <c r="R25" s="362"/>
      <c r="S25" s="362"/>
    </row>
    <row r="26" spans="2:19" s="359" customFormat="1" ht="33.950000000000003" customHeight="1" x14ac:dyDescent="0.2">
      <c r="B26" s="453" t="s">
        <v>310</v>
      </c>
      <c r="C26" s="1324">
        <v>-31.814246857189843</v>
      </c>
      <c r="D26" s="1324">
        <v>-8.3466302403511641</v>
      </c>
      <c r="E26" s="1324">
        <v>-5.1713783130488231</v>
      </c>
      <c r="F26" s="1324">
        <v>-0.99713279707270064</v>
      </c>
      <c r="G26" s="1324">
        <v>-2.9892324924207516</v>
      </c>
      <c r="H26" s="1324">
        <v>-3.9880289316292448</v>
      </c>
      <c r="I26" s="604" t="s">
        <v>311</v>
      </c>
      <c r="J26" s="362"/>
      <c r="K26" s="362"/>
      <c r="L26" s="362"/>
      <c r="M26" s="362"/>
      <c r="N26" s="362"/>
      <c r="O26" s="362"/>
      <c r="P26" s="624"/>
      <c r="Q26" s="362"/>
      <c r="R26" s="362"/>
      <c r="S26" s="362"/>
    </row>
    <row r="27" spans="2:19" s="364" customFormat="1" ht="33.950000000000003" customHeight="1" x14ac:dyDescent="0.2">
      <c r="B27" s="615" t="s">
        <v>867</v>
      </c>
      <c r="C27" s="1325">
        <v>-34.678166586010377</v>
      </c>
      <c r="D27" s="1325">
        <v>-19.474852900344072</v>
      </c>
      <c r="E27" s="1325">
        <v>-19.960351551038091</v>
      </c>
      <c r="F27" s="1325">
        <v>-20.685602061535239</v>
      </c>
      <c r="G27" s="1325">
        <v>-19.70801707894163</v>
      </c>
      <c r="H27" s="1325">
        <v>-14.785001767754558</v>
      </c>
      <c r="I27" s="606" t="s">
        <v>605</v>
      </c>
      <c r="J27" s="362"/>
      <c r="K27" s="362"/>
      <c r="L27" s="362"/>
      <c r="M27" s="362"/>
      <c r="N27" s="362"/>
      <c r="O27" s="362"/>
      <c r="P27" s="362"/>
      <c r="Q27" s="362"/>
      <c r="R27" s="362"/>
      <c r="S27" s="362"/>
    </row>
    <row r="28" spans="2:19" s="364" customFormat="1" ht="33.950000000000003" customHeight="1" x14ac:dyDescent="0.2">
      <c r="B28" s="605" t="s">
        <v>866</v>
      </c>
      <c r="C28" s="1325">
        <v>5.1347011527537818</v>
      </c>
      <c r="D28" s="1325">
        <v>11.64689751219913</v>
      </c>
      <c r="E28" s="1325">
        <v>17.967835741734429</v>
      </c>
      <c r="F28" s="1325">
        <v>15.144200730394333</v>
      </c>
      <c r="G28" s="1325">
        <v>10.961255074228498</v>
      </c>
      <c r="H28" s="1325">
        <v>10.066233655432551</v>
      </c>
      <c r="I28" s="606" t="s">
        <v>420</v>
      </c>
      <c r="J28" s="362"/>
      <c r="K28" s="362"/>
      <c r="L28" s="362"/>
      <c r="M28" s="362"/>
      <c r="N28" s="362"/>
      <c r="O28" s="362"/>
      <c r="P28" s="362"/>
      <c r="Q28" s="362"/>
      <c r="R28" s="362"/>
      <c r="S28" s="362"/>
    </row>
    <row r="29" spans="2:19" s="364" customFormat="1" ht="33.950000000000003" customHeight="1" x14ac:dyDescent="0.2">
      <c r="B29" s="605" t="s">
        <v>1528</v>
      </c>
      <c r="C29" s="1325">
        <v>39.812867738764162</v>
      </c>
      <c r="D29" s="1325">
        <v>31.121750412543204</v>
      </c>
      <c r="E29" s="1325">
        <v>37.92818729277252</v>
      </c>
      <c r="F29" s="1325">
        <v>35.829802791929573</v>
      </c>
      <c r="G29" s="1325">
        <v>30.669272153170123</v>
      </c>
      <c r="H29" s="1325">
        <v>24.851235423187109</v>
      </c>
      <c r="I29" s="606" t="s">
        <v>592</v>
      </c>
      <c r="J29" s="362"/>
      <c r="K29" s="362"/>
      <c r="L29" s="362"/>
      <c r="M29" s="362"/>
      <c r="N29" s="362"/>
      <c r="O29" s="362"/>
      <c r="P29" s="362"/>
      <c r="Q29" s="362"/>
      <c r="R29" s="362"/>
      <c r="S29" s="362"/>
    </row>
    <row r="30" spans="2:19" s="364" customFormat="1" ht="33.950000000000003" customHeight="1" x14ac:dyDescent="0.2">
      <c r="B30" s="605" t="s">
        <v>759</v>
      </c>
      <c r="C30" s="1325">
        <v>-5.4065195166251652</v>
      </c>
      <c r="D30" s="1325">
        <v>-3.271688783416137</v>
      </c>
      <c r="E30" s="1325">
        <v>-3.8341155261288242</v>
      </c>
      <c r="F30" s="1325">
        <v>-1.7691865468832186</v>
      </c>
      <c r="G30" s="1325">
        <v>-1.1008648500067371</v>
      </c>
      <c r="H30" s="1325">
        <v>-0.81370712078856977</v>
      </c>
      <c r="I30" s="606" t="s">
        <v>606</v>
      </c>
      <c r="J30" s="362"/>
      <c r="K30" s="362"/>
      <c r="L30" s="362"/>
      <c r="M30" s="362"/>
      <c r="N30" s="362"/>
      <c r="O30" s="362"/>
      <c r="P30" s="362"/>
      <c r="Q30" s="362"/>
      <c r="R30" s="362"/>
      <c r="S30" s="362"/>
    </row>
    <row r="31" spans="2:19" s="364" customFormat="1" ht="33.950000000000003" customHeight="1" x14ac:dyDescent="0.2">
      <c r="B31" s="605" t="s">
        <v>760</v>
      </c>
      <c r="C31" s="1325">
        <v>0.94306081613784953</v>
      </c>
      <c r="D31" s="1325">
        <v>0.3907533903153958</v>
      </c>
      <c r="E31" s="1325">
        <v>0.6011419185103376</v>
      </c>
      <c r="F31" s="1325">
        <v>0.32678750052295258</v>
      </c>
      <c r="G31" s="1325">
        <v>0.32688265095511992</v>
      </c>
      <c r="H31" s="1325">
        <v>0.12878713995752911</v>
      </c>
      <c r="I31" s="606" t="s">
        <v>607</v>
      </c>
      <c r="J31" s="362"/>
      <c r="K31" s="362"/>
      <c r="L31" s="362"/>
      <c r="M31" s="362"/>
      <c r="N31" s="362"/>
      <c r="O31" s="362"/>
      <c r="P31" s="362"/>
      <c r="Q31" s="362"/>
      <c r="R31" s="362"/>
      <c r="S31" s="362"/>
    </row>
    <row r="32" spans="2:19" s="364" customFormat="1" ht="33.950000000000003" customHeight="1" x14ac:dyDescent="0.2">
      <c r="B32" s="605" t="s">
        <v>761</v>
      </c>
      <c r="C32" s="1325">
        <v>7.3273784293078545</v>
      </c>
      <c r="D32" s="1325">
        <v>14.009158053093648</v>
      </c>
      <c r="E32" s="1325">
        <v>18.021946845607754</v>
      </c>
      <c r="F32" s="1325">
        <v>21.130868310822805</v>
      </c>
      <c r="G32" s="1325">
        <v>17.492766785572496</v>
      </c>
      <c r="H32" s="1325">
        <v>11.481892816956355</v>
      </c>
      <c r="I32" s="606" t="s">
        <v>904</v>
      </c>
      <c r="J32" s="362"/>
      <c r="K32" s="362"/>
      <c r="L32" s="362"/>
      <c r="M32" s="362"/>
      <c r="N32" s="362"/>
      <c r="O32" s="362"/>
      <c r="P32" s="362"/>
      <c r="Q32" s="362"/>
      <c r="R32" s="362"/>
      <c r="S32" s="362"/>
    </row>
    <row r="33" spans="2:19" s="359" customFormat="1" ht="15" customHeight="1" thickBot="1" x14ac:dyDescent="0.25">
      <c r="B33" s="625"/>
      <c r="C33" s="1657"/>
      <c r="D33" s="1657"/>
      <c r="E33" s="1657"/>
      <c r="F33" s="1657"/>
      <c r="G33" s="1657"/>
      <c r="H33" s="1657"/>
      <c r="I33" s="626"/>
      <c r="J33" s="362"/>
      <c r="K33" s="362"/>
      <c r="L33" s="362"/>
      <c r="M33" s="362"/>
      <c r="N33" s="362"/>
      <c r="O33" s="362"/>
      <c r="P33" s="362"/>
      <c r="Q33" s="362"/>
      <c r="R33" s="362"/>
      <c r="S33" s="362"/>
    </row>
    <row r="34" spans="2:19" s="364" customFormat="1" ht="15" customHeight="1" thickTop="1" x14ac:dyDescent="0.2">
      <c r="B34" s="605"/>
      <c r="C34" s="627"/>
      <c r="D34" s="627"/>
      <c r="E34" s="627"/>
      <c r="F34" s="627"/>
      <c r="G34" s="627"/>
      <c r="H34" s="627"/>
      <c r="I34" s="606"/>
      <c r="J34" s="362"/>
      <c r="K34" s="362"/>
      <c r="L34" s="362"/>
      <c r="M34" s="362"/>
      <c r="N34" s="362"/>
      <c r="O34" s="362"/>
      <c r="P34" s="362"/>
      <c r="Q34" s="362"/>
      <c r="R34" s="362"/>
      <c r="S34" s="362"/>
    </row>
    <row r="35" spans="2:19" s="364" customFormat="1" ht="33.950000000000003" customHeight="1" x14ac:dyDescent="0.2">
      <c r="B35" s="454" t="s">
        <v>728</v>
      </c>
      <c r="C35" s="628"/>
      <c r="D35" s="628"/>
      <c r="E35" s="628"/>
      <c r="F35" s="628"/>
      <c r="G35" s="628"/>
      <c r="H35" s="628"/>
      <c r="I35" s="378" t="s">
        <v>729</v>
      </c>
      <c r="J35" s="362"/>
      <c r="K35" s="362"/>
      <c r="L35" s="362"/>
      <c r="M35" s="362"/>
      <c r="N35" s="362"/>
      <c r="O35" s="362"/>
      <c r="P35" s="362"/>
      <c r="Q35" s="362"/>
      <c r="R35" s="362"/>
      <c r="S35" s="362"/>
    </row>
    <row r="36" spans="2:19" s="359" customFormat="1" ht="9" customHeight="1" x14ac:dyDescent="0.2">
      <c r="B36" s="453"/>
      <c r="C36" s="628"/>
      <c r="D36" s="628"/>
      <c r="E36" s="628"/>
      <c r="F36" s="628"/>
      <c r="G36" s="628"/>
      <c r="H36" s="628"/>
      <c r="I36" s="604"/>
      <c r="J36" s="362"/>
      <c r="K36" s="362"/>
      <c r="L36" s="362"/>
      <c r="M36" s="362"/>
      <c r="N36" s="362"/>
      <c r="O36" s="362"/>
      <c r="P36" s="362"/>
      <c r="Q36" s="362"/>
      <c r="R36" s="362"/>
      <c r="S36" s="362"/>
    </row>
    <row r="37" spans="2:19" s="364" customFormat="1" ht="33.950000000000003" customHeight="1" x14ac:dyDescent="0.2">
      <c r="B37" s="605" t="s">
        <v>866</v>
      </c>
      <c r="C37" s="627">
        <v>-41.897490096954094</v>
      </c>
      <c r="D37" s="627">
        <v>85.169744333675922</v>
      </c>
      <c r="E37" s="627">
        <v>16.301265231649118</v>
      </c>
      <c r="F37" s="627">
        <v>4.1340353499652371</v>
      </c>
      <c r="G37" s="627">
        <v>-2.7437594869590853</v>
      </c>
      <c r="H37" s="627">
        <v>14.018591466263718</v>
      </c>
      <c r="I37" s="606" t="s">
        <v>420</v>
      </c>
      <c r="J37" s="362"/>
      <c r="K37" s="362"/>
      <c r="L37" s="362"/>
      <c r="M37" s="362"/>
      <c r="N37" s="362"/>
      <c r="O37" s="362"/>
      <c r="P37" s="362"/>
      <c r="Q37" s="362"/>
      <c r="R37" s="362"/>
      <c r="S37" s="362"/>
    </row>
    <row r="38" spans="2:19" s="364" customFormat="1" ht="33.950000000000003" customHeight="1" x14ac:dyDescent="0.2">
      <c r="B38" s="605" t="s">
        <v>1528</v>
      </c>
      <c r="C38" s="627">
        <v>-6.11362670053256</v>
      </c>
      <c r="D38" s="627">
        <v>-36.186068843074622</v>
      </c>
      <c r="E38" s="627">
        <v>-8.1250753295599942</v>
      </c>
      <c r="F38" s="627">
        <v>16.714399655264</v>
      </c>
      <c r="G38" s="627">
        <v>15.017150126992028</v>
      </c>
      <c r="H38" s="627">
        <v>0.60358638511814888</v>
      </c>
      <c r="I38" s="606" t="s">
        <v>592</v>
      </c>
      <c r="J38" s="362"/>
      <c r="K38" s="362"/>
      <c r="L38" s="362"/>
      <c r="M38" s="362"/>
      <c r="N38" s="362"/>
      <c r="O38" s="362"/>
      <c r="P38" s="362"/>
      <c r="Q38" s="362"/>
      <c r="R38" s="362"/>
      <c r="S38" s="362"/>
    </row>
    <row r="39" spans="2:19" s="364" customFormat="1" ht="33.950000000000003" customHeight="1" x14ac:dyDescent="0.2">
      <c r="B39" s="605" t="s">
        <v>59</v>
      </c>
      <c r="C39" s="627">
        <v>-45.401023577158227</v>
      </c>
      <c r="D39" s="627">
        <v>262.28156104256624</v>
      </c>
      <c r="E39" s="627">
        <v>56.337365883304493</v>
      </c>
      <c r="F39" s="627">
        <v>42.77827582561757</v>
      </c>
      <c r="G39" s="627">
        <v>56.515068469936416</v>
      </c>
      <c r="H39" s="627">
        <v>-15.340542512485889</v>
      </c>
      <c r="I39" s="606" t="s">
        <v>423</v>
      </c>
      <c r="J39" s="362"/>
      <c r="K39" s="362"/>
      <c r="L39" s="362"/>
      <c r="M39" s="362"/>
      <c r="N39" s="362"/>
      <c r="O39" s="362"/>
      <c r="P39" s="362"/>
      <c r="Q39" s="362"/>
      <c r="R39" s="362"/>
      <c r="S39" s="362"/>
    </row>
    <row r="40" spans="2:19" s="364" customFormat="1" ht="33.950000000000003" customHeight="1" x14ac:dyDescent="0.2">
      <c r="B40" s="605" t="s">
        <v>422</v>
      </c>
      <c r="C40" s="627">
        <v>10.672383360579673</v>
      </c>
      <c r="D40" s="627">
        <v>32.553571274780488</v>
      </c>
      <c r="E40" s="627">
        <v>4.1998452741257575</v>
      </c>
      <c r="F40" s="627">
        <v>25.367040745031531</v>
      </c>
      <c r="G40" s="627">
        <v>14.574722409892882</v>
      </c>
      <c r="H40" s="627">
        <v>-32.657440056173783</v>
      </c>
      <c r="I40" s="606" t="s">
        <v>903</v>
      </c>
      <c r="J40" s="362"/>
      <c r="K40" s="362"/>
      <c r="L40" s="362"/>
      <c r="M40" s="362"/>
      <c r="N40" s="362"/>
      <c r="O40" s="362"/>
      <c r="P40" s="362"/>
      <c r="Q40" s="362"/>
      <c r="R40" s="362"/>
      <c r="S40" s="362"/>
    </row>
    <row r="41" spans="2:19" s="42" customFormat="1" ht="15" customHeight="1" thickBot="1" x14ac:dyDescent="0.7">
      <c r="B41" s="159"/>
      <c r="C41" s="1326"/>
      <c r="D41" s="1326"/>
      <c r="E41" s="1326"/>
      <c r="F41" s="1326"/>
      <c r="G41" s="1326"/>
      <c r="H41" s="1326"/>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3" t="s">
        <v>1531</v>
      </c>
      <c r="C43" s="333"/>
      <c r="D43" s="333"/>
      <c r="E43" s="333"/>
      <c r="F43" s="333"/>
      <c r="G43" s="333"/>
      <c r="H43" s="333"/>
      <c r="I43" s="333" t="s">
        <v>1723</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9"/>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8" customFormat="1" ht="36.75" x14ac:dyDescent="0.85">
      <c r="B4" s="1947" t="s">
        <v>1845</v>
      </c>
      <c r="C4" s="1947"/>
      <c r="D4" s="1947"/>
      <c r="E4" s="1947"/>
      <c r="F4" s="1947"/>
      <c r="G4" s="1947"/>
      <c r="H4" s="1947"/>
      <c r="I4" s="1947"/>
      <c r="J4" s="1947"/>
      <c r="K4" s="1947"/>
      <c r="L4" s="1946" t="s">
        <v>1846</v>
      </c>
      <c r="M4" s="1946"/>
      <c r="N4" s="1946"/>
      <c r="O4" s="1946"/>
      <c r="P4" s="1946"/>
      <c r="Q4" s="1946"/>
      <c r="R4" s="1946"/>
      <c r="S4" s="1946"/>
      <c r="T4" s="1946"/>
      <c r="U4" s="1946"/>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52" customFormat="1" ht="25.5" customHeight="1" thickBot="1" x14ac:dyDescent="0.55000000000000004">
      <c r="B6" s="648" t="s">
        <v>1746</v>
      </c>
      <c r="C6" s="649"/>
      <c r="D6" s="649"/>
      <c r="E6" s="649"/>
      <c r="F6" s="649"/>
      <c r="G6" s="649"/>
      <c r="H6" s="649"/>
      <c r="I6" s="649"/>
      <c r="J6" s="649"/>
      <c r="K6" s="649"/>
      <c r="L6" s="649"/>
      <c r="M6" s="649"/>
      <c r="N6" s="649"/>
      <c r="O6" s="649"/>
      <c r="P6" s="649"/>
      <c r="Q6" s="649"/>
      <c r="R6" s="649"/>
      <c r="S6" s="649"/>
      <c r="T6" s="649"/>
      <c r="U6" s="650" t="s">
        <v>1205</v>
      </c>
      <c r="V6" s="651"/>
    </row>
    <row r="7" spans="2:46" s="657" customFormat="1" ht="22.5" customHeight="1" thickTop="1" x14ac:dyDescent="0.2">
      <c r="B7" s="1952" t="s">
        <v>885</v>
      </c>
      <c r="C7" s="1956" t="s">
        <v>1886</v>
      </c>
      <c r="D7" s="1957"/>
      <c r="E7" s="1958"/>
      <c r="F7" s="1956" t="s">
        <v>1888</v>
      </c>
      <c r="G7" s="1957"/>
      <c r="H7" s="1958"/>
      <c r="I7" s="1956" t="s">
        <v>1890</v>
      </c>
      <c r="J7" s="1957"/>
      <c r="K7" s="1958"/>
      <c r="L7" s="1956" t="s">
        <v>1895</v>
      </c>
      <c r="M7" s="1957"/>
      <c r="N7" s="1958"/>
      <c r="O7" s="1948" t="s">
        <v>1914</v>
      </c>
      <c r="P7" s="1948"/>
      <c r="Q7" s="1948"/>
      <c r="R7" s="1948" t="s">
        <v>1947</v>
      </c>
      <c r="S7" s="1948"/>
      <c r="T7" s="1948"/>
      <c r="U7" s="1949" t="s">
        <v>884</v>
      </c>
    </row>
    <row r="8" spans="2:46" s="657" customFormat="1" ht="24.75" customHeight="1" x14ac:dyDescent="0.2">
      <c r="B8" s="1953"/>
      <c r="C8" s="646" t="s">
        <v>566</v>
      </c>
      <c r="D8" s="646" t="s">
        <v>512</v>
      </c>
      <c r="E8" s="646" t="s">
        <v>513</v>
      </c>
      <c r="F8" s="646" t="s">
        <v>566</v>
      </c>
      <c r="G8" s="646" t="s">
        <v>512</v>
      </c>
      <c r="H8" s="646" t="s">
        <v>513</v>
      </c>
      <c r="I8" s="646" t="s">
        <v>566</v>
      </c>
      <c r="J8" s="646" t="s">
        <v>512</v>
      </c>
      <c r="K8" s="646" t="s">
        <v>513</v>
      </c>
      <c r="L8" s="646" t="s">
        <v>566</v>
      </c>
      <c r="M8" s="646" t="s">
        <v>512</v>
      </c>
      <c r="N8" s="646" t="s">
        <v>513</v>
      </c>
      <c r="O8" s="646" t="s">
        <v>566</v>
      </c>
      <c r="P8" s="646" t="s">
        <v>512</v>
      </c>
      <c r="Q8" s="646" t="s">
        <v>513</v>
      </c>
      <c r="R8" s="646" t="s">
        <v>566</v>
      </c>
      <c r="S8" s="646" t="s">
        <v>512</v>
      </c>
      <c r="T8" s="646" t="s">
        <v>513</v>
      </c>
      <c r="U8" s="1950"/>
      <c r="V8" s="658"/>
    </row>
    <row r="9" spans="2:46" s="657" customFormat="1" ht="24.75" customHeight="1" x14ac:dyDescent="0.2">
      <c r="B9" s="1954"/>
      <c r="C9" s="1545" t="s">
        <v>514</v>
      </c>
      <c r="D9" s="1545" t="s">
        <v>515</v>
      </c>
      <c r="E9" s="1545" t="s">
        <v>516</v>
      </c>
      <c r="F9" s="1545" t="s">
        <v>514</v>
      </c>
      <c r="G9" s="1545" t="s">
        <v>515</v>
      </c>
      <c r="H9" s="1545" t="s">
        <v>516</v>
      </c>
      <c r="I9" s="1545" t="s">
        <v>514</v>
      </c>
      <c r="J9" s="1545" t="s">
        <v>515</v>
      </c>
      <c r="K9" s="1545" t="s">
        <v>516</v>
      </c>
      <c r="L9" s="1545" t="s">
        <v>514</v>
      </c>
      <c r="M9" s="1545" t="s">
        <v>515</v>
      </c>
      <c r="N9" s="1545" t="s">
        <v>516</v>
      </c>
      <c r="O9" s="1545" t="s">
        <v>514</v>
      </c>
      <c r="P9" s="1545" t="s">
        <v>515</v>
      </c>
      <c r="Q9" s="1545" t="s">
        <v>516</v>
      </c>
      <c r="R9" s="1545" t="s">
        <v>514</v>
      </c>
      <c r="S9" s="1545" t="s">
        <v>515</v>
      </c>
      <c r="T9" s="1545" t="s">
        <v>516</v>
      </c>
      <c r="U9" s="1951"/>
    </row>
    <row r="10" spans="2:46" s="633" customFormat="1" ht="15" customHeight="1" x14ac:dyDescent="0.7">
      <c r="B10" s="1560"/>
      <c r="C10" s="636"/>
      <c r="D10" s="636"/>
      <c r="E10" s="636"/>
      <c r="F10" s="636"/>
      <c r="G10" s="636"/>
      <c r="H10" s="636"/>
      <c r="I10" s="636"/>
      <c r="J10" s="636"/>
      <c r="K10" s="635"/>
      <c r="L10" s="636"/>
      <c r="M10" s="636"/>
      <c r="N10" s="636"/>
      <c r="O10" s="636"/>
      <c r="P10" s="636"/>
      <c r="Q10" s="636"/>
      <c r="R10" s="636"/>
      <c r="S10" s="636"/>
      <c r="T10" s="636"/>
      <c r="U10" s="647"/>
    </row>
    <row r="11" spans="2:46" s="1327" customFormat="1" ht="24.75" customHeight="1" x14ac:dyDescent="0.2">
      <c r="B11" s="616" t="s">
        <v>310</v>
      </c>
      <c r="C11" s="639">
        <v>3477.4504409249948</v>
      </c>
      <c r="D11" s="639">
        <v>10328.552337202907</v>
      </c>
      <c r="E11" s="639">
        <v>-6851.1018962779126</v>
      </c>
      <c r="F11" s="639">
        <v>5141.5412437982704</v>
      </c>
      <c r="G11" s="639">
        <v>6608.8614556678485</v>
      </c>
      <c r="H11" s="639">
        <v>-1467.3202118695781</v>
      </c>
      <c r="I11" s="639">
        <v>5390.7326632102158</v>
      </c>
      <c r="J11" s="639">
        <v>6076.0929881130196</v>
      </c>
      <c r="K11" s="638">
        <v>-685.36032490280377</v>
      </c>
      <c r="L11" s="639">
        <v>6727.0563307307948</v>
      </c>
      <c r="M11" s="639">
        <v>6890.326844957136</v>
      </c>
      <c r="N11" s="639">
        <v>-163.27051422634122</v>
      </c>
      <c r="O11" s="639">
        <v>7258.1481522607064</v>
      </c>
      <c r="P11" s="639">
        <v>7915.8332551089361</v>
      </c>
      <c r="Q11" s="639">
        <v>-657.68510284822969</v>
      </c>
      <c r="R11" s="639">
        <v>6682.9460231607854</v>
      </c>
      <c r="S11" s="639">
        <v>7772.3414795805002</v>
      </c>
      <c r="T11" s="639">
        <v>-1089.3954564197147</v>
      </c>
      <c r="U11" s="558" t="s">
        <v>1493</v>
      </c>
    </row>
    <row r="12" spans="2:46" s="1327" customFormat="1" ht="12" customHeight="1" x14ac:dyDescent="0.2">
      <c r="B12" s="616"/>
      <c r="C12" s="639"/>
      <c r="D12" s="639"/>
      <c r="E12" s="639"/>
      <c r="F12" s="639"/>
      <c r="G12" s="639"/>
      <c r="H12" s="639"/>
      <c r="I12" s="639"/>
      <c r="J12" s="639"/>
      <c r="K12" s="638"/>
      <c r="L12" s="639"/>
      <c r="M12" s="639"/>
      <c r="N12" s="639"/>
      <c r="O12" s="639"/>
      <c r="P12" s="639"/>
      <c r="Q12" s="639"/>
      <c r="R12" s="639"/>
      <c r="S12" s="639"/>
      <c r="T12" s="639"/>
      <c r="U12" s="558"/>
    </row>
    <row r="13" spans="2:46" s="1328" customFormat="1" ht="27.75" customHeight="1" x14ac:dyDescent="0.2">
      <c r="B13" s="616" t="s">
        <v>142</v>
      </c>
      <c r="C13" s="639">
        <v>1510.8243524801892</v>
      </c>
      <c r="D13" s="639">
        <v>10142.940341339681</v>
      </c>
      <c r="E13" s="639">
        <v>-8632.1159888594921</v>
      </c>
      <c r="F13" s="639">
        <v>2539.4223470757206</v>
      </c>
      <c r="G13" s="639">
        <v>6538.2169985219089</v>
      </c>
      <c r="H13" s="639">
        <v>-3998.7946514461883</v>
      </c>
      <c r="I13" s="639">
        <v>2878.4292061071474</v>
      </c>
      <c r="J13" s="639">
        <v>6031.8986874922439</v>
      </c>
      <c r="K13" s="638">
        <v>-3153.4694813850965</v>
      </c>
      <c r="L13" s="639">
        <v>3178.4684217544013</v>
      </c>
      <c r="M13" s="639">
        <v>6855.215284061167</v>
      </c>
      <c r="N13" s="639">
        <v>-3676.7468623067657</v>
      </c>
      <c r="O13" s="639">
        <v>3279.4700322763865</v>
      </c>
      <c r="P13" s="639">
        <v>7857.7996490918676</v>
      </c>
      <c r="Q13" s="639">
        <v>-4578.3296168154811</v>
      </c>
      <c r="R13" s="639">
        <v>3469.2906642305188</v>
      </c>
      <c r="S13" s="639">
        <v>7730.3336206692611</v>
      </c>
      <c r="T13" s="639">
        <v>-4261.0429564387423</v>
      </c>
      <c r="U13" s="558" t="s">
        <v>312</v>
      </c>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row>
    <row r="14" spans="2:46" s="1329" customFormat="1" ht="27.75" customHeight="1" x14ac:dyDescent="0.2">
      <c r="B14" s="616" t="s">
        <v>639</v>
      </c>
      <c r="C14" s="639">
        <v>1105.7423726660281</v>
      </c>
      <c r="D14" s="639">
        <v>8573.5807258208351</v>
      </c>
      <c r="E14" s="639">
        <v>-7467.8383531548079</v>
      </c>
      <c r="F14" s="639">
        <v>2047.5003244548066</v>
      </c>
      <c r="G14" s="639">
        <v>5471.1389020587303</v>
      </c>
      <c r="H14" s="639">
        <v>-3423.6385776039237</v>
      </c>
      <c r="I14" s="639">
        <v>2381.2687829630604</v>
      </c>
      <c r="J14" s="639">
        <v>5026.6047448815971</v>
      </c>
      <c r="K14" s="638">
        <v>-2645.3359619185367</v>
      </c>
      <c r="L14" s="639">
        <v>2479.7112762284405</v>
      </c>
      <c r="M14" s="639">
        <v>5866.771551031572</v>
      </c>
      <c r="N14" s="639">
        <v>-3387.0602748031315</v>
      </c>
      <c r="O14" s="639">
        <v>2411.6739628377286</v>
      </c>
      <c r="P14" s="639">
        <v>6747.7934424576406</v>
      </c>
      <c r="Q14" s="639">
        <v>-4336.1194796199115</v>
      </c>
      <c r="R14" s="639">
        <v>2749.7566831862027</v>
      </c>
      <c r="S14" s="639">
        <v>6788.5222049722097</v>
      </c>
      <c r="T14" s="639">
        <v>-4038.765521786007</v>
      </c>
      <c r="U14" s="558" t="s">
        <v>1059</v>
      </c>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row>
    <row r="15" spans="2:46" s="1328" customFormat="1" ht="27.75" customHeight="1" x14ac:dyDescent="0.2">
      <c r="B15" s="1331" t="s">
        <v>640</v>
      </c>
      <c r="C15" s="643">
        <v>1064.6818613324785</v>
      </c>
      <c r="D15" s="643">
        <v>8309.497804065526</v>
      </c>
      <c r="E15" s="643">
        <v>-7244.8159427330475</v>
      </c>
      <c r="F15" s="643">
        <v>2021.2430573609167</v>
      </c>
      <c r="G15" s="643">
        <v>5056.5718599186266</v>
      </c>
      <c r="H15" s="643">
        <v>-3035.3288025577099</v>
      </c>
      <c r="I15" s="643">
        <v>2373.1318764925622</v>
      </c>
      <c r="J15" s="643">
        <v>4566.9833768305461</v>
      </c>
      <c r="K15" s="642">
        <v>-2193.8515003379839</v>
      </c>
      <c r="L15" s="643">
        <v>2402.4516489758062</v>
      </c>
      <c r="M15" s="643">
        <v>5448.6389725973149</v>
      </c>
      <c r="N15" s="643">
        <v>-3046.1873236215088</v>
      </c>
      <c r="O15" s="643">
        <v>2409.7478848377286</v>
      </c>
      <c r="P15" s="643">
        <v>6338.3750971959244</v>
      </c>
      <c r="Q15" s="643">
        <v>-3928.6272123581957</v>
      </c>
      <c r="R15" s="643">
        <v>2718.0145173683868</v>
      </c>
      <c r="S15" s="643">
        <v>6275.3942846253512</v>
      </c>
      <c r="T15" s="643">
        <v>-3557.3797672569644</v>
      </c>
      <c r="U15" s="1335" t="s">
        <v>1307</v>
      </c>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row>
    <row r="16" spans="2:46" s="1329" customFormat="1" ht="27.75" customHeight="1" x14ac:dyDescent="0.2">
      <c r="B16" s="1331" t="s">
        <v>1479</v>
      </c>
      <c r="C16" s="643">
        <v>0</v>
      </c>
      <c r="D16" s="643">
        <v>6.8749010000000013</v>
      </c>
      <c r="E16" s="643">
        <v>-6.8749010000000013</v>
      </c>
      <c r="F16" s="643">
        <v>0</v>
      </c>
      <c r="G16" s="643">
        <v>3.5133869</v>
      </c>
      <c r="H16" s="643">
        <v>-3.5133869</v>
      </c>
      <c r="I16" s="643">
        <v>0</v>
      </c>
      <c r="J16" s="643">
        <v>6.4635999999999996</v>
      </c>
      <c r="K16" s="642">
        <v>-6.4635999999999996</v>
      </c>
      <c r="L16" s="643">
        <v>0</v>
      </c>
      <c r="M16" s="643">
        <v>19</v>
      </c>
      <c r="N16" s="643">
        <v>-19</v>
      </c>
      <c r="O16" s="643">
        <v>0</v>
      </c>
      <c r="P16" s="643">
        <v>3.0366559999999998</v>
      </c>
      <c r="Q16" s="643">
        <v>-3.0366559999999998</v>
      </c>
      <c r="R16" s="643">
        <v>0</v>
      </c>
      <c r="S16" s="643">
        <v>5.3475580000000003</v>
      </c>
      <c r="T16" s="643">
        <v>-5.3475580000000003</v>
      </c>
      <c r="U16" s="1335" t="s">
        <v>1480</v>
      </c>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row>
    <row r="17" spans="2:46" s="1329" customFormat="1" ht="27.75" customHeight="1" x14ac:dyDescent="0.2">
      <c r="B17" s="1331" t="s">
        <v>485</v>
      </c>
      <c r="C17" s="643">
        <v>0</v>
      </c>
      <c r="D17" s="643">
        <v>0</v>
      </c>
      <c r="E17" s="643">
        <v>0</v>
      </c>
      <c r="F17" s="643">
        <v>0</v>
      </c>
      <c r="G17" s="643">
        <v>0</v>
      </c>
      <c r="H17" s="643">
        <v>0</v>
      </c>
      <c r="I17" s="643">
        <v>0</v>
      </c>
      <c r="J17" s="643">
        <v>0</v>
      </c>
      <c r="K17" s="642">
        <v>0</v>
      </c>
      <c r="L17" s="643">
        <v>0</v>
      </c>
      <c r="M17" s="643">
        <v>0</v>
      </c>
      <c r="N17" s="643">
        <v>0</v>
      </c>
      <c r="O17" s="643">
        <v>0</v>
      </c>
      <c r="P17" s="643">
        <v>5.5902789999999998</v>
      </c>
      <c r="Q17" s="643">
        <v>-5.5902789999999998</v>
      </c>
      <c r="R17" s="643">
        <v>18.020340449999999</v>
      </c>
      <c r="S17" s="643">
        <v>32.952364000000003</v>
      </c>
      <c r="T17" s="643">
        <v>-14.932023550000004</v>
      </c>
      <c r="U17" s="1335" t="s">
        <v>1950</v>
      </c>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row>
    <row r="18" spans="2:46" s="1329" customFormat="1" ht="27.75" customHeight="1" x14ac:dyDescent="0.2">
      <c r="B18" s="1708" t="s">
        <v>1948</v>
      </c>
      <c r="C18" s="643">
        <v>0</v>
      </c>
      <c r="D18" s="643">
        <v>0</v>
      </c>
      <c r="E18" s="643">
        <v>0</v>
      </c>
      <c r="F18" s="643">
        <v>0</v>
      </c>
      <c r="G18" s="643">
        <v>0</v>
      </c>
      <c r="H18" s="643">
        <v>0</v>
      </c>
      <c r="I18" s="643">
        <v>0</v>
      </c>
      <c r="J18" s="643">
        <v>0</v>
      </c>
      <c r="K18" s="642">
        <v>0</v>
      </c>
      <c r="L18" s="643">
        <v>0</v>
      </c>
      <c r="M18" s="643">
        <v>0</v>
      </c>
      <c r="N18" s="643">
        <v>0</v>
      </c>
      <c r="O18" s="643">
        <v>0</v>
      </c>
      <c r="P18" s="643">
        <v>0</v>
      </c>
      <c r="Q18" s="643">
        <v>0</v>
      </c>
      <c r="R18" s="643">
        <v>1.22748922</v>
      </c>
      <c r="S18" s="643">
        <v>0</v>
      </c>
      <c r="T18" s="643">
        <v>1.22748922</v>
      </c>
      <c r="U18" s="1709" t="s">
        <v>1951</v>
      </c>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row>
    <row r="19" spans="2:46" s="1329" customFormat="1" ht="27.75" customHeight="1" x14ac:dyDescent="0.2">
      <c r="B19" s="1708" t="s">
        <v>1949</v>
      </c>
      <c r="C19" s="643">
        <v>0</v>
      </c>
      <c r="D19" s="643">
        <v>0</v>
      </c>
      <c r="E19" s="643">
        <v>0</v>
      </c>
      <c r="F19" s="643">
        <v>0</v>
      </c>
      <c r="G19" s="643">
        <v>0</v>
      </c>
      <c r="H19" s="643">
        <v>0</v>
      </c>
      <c r="I19" s="643">
        <v>0</v>
      </c>
      <c r="J19" s="643">
        <v>0</v>
      </c>
      <c r="K19" s="642">
        <v>0</v>
      </c>
      <c r="L19" s="643">
        <v>0</v>
      </c>
      <c r="M19" s="643">
        <v>0</v>
      </c>
      <c r="N19" s="643">
        <v>0</v>
      </c>
      <c r="O19" s="643">
        <v>0</v>
      </c>
      <c r="P19" s="643">
        <v>5.5902789999999998</v>
      </c>
      <c r="Q19" s="643">
        <v>-5.5902789999999998</v>
      </c>
      <c r="R19" s="643">
        <v>16.79285123</v>
      </c>
      <c r="S19" s="643">
        <v>32.952364000000003</v>
      </c>
      <c r="T19" s="643">
        <v>-16.159512770000003</v>
      </c>
      <c r="U19" s="1709" t="s">
        <v>1952</v>
      </c>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row>
    <row r="20" spans="2:46" s="1328" customFormat="1" ht="27.75" customHeight="1" x14ac:dyDescent="0.2">
      <c r="B20" s="1331" t="s">
        <v>486</v>
      </c>
      <c r="C20" s="643">
        <v>28.688590330000004</v>
      </c>
      <c r="D20" s="643">
        <v>0</v>
      </c>
      <c r="E20" s="643">
        <v>28.688590330000004</v>
      </c>
      <c r="F20" s="643">
        <v>26.25726709388972</v>
      </c>
      <c r="G20" s="643">
        <v>0</v>
      </c>
      <c r="H20" s="643">
        <v>26.25726709388972</v>
      </c>
      <c r="I20" s="643">
        <v>8.1369064704982854</v>
      </c>
      <c r="J20" s="643">
        <v>0</v>
      </c>
      <c r="K20" s="642">
        <v>8.1369064704982854</v>
      </c>
      <c r="L20" s="643">
        <v>77.259627252634473</v>
      </c>
      <c r="M20" s="643">
        <v>0</v>
      </c>
      <c r="N20" s="643">
        <v>77.259627252634473</v>
      </c>
      <c r="O20" s="643">
        <v>1.926078</v>
      </c>
      <c r="P20" s="643">
        <v>0</v>
      </c>
      <c r="Q20" s="643">
        <v>1.926078</v>
      </c>
      <c r="R20" s="643">
        <v>13.721825367816091</v>
      </c>
      <c r="S20" s="643">
        <v>0</v>
      </c>
      <c r="T20" s="643">
        <v>13.721825367816091</v>
      </c>
      <c r="U20" s="1335" t="s">
        <v>1308</v>
      </c>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row>
    <row r="21" spans="2:46" s="1328" customFormat="1" ht="27.75" customHeight="1" x14ac:dyDescent="0.2">
      <c r="B21" s="1331" t="s">
        <v>487</v>
      </c>
      <c r="C21" s="643">
        <v>12.371921003549724</v>
      </c>
      <c r="D21" s="643">
        <v>257.20802075530952</v>
      </c>
      <c r="E21" s="643">
        <v>-244.8360997517598</v>
      </c>
      <c r="F21" s="643">
        <v>0</v>
      </c>
      <c r="G21" s="643">
        <v>411.05365524010358</v>
      </c>
      <c r="H21" s="643">
        <v>-411.05365524010358</v>
      </c>
      <c r="I21" s="643">
        <v>0</v>
      </c>
      <c r="J21" s="643">
        <v>453.15776805105071</v>
      </c>
      <c r="K21" s="642">
        <v>-453.15776805105071</v>
      </c>
      <c r="L21" s="643">
        <v>0</v>
      </c>
      <c r="M21" s="643">
        <v>399.13257843425725</v>
      </c>
      <c r="N21" s="643">
        <v>-399.13257843425725</v>
      </c>
      <c r="O21" s="643">
        <v>0</v>
      </c>
      <c r="P21" s="643">
        <v>400.79141026171573</v>
      </c>
      <c r="Q21" s="643">
        <v>-400.79141026171573</v>
      </c>
      <c r="R21" s="643">
        <v>0</v>
      </c>
      <c r="S21" s="643">
        <v>474.82799834685864</v>
      </c>
      <c r="T21" s="643">
        <v>-474.82799834685864</v>
      </c>
      <c r="U21" s="1335" t="s">
        <v>1309</v>
      </c>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row>
    <row r="22" spans="2:46" s="1328" customFormat="1" ht="27.75" customHeight="1" x14ac:dyDescent="0.2">
      <c r="B22" s="616" t="s">
        <v>639</v>
      </c>
      <c r="C22" s="639">
        <v>1105.7423726660281</v>
      </c>
      <c r="D22" s="639">
        <v>8573.5807258208351</v>
      </c>
      <c r="E22" s="639">
        <v>-7467.838353154807</v>
      </c>
      <c r="F22" s="639">
        <v>2047.5003244548063</v>
      </c>
      <c r="G22" s="639">
        <v>5471.1389020587303</v>
      </c>
      <c r="H22" s="639">
        <v>-3423.6385776039242</v>
      </c>
      <c r="I22" s="639">
        <v>2381.2687829630604</v>
      </c>
      <c r="J22" s="639">
        <v>5026.6047448815971</v>
      </c>
      <c r="K22" s="638">
        <v>-2645.3359619185367</v>
      </c>
      <c r="L22" s="639">
        <v>2479.7112762284405</v>
      </c>
      <c r="M22" s="639">
        <v>5866.7715510315711</v>
      </c>
      <c r="N22" s="639">
        <v>-3387.0602748031306</v>
      </c>
      <c r="O22" s="639">
        <v>2411.6739628377286</v>
      </c>
      <c r="P22" s="639">
        <v>6747.7934424576406</v>
      </c>
      <c r="Q22" s="639">
        <v>-4336.1194796199125</v>
      </c>
      <c r="R22" s="639">
        <v>2749.7566831862027</v>
      </c>
      <c r="S22" s="639">
        <v>6788.5222049722097</v>
      </c>
      <c r="T22" s="639">
        <v>-4038.765521786007</v>
      </c>
      <c r="U22" s="558" t="s">
        <v>1059</v>
      </c>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row>
    <row r="23" spans="2:46" s="1328" customFormat="1" ht="27.75" customHeight="1" x14ac:dyDescent="0.2">
      <c r="B23" s="1331" t="s">
        <v>143</v>
      </c>
      <c r="C23" s="643">
        <v>346.21154966781233</v>
      </c>
      <c r="D23" s="643">
        <v>3492.5368297178197</v>
      </c>
      <c r="E23" s="643">
        <v>-3146.3252800500072</v>
      </c>
      <c r="F23" s="643">
        <v>181.00596125186289</v>
      </c>
      <c r="G23" s="643">
        <v>2732.9209214418865</v>
      </c>
      <c r="H23" s="643">
        <v>-2551.9149601900235</v>
      </c>
      <c r="I23" s="643">
        <v>33.351607503768271</v>
      </c>
      <c r="J23" s="643">
        <v>2304.9684539158702</v>
      </c>
      <c r="K23" s="642">
        <v>-2271.6168464121019</v>
      </c>
      <c r="L23" s="643">
        <v>115.17876717843468</v>
      </c>
      <c r="M23" s="643">
        <v>2723.7901453088139</v>
      </c>
      <c r="N23" s="643">
        <v>-2608.6113781303793</v>
      </c>
      <c r="O23" s="643">
        <v>46.17504556187167</v>
      </c>
      <c r="P23" s="643">
        <v>3105.5620309654473</v>
      </c>
      <c r="Q23" s="643">
        <v>-3059.3869854035756</v>
      </c>
      <c r="R23" s="643">
        <v>153.02034044999999</v>
      </c>
      <c r="S23" s="643">
        <v>1946.0561374080019</v>
      </c>
      <c r="T23" s="643">
        <v>-1793.0357969580018</v>
      </c>
      <c r="U23" s="1335" t="s">
        <v>181</v>
      </c>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row>
    <row r="24" spans="2:46" s="1328" customFormat="1" ht="27.75" customHeight="1" x14ac:dyDescent="0.2">
      <c r="B24" s="1332" t="s">
        <v>488</v>
      </c>
      <c r="C24" s="643">
        <v>39.782973291520939</v>
      </c>
      <c r="D24" s="643">
        <v>3282.8808562913932</v>
      </c>
      <c r="E24" s="643">
        <v>-3243.0978829998721</v>
      </c>
      <c r="F24" s="643">
        <v>9.1861010134128165</v>
      </c>
      <c r="G24" s="643">
        <v>2113.3928147063184</v>
      </c>
      <c r="H24" s="643">
        <v>-2104.2067136929054</v>
      </c>
      <c r="I24" s="643">
        <v>18.593696998492693</v>
      </c>
      <c r="J24" s="643">
        <v>1857.8394540523582</v>
      </c>
      <c r="K24" s="642">
        <v>-1839.2457570538654</v>
      </c>
      <c r="L24" s="643">
        <v>20.301304416466039</v>
      </c>
      <c r="M24" s="643">
        <v>2559.9884292701804</v>
      </c>
      <c r="N24" s="643">
        <v>-2539.6871248537145</v>
      </c>
      <c r="O24" s="643">
        <v>34.843588695231084</v>
      </c>
      <c r="P24" s="643">
        <v>1954.1108520005514</v>
      </c>
      <c r="Q24" s="643">
        <v>-1919.2672633053203</v>
      </c>
      <c r="R24" s="643">
        <v>138.02034044999999</v>
      </c>
      <c r="S24" s="643">
        <v>1375.684342</v>
      </c>
      <c r="T24" s="643">
        <v>-1237.66400155</v>
      </c>
      <c r="U24" s="1336" t="s">
        <v>1311</v>
      </c>
      <c r="V24" s="1327"/>
      <c r="W24" s="1327"/>
      <c r="X24" s="1327"/>
      <c r="Y24" s="1327"/>
      <c r="Z24" s="1327"/>
      <c r="AA24" s="1327"/>
      <c r="AB24" s="1327"/>
      <c r="AC24" s="1327"/>
      <c r="AD24" s="1327"/>
      <c r="AE24" s="1327"/>
      <c r="AF24" s="1327"/>
      <c r="AG24" s="1327"/>
      <c r="AH24" s="1327"/>
      <c r="AI24" s="1327"/>
      <c r="AJ24" s="1327"/>
      <c r="AK24" s="1327"/>
      <c r="AL24" s="1327"/>
      <c r="AM24" s="1327"/>
      <c r="AN24" s="1327"/>
      <c r="AO24" s="1327"/>
      <c r="AP24" s="1327"/>
      <c r="AQ24" s="1327"/>
      <c r="AR24" s="1327"/>
      <c r="AS24" s="1327"/>
      <c r="AT24" s="1327"/>
    </row>
    <row r="25" spans="2:46" s="1328" customFormat="1" ht="27.75" customHeight="1" x14ac:dyDescent="0.2">
      <c r="B25" s="1332" t="s">
        <v>489</v>
      </c>
      <c r="C25" s="643">
        <v>306.4285763762914</v>
      </c>
      <c r="D25" s="643">
        <v>209.6559734264267</v>
      </c>
      <c r="E25" s="643">
        <v>96.772602949864705</v>
      </c>
      <c r="F25" s="643">
        <v>171.81986023845008</v>
      </c>
      <c r="G25" s="643">
        <v>619.52810673556803</v>
      </c>
      <c r="H25" s="643">
        <v>-447.70824649711795</v>
      </c>
      <c r="I25" s="643">
        <v>14.757910505275579</v>
      </c>
      <c r="J25" s="643">
        <v>447.12899986351186</v>
      </c>
      <c r="K25" s="642">
        <v>-432.3710893582363</v>
      </c>
      <c r="L25" s="643">
        <v>94.877462761968644</v>
      </c>
      <c r="M25" s="643">
        <v>163.80171603863332</v>
      </c>
      <c r="N25" s="643">
        <v>-68.924253276664672</v>
      </c>
      <c r="O25" s="643">
        <v>11.331456866640583</v>
      </c>
      <c r="P25" s="643">
        <v>1151.4511789648959</v>
      </c>
      <c r="Q25" s="643">
        <v>-1140.1197220982554</v>
      </c>
      <c r="R25" s="643">
        <v>15</v>
      </c>
      <c r="S25" s="643">
        <v>570.37179540800184</v>
      </c>
      <c r="T25" s="643">
        <v>-555.37179540800184</v>
      </c>
      <c r="U25" s="1336" t="s">
        <v>1310</v>
      </c>
      <c r="V25" s="1327"/>
      <c r="W25" s="1327"/>
      <c r="X25" s="1327"/>
      <c r="Y25" s="1327"/>
      <c r="Z25" s="1327"/>
      <c r="AA25" s="1327"/>
      <c r="AB25" s="1327"/>
      <c r="AC25" s="1327"/>
      <c r="AD25" s="1327"/>
      <c r="AE25" s="1327"/>
      <c r="AF25" s="1327"/>
      <c r="AG25" s="1327"/>
      <c r="AH25" s="1327"/>
      <c r="AI25" s="1327"/>
      <c r="AJ25" s="1327"/>
      <c r="AK25" s="1327"/>
      <c r="AL25" s="1327"/>
      <c r="AM25" s="1327"/>
      <c r="AN25" s="1327"/>
      <c r="AO25" s="1327"/>
      <c r="AP25" s="1327"/>
      <c r="AQ25" s="1327"/>
      <c r="AR25" s="1327"/>
      <c r="AS25" s="1327"/>
      <c r="AT25" s="1327"/>
    </row>
    <row r="26" spans="2:46" s="1328" customFormat="1" ht="27.75" customHeight="1" x14ac:dyDescent="0.2">
      <c r="B26" s="1331" t="s">
        <v>871</v>
      </c>
      <c r="C26" s="643">
        <v>759.53082299821585</v>
      </c>
      <c r="D26" s="643">
        <v>5081.0438961030159</v>
      </c>
      <c r="E26" s="643">
        <v>-4321.5130731048002</v>
      </c>
      <c r="F26" s="643">
        <v>1866.4943632029435</v>
      </c>
      <c r="G26" s="643">
        <v>2738.2179806168442</v>
      </c>
      <c r="H26" s="643">
        <v>-871.72361741390068</v>
      </c>
      <c r="I26" s="643">
        <v>2347.9171754592921</v>
      </c>
      <c r="J26" s="643">
        <v>2721.6362909657269</v>
      </c>
      <c r="K26" s="642">
        <v>-373.71911550643472</v>
      </c>
      <c r="L26" s="643">
        <v>2364.532509050006</v>
      </c>
      <c r="M26" s="643">
        <v>3142.9814057227572</v>
      </c>
      <c r="N26" s="643">
        <v>-778.44889667275129</v>
      </c>
      <c r="O26" s="643">
        <v>2365.4989172758569</v>
      </c>
      <c r="P26" s="643">
        <v>3642.2314114921933</v>
      </c>
      <c r="Q26" s="643">
        <v>-1276.7324942163364</v>
      </c>
      <c r="R26" s="643">
        <v>2596.7363427362029</v>
      </c>
      <c r="S26" s="643">
        <v>4842.4660675642081</v>
      </c>
      <c r="T26" s="643">
        <v>-2245.7297248280051</v>
      </c>
      <c r="U26" s="1335" t="s">
        <v>295</v>
      </c>
      <c r="V26" s="1327"/>
      <c r="W26" s="1327"/>
      <c r="X26" s="1327"/>
      <c r="Y26" s="1327"/>
      <c r="Z26" s="1327"/>
      <c r="AA26" s="1327"/>
      <c r="AB26" s="1327"/>
      <c r="AC26" s="1327"/>
      <c r="AD26" s="1327"/>
      <c r="AE26" s="1327"/>
      <c r="AF26" s="1327"/>
      <c r="AG26" s="1327"/>
      <c r="AH26" s="1327"/>
      <c r="AI26" s="1327"/>
      <c r="AJ26" s="1327"/>
      <c r="AK26" s="1327"/>
      <c r="AL26" s="1327"/>
      <c r="AM26" s="1327"/>
      <c r="AN26" s="1327"/>
      <c r="AO26" s="1327"/>
      <c r="AP26" s="1327"/>
      <c r="AQ26" s="1327"/>
      <c r="AR26" s="1327"/>
      <c r="AS26" s="1327"/>
      <c r="AT26" s="1327"/>
    </row>
    <row r="27" spans="2:46" s="1328" customFormat="1" ht="27.75" customHeight="1" x14ac:dyDescent="0.2">
      <c r="B27" s="616" t="s">
        <v>693</v>
      </c>
      <c r="C27" s="639">
        <v>405.08197981416095</v>
      </c>
      <c r="D27" s="639">
        <v>1569.3596155188466</v>
      </c>
      <c r="E27" s="639">
        <v>-1164.2776357046855</v>
      </c>
      <c r="F27" s="639">
        <v>491.92202262091416</v>
      </c>
      <c r="G27" s="639">
        <v>1067.0780964631788</v>
      </c>
      <c r="H27" s="639">
        <v>-575.15607384226462</v>
      </c>
      <c r="I27" s="639">
        <v>497.16042314408713</v>
      </c>
      <c r="J27" s="639">
        <v>1005.2939426106468</v>
      </c>
      <c r="K27" s="638">
        <v>-508.13351946655968</v>
      </c>
      <c r="L27" s="639">
        <v>698.75714552596082</v>
      </c>
      <c r="M27" s="639">
        <v>988.44373302959468</v>
      </c>
      <c r="N27" s="639">
        <v>-289.68658750363386</v>
      </c>
      <c r="O27" s="639">
        <v>867.79606943865804</v>
      </c>
      <c r="P27" s="639">
        <v>1110.0062066342268</v>
      </c>
      <c r="Q27" s="639">
        <v>-242.21013719556879</v>
      </c>
      <c r="R27" s="639">
        <v>719.53398104431608</v>
      </c>
      <c r="S27" s="639">
        <v>941.81141569705119</v>
      </c>
      <c r="T27" s="639">
        <v>-222.27743465273511</v>
      </c>
      <c r="U27" s="558" t="s">
        <v>1060</v>
      </c>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row>
    <row r="28" spans="2:46" s="1328" customFormat="1" ht="27.75" customHeight="1" x14ac:dyDescent="0.2">
      <c r="B28" s="1331" t="s">
        <v>1170</v>
      </c>
      <c r="C28" s="643">
        <v>203.12655117232643</v>
      </c>
      <c r="D28" s="643">
        <v>1009.6775452758438</v>
      </c>
      <c r="E28" s="643">
        <v>-806.55099410351738</v>
      </c>
      <c r="F28" s="643">
        <v>145.36600229983557</v>
      </c>
      <c r="G28" s="643">
        <v>490.87795855461673</v>
      </c>
      <c r="H28" s="643">
        <v>-345.51195625478113</v>
      </c>
      <c r="I28" s="643">
        <v>146.83401500272734</v>
      </c>
      <c r="J28" s="643">
        <v>472.17440789481407</v>
      </c>
      <c r="K28" s="642">
        <v>-325.3403928920867</v>
      </c>
      <c r="L28" s="643">
        <v>172.07162361942568</v>
      </c>
      <c r="M28" s="643">
        <v>492.88944643018812</v>
      </c>
      <c r="N28" s="643">
        <v>-320.81782281076244</v>
      </c>
      <c r="O28" s="643">
        <v>171.28666508089799</v>
      </c>
      <c r="P28" s="643">
        <v>574.43023256923959</v>
      </c>
      <c r="Q28" s="643">
        <v>-403.1435674883416</v>
      </c>
      <c r="R28" s="643">
        <v>155.11185611209822</v>
      </c>
      <c r="S28" s="643">
        <v>542.29151513528154</v>
      </c>
      <c r="T28" s="643">
        <v>-387.17965902318332</v>
      </c>
      <c r="U28" s="1335" t="s">
        <v>1312</v>
      </c>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row>
    <row r="29" spans="2:46" s="1328" customFormat="1" ht="27.75" customHeight="1" x14ac:dyDescent="0.2">
      <c r="B29" s="1333" t="s">
        <v>1331</v>
      </c>
      <c r="C29" s="643">
        <v>54.964023746585646</v>
      </c>
      <c r="D29" s="643">
        <v>774.38498128470542</v>
      </c>
      <c r="E29" s="643">
        <v>-719.42095753811975</v>
      </c>
      <c r="F29" s="643">
        <v>36.190913434816551</v>
      </c>
      <c r="G29" s="643">
        <v>318.10103242194128</v>
      </c>
      <c r="H29" s="643">
        <v>-281.91011898712475</v>
      </c>
      <c r="I29" s="643">
        <v>64.724717928063114</v>
      </c>
      <c r="J29" s="643">
        <v>287.11885034599635</v>
      </c>
      <c r="K29" s="642">
        <v>-222.39413241793324</v>
      </c>
      <c r="L29" s="643">
        <v>77.852858577100037</v>
      </c>
      <c r="M29" s="643">
        <v>342.48977087253877</v>
      </c>
      <c r="N29" s="643">
        <v>-264.63691229543872</v>
      </c>
      <c r="O29" s="643">
        <v>71.252722994438258</v>
      </c>
      <c r="P29" s="643">
        <v>398.32046616479056</v>
      </c>
      <c r="Q29" s="643">
        <v>-327.06774317035229</v>
      </c>
      <c r="R29" s="643">
        <v>32.750572068965518</v>
      </c>
      <c r="S29" s="643">
        <v>394.41809343033685</v>
      </c>
      <c r="T29" s="643">
        <v>-361.66752136137131</v>
      </c>
      <c r="U29" s="1337" t="s">
        <v>1313</v>
      </c>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row>
    <row r="30" spans="2:46" s="1328" customFormat="1" ht="27.75" customHeight="1" x14ac:dyDescent="0.2">
      <c r="B30" s="1334" t="s">
        <v>1332</v>
      </c>
      <c r="C30" s="643">
        <v>0</v>
      </c>
      <c r="D30" s="643">
        <v>2.86815</v>
      </c>
      <c r="E30" s="643">
        <v>-2.86815</v>
      </c>
      <c r="F30" s="643">
        <v>0</v>
      </c>
      <c r="G30" s="643">
        <v>0.63119999999999998</v>
      </c>
      <c r="H30" s="643">
        <v>-0.63119999999999998</v>
      </c>
      <c r="I30" s="643">
        <v>0</v>
      </c>
      <c r="J30" s="643">
        <v>0.38714999999999999</v>
      </c>
      <c r="K30" s="642">
        <v>-0.38714999999999999</v>
      </c>
      <c r="L30" s="643">
        <v>0</v>
      </c>
      <c r="M30" s="643">
        <v>0.40455000000000002</v>
      </c>
      <c r="N30" s="643">
        <v>-0.40455000000000002</v>
      </c>
      <c r="O30" s="643">
        <v>0</v>
      </c>
      <c r="P30" s="643">
        <v>0.37440000000000001</v>
      </c>
      <c r="Q30" s="643">
        <v>-0.37440000000000001</v>
      </c>
      <c r="R30" s="643">
        <v>0</v>
      </c>
      <c r="S30" s="643">
        <v>0.4551</v>
      </c>
      <c r="T30" s="643">
        <v>-0.4551</v>
      </c>
      <c r="U30" s="1336" t="s">
        <v>1314</v>
      </c>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row>
    <row r="31" spans="2:46" s="1328" customFormat="1" ht="27.75" customHeight="1" x14ac:dyDescent="0.2">
      <c r="B31" s="1334" t="s">
        <v>1333</v>
      </c>
      <c r="C31" s="643">
        <v>12.6</v>
      </c>
      <c r="D31" s="643">
        <v>771.5168312847054</v>
      </c>
      <c r="E31" s="643">
        <v>-758.91683128470538</v>
      </c>
      <c r="F31" s="643">
        <v>8.3880952380952376</v>
      </c>
      <c r="G31" s="643">
        <v>317.46983242194131</v>
      </c>
      <c r="H31" s="643">
        <v>-309.08173718384609</v>
      </c>
      <c r="I31" s="643">
        <v>33.700000000000003</v>
      </c>
      <c r="J31" s="643">
        <v>286.73170034599633</v>
      </c>
      <c r="K31" s="642">
        <v>-253.03170034599634</v>
      </c>
      <c r="L31" s="643">
        <v>40.723033717252328</v>
      </c>
      <c r="M31" s="643">
        <v>342.0852208725388</v>
      </c>
      <c r="N31" s="643">
        <v>-301.36218715528645</v>
      </c>
      <c r="O31" s="643">
        <v>37.270655104783089</v>
      </c>
      <c r="P31" s="643">
        <v>397.94606616479058</v>
      </c>
      <c r="Q31" s="643">
        <v>-360.67541106000749</v>
      </c>
      <c r="R31" s="643">
        <v>1</v>
      </c>
      <c r="S31" s="643">
        <v>393.96299343033684</v>
      </c>
      <c r="T31" s="643">
        <v>-392.96299343033684</v>
      </c>
      <c r="U31" s="1336" t="s">
        <v>1315</v>
      </c>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row>
    <row r="32" spans="2:46" s="1328" customFormat="1" ht="27.75" customHeight="1" x14ac:dyDescent="0.2">
      <c r="B32" s="1334" t="s">
        <v>35</v>
      </c>
      <c r="C32" s="643">
        <v>42.364023746585644</v>
      </c>
      <c r="D32" s="643"/>
      <c r="E32" s="643">
        <v>42.364023746585644</v>
      </c>
      <c r="F32" s="643">
        <v>27.802818196721315</v>
      </c>
      <c r="G32" s="643"/>
      <c r="H32" s="643">
        <v>27.802818196721315</v>
      </c>
      <c r="I32" s="643">
        <v>31.024717928063104</v>
      </c>
      <c r="J32" s="643">
        <v>0</v>
      </c>
      <c r="K32" s="642">
        <v>31.024717928063104</v>
      </c>
      <c r="L32" s="643">
        <v>37.129824859847709</v>
      </c>
      <c r="M32" s="643">
        <v>0</v>
      </c>
      <c r="N32" s="643">
        <v>37.129824859847709</v>
      </c>
      <c r="O32" s="643">
        <v>33.98206788965517</v>
      </c>
      <c r="P32" s="643">
        <v>0</v>
      </c>
      <c r="Q32" s="643">
        <v>33.98206788965517</v>
      </c>
      <c r="R32" s="643">
        <v>31.750572068965518</v>
      </c>
      <c r="S32" s="643">
        <v>0</v>
      </c>
      <c r="T32" s="643">
        <v>31.750572068965518</v>
      </c>
      <c r="U32" s="1336" t="s">
        <v>826</v>
      </c>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row>
    <row r="33" spans="2:46" s="1329" customFormat="1" ht="27.75" customHeight="1" x14ac:dyDescent="0.2">
      <c r="B33" s="1333" t="s">
        <v>1334</v>
      </c>
      <c r="C33" s="643">
        <v>95.317906815473194</v>
      </c>
      <c r="D33" s="643">
        <v>24.495182812394813</v>
      </c>
      <c r="E33" s="643">
        <v>70.822724003078378</v>
      </c>
      <c r="F33" s="643">
        <v>61.010651773472425</v>
      </c>
      <c r="G33" s="643">
        <v>82.475408740576825</v>
      </c>
      <c r="H33" s="643">
        <v>-21.4647569671044</v>
      </c>
      <c r="I33" s="643">
        <v>40.818817583889221</v>
      </c>
      <c r="J33" s="643">
        <v>99.868474202937293</v>
      </c>
      <c r="K33" s="642">
        <v>-59.049656619048072</v>
      </c>
      <c r="L33" s="643">
        <v>49.292127412698406</v>
      </c>
      <c r="M33" s="643">
        <v>50.231906422236804</v>
      </c>
      <c r="N33" s="643">
        <v>-0.93977900953839821</v>
      </c>
      <c r="O33" s="643">
        <v>58.480060634184184</v>
      </c>
      <c r="P33" s="643">
        <v>60.684636022971567</v>
      </c>
      <c r="Q33" s="643">
        <v>-2.2045753887873829</v>
      </c>
      <c r="R33" s="643">
        <v>71.815759296551718</v>
      </c>
      <c r="S33" s="643">
        <v>40.23910204978521</v>
      </c>
      <c r="T33" s="643">
        <v>31.576657246766509</v>
      </c>
      <c r="U33" s="1337" t="s">
        <v>1338</v>
      </c>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row>
    <row r="34" spans="2:46" s="1328" customFormat="1" ht="27.75" customHeight="1" x14ac:dyDescent="0.2">
      <c r="B34" s="1334" t="s">
        <v>1332</v>
      </c>
      <c r="C34" s="643">
        <v>87.328374719999999</v>
      </c>
      <c r="D34" s="643">
        <v>10.50168</v>
      </c>
      <c r="E34" s="643">
        <v>76.826694720000006</v>
      </c>
      <c r="F34" s="643">
        <v>48.351714011103454</v>
      </c>
      <c r="G34" s="643">
        <v>70.841183333333333</v>
      </c>
      <c r="H34" s="643">
        <v>-22.48946932222988</v>
      </c>
      <c r="I34" s="643">
        <v>36</v>
      </c>
      <c r="J34" s="643">
        <v>90.736950000000022</v>
      </c>
      <c r="K34" s="642">
        <v>-54.736950000000022</v>
      </c>
      <c r="L34" s="643">
        <v>42.920634920634917</v>
      </c>
      <c r="M34" s="643">
        <v>48.28541666666667</v>
      </c>
      <c r="N34" s="643">
        <v>-5.3647817460317526</v>
      </c>
      <c r="O34" s="643">
        <v>44.03109833677194</v>
      </c>
      <c r="P34" s="643">
        <v>51.440899999999999</v>
      </c>
      <c r="Q34" s="643">
        <v>-7.409801663228059</v>
      </c>
      <c r="R34" s="643">
        <v>52.040284</v>
      </c>
      <c r="S34" s="643">
        <v>19.602025000000001</v>
      </c>
      <c r="T34" s="643">
        <v>32.438259000000002</v>
      </c>
      <c r="U34" s="1336" t="s">
        <v>1314</v>
      </c>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row>
    <row r="35" spans="2:46" s="1329" customFormat="1" ht="27.75" customHeight="1" x14ac:dyDescent="0.2">
      <c r="B35" s="1334" t="s">
        <v>1333</v>
      </c>
      <c r="C35" s="643">
        <v>3.6386822799999998</v>
      </c>
      <c r="D35" s="643">
        <v>4.3899868123948123</v>
      </c>
      <c r="E35" s="643">
        <v>-0.75130453239481243</v>
      </c>
      <c r="F35" s="643">
        <v>4.9838259888965446</v>
      </c>
      <c r="G35" s="643">
        <v>1.8064264072434912</v>
      </c>
      <c r="H35" s="643">
        <v>3.1773995816530531</v>
      </c>
      <c r="I35" s="643">
        <v>3.75</v>
      </c>
      <c r="J35" s="643">
        <v>1.631524202937267</v>
      </c>
      <c r="K35" s="642">
        <v>2.1184757970627333</v>
      </c>
      <c r="L35" s="643">
        <v>4.2920634920634919</v>
      </c>
      <c r="M35" s="643">
        <v>1.9464897555701357</v>
      </c>
      <c r="N35" s="643">
        <v>2.345573736493356</v>
      </c>
      <c r="O35" s="643">
        <v>3.7982773659053963</v>
      </c>
      <c r="P35" s="643">
        <v>2.2643420229715683</v>
      </c>
      <c r="Q35" s="643">
        <v>1.533935342933828</v>
      </c>
      <c r="R35" s="643">
        <v>3.7784309999999999</v>
      </c>
      <c r="S35" s="643">
        <v>2.2416780497852091</v>
      </c>
      <c r="T35" s="643">
        <v>1.5367529502147907</v>
      </c>
      <c r="U35" s="1336" t="s">
        <v>1315</v>
      </c>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row>
    <row r="36" spans="2:46" s="1328" customFormat="1" ht="27.75" customHeight="1" x14ac:dyDescent="0.2">
      <c r="B36" s="1334" t="s">
        <v>35</v>
      </c>
      <c r="C36" s="643">
        <v>4.3508498154731958</v>
      </c>
      <c r="D36" s="643">
        <v>9.6035159999999991</v>
      </c>
      <c r="E36" s="643">
        <v>-5.2526661845268032</v>
      </c>
      <c r="F36" s="643">
        <v>7.6751117734724295</v>
      </c>
      <c r="G36" s="643">
        <v>9.8277989999999988</v>
      </c>
      <c r="H36" s="643">
        <v>-2.1526872265275694</v>
      </c>
      <c r="I36" s="643">
        <v>1.0688175838892224</v>
      </c>
      <c r="J36" s="643">
        <v>7.5</v>
      </c>
      <c r="K36" s="642">
        <v>-6.4311824161107776</v>
      </c>
      <c r="L36" s="643">
        <v>2.0794290000000002</v>
      </c>
      <c r="M36" s="643">
        <v>0</v>
      </c>
      <c r="N36" s="643">
        <v>2.0794290000000002</v>
      </c>
      <c r="O36" s="643">
        <v>10.650684931506849</v>
      </c>
      <c r="P36" s="643">
        <v>6.9793940000000001</v>
      </c>
      <c r="Q36" s="643">
        <v>3.6712909315068485</v>
      </c>
      <c r="R36" s="643">
        <v>15.997044296551724</v>
      </c>
      <c r="S36" s="643">
        <v>18.395398999999998</v>
      </c>
      <c r="T36" s="643">
        <v>-2.3983547034482733</v>
      </c>
      <c r="U36" s="1336" t="s">
        <v>1316</v>
      </c>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row>
    <row r="37" spans="2:46" s="1328" customFormat="1" ht="27.75" customHeight="1" x14ac:dyDescent="0.2">
      <c r="B37" s="1333" t="s">
        <v>1335</v>
      </c>
      <c r="C37" s="643">
        <v>52.844620610267583</v>
      </c>
      <c r="D37" s="643">
        <v>210.79738117874362</v>
      </c>
      <c r="E37" s="643">
        <v>-157.95276056847604</v>
      </c>
      <c r="F37" s="643">
        <v>48.164437091546596</v>
      </c>
      <c r="G37" s="643">
        <v>90.301517392098646</v>
      </c>
      <c r="H37" s="643">
        <v>-42.13708030055205</v>
      </c>
      <c r="I37" s="643">
        <v>41.290479490774999</v>
      </c>
      <c r="J37" s="643">
        <v>85.187083345880382</v>
      </c>
      <c r="K37" s="642">
        <v>-43.896603855105383</v>
      </c>
      <c r="L37" s="643">
        <v>44.926637629627251</v>
      </c>
      <c r="M37" s="643">
        <v>100.16776913541253</v>
      </c>
      <c r="N37" s="643">
        <v>-55.241131505785276</v>
      </c>
      <c r="O37" s="643">
        <v>41.553881452275576</v>
      </c>
      <c r="P37" s="643">
        <v>115.42513038147746</v>
      </c>
      <c r="Q37" s="643">
        <v>-73.871248929201883</v>
      </c>
      <c r="R37" s="643">
        <v>50.54552474658098</v>
      </c>
      <c r="S37" s="643">
        <v>107.63431965515949</v>
      </c>
      <c r="T37" s="643">
        <v>-57.088794908578507</v>
      </c>
      <c r="U37" s="1337" t="s">
        <v>1337</v>
      </c>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row>
    <row r="38" spans="2:46" s="1328" customFormat="1" ht="27.75" customHeight="1" x14ac:dyDescent="0.2">
      <c r="B38" s="1334" t="s">
        <v>1332</v>
      </c>
      <c r="C38" s="643">
        <v>5.7103600000000005</v>
      </c>
      <c r="D38" s="643">
        <v>11.846914999999999</v>
      </c>
      <c r="E38" s="643">
        <v>-6.1365549999999986</v>
      </c>
      <c r="F38" s="643">
        <v>11.660020000000001</v>
      </c>
      <c r="G38" s="643">
        <v>8.43581</v>
      </c>
      <c r="H38" s="643">
        <v>3.2242100000000011</v>
      </c>
      <c r="I38" s="643">
        <v>15.55312</v>
      </c>
      <c r="J38" s="643">
        <v>11.247795000000002</v>
      </c>
      <c r="K38" s="642">
        <v>4.3053249999999981</v>
      </c>
      <c r="L38" s="643">
        <v>18.36684</v>
      </c>
      <c r="M38" s="643">
        <v>11.954510000000001</v>
      </c>
      <c r="N38" s="643">
        <v>6.412329999999999</v>
      </c>
      <c r="O38" s="643">
        <v>29.570543749999999</v>
      </c>
      <c r="P38" s="643">
        <v>12.807077</v>
      </c>
      <c r="Q38" s="643">
        <v>16.763466749999999</v>
      </c>
      <c r="R38" s="643">
        <v>40.506989448399999</v>
      </c>
      <c r="S38" s="643">
        <v>6.04337825</v>
      </c>
      <c r="T38" s="643">
        <v>34.463611198400002</v>
      </c>
      <c r="U38" s="1336" t="s">
        <v>1314</v>
      </c>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row>
    <row r="39" spans="2:46" s="1328" customFormat="1" ht="27.75" customHeight="1" x14ac:dyDescent="0.2">
      <c r="B39" s="1334" t="s">
        <v>1333</v>
      </c>
      <c r="C39" s="643">
        <v>47.134260610267582</v>
      </c>
      <c r="D39" s="643">
        <v>198.95046617874362</v>
      </c>
      <c r="E39" s="643">
        <v>-151.81620556847605</v>
      </c>
      <c r="F39" s="643">
        <v>36.504417091546593</v>
      </c>
      <c r="G39" s="643">
        <v>81.865707392098642</v>
      </c>
      <c r="H39" s="643">
        <v>-45.361290300552049</v>
      </c>
      <c r="I39" s="643">
        <v>25.737359490775003</v>
      </c>
      <c r="J39" s="643">
        <v>73.939288345880385</v>
      </c>
      <c r="K39" s="642">
        <v>-48.201928855105379</v>
      </c>
      <c r="L39" s="643">
        <v>26.559797629627248</v>
      </c>
      <c r="M39" s="643">
        <v>88.213259135412528</v>
      </c>
      <c r="N39" s="643">
        <v>-61.65346150578528</v>
      </c>
      <c r="O39" s="643">
        <v>10.007101603424998</v>
      </c>
      <c r="P39" s="643">
        <v>102.61805338147745</v>
      </c>
      <c r="Q39" s="643">
        <v>-92.610951778052453</v>
      </c>
      <c r="R39" s="643">
        <v>0</v>
      </c>
      <c r="S39" s="643">
        <v>101.59094140515948</v>
      </c>
      <c r="T39" s="643">
        <v>-101.59094140515948</v>
      </c>
      <c r="U39" s="1336" t="s">
        <v>1315</v>
      </c>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row>
    <row r="40" spans="2:46" s="1328" customFormat="1" ht="27.75" customHeight="1" x14ac:dyDescent="0.2">
      <c r="B40" s="1334" t="s">
        <v>35</v>
      </c>
      <c r="C40" s="643">
        <v>0</v>
      </c>
      <c r="D40" s="643">
        <v>0</v>
      </c>
      <c r="E40" s="643">
        <v>0</v>
      </c>
      <c r="F40" s="643">
        <v>0</v>
      </c>
      <c r="G40" s="643">
        <v>0</v>
      </c>
      <c r="H40" s="643">
        <v>0</v>
      </c>
      <c r="I40" s="643">
        <v>0</v>
      </c>
      <c r="J40" s="643">
        <v>0</v>
      </c>
      <c r="K40" s="642">
        <v>0</v>
      </c>
      <c r="L40" s="643">
        <v>0</v>
      </c>
      <c r="M40" s="643">
        <v>0</v>
      </c>
      <c r="N40" s="643">
        <v>0</v>
      </c>
      <c r="O40" s="643">
        <v>1.9762360988505747</v>
      </c>
      <c r="P40" s="643">
        <v>0</v>
      </c>
      <c r="Q40" s="643">
        <v>1.9762360988505747</v>
      </c>
      <c r="R40" s="643">
        <v>10.03853529818098</v>
      </c>
      <c r="S40" s="643">
        <v>0</v>
      </c>
      <c r="T40" s="643">
        <v>10.03853529818098</v>
      </c>
      <c r="U40" s="1335" t="s">
        <v>826</v>
      </c>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row>
    <row r="41" spans="2:46" s="1328" customFormat="1" ht="27.75" customHeight="1" x14ac:dyDescent="0.2">
      <c r="B41" s="1331" t="s">
        <v>1171</v>
      </c>
      <c r="C41" s="643">
        <v>30.159565090648769</v>
      </c>
      <c r="D41" s="643">
        <v>371.0668471094699</v>
      </c>
      <c r="E41" s="643">
        <v>-340.90728201882115</v>
      </c>
      <c r="F41" s="643">
        <v>109.26254321405122</v>
      </c>
      <c r="G41" s="643">
        <v>396.18867483120749</v>
      </c>
      <c r="H41" s="643">
        <v>-286.92613161715627</v>
      </c>
      <c r="I41" s="643">
        <v>170.81818195795495</v>
      </c>
      <c r="J41" s="643">
        <v>431.46061941269687</v>
      </c>
      <c r="K41" s="642">
        <v>-260.64243745474192</v>
      </c>
      <c r="L41" s="643">
        <v>243.89125499623424</v>
      </c>
      <c r="M41" s="643">
        <v>378.06446599937266</v>
      </c>
      <c r="N41" s="643">
        <v>-134.17321100313842</v>
      </c>
      <c r="O41" s="643">
        <v>381.72656474954323</v>
      </c>
      <c r="P41" s="643">
        <v>377.42319256350794</v>
      </c>
      <c r="Q41" s="643">
        <v>4.3033721860352898</v>
      </c>
      <c r="R41" s="643">
        <v>323.16763880268758</v>
      </c>
      <c r="S41" s="643">
        <v>213.69090008447489</v>
      </c>
      <c r="T41" s="643">
        <v>109.47673871821269</v>
      </c>
      <c r="U41" s="1335" t="s">
        <v>1317</v>
      </c>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row>
    <row r="42" spans="2:46" s="1328" customFormat="1" ht="27.75" customHeight="1" x14ac:dyDescent="0.2">
      <c r="B42" s="1331" t="s">
        <v>31</v>
      </c>
      <c r="C42" s="643">
        <v>27.496782469999999</v>
      </c>
      <c r="D42" s="643">
        <v>10.668545917382193</v>
      </c>
      <c r="E42" s="643">
        <v>16.828236552617806</v>
      </c>
      <c r="F42" s="643">
        <v>52.341066181369598</v>
      </c>
      <c r="G42" s="643">
        <v>5.2233696050885126</v>
      </c>
      <c r="H42" s="643">
        <v>47.117696576281084</v>
      </c>
      <c r="I42" s="643">
        <v>47.115659496716106</v>
      </c>
      <c r="J42" s="643">
        <v>7.2963309016205109</v>
      </c>
      <c r="K42" s="642">
        <v>39.819328595095598</v>
      </c>
      <c r="L42" s="643">
        <v>56.036728170266002</v>
      </c>
      <c r="M42" s="643">
        <v>11.273128200450014</v>
      </c>
      <c r="N42" s="643">
        <v>44.763599969815985</v>
      </c>
      <c r="O42" s="643">
        <v>22.138258360000002</v>
      </c>
      <c r="P42" s="643">
        <v>4.2779771068493142</v>
      </c>
      <c r="Q42" s="643">
        <v>17.860281253150688</v>
      </c>
      <c r="R42" s="643">
        <v>17.482627484199998</v>
      </c>
      <c r="S42" s="643">
        <v>10.770227911222122</v>
      </c>
      <c r="T42" s="643">
        <v>6.7123995729778763</v>
      </c>
      <c r="U42" s="1335" t="s">
        <v>1318</v>
      </c>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row>
    <row r="43" spans="2:46" s="1329" customFormat="1" ht="27.75" customHeight="1" x14ac:dyDescent="0.2">
      <c r="B43" s="1331" t="s">
        <v>32</v>
      </c>
      <c r="C43" s="643">
        <v>0</v>
      </c>
      <c r="D43" s="643">
        <v>0</v>
      </c>
      <c r="E43" s="643">
        <v>0</v>
      </c>
      <c r="F43" s="643">
        <v>0</v>
      </c>
      <c r="G43" s="643">
        <v>17.491650468106066</v>
      </c>
      <c r="H43" s="643">
        <v>-17.491650468106066</v>
      </c>
      <c r="I43" s="643">
        <v>0</v>
      </c>
      <c r="J43" s="643">
        <v>17.140768633713453</v>
      </c>
      <c r="K43" s="642">
        <v>-17.140768633713453</v>
      </c>
      <c r="L43" s="643">
        <v>0</v>
      </c>
      <c r="M43" s="643">
        <v>16.384367023407474</v>
      </c>
      <c r="N43" s="643">
        <v>-16.384367023407474</v>
      </c>
      <c r="O43" s="643">
        <v>0</v>
      </c>
      <c r="P43" s="643">
        <v>19.395678481651377</v>
      </c>
      <c r="Q43" s="643">
        <v>-19.395678481651377</v>
      </c>
      <c r="R43" s="643">
        <v>0</v>
      </c>
      <c r="S43" s="643">
        <v>0</v>
      </c>
      <c r="T43" s="643">
        <v>0</v>
      </c>
      <c r="U43" s="1335" t="s">
        <v>1319</v>
      </c>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row>
    <row r="44" spans="2:46" s="1328" customFormat="1" ht="27.75" customHeight="1" x14ac:dyDescent="0.2">
      <c r="B44" s="1331" t="s">
        <v>546</v>
      </c>
      <c r="C44" s="643">
        <v>2.3645080023208491</v>
      </c>
      <c r="D44" s="643">
        <v>56.042384839082715</v>
      </c>
      <c r="E44" s="643">
        <v>-53.677876836761868</v>
      </c>
      <c r="F44" s="643">
        <v>0</v>
      </c>
      <c r="G44" s="643">
        <v>34.923476956659421</v>
      </c>
      <c r="H44" s="643">
        <v>-34.923476956659421</v>
      </c>
      <c r="I44" s="643">
        <v>3.1591722161069749</v>
      </c>
      <c r="J44" s="643">
        <v>29.754240783050463</v>
      </c>
      <c r="K44" s="642">
        <v>-26.595068566943489</v>
      </c>
      <c r="L44" s="643">
        <v>0</v>
      </c>
      <c r="M44" s="643">
        <v>36.564187414652935</v>
      </c>
      <c r="N44" s="643">
        <v>-36.564187414652935</v>
      </c>
      <c r="O44" s="643">
        <v>0</v>
      </c>
      <c r="P44" s="643">
        <v>42.942767316118122</v>
      </c>
      <c r="Q44" s="643">
        <v>-42.942767316118122</v>
      </c>
      <c r="R44" s="643">
        <v>0</v>
      </c>
      <c r="S44" s="643">
        <v>42.010541689331482</v>
      </c>
      <c r="T44" s="643">
        <v>-42.010541689331482</v>
      </c>
      <c r="U44" s="1335" t="s">
        <v>1320</v>
      </c>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row>
    <row r="45" spans="2:46" s="1329" customFormat="1" ht="27.75" customHeight="1" x14ac:dyDescent="0.2">
      <c r="B45" s="1331" t="s">
        <v>547</v>
      </c>
      <c r="C45" s="643">
        <v>12.87780248325282</v>
      </c>
      <c r="D45" s="643">
        <v>9.507238352783693</v>
      </c>
      <c r="E45" s="643">
        <v>3.370564130469127</v>
      </c>
      <c r="F45" s="643">
        <v>9.411639471016974</v>
      </c>
      <c r="G45" s="643">
        <v>10.545463780437123</v>
      </c>
      <c r="H45" s="643">
        <v>-1.1338243094201488</v>
      </c>
      <c r="I45" s="643">
        <v>2.9765652450287776</v>
      </c>
      <c r="J45" s="643">
        <v>1.4541406684463321</v>
      </c>
      <c r="K45" s="642">
        <v>1.5224245765824456</v>
      </c>
      <c r="L45" s="643">
        <v>39.757511291151758</v>
      </c>
      <c r="M45" s="643">
        <v>9.4020122499342662</v>
      </c>
      <c r="N45" s="643">
        <v>30.355499041217492</v>
      </c>
      <c r="O45" s="643">
        <v>25.920942453544523</v>
      </c>
      <c r="P45" s="643">
        <v>0.2265623784853211</v>
      </c>
      <c r="Q45" s="643">
        <v>25.6943800750592</v>
      </c>
      <c r="R45" s="643">
        <v>6.9279981170371308</v>
      </c>
      <c r="S45" s="643">
        <v>6.6651354933495419</v>
      </c>
      <c r="T45" s="643">
        <v>0.26286262368758884</v>
      </c>
      <c r="U45" s="1335" t="s">
        <v>1321</v>
      </c>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row>
    <row r="46" spans="2:46" s="1328" customFormat="1" ht="27.75" customHeight="1" x14ac:dyDescent="0.2">
      <c r="B46" s="1331" t="s">
        <v>71</v>
      </c>
      <c r="C46" s="643">
        <v>0.56835726037135337</v>
      </c>
      <c r="D46" s="643">
        <v>22.620343754513055</v>
      </c>
      <c r="E46" s="643">
        <v>-22.051986494141701</v>
      </c>
      <c r="F46" s="643">
        <v>5.0677595823966366E-2</v>
      </c>
      <c r="G46" s="643">
        <v>44.023469463374191</v>
      </c>
      <c r="H46" s="643">
        <v>-43.972791867550228</v>
      </c>
      <c r="I46" s="643">
        <v>2.1773188599999996E-2</v>
      </c>
      <c r="J46" s="643">
        <v>35.805456683673661</v>
      </c>
      <c r="K46" s="642">
        <v>-35.78368349507366</v>
      </c>
      <c r="L46" s="643">
        <v>4.263333246815995E-3</v>
      </c>
      <c r="M46" s="643">
        <v>30.492916048422771</v>
      </c>
      <c r="N46" s="643">
        <v>-30.488652715175956</v>
      </c>
      <c r="O46" s="643">
        <v>2.0729951121467889</v>
      </c>
      <c r="P46" s="643">
        <v>31.29644275788991</v>
      </c>
      <c r="Q46" s="643">
        <v>-29.223447645743121</v>
      </c>
      <c r="R46" s="643">
        <v>5.4900000000000001E-4</v>
      </c>
      <c r="S46" s="643">
        <v>37.634858254624412</v>
      </c>
      <c r="T46" s="643">
        <v>-37.634309254624412</v>
      </c>
      <c r="U46" s="1335" t="s">
        <v>1322</v>
      </c>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row>
    <row r="47" spans="2:46" s="1329" customFormat="1" ht="27.75" customHeight="1" x14ac:dyDescent="0.2">
      <c r="B47" s="1331" t="s">
        <v>1747</v>
      </c>
      <c r="C47" s="643">
        <v>4.6676330069538273E-3</v>
      </c>
      <c r="D47" s="643">
        <v>1.2297400299999999</v>
      </c>
      <c r="E47" s="643">
        <v>-1.2250723969930462</v>
      </c>
      <c r="F47" s="643">
        <v>0</v>
      </c>
      <c r="G47" s="643">
        <v>6.1624930999999998</v>
      </c>
      <c r="H47" s="643">
        <v>-6.1624930999999998</v>
      </c>
      <c r="I47" s="643">
        <v>1.22675271459566E-3</v>
      </c>
      <c r="J47" s="643">
        <v>1.3289563512475351</v>
      </c>
      <c r="K47" s="642">
        <v>-1.3277295985329394</v>
      </c>
      <c r="L47" s="643">
        <v>1.22233202764706E-3</v>
      </c>
      <c r="M47" s="643">
        <v>2.3969421547972987</v>
      </c>
      <c r="N47" s="643">
        <v>-2.3957198227696517</v>
      </c>
      <c r="O47" s="643">
        <v>0</v>
      </c>
      <c r="P47" s="643">
        <v>1.0914672599999999</v>
      </c>
      <c r="Q47" s="643">
        <v>-1.0914672599999999</v>
      </c>
      <c r="R47" s="643">
        <v>1.7827921805999998</v>
      </c>
      <c r="S47" s="643">
        <v>0</v>
      </c>
      <c r="T47" s="643">
        <v>1.7827921805999998</v>
      </c>
      <c r="U47" s="1335" t="s">
        <v>1323</v>
      </c>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row>
    <row r="48" spans="2:46" s="1328" customFormat="1" ht="27.75" customHeight="1" x14ac:dyDescent="0.2">
      <c r="B48" s="1331" t="s">
        <v>72</v>
      </c>
      <c r="C48" s="643">
        <v>23.571564229336776</v>
      </c>
      <c r="D48" s="643">
        <v>47.909203647109493</v>
      </c>
      <c r="E48" s="643">
        <v>-24.337639417772717</v>
      </c>
      <c r="F48" s="643">
        <v>11.947741558723147</v>
      </c>
      <c r="G48" s="643">
        <v>38.878354479374977</v>
      </c>
      <c r="H48" s="643">
        <v>-26.930612920651832</v>
      </c>
      <c r="I48" s="643">
        <v>3.4473039410133204</v>
      </c>
      <c r="J48" s="643">
        <v>2.9213369937513698</v>
      </c>
      <c r="K48" s="642">
        <v>0.52596694726195059</v>
      </c>
      <c r="L48" s="643">
        <v>13.393728801736254</v>
      </c>
      <c r="M48" s="643">
        <v>3.0031675348788704</v>
      </c>
      <c r="N48" s="643">
        <v>10.390561266857382</v>
      </c>
      <c r="O48" s="643">
        <v>10.882203657756158</v>
      </c>
      <c r="P48" s="643">
        <v>14.968617392946923</v>
      </c>
      <c r="Q48" s="643">
        <v>-4.0864137351907655</v>
      </c>
      <c r="R48" s="643">
        <v>30.155377565245349</v>
      </c>
      <c r="S48" s="643">
        <v>33.21930558219178</v>
      </c>
      <c r="T48" s="643">
        <v>-3.0639280169464307</v>
      </c>
      <c r="U48" s="1335" t="s">
        <v>1324</v>
      </c>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row>
    <row r="49" spans="2:46" s="1328" customFormat="1" ht="27.75" customHeight="1" x14ac:dyDescent="0.2">
      <c r="B49" s="1331" t="s">
        <v>722</v>
      </c>
      <c r="C49" s="643">
        <v>40.43</v>
      </c>
      <c r="D49" s="643">
        <v>4.6511782853468091</v>
      </c>
      <c r="E49" s="643">
        <v>35.778821714653191</v>
      </c>
      <c r="F49" s="643">
        <v>44.39</v>
      </c>
      <c r="G49" s="643">
        <v>10.869235023331605</v>
      </c>
      <c r="H49" s="643">
        <v>33.520764976668396</v>
      </c>
      <c r="I49" s="643">
        <v>37.14</v>
      </c>
      <c r="J49" s="643">
        <v>3.2</v>
      </c>
      <c r="K49" s="642">
        <v>33.94</v>
      </c>
      <c r="L49" s="643">
        <v>41.84</v>
      </c>
      <c r="M49" s="643">
        <v>0.9</v>
      </c>
      <c r="N49" s="643">
        <v>40.940000000000005</v>
      </c>
      <c r="O49" s="643">
        <v>47.413699999999999</v>
      </c>
      <c r="P49" s="643">
        <v>1.542</v>
      </c>
      <c r="Q49" s="643">
        <v>45.871699999999997</v>
      </c>
      <c r="R49" s="643">
        <v>29.510999999999999</v>
      </c>
      <c r="S49" s="643">
        <v>12.286052264840182</v>
      </c>
      <c r="T49" s="643">
        <v>17.224947735159816</v>
      </c>
      <c r="U49" s="1335" t="s">
        <v>1325</v>
      </c>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row>
    <row r="50" spans="2:46" s="1328" customFormat="1" ht="27.75" customHeight="1" x14ac:dyDescent="0.2">
      <c r="B50" s="1331" t="s">
        <v>1748</v>
      </c>
      <c r="C50" s="643">
        <v>64.48218147289694</v>
      </c>
      <c r="D50" s="643">
        <v>22.415934158936491</v>
      </c>
      <c r="E50" s="643">
        <v>42.066247313960446</v>
      </c>
      <c r="F50" s="643">
        <v>119.15235230009371</v>
      </c>
      <c r="G50" s="643">
        <v>4.3097578226404689</v>
      </c>
      <c r="H50" s="643">
        <v>114.84259447745325</v>
      </c>
      <c r="I50" s="643">
        <v>85.646525343225065</v>
      </c>
      <c r="J50" s="643">
        <v>2.253895624259418E-2</v>
      </c>
      <c r="K50" s="642">
        <v>85.623986386982466</v>
      </c>
      <c r="L50" s="643">
        <v>131.76081298187239</v>
      </c>
      <c r="M50" s="643">
        <v>4.6744698350744303</v>
      </c>
      <c r="N50" s="643">
        <v>127.08634314679796</v>
      </c>
      <c r="O50" s="643">
        <v>206.3547400247694</v>
      </c>
      <c r="P50" s="643">
        <v>35.384692956621002</v>
      </c>
      <c r="Q50" s="643">
        <v>170.9700470681484</v>
      </c>
      <c r="R50" s="643">
        <v>155.3941417824478</v>
      </c>
      <c r="S50" s="643">
        <v>43.235153281735165</v>
      </c>
      <c r="T50" s="643">
        <v>112.15898850071264</v>
      </c>
      <c r="U50" s="1335" t="s">
        <v>1326</v>
      </c>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row>
    <row r="51" spans="2:46" s="1328" customFormat="1" ht="27.75" customHeight="1" x14ac:dyDescent="0.2">
      <c r="B51" s="1333" t="s">
        <v>35</v>
      </c>
      <c r="C51" s="643">
        <v>0</v>
      </c>
      <c r="D51" s="643">
        <v>13.570654148378377</v>
      </c>
      <c r="E51" s="643">
        <v>-13.570654148378377</v>
      </c>
      <c r="F51" s="643">
        <v>0</v>
      </c>
      <c r="G51" s="643">
        <v>7.5841923783423457</v>
      </c>
      <c r="H51" s="643">
        <v>-7.5841923783423457</v>
      </c>
      <c r="I51" s="643">
        <v>0</v>
      </c>
      <c r="J51" s="643">
        <v>2.7351453313898655</v>
      </c>
      <c r="K51" s="642">
        <v>-2.7351453313898655</v>
      </c>
      <c r="L51" s="643">
        <v>0</v>
      </c>
      <c r="M51" s="643">
        <v>2.3986301384157986</v>
      </c>
      <c r="N51" s="643">
        <v>-2.3986301384157986</v>
      </c>
      <c r="O51" s="643">
        <v>0</v>
      </c>
      <c r="P51" s="643">
        <v>7.0265758509174319</v>
      </c>
      <c r="Q51" s="643">
        <v>-7.0265758509174319</v>
      </c>
      <c r="R51" s="643">
        <v>0</v>
      </c>
      <c r="S51" s="643">
        <v>7.7260000000000002E-3</v>
      </c>
      <c r="T51" s="643">
        <v>-7.7260000000000002E-3</v>
      </c>
      <c r="U51" s="1335" t="s">
        <v>1316</v>
      </c>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row>
    <row r="52" spans="2:46" s="1328" customFormat="1" ht="9.75" customHeight="1" x14ac:dyDescent="0.2">
      <c r="B52" s="1330"/>
      <c r="C52" s="643"/>
      <c r="D52" s="643"/>
      <c r="E52" s="643"/>
      <c r="F52" s="643"/>
      <c r="G52" s="643"/>
      <c r="H52" s="643"/>
      <c r="I52" s="643"/>
      <c r="J52" s="643"/>
      <c r="K52" s="642"/>
      <c r="L52" s="643"/>
      <c r="M52" s="643"/>
      <c r="N52" s="643"/>
      <c r="O52" s="643"/>
      <c r="P52" s="643"/>
      <c r="Q52" s="643"/>
      <c r="R52" s="643"/>
      <c r="S52" s="643"/>
      <c r="T52" s="643"/>
      <c r="U52" s="599"/>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row>
    <row r="53" spans="2:46" s="1328" customFormat="1" ht="27.75" customHeight="1" x14ac:dyDescent="0.2">
      <c r="B53" s="616" t="s">
        <v>587</v>
      </c>
      <c r="C53" s="639">
        <v>209.13813885608067</v>
      </c>
      <c r="D53" s="639">
        <v>6.0528426757228395</v>
      </c>
      <c r="E53" s="639">
        <v>203.08529618035783</v>
      </c>
      <c r="F53" s="639">
        <v>72.370144039229004</v>
      </c>
      <c r="G53" s="639">
        <v>3.6765118840060458</v>
      </c>
      <c r="H53" s="639">
        <v>68.693632155222957</v>
      </c>
      <c r="I53" s="639">
        <v>90.802671933943017</v>
      </c>
      <c r="J53" s="639">
        <v>11.133617449309238</v>
      </c>
      <c r="K53" s="638">
        <v>79.66905448463379</v>
      </c>
      <c r="L53" s="639">
        <v>58.266429025838207</v>
      </c>
      <c r="M53" s="639">
        <v>4.7582469564519227</v>
      </c>
      <c r="N53" s="639">
        <v>53.508182069386287</v>
      </c>
      <c r="O53" s="639">
        <v>86.558231271213373</v>
      </c>
      <c r="P53" s="639">
        <v>14.63814795289661</v>
      </c>
      <c r="Q53" s="639">
        <v>71.92008331831677</v>
      </c>
      <c r="R53" s="639">
        <v>50.614837062103391</v>
      </c>
      <c r="S53" s="639">
        <v>15.434519285997169</v>
      </c>
      <c r="T53" s="639">
        <v>35.180317776106222</v>
      </c>
      <c r="U53" s="558" t="s">
        <v>1061</v>
      </c>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row>
    <row r="54" spans="2:46" s="1328" customFormat="1" ht="27.75" customHeight="1" x14ac:dyDescent="0.2">
      <c r="B54" s="617" t="s">
        <v>395</v>
      </c>
      <c r="C54" s="643">
        <v>81.153902989809993</v>
      </c>
      <c r="D54" s="643">
        <v>4.1843742829552975</v>
      </c>
      <c r="E54" s="643">
        <v>76.969528706854689</v>
      </c>
      <c r="F54" s="643">
        <v>39.774336202999997</v>
      </c>
      <c r="G54" s="643">
        <v>2.3206059838530479</v>
      </c>
      <c r="H54" s="643">
        <v>37.453730219146948</v>
      </c>
      <c r="I54" s="643">
        <v>14.707223069175001</v>
      </c>
      <c r="J54" s="643">
        <v>1.8897662131527051</v>
      </c>
      <c r="K54" s="642">
        <v>12.817456856022297</v>
      </c>
      <c r="L54" s="643">
        <v>41.6</v>
      </c>
      <c r="M54" s="643">
        <v>1.7152077883597903</v>
      </c>
      <c r="N54" s="643">
        <v>39.88479221164021</v>
      </c>
      <c r="O54" s="643">
        <v>53.615663746679992</v>
      </c>
      <c r="P54" s="643">
        <v>7.0065921643835622</v>
      </c>
      <c r="Q54" s="643">
        <v>46.60907158229643</v>
      </c>
      <c r="R54" s="643">
        <v>5.0072787612749998</v>
      </c>
      <c r="S54" s="643">
        <v>10.288129894977168</v>
      </c>
      <c r="T54" s="643">
        <v>-5.2808511337021677</v>
      </c>
      <c r="U54" s="599" t="s">
        <v>1327</v>
      </c>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row>
    <row r="55" spans="2:46" s="1328" customFormat="1" ht="27.75" customHeight="1" x14ac:dyDescent="0.2">
      <c r="B55" s="617" t="s">
        <v>1336</v>
      </c>
      <c r="C55" s="643">
        <v>127.98423586627068</v>
      </c>
      <c r="D55" s="643">
        <v>1.8684683927675418</v>
      </c>
      <c r="E55" s="643">
        <v>126.11576747350314</v>
      </c>
      <c r="F55" s="643">
        <v>32.595807836229007</v>
      </c>
      <c r="G55" s="643">
        <v>1.3559059001529981</v>
      </c>
      <c r="H55" s="643">
        <v>31.239901936076009</v>
      </c>
      <c r="I55" s="643">
        <v>76.095448864768017</v>
      </c>
      <c r="J55" s="643">
        <v>9.2438512361565319</v>
      </c>
      <c r="K55" s="642">
        <v>66.851597628611486</v>
      </c>
      <c r="L55" s="643">
        <v>16.666429025838209</v>
      </c>
      <c r="M55" s="643">
        <v>3.0430391680921325</v>
      </c>
      <c r="N55" s="643">
        <v>13.623389857746076</v>
      </c>
      <c r="O55" s="643">
        <v>32.942567524533388</v>
      </c>
      <c r="P55" s="643">
        <v>7.6315557885130465</v>
      </c>
      <c r="Q55" s="643">
        <v>25.31101173602034</v>
      </c>
      <c r="R55" s="643">
        <v>45.607558300828394</v>
      </c>
      <c r="S55" s="643">
        <v>5.1463893910200005</v>
      </c>
      <c r="T55" s="643">
        <v>40.461168909808393</v>
      </c>
      <c r="U55" s="599" t="s">
        <v>1328</v>
      </c>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row>
    <row r="56" spans="2:46" s="1328" customFormat="1" ht="27.75" customHeight="1" x14ac:dyDescent="0.2">
      <c r="B56" s="1331" t="s">
        <v>747</v>
      </c>
      <c r="C56" s="643">
        <v>0</v>
      </c>
      <c r="D56" s="643">
        <v>0.76964287948980203</v>
      </c>
      <c r="E56" s="643">
        <v>-0.76964287948980203</v>
      </c>
      <c r="F56" s="643">
        <v>0</v>
      </c>
      <c r="G56" s="643">
        <v>0.37656937263906382</v>
      </c>
      <c r="H56" s="643">
        <v>-0.37656937263906382</v>
      </c>
      <c r="I56" s="643">
        <v>0</v>
      </c>
      <c r="J56" s="643">
        <v>1.6194281467032496</v>
      </c>
      <c r="K56" s="642">
        <v>-1.6194281467032496</v>
      </c>
      <c r="L56" s="643">
        <v>0</v>
      </c>
      <c r="M56" s="643">
        <v>0.68991395794364918</v>
      </c>
      <c r="N56" s="643">
        <v>-0.68991395794364918</v>
      </c>
      <c r="O56" s="643">
        <v>0</v>
      </c>
      <c r="P56" s="643">
        <v>1.2103981192660551</v>
      </c>
      <c r="Q56" s="643">
        <v>-1.2103981192660551</v>
      </c>
      <c r="R56" s="643">
        <v>0</v>
      </c>
      <c r="S56" s="643">
        <v>4.1039771689497719E-2</v>
      </c>
      <c r="T56" s="643">
        <v>-4.1039771689497719E-2</v>
      </c>
      <c r="U56" s="1335" t="s">
        <v>1329</v>
      </c>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row>
    <row r="57" spans="2:46" s="1328" customFormat="1" ht="27.75" customHeight="1" x14ac:dyDescent="0.2">
      <c r="B57" s="1331" t="s">
        <v>748</v>
      </c>
      <c r="C57" s="643">
        <v>127.98423586627068</v>
      </c>
      <c r="D57" s="643">
        <v>1.0988255132777398</v>
      </c>
      <c r="E57" s="643">
        <v>126.88541035299293</v>
      </c>
      <c r="F57" s="643">
        <v>32.595807836229007</v>
      </c>
      <c r="G57" s="643">
        <v>0.97933652751393419</v>
      </c>
      <c r="H57" s="643">
        <v>31.616471308715074</v>
      </c>
      <c r="I57" s="643">
        <v>76.095448864768017</v>
      </c>
      <c r="J57" s="643">
        <v>7.6244230894532823</v>
      </c>
      <c r="K57" s="642">
        <v>68.471025775314729</v>
      </c>
      <c r="L57" s="643">
        <v>16.666429025838209</v>
      </c>
      <c r="M57" s="643">
        <v>2.3531252101484834</v>
      </c>
      <c r="N57" s="643">
        <v>14.313303815689725</v>
      </c>
      <c r="O57" s="643">
        <v>32.942567524533388</v>
      </c>
      <c r="P57" s="643">
        <v>6.4211576692469912</v>
      </c>
      <c r="Q57" s="643">
        <v>26.521409855286397</v>
      </c>
      <c r="R57" s="643">
        <v>45.607558300828394</v>
      </c>
      <c r="S57" s="643">
        <v>5.1053496193305028</v>
      </c>
      <c r="T57" s="643">
        <v>40.502208681497891</v>
      </c>
      <c r="U57" s="1335" t="s">
        <v>1330</v>
      </c>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row>
    <row r="58" spans="2:46" s="633" customFormat="1" ht="9" customHeight="1" x14ac:dyDescent="0.7">
      <c r="B58" s="634"/>
      <c r="C58" s="636"/>
      <c r="D58" s="636"/>
      <c r="E58" s="636"/>
      <c r="F58" s="636"/>
      <c r="G58" s="636"/>
      <c r="H58" s="636"/>
      <c r="I58" s="636"/>
      <c r="J58" s="636"/>
      <c r="K58" s="635"/>
      <c r="L58" s="636"/>
      <c r="M58" s="636"/>
      <c r="N58" s="636"/>
      <c r="O58" s="636"/>
      <c r="P58" s="636"/>
      <c r="Q58" s="636"/>
      <c r="R58" s="636"/>
      <c r="S58" s="636"/>
      <c r="T58" s="636"/>
      <c r="U58" s="637"/>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row>
    <row r="59" spans="2:46" s="1328" customFormat="1" ht="27.75" customHeight="1" x14ac:dyDescent="0.2">
      <c r="B59" s="1338" t="s">
        <v>761</v>
      </c>
      <c r="C59" s="639">
        <v>1757.4879495887249</v>
      </c>
      <c r="D59" s="639">
        <v>179.55915318750309</v>
      </c>
      <c r="E59" s="639">
        <v>1577.9287964012217</v>
      </c>
      <c r="F59" s="639">
        <v>2529.7487526833202</v>
      </c>
      <c r="G59" s="639">
        <v>66.96794526193392</v>
      </c>
      <c r="H59" s="639">
        <v>2462.7808074213863</v>
      </c>
      <c r="I59" s="639">
        <v>2421.5007851691253</v>
      </c>
      <c r="J59" s="639">
        <v>33.06068317146714</v>
      </c>
      <c r="K59" s="638">
        <v>2388.4401019976581</v>
      </c>
      <c r="L59" s="639">
        <v>3490.3214799505558</v>
      </c>
      <c r="M59" s="639">
        <v>30.353313939516564</v>
      </c>
      <c r="N59" s="639">
        <v>3459.9681660110391</v>
      </c>
      <c r="O59" s="639">
        <v>3892.1198887131059</v>
      </c>
      <c r="P59" s="639">
        <v>43.395458064171791</v>
      </c>
      <c r="Q59" s="639">
        <v>3848.7244306489342</v>
      </c>
      <c r="R59" s="639">
        <v>3163.0405218681631</v>
      </c>
      <c r="S59" s="639">
        <v>26.573339625242152</v>
      </c>
      <c r="T59" s="639">
        <v>3136.4671822429209</v>
      </c>
      <c r="U59" s="1341" t="s">
        <v>1062</v>
      </c>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row>
    <row r="60" spans="2:46" s="1328" customFormat="1" ht="27.75" customHeight="1" x14ac:dyDescent="0.2">
      <c r="B60" s="1339" t="s">
        <v>1204</v>
      </c>
      <c r="C60" s="643">
        <v>83.149201529631171</v>
      </c>
      <c r="D60" s="643">
        <v>13.172510349753924</v>
      </c>
      <c r="E60" s="643">
        <v>69.97669117987725</v>
      </c>
      <c r="F60" s="643">
        <v>85.523171452146173</v>
      </c>
      <c r="G60" s="643">
        <v>1.1301198832140795</v>
      </c>
      <c r="H60" s="643">
        <v>84.393051568932094</v>
      </c>
      <c r="I60" s="643">
        <v>36.628200452394729</v>
      </c>
      <c r="J60" s="643">
        <v>0.73518909772404373</v>
      </c>
      <c r="K60" s="642">
        <v>35.893011354670683</v>
      </c>
      <c r="L60" s="643">
        <v>58.71</v>
      </c>
      <c r="M60" s="643">
        <v>1.0476412548059413</v>
      </c>
      <c r="N60" s="643">
        <v>57.662358745194062</v>
      </c>
      <c r="O60" s="643">
        <v>141.19795090246839</v>
      </c>
      <c r="P60" s="643">
        <v>1.8048648190592684</v>
      </c>
      <c r="Q60" s="643">
        <v>139.39308608340912</v>
      </c>
      <c r="R60" s="643">
        <v>126.2135968301633</v>
      </c>
      <c r="S60" s="643">
        <v>2.343379078415146</v>
      </c>
      <c r="T60" s="643">
        <v>123.87021775174816</v>
      </c>
      <c r="U60" s="1342" t="s">
        <v>1343</v>
      </c>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row>
    <row r="61" spans="2:46" s="1328" customFormat="1" ht="27.75" customHeight="1" x14ac:dyDescent="0.2">
      <c r="B61" s="1339" t="s">
        <v>179</v>
      </c>
      <c r="C61" s="643">
        <v>1674.3387480590936</v>
      </c>
      <c r="D61" s="643">
        <v>166.38664283774915</v>
      </c>
      <c r="E61" s="643">
        <v>1507.9521052213445</v>
      </c>
      <c r="F61" s="643">
        <v>2444.2255812311741</v>
      </c>
      <c r="G61" s="643">
        <v>65.837825378719842</v>
      </c>
      <c r="H61" s="643">
        <v>2378.3877558524541</v>
      </c>
      <c r="I61" s="643">
        <v>2384.8725847167307</v>
      </c>
      <c r="J61" s="643">
        <v>32.325494073743094</v>
      </c>
      <c r="K61" s="642">
        <v>2352.5470906429878</v>
      </c>
      <c r="L61" s="643">
        <v>3431.6114799505558</v>
      </c>
      <c r="M61" s="643">
        <v>29.305672684710622</v>
      </c>
      <c r="N61" s="643">
        <v>3402.305807265845</v>
      </c>
      <c r="O61" s="643">
        <v>3750.9219378106377</v>
      </c>
      <c r="P61" s="643">
        <v>41.590593245112522</v>
      </c>
      <c r="Q61" s="643">
        <v>3709.3313445655253</v>
      </c>
      <c r="R61" s="643">
        <v>3036.8269250379999</v>
      </c>
      <c r="S61" s="643">
        <v>24.229960546827005</v>
      </c>
      <c r="T61" s="643">
        <v>3012.5969644911729</v>
      </c>
      <c r="U61" s="1342" t="s">
        <v>1342</v>
      </c>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row>
    <row r="62" spans="2:46" s="1328" customFormat="1" ht="27.75" customHeight="1" x14ac:dyDescent="0.2">
      <c r="B62" s="1340" t="s">
        <v>1339</v>
      </c>
      <c r="C62" s="643">
        <v>1158.2293619733914</v>
      </c>
      <c r="D62" s="643">
        <v>79.160431237376073</v>
      </c>
      <c r="E62" s="643">
        <v>1079.0689307360153</v>
      </c>
      <c r="F62" s="643">
        <v>1603.0724432876984</v>
      </c>
      <c r="G62" s="643">
        <v>61.855384258719837</v>
      </c>
      <c r="H62" s="643">
        <v>1541.2170590289786</v>
      </c>
      <c r="I62" s="643">
        <v>1697.1365792510908</v>
      </c>
      <c r="J62" s="643">
        <v>32.32549188985007</v>
      </c>
      <c r="K62" s="642">
        <v>1664.8110873612407</v>
      </c>
      <c r="L62" s="643">
        <v>2104.4879171461448</v>
      </c>
      <c r="M62" s="643">
        <v>27.785349684710621</v>
      </c>
      <c r="N62" s="643">
        <v>2076.7025674614342</v>
      </c>
      <c r="O62" s="643">
        <v>2405.2586099957671</v>
      </c>
      <c r="P62" s="643">
        <v>39.408684399382246</v>
      </c>
      <c r="Q62" s="643">
        <v>2365.8499255963848</v>
      </c>
      <c r="R62" s="643">
        <v>1650.8616029770542</v>
      </c>
      <c r="S62" s="643">
        <v>23.437597195881917</v>
      </c>
      <c r="T62" s="643">
        <v>1627.4240057811724</v>
      </c>
      <c r="U62" s="1343" t="s">
        <v>1344</v>
      </c>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row>
    <row r="63" spans="2:46" s="1328" customFormat="1" ht="27.75" customHeight="1" x14ac:dyDescent="0.2">
      <c r="B63" s="1340" t="s">
        <v>1340</v>
      </c>
      <c r="C63" s="643">
        <v>516.10938608570234</v>
      </c>
      <c r="D63" s="643">
        <v>87.226211600373077</v>
      </c>
      <c r="E63" s="643">
        <v>428.88317448532928</v>
      </c>
      <c r="F63" s="643">
        <v>841.15313794347583</v>
      </c>
      <c r="G63" s="643">
        <v>3.9824411200000003</v>
      </c>
      <c r="H63" s="643">
        <v>837.17069682347585</v>
      </c>
      <c r="I63" s="643">
        <v>687.73600546563978</v>
      </c>
      <c r="J63" s="643">
        <v>2.1838930249999995E-6</v>
      </c>
      <c r="K63" s="642">
        <v>687.73600328174678</v>
      </c>
      <c r="L63" s="643">
        <v>1327.123562804411</v>
      </c>
      <c r="M63" s="643">
        <v>1.5203230000000001</v>
      </c>
      <c r="N63" s="643">
        <v>1325.603239804411</v>
      </c>
      <c r="O63" s="643">
        <v>1345.6633278148706</v>
      </c>
      <c r="P63" s="643">
        <v>2.1819088457302751</v>
      </c>
      <c r="Q63" s="643">
        <v>1343.4814189691403</v>
      </c>
      <c r="R63" s="643">
        <v>1385.9653220609455</v>
      </c>
      <c r="S63" s="643">
        <v>0.7923633509450877</v>
      </c>
      <c r="T63" s="643">
        <v>1385.1729587100003</v>
      </c>
      <c r="U63" s="1343" t="s">
        <v>1341</v>
      </c>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row>
    <row r="64" spans="2:46" s="633" customFormat="1" ht="15" customHeight="1" thickBot="1" x14ac:dyDescent="0.75">
      <c r="B64" s="644"/>
      <c r="C64" s="1675"/>
      <c r="D64" s="1675"/>
      <c r="E64" s="1675"/>
      <c r="F64" s="1675"/>
      <c r="G64" s="1675"/>
      <c r="H64" s="1675"/>
      <c r="I64" s="1675"/>
      <c r="J64" s="1675"/>
      <c r="K64" s="1546"/>
      <c r="L64" s="1675"/>
      <c r="M64" s="1675"/>
      <c r="N64" s="1675"/>
      <c r="O64" s="1675"/>
      <c r="P64" s="1675"/>
      <c r="Q64" s="1675"/>
      <c r="R64" s="1675"/>
      <c r="S64" s="1675"/>
      <c r="T64" s="1675"/>
      <c r="U64" s="645"/>
      <c r="V64" s="640"/>
      <c r="W64" s="640"/>
      <c r="X64" s="640"/>
      <c r="Y64" s="640"/>
      <c r="Z64" s="640"/>
      <c r="AA64" s="640"/>
    </row>
    <row r="65" spans="2:24" ht="13.5" customHeight="1" thickTop="1" x14ac:dyDescent="0.5">
      <c r="B65" s="155"/>
      <c r="C65" s="156"/>
      <c r="D65" s="156"/>
      <c r="E65" s="156"/>
      <c r="F65" s="156"/>
      <c r="G65" s="156"/>
      <c r="H65" s="156"/>
      <c r="I65" s="156"/>
      <c r="J65" s="156"/>
      <c r="K65" s="156"/>
      <c r="L65" s="156"/>
      <c r="M65" s="156"/>
      <c r="N65" s="156"/>
      <c r="O65" s="156"/>
      <c r="P65" s="156"/>
      <c r="Q65" s="156"/>
      <c r="R65" s="156"/>
      <c r="S65" s="156"/>
      <c r="T65" s="156"/>
      <c r="U65" s="117"/>
      <c r="V65" s="152"/>
      <c r="W65" s="152"/>
      <c r="X65" s="152"/>
    </row>
    <row r="66" spans="2:24" s="652" customFormat="1" ht="22.5" x14ac:dyDescent="0.5">
      <c r="B66" s="656" t="s">
        <v>1721</v>
      </c>
      <c r="C66" s="653"/>
      <c r="D66" s="653"/>
      <c r="E66" s="653"/>
      <c r="F66" s="653"/>
      <c r="G66" s="653"/>
      <c r="H66" s="653"/>
      <c r="I66" s="653"/>
      <c r="J66" s="653"/>
      <c r="K66" s="653"/>
      <c r="L66" s="653"/>
      <c r="M66" s="653"/>
      <c r="N66" s="653"/>
      <c r="O66" s="653"/>
      <c r="P66" s="653"/>
      <c r="Q66" s="653"/>
      <c r="R66" s="653"/>
      <c r="S66" s="653"/>
      <c r="T66" s="653"/>
      <c r="U66" s="601" t="s">
        <v>1723</v>
      </c>
      <c r="V66" s="654"/>
      <c r="W66" s="654"/>
      <c r="X66" s="654"/>
    </row>
    <row r="67" spans="2:24" s="655" customFormat="1" ht="18.75" customHeight="1" x14ac:dyDescent="0.5">
      <c r="B67" s="1945" t="s">
        <v>1953</v>
      </c>
      <c r="C67" s="1945"/>
      <c r="D67" s="1945"/>
      <c r="E67" s="1945"/>
      <c r="F67" s="1945"/>
      <c r="G67" s="1945"/>
      <c r="H67" s="1945"/>
      <c r="I67" s="1945"/>
      <c r="J67" s="1945"/>
      <c r="K67" s="1945"/>
      <c r="L67" s="1955" t="s">
        <v>1954</v>
      </c>
      <c r="M67" s="1955"/>
      <c r="N67" s="1955"/>
      <c r="O67" s="1955"/>
      <c r="P67" s="1955"/>
      <c r="Q67" s="1955"/>
      <c r="R67" s="1955"/>
      <c r="S67" s="1955"/>
      <c r="T67" s="1955"/>
      <c r="U67" s="1955"/>
      <c r="V67" s="654"/>
      <c r="W67" s="654"/>
      <c r="X67" s="654"/>
    </row>
    <row r="68" spans="2:24" ht="23.25" x14ac:dyDescent="0.5">
      <c r="V68" s="152"/>
      <c r="W68" s="152"/>
      <c r="X68" s="152"/>
    </row>
    <row r="69" spans="2:24" ht="23.25" x14ac:dyDescent="0.5">
      <c r="B69" s="145"/>
      <c r="V69" s="152"/>
      <c r="W69" s="152"/>
      <c r="X69" s="152"/>
    </row>
    <row r="70" spans="2:24" ht="30.75" x14ac:dyDescent="0.7">
      <c r="C70" s="1389"/>
      <c r="D70" s="1389"/>
      <c r="E70" s="1389"/>
      <c r="F70" s="1389"/>
      <c r="G70" s="1389"/>
      <c r="H70" s="1389"/>
      <c r="I70" s="1389"/>
      <c r="J70" s="1389"/>
      <c r="K70" s="1389"/>
      <c r="L70" s="1389"/>
      <c r="M70" s="1389"/>
      <c r="N70" s="1389"/>
      <c r="O70" s="1389"/>
      <c r="P70" s="1389"/>
      <c r="Q70" s="1389"/>
      <c r="R70" s="1389"/>
      <c r="S70" s="1389"/>
      <c r="T70" s="1389"/>
      <c r="V70" s="152"/>
      <c r="W70" s="152"/>
      <c r="X70" s="152"/>
    </row>
    <row r="71" spans="2:24" ht="30.75" x14ac:dyDescent="0.7">
      <c r="B71" s="51"/>
      <c r="C71" s="1389"/>
      <c r="D71" s="1389"/>
      <c r="E71" s="1389"/>
      <c r="F71" s="1389"/>
      <c r="G71" s="1389"/>
      <c r="H71" s="1389"/>
      <c r="I71" s="1389"/>
      <c r="J71" s="1389"/>
      <c r="K71" s="1389"/>
      <c r="L71" s="1389"/>
      <c r="M71" s="1389"/>
      <c r="N71" s="1389"/>
      <c r="O71" s="1389"/>
      <c r="P71" s="1389"/>
      <c r="Q71" s="1389"/>
      <c r="R71" s="1389"/>
      <c r="S71" s="1389"/>
      <c r="T71" s="1389"/>
      <c r="V71" s="152"/>
      <c r="W71" s="152"/>
      <c r="X71" s="152"/>
    </row>
    <row r="72" spans="2:24" ht="30.75" x14ac:dyDescent="0.7">
      <c r="B72" s="51"/>
      <c r="C72" s="1389"/>
      <c r="D72" s="1389"/>
      <c r="E72" s="1389"/>
      <c r="F72" s="1389"/>
      <c r="G72" s="1389"/>
      <c r="H72" s="1389"/>
      <c r="I72" s="1389"/>
      <c r="J72" s="1389"/>
      <c r="K72" s="1389"/>
      <c r="L72" s="1389"/>
      <c r="M72" s="1389"/>
      <c r="N72" s="1389"/>
      <c r="O72" s="1389"/>
      <c r="P72" s="1389"/>
      <c r="Q72" s="1389"/>
      <c r="R72" s="1389"/>
      <c r="S72" s="1389"/>
      <c r="T72" s="1389"/>
      <c r="V72" s="152"/>
      <c r="W72" s="152"/>
      <c r="X72" s="152"/>
    </row>
    <row r="73" spans="2:24" ht="30.75" x14ac:dyDescent="0.7">
      <c r="B73" s="51"/>
      <c r="C73" s="1389"/>
      <c r="D73" s="1389"/>
      <c r="E73" s="1389"/>
      <c r="F73" s="1389"/>
      <c r="G73" s="1389"/>
      <c r="H73" s="1389"/>
      <c r="I73" s="1389"/>
      <c r="J73" s="1389"/>
      <c r="K73" s="1389"/>
      <c r="L73" s="1389"/>
      <c r="M73" s="1389"/>
      <c r="N73" s="1389"/>
      <c r="O73" s="1389"/>
      <c r="P73" s="1389"/>
      <c r="Q73" s="1389"/>
      <c r="R73" s="1389"/>
      <c r="S73" s="1389"/>
      <c r="T73" s="1389"/>
      <c r="V73" s="152"/>
      <c r="W73" s="152"/>
      <c r="X73" s="152"/>
    </row>
    <row r="74" spans="2:24" ht="30.75" x14ac:dyDescent="0.7">
      <c r="B74" s="51"/>
      <c r="C74" s="1389"/>
      <c r="D74" s="1389"/>
      <c r="E74" s="1389"/>
      <c r="F74" s="1389"/>
      <c r="G74" s="1389"/>
      <c r="H74" s="1389"/>
      <c r="I74" s="1389"/>
      <c r="J74" s="1389"/>
      <c r="K74" s="1389"/>
      <c r="L74" s="1389"/>
      <c r="M74" s="1389"/>
      <c r="N74" s="1389"/>
      <c r="O74" s="1389"/>
      <c r="P74" s="1389"/>
      <c r="Q74" s="1389"/>
      <c r="R74" s="1389"/>
      <c r="S74" s="1389"/>
      <c r="T74" s="1389"/>
      <c r="V74" s="152"/>
      <c r="W74" s="152"/>
      <c r="X74" s="152"/>
    </row>
    <row r="75" spans="2:24" ht="30.75" x14ac:dyDescent="0.7">
      <c r="B75" s="51"/>
      <c r="C75" s="1389"/>
      <c r="D75" s="1389"/>
      <c r="E75" s="1389"/>
      <c r="F75" s="1389"/>
      <c r="G75" s="1389"/>
      <c r="H75" s="1389"/>
      <c r="I75" s="1389"/>
      <c r="J75" s="1389"/>
      <c r="K75" s="1389"/>
      <c r="L75" s="1389"/>
      <c r="M75" s="1389"/>
      <c r="N75" s="1389"/>
      <c r="O75" s="1389"/>
      <c r="P75" s="1389"/>
      <c r="Q75" s="1389"/>
      <c r="R75" s="1389"/>
      <c r="S75" s="1389"/>
      <c r="T75" s="1389"/>
      <c r="V75" s="152"/>
      <c r="W75" s="152"/>
      <c r="X75" s="152"/>
    </row>
    <row r="76" spans="2:24" ht="30.75" x14ac:dyDescent="0.7">
      <c r="B76" s="51"/>
      <c r="C76" s="1389"/>
      <c r="D76" s="1389"/>
      <c r="E76" s="1389"/>
      <c r="F76" s="1389"/>
      <c r="G76" s="1389"/>
      <c r="H76" s="1389"/>
      <c r="I76" s="1389"/>
      <c r="J76" s="1389"/>
      <c r="K76" s="1389"/>
      <c r="L76" s="1389"/>
      <c r="M76" s="1389"/>
      <c r="N76" s="1389"/>
      <c r="O76" s="1389"/>
      <c r="P76" s="1389"/>
      <c r="Q76" s="1389"/>
      <c r="R76" s="1389"/>
      <c r="S76" s="1389"/>
      <c r="T76" s="1389"/>
      <c r="V76" s="152"/>
      <c r="W76" s="152"/>
      <c r="X76" s="152"/>
    </row>
    <row r="77" spans="2:24" ht="30.75" x14ac:dyDescent="0.7">
      <c r="C77" s="1389"/>
      <c r="D77" s="1389"/>
      <c r="E77" s="1389"/>
      <c r="F77" s="1389"/>
      <c r="G77" s="1389"/>
      <c r="H77" s="1389"/>
      <c r="I77" s="1389"/>
      <c r="J77" s="1389"/>
      <c r="K77" s="1389"/>
      <c r="L77" s="1389"/>
      <c r="M77" s="1389"/>
      <c r="N77" s="1389"/>
      <c r="O77" s="1389"/>
      <c r="P77" s="1389"/>
      <c r="Q77" s="1389"/>
      <c r="R77" s="1389"/>
      <c r="S77" s="1389"/>
      <c r="T77" s="1389"/>
      <c r="V77" s="152"/>
      <c r="W77" s="152"/>
      <c r="X77" s="152"/>
    </row>
    <row r="78" spans="2:24" ht="30.75" x14ac:dyDescent="0.7">
      <c r="C78" s="1389"/>
      <c r="D78" s="1389"/>
      <c r="E78" s="1389"/>
      <c r="F78" s="1389"/>
      <c r="G78" s="1389"/>
      <c r="H78" s="1389"/>
      <c r="I78" s="1389"/>
      <c r="J78" s="1389"/>
      <c r="K78" s="1389"/>
      <c r="L78" s="1389"/>
      <c r="M78" s="1389"/>
      <c r="N78" s="1389"/>
      <c r="O78" s="1389"/>
      <c r="P78" s="1389"/>
      <c r="Q78" s="1389"/>
      <c r="R78" s="1389"/>
      <c r="S78" s="1389"/>
      <c r="T78" s="1389"/>
      <c r="V78" s="152"/>
      <c r="W78" s="152"/>
      <c r="X78" s="152"/>
    </row>
    <row r="79" spans="2:24" ht="30.75" x14ac:dyDescent="0.7">
      <c r="C79" s="1389"/>
      <c r="D79" s="1389"/>
      <c r="E79" s="1389"/>
      <c r="F79" s="1389"/>
      <c r="G79" s="1389"/>
      <c r="H79" s="1389"/>
      <c r="I79" s="1389"/>
      <c r="J79" s="1389"/>
      <c r="K79" s="1389"/>
      <c r="L79" s="1389"/>
      <c r="M79" s="1389"/>
      <c r="N79" s="1389"/>
      <c r="O79" s="1389"/>
      <c r="P79" s="1389"/>
      <c r="Q79" s="1389"/>
      <c r="R79" s="1389"/>
      <c r="S79" s="1389"/>
      <c r="T79" s="1389"/>
      <c r="V79" s="152"/>
      <c r="W79" s="152"/>
      <c r="X79" s="152"/>
    </row>
    <row r="80" spans="2:24" ht="30.75" x14ac:dyDescent="0.7">
      <c r="C80" s="1389"/>
      <c r="D80" s="1389"/>
      <c r="E80" s="1389"/>
      <c r="F80" s="1389"/>
      <c r="G80" s="1389"/>
      <c r="H80" s="1389"/>
      <c r="I80" s="1389"/>
      <c r="J80" s="1389"/>
      <c r="K80" s="1389"/>
      <c r="L80" s="1389"/>
      <c r="M80" s="1389"/>
      <c r="N80" s="1389"/>
      <c r="O80" s="1389"/>
      <c r="P80" s="1389"/>
      <c r="Q80" s="1389"/>
      <c r="R80" s="1389"/>
      <c r="S80" s="1389"/>
      <c r="T80" s="1389"/>
      <c r="V80" s="152"/>
      <c r="W80" s="152"/>
      <c r="X80" s="152"/>
    </row>
    <row r="81" spans="3:24" ht="30.75" x14ac:dyDescent="0.7">
      <c r="C81" s="1389"/>
      <c r="D81" s="1389"/>
      <c r="E81" s="1389"/>
      <c r="F81" s="1389"/>
      <c r="G81" s="1389"/>
      <c r="H81" s="1389"/>
      <c r="I81" s="1389"/>
      <c r="J81" s="1389"/>
      <c r="K81" s="1389"/>
      <c r="L81" s="1389"/>
      <c r="M81" s="1389"/>
      <c r="N81" s="1389"/>
      <c r="O81" s="1389"/>
      <c r="P81" s="1389"/>
      <c r="Q81" s="1389"/>
      <c r="R81" s="1389"/>
      <c r="S81" s="1389"/>
      <c r="T81" s="1389"/>
      <c r="V81" s="152"/>
      <c r="W81" s="152"/>
      <c r="X81" s="152"/>
    </row>
    <row r="82" spans="3:24" ht="30.75" x14ac:dyDescent="0.7">
      <c r="C82" s="1389"/>
      <c r="D82" s="1389"/>
      <c r="E82" s="1389"/>
      <c r="F82" s="1389"/>
      <c r="G82" s="1389"/>
      <c r="H82" s="1389"/>
      <c r="I82" s="1389"/>
      <c r="J82" s="1389"/>
      <c r="K82" s="1389"/>
      <c r="L82" s="1389"/>
      <c r="M82" s="1389"/>
      <c r="N82" s="1389"/>
      <c r="O82" s="1389"/>
      <c r="P82" s="1389"/>
      <c r="Q82" s="1389"/>
      <c r="R82" s="1389"/>
      <c r="S82" s="1389"/>
      <c r="T82" s="1389"/>
      <c r="V82" s="152"/>
      <c r="W82" s="152"/>
      <c r="X82" s="152"/>
    </row>
    <row r="83" spans="3:24" ht="30.75" x14ac:dyDescent="0.7">
      <c r="C83" s="1389"/>
      <c r="D83" s="1389"/>
      <c r="E83" s="1389"/>
      <c r="F83" s="1389"/>
      <c r="G83" s="1389"/>
      <c r="H83" s="1389"/>
      <c r="I83" s="1389"/>
      <c r="J83" s="1389"/>
      <c r="K83" s="1389"/>
      <c r="L83" s="1389"/>
      <c r="M83" s="1389"/>
      <c r="N83" s="1389"/>
      <c r="O83" s="1389"/>
      <c r="P83" s="1389"/>
      <c r="Q83" s="1389"/>
      <c r="R83" s="1389"/>
      <c r="S83" s="1389"/>
      <c r="T83" s="1389"/>
      <c r="V83" s="152"/>
      <c r="W83" s="152"/>
      <c r="X83" s="152"/>
    </row>
    <row r="84" spans="3:24" ht="30.75" x14ac:dyDescent="0.7">
      <c r="C84" s="1389"/>
      <c r="D84" s="1389"/>
      <c r="E84" s="1389"/>
      <c r="F84" s="1389"/>
      <c r="G84" s="1389"/>
      <c r="H84" s="1389"/>
      <c r="I84" s="1389"/>
      <c r="J84" s="1389"/>
      <c r="K84" s="1389"/>
      <c r="L84" s="1389"/>
      <c r="M84" s="1389"/>
      <c r="N84" s="1389"/>
      <c r="O84" s="1389"/>
      <c r="P84" s="1389"/>
      <c r="Q84" s="1389"/>
      <c r="R84" s="1389"/>
      <c r="S84" s="1389"/>
      <c r="T84" s="1389"/>
      <c r="V84" s="152"/>
      <c r="W84" s="152"/>
      <c r="X84" s="152"/>
    </row>
    <row r="85" spans="3:24" ht="30.75" x14ac:dyDescent="0.7">
      <c r="C85" s="1389"/>
      <c r="D85" s="1389"/>
      <c r="E85" s="1389"/>
      <c r="F85" s="1389"/>
      <c r="G85" s="1389"/>
      <c r="H85" s="1389"/>
      <c r="I85" s="1389"/>
      <c r="J85" s="1389"/>
      <c r="K85" s="1389"/>
      <c r="L85" s="1389"/>
      <c r="M85" s="1389"/>
      <c r="N85" s="1389"/>
      <c r="O85" s="1389"/>
      <c r="P85" s="1389"/>
      <c r="Q85" s="1389"/>
      <c r="R85" s="1389"/>
      <c r="S85" s="1389"/>
      <c r="T85" s="1389"/>
      <c r="V85" s="152"/>
      <c r="W85" s="152"/>
      <c r="X85" s="152"/>
    </row>
    <row r="86" spans="3:24" ht="30.75" x14ac:dyDescent="0.7">
      <c r="C86" s="1389"/>
      <c r="D86" s="1389"/>
      <c r="E86" s="1389"/>
      <c r="F86" s="1389"/>
      <c r="G86" s="1389"/>
      <c r="H86" s="1389"/>
      <c r="I86" s="1389"/>
      <c r="J86" s="1389"/>
      <c r="K86" s="1389"/>
      <c r="L86" s="1389"/>
      <c r="M86" s="1389"/>
      <c r="N86" s="1389"/>
      <c r="O86" s="1389"/>
      <c r="P86" s="1389"/>
      <c r="Q86" s="1389"/>
      <c r="R86" s="1389"/>
      <c r="S86" s="1389"/>
      <c r="T86" s="1389"/>
      <c r="V86" s="152"/>
      <c r="W86" s="152"/>
      <c r="X86" s="152"/>
    </row>
    <row r="87" spans="3:24" ht="30.75" x14ac:dyDescent="0.7">
      <c r="C87" s="1389"/>
      <c r="D87" s="1389"/>
      <c r="E87" s="1389"/>
      <c r="F87" s="1389"/>
      <c r="G87" s="1389"/>
      <c r="H87" s="1389"/>
      <c r="I87" s="1389"/>
      <c r="J87" s="1389"/>
      <c r="K87" s="1389"/>
      <c r="L87" s="1389"/>
      <c r="M87" s="1389"/>
      <c r="N87" s="1389"/>
      <c r="O87" s="1389"/>
      <c r="P87" s="1389"/>
      <c r="Q87" s="1389"/>
      <c r="R87" s="1389"/>
      <c r="S87" s="1389"/>
      <c r="T87" s="1389"/>
      <c r="V87" s="152"/>
      <c r="W87" s="152"/>
      <c r="X87" s="152"/>
    </row>
    <row r="88" spans="3:24" ht="30.75" x14ac:dyDescent="0.7">
      <c r="C88" s="1389"/>
      <c r="D88" s="1389"/>
      <c r="E88" s="1389"/>
      <c r="F88" s="1389"/>
      <c r="G88" s="1389"/>
      <c r="H88" s="1389"/>
      <c r="I88" s="1389"/>
      <c r="J88" s="1389"/>
      <c r="K88" s="1389"/>
      <c r="L88" s="1389"/>
      <c r="M88" s="1389"/>
      <c r="N88" s="1389"/>
      <c r="O88" s="1389"/>
      <c r="P88" s="1389"/>
      <c r="Q88" s="1389"/>
      <c r="R88" s="1389"/>
      <c r="S88" s="1389"/>
      <c r="T88" s="1389"/>
      <c r="V88" s="152"/>
      <c r="W88" s="152"/>
      <c r="X88" s="152"/>
    </row>
    <row r="89" spans="3:24" ht="30.75" x14ac:dyDescent="0.7">
      <c r="C89" s="1389"/>
      <c r="D89" s="1389"/>
      <c r="E89" s="1389"/>
      <c r="F89" s="1389"/>
      <c r="G89" s="1389"/>
      <c r="H89" s="1389"/>
      <c r="I89" s="1389"/>
      <c r="J89" s="1389"/>
      <c r="K89" s="1389"/>
      <c r="L89" s="1389"/>
      <c r="M89" s="1389"/>
      <c r="N89" s="1389"/>
      <c r="O89" s="1389"/>
      <c r="P89" s="1389"/>
      <c r="Q89" s="1389"/>
      <c r="R89" s="1389"/>
      <c r="S89" s="1389"/>
      <c r="T89" s="1389"/>
      <c r="V89" s="152"/>
      <c r="W89" s="152"/>
      <c r="X89" s="152"/>
    </row>
    <row r="90" spans="3:24" ht="30.75" x14ac:dyDescent="0.7">
      <c r="C90" s="1389"/>
      <c r="D90" s="1389"/>
      <c r="E90" s="1389"/>
      <c r="F90" s="1389"/>
      <c r="G90" s="1389"/>
      <c r="H90" s="1389"/>
      <c r="I90" s="1389"/>
      <c r="J90" s="1389"/>
      <c r="K90" s="1389"/>
      <c r="L90" s="1389"/>
      <c r="M90" s="1389"/>
      <c r="N90" s="1389"/>
      <c r="O90" s="1389"/>
      <c r="P90" s="1389"/>
      <c r="Q90" s="1389"/>
      <c r="R90" s="1389"/>
      <c r="S90" s="1389"/>
      <c r="T90" s="1389"/>
      <c r="V90" s="152"/>
      <c r="W90" s="152"/>
      <c r="X90" s="152"/>
    </row>
    <row r="91" spans="3:24" ht="30.75" x14ac:dyDescent="0.7">
      <c r="C91" s="1389"/>
      <c r="D91" s="1389"/>
      <c r="E91" s="1389"/>
      <c r="F91" s="1389"/>
      <c r="G91" s="1389"/>
      <c r="H91" s="1389"/>
      <c r="I91" s="1389"/>
      <c r="J91" s="1389"/>
      <c r="K91" s="1389"/>
      <c r="L91" s="1389"/>
      <c r="M91" s="1389"/>
      <c r="N91" s="1389"/>
      <c r="O91" s="1389"/>
      <c r="P91" s="1389"/>
      <c r="Q91" s="1389"/>
      <c r="R91" s="1389"/>
      <c r="S91" s="1389"/>
      <c r="T91" s="1389"/>
      <c r="V91" s="152"/>
      <c r="W91" s="152"/>
      <c r="X91" s="152"/>
    </row>
    <row r="92" spans="3:24" ht="30.75" x14ac:dyDescent="0.7">
      <c r="C92" s="1389"/>
      <c r="D92" s="1389"/>
      <c r="E92" s="1389"/>
      <c r="F92" s="1389"/>
      <c r="G92" s="1389"/>
      <c r="H92" s="1389"/>
      <c r="I92" s="1389"/>
      <c r="J92" s="1389"/>
      <c r="K92" s="1389"/>
      <c r="L92" s="1389"/>
      <c r="M92" s="1389"/>
      <c r="N92" s="1389"/>
      <c r="O92" s="1389"/>
      <c r="P92" s="1389"/>
      <c r="Q92" s="1389"/>
      <c r="R92" s="1389"/>
      <c r="S92" s="1389"/>
      <c r="T92" s="1389"/>
      <c r="V92" s="152"/>
      <c r="W92" s="152"/>
      <c r="X92" s="152"/>
    </row>
    <row r="93" spans="3:24" ht="30.75" x14ac:dyDescent="0.7">
      <c r="C93" s="1389"/>
      <c r="D93" s="1389"/>
      <c r="E93" s="1389"/>
      <c r="F93" s="1389"/>
      <c r="G93" s="1389"/>
      <c r="H93" s="1389"/>
      <c r="I93" s="1389"/>
      <c r="J93" s="1389"/>
      <c r="K93" s="1389"/>
      <c r="L93" s="1389"/>
      <c r="M93" s="1389"/>
      <c r="N93" s="1389"/>
      <c r="O93" s="1389"/>
      <c r="P93" s="1389"/>
      <c r="Q93" s="1389"/>
      <c r="R93" s="1389"/>
      <c r="S93" s="1389"/>
      <c r="T93" s="1389"/>
      <c r="V93" s="152"/>
      <c r="W93" s="152"/>
      <c r="X93" s="152"/>
    </row>
    <row r="94" spans="3:24" ht="30.75" x14ac:dyDescent="0.7">
      <c r="C94" s="1389"/>
      <c r="D94" s="1389"/>
      <c r="E94" s="1389"/>
      <c r="F94" s="1389"/>
      <c r="G94" s="1389"/>
      <c r="H94" s="1389"/>
      <c r="I94" s="1389"/>
      <c r="J94" s="1389"/>
      <c r="K94" s="1389"/>
      <c r="L94" s="1389"/>
      <c r="M94" s="1389"/>
      <c r="N94" s="1389"/>
      <c r="O94" s="1389"/>
      <c r="P94" s="1389"/>
      <c r="Q94" s="1389"/>
      <c r="R94" s="1389"/>
      <c r="S94" s="1389"/>
      <c r="T94" s="1389"/>
      <c r="V94" s="152"/>
      <c r="W94" s="152"/>
      <c r="X94" s="152"/>
    </row>
    <row r="95" spans="3:24" ht="30.75" x14ac:dyDescent="0.7">
      <c r="C95" s="1389"/>
      <c r="D95" s="1389"/>
      <c r="E95" s="1389"/>
      <c r="F95" s="1389"/>
      <c r="G95" s="1389"/>
      <c r="H95" s="1389"/>
      <c r="I95" s="1389"/>
      <c r="J95" s="1389"/>
      <c r="K95" s="1389"/>
      <c r="L95" s="1389"/>
      <c r="M95" s="1389"/>
      <c r="N95" s="1389"/>
      <c r="O95" s="1389"/>
      <c r="P95" s="1389"/>
      <c r="Q95" s="1389"/>
      <c r="R95" s="1389"/>
      <c r="S95" s="1389"/>
      <c r="T95" s="1389"/>
      <c r="V95" s="152"/>
      <c r="W95" s="152"/>
      <c r="X95" s="152"/>
    </row>
    <row r="96" spans="3:24" ht="30.75" x14ac:dyDescent="0.7">
      <c r="C96" s="1389"/>
      <c r="D96" s="1389"/>
      <c r="E96" s="1389"/>
      <c r="F96" s="1389"/>
      <c r="G96" s="1389"/>
      <c r="H96" s="1389"/>
      <c r="I96" s="1389"/>
      <c r="J96" s="1389"/>
      <c r="K96" s="1389"/>
      <c r="L96" s="1389"/>
      <c r="M96" s="1389"/>
      <c r="N96" s="1389"/>
      <c r="O96" s="1389"/>
      <c r="P96" s="1389"/>
      <c r="Q96" s="1389"/>
      <c r="R96" s="1389"/>
      <c r="S96" s="1389"/>
      <c r="T96" s="1389"/>
      <c r="V96" s="152"/>
      <c r="W96" s="152"/>
      <c r="X96" s="152"/>
    </row>
    <row r="97" spans="3:24" ht="30.75" x14ac:dyDescent="0.7">
      <c r="C97" s="1389"/>
      <c r="D97" s="1389"/>
      <c r="E97" s="1389"/>
      <c r="F97" s="1389"/>
      <c r="G97" s="1389"/>
      <c r="H97" s="1389"/>
      <c r="I97" s="1389"/>
      <c r="J97" s="1389"/>
      <c r="K97" s="1389"/>
      <c r="L97" s="1389"/>
      <c r="M97" s="1389"/>
      <c r="N97" s="1389"/>
      <c r="O97" s="1389"/>
      <c r="P97" s="1389"/>
      <c r="Q97" s="1389"/>
      <c r="R97" s="1389"/>
      <c r="S97" s="1389"/>
      <c r="T97" s="1389"/>
      <c r="V97" s="152"/>
      <c r="W97" s="152"/>
      <c r="X97" s="152"/>
    </row>
    <row r="98" spans="3:24" ht="30.75" x14ac:dyDescent="0.7">
      <c r="C98" s="1389"/>
      <c r="D98" s="1389"/>
      <c r="E98" s="1389"/>
      <c r="F98" s="1389"/>
      <c r="G98" s="1389"/>
      <c r="H98" s="1389"/>
      <c r="I98" s="1389"/>
      <c r="J98" s="1389"/>
      <c r="K98" s="1389"/>
      <c r="L98" s="1389"/>
      <c r="M98" s="1389"/>
      <c r="N98" s="1389"/>
      <c r="O98" s="1389"/>
      <c r="P98" s="1389"/>
      <c r="Q98" s="1389"/>
      <c r="R98" s="1389"/>
      <c r="S98" s="1389"/>
      <c r="T98" s="1389"/>
      <c r="V98" s="152"/>
      <c r="W98" s="152"/>
      <c r="X98" s="152"/>
    </row>
    <row r="99" spans="3:24" ht="30.75" x14ac:dyDescent="0.7">
      <c r="C99" s="1389"/>
      <c r="D99" s="1389"/>
      <c r="E99" s="1389"/>
      <c r="F99" s="1389"/>
      <c r="G99" s="1389"/>
      <c r="H99" s="1389"/>
      <c r="I99" s="1389"/>
      <c r="J99" s="1389"/>
      <c r="K99" s="1389"/>
      <c r="L99" s="1389"/>
      <c r="M99" s="1389"/>
      <c r="N99" s="1389"/>
      <c r="O99" s="1389"/>
      <c r="P99" s="1389"/>
      <c r="Q99" s="1389"/>
      <c r="R99" s="1389"/>
      <c r="S99" s="1389"/>
      <c r="T99" s="1389"/>
      <c r="V99" s="152"/>
      <c r="W99" s="152"/>
      <c r="X99" s="152"/>
    </row>
    <row r="100" spans="3:24" ht="30.75" x14ac:dyDescent="0.7">
      <c r="C100" s="1389"/>
      <c r="D100" s="1389"/>
      <c r="E100" s="1389"/>
      <c r="F100" s="1389"/>
      <c r="G100" s="1389"/>
      <c r="H100" s="1389"/>
      <c r="I100" s="1389"/>
      <c r="J100" s="1389"/>
      <c r="K100" s="1389"/>
      <c r="L100" s="1389"/>
      <c r="M100" s="1389"/>
      <c r="N100" s="1389"/>
      <c r="O100" s="1389"/>
      <c r="P100" s="1389"/>
      <c r="Q100" s="1389"/>
      <c r="R100" s="1389"/>
      <c r="S100" s="1389"/>
      <c r="T100" s="1389"/>
      <c r="V100" s="152"/>
      <c r="W100" s="152"/>
      <c r="X100" s="152"/>
    </row>
    <row r="101" spans="3:24" ht="30.75" x14ac:dyDescent="0.7">
      <c r="C101" s="1389"/>
      <c r="D101" s="1389"/>
      <c r="E101" s="1389"/>
      <c r="F101" s="1389"/>
      <c r="G101" s="1389"/>
      <c r="H101" s="1389"/>
      <c r="I101" s="1389"/>
      <c r="J101" s="1389"/>
      <c r="K101" s="1389"/>
      <c r="L101" s="1389"/>
      <c r="M101" s="1389"/>
      <c r="N101" s="1389"/>
      <c r="O101" s="1389"/>
      <c r="P101" s="1389"/>
      <c r="Q101" s="1389"/>
      <c r="R101" s="1389"/>
      <c r="S101" s="1389"/>
      <c r="T101" s="1389"/>
      <c r="V101" s="152"/>
      <c r="W101" s="152"/>
      <c r="X101" s="152"/>
    </row>
    <row r="102" spans="3:24" ht="30.75" x14ac:dyDescent="0.7">
      <c r="C102" s="1389"/>
      <c r="D102" s="1389"/>
      <c r="E102" s="1389"/>
      <c r="F102" s="1389"/>
      <c r="G102" s="1389"/>
      <c r="H102" s="1389"/>
      <c r="I102" s="1389"/>
      <c r="J102" s="1389"/>
      <c r="K102" s="1389"/>
      <c r="L102" s="1389"/>
      <c r="M102" s="1389"/>
      <c r="N102" s="1389"/>
      <c r="O102" s="1389"/>
      <c r="P102" s="1389"/>
      <c r="Q102" s="1389"/>
      <c r="R102" s="1389"/>
      <c r="S102" s="1389"/>
      <c r="T102" s="1389"/>
      <c r="V102" s="152"/>
      <c r="W102" s="152"/>
      <c r="X102" s="152"/>
    </row>
    <row r="103" spans="3:24" ht="30.75" x14ac:dyDescent="0.7">
      <c r="C103" s="1389"/>
      <c r="D103" s="1389"/>
      <c r="E103" s="1389"/>
      <c r="F103" s="1389"/>
      <c r="G103" s="1389"/>
      <c r="H103" s="1389"/>
      <c r="I103" s="1389"/>
      <c r="J103" s="1389"/>
      <c r="K103" s="1389"/>
      <c r="L103" s="1389"/>
      <c r="M103" s="1389"/>
      <c r="N103" s="1389"/>
      <c r="O103" s="1389"/>
      <c r="P103" s="1389"/>
      <c r="Q103" s="1389"/>
      <c r="R103" s="1389"/>
      <c r="S103" s="1389"/>
      <c r="T103" s="1389"/>
      <c r="V103" s="152"/>
      <c r="W103" s="152"/>
      <c r="X103" s="152"/>
    </row>
    <row r="104" spans="3:24" ht="30.75" x14ac:dyDescent="0.7">
      <c r="C104" s="1389"/>
      <c r="D104" s="1389"/>
      <c r="E104" s="1389"/>
      <c r="F104" s="1389"/>
      <c r="G104" s="1389"/>
      <c r="H104" s="1389"/>
      <c r="I104" s="1389"/>
      <c r="J104" s="1389"/>
      <c r="K104" s="1389"/>
      <c r="L104" s="1389"/>
      <c r="M104" s="1389"/>
      <c r="N104" s="1389"/>
      <c r="O104" s="1389"/>
      <c r="P104" s="1389"/>
      <c r="Q104" s="1389"/>
      <c r="R104" s="1389"/>
      <c r="S104" s="1389"/>
      <c r="T104" s="1389"/>
      <c r="V104" s="152"/>
      <c r="W104" s="152"/>
      <c r="X104" s="152"/>
    </row>
    <row r="105" spans="3:24" ht="30.75" x14ac:dyDescent="0.7">
      <c r="C105" s="1389"/>
      <c r="D105" s="1389"/>
      <c r="E105" s="1389"/>
      <c r="F105" s="1389"/>
      <c r="G105" s="1389"/>
      <c r="H105" s="1389"/>
      <c r="I105" s="1389"/>
      <c r="J105" s="1389"/>
      <c r="K105" s="1389"/>
      <c r="L105" s="1389"/>
      <c r="M105" s="1389"/>
      <c r="N105" s="1389"/>
      <c r="O105" s="1389"/>
      <c r="P105" s="1389"/>
      <c r="Q105" s="1389"/>
      <c r="R105" s="1389"/>
      <c r="S105" s="1389"/>
      <c r="T105" s="1389"/>
      <c r="V105" s="152"/>
      <c r="W105" s="152"/>
      <c r="X105" s="152"/>
    </row>
    <row r="106" spans="3:24" ht="30.75" x14ac:dyDescent="0.7">
      <c r="C106" s="1389"/>
      <c r="D106" s="1389"/>
      <c r="E106" s="1389"/>
      <c r="F106" s="1389"/>
      <c r="G106" s="1389"/>
      <c r="H106" s="1389"/>
      <c r="I106" s="1389"/>
      <c r="J106" s="1389"/>
      <c r="K106" s="1389"/>
      <c r="L106" s="1389"/>
      <c r="M106" s="1389"/>
      <c r="N106" s="1389"/>
      <c r="O106" s="1389"/>
      <c r="P106" s="1389"/>
      <c r="Q106" s="1389"/>
      <c r="R106" s="1389"/>
      <c r="S106" s="1389"/>
      <c r="T106" s="1389"/>
      <c r="V106" s="152"/>
      <c r="W106" s="152"/>
      <c r="X106" s="152"/>
    </row>
    <row r="107" spans="3:24" ht="30.75" x14ac:dyDescent="0.7">
      <c r="C107" s="1389"/>
      <c r="D107" s="1389"/>
      <c r="E107" s="1389"/>
      <c r="F107" s="1389"/>
      <c r="G107" s="1389"/>
      <c r="H107" s="1389"/>
      <c r="I107" s="1389"/>
      <c r="J107" s="1389"/>
      <c r="K107" s="1389"/>
      <c r="L107" s="1389"/>
      <c r="M107" s="1389"/>
      <c r="N107" s="1389"/>
      <c r="O107" s="1389"/>
      <c r="P107" s="1389"/>
      <c r="Q107" s="1389"/>
      <c r="R107" s="1389"/>
      <c r="S107" s="1389"/>
      <c r="T107" s="1389"/>
      <c r="V107" s="152"/>
      <c r="W107" s="152"/>
      <c r="X107" s="152"/>
    </row>
    <row r="108" spans="3:24" ht="30.75" x14ac:dyDescent="0.7">
      <c r="C108" s="1389"/>
      <c r="D108" s="1389"/>
      <c r="E108" s="1389"/>
      <c r="F108" s="1389"/>
      <c r="G108" s="1389"/>
      <c r="H108" s="1389"/>
      <c r="I108" s="1389"/>
      <c r="J108" s="1389"/>
      <c r="K108" s="1389"/>
      <c r="L108" s="1389"/>
      <c r="M108" s="1389"/>
      <c r="N108" s="1389"/>
      <c r="O108" s="1389"/>
      <c r="P108" s="1389"/>
      <c r="Q108" s="1389"/>
      <c r="R108" s="1389"/>
      <c r="S108" s="1389"/>
      <c r="T108" s="1389"/>
      <c r="V108" s="152"/>
      <c r="W108" s="152"/>
      <c r="X108" s="152"/>
    </row>
    <row r="109" spans="3:24" ht="30.75" x14ac:dyDescent="0.7">
      <c r="C109" s="1389"/>
      <c r="D109" s="1389"/>
      <c r="E109" s="1389"/>
      <c r="F109" s="1389"/>
      <c r="G109" s="1389"/>
      <c r="H109" s="1389"/>
      <c r="I109" s="1389"/>
      <c r="J109" s="1389"/>
      <c r="K109" s="1389"/>
      <c r="L109" s="1389"/>
      <c r="M109" s="1389"/>
      <c r="N109" s="1389"/>
      <c r="O109" s="1389"/>
      <c r="P109" s="1389"/>
      <c r="Q109" s="1389"/>
      <c r="R109" s="1389"/>
      <c r="S109" s="1389"/>
      <c r="T109" s="1389"/>
      <c r="V109" s="152"/>
      <c r="W109" s="152"/>
      <c r="X109" s="152"/>
    </row>
    <row r="110" spans="3:24" ht="30.75" x14ac:dyDescent="0.7">
      <c r="C110" s="1389"/>
      <c r="D110" s="1389"/>
      <c r="E110" s="1389"/>
      <c r="F110" s="1389"/>
      <c r="G110" s="1389"/>
      <c r="H110" s="1389"/>
      <c r="I110" s="1389"/>
      <c r="J110" s="1389"/>
      <c r="K110" s="1389"/>
      <c r="L110" s="1389"/>
      <c r="M110" s="1389"/>
      <c r="N110" s="1389"/>
      <c r="O110" s="1389"/>
      <c r="P110" s="1389"/>
      <c r="Q110" s="1389"/>
      <c r="R110" s="1389"/>
      <c r="S110" s="1389"/>
      <c r="T110" s="1389"/>
      <c r="V110" s="152"/>
      <c r="W110" s="152"/>
      <c r="X110" s="152"/>
    </row>
    <row r="111" spans="3:24" ht="30.75" x14ac:dyDescent="0.7">
      <c r="C111" s="1389"/>
      <c r="D111" s="1389"/>
      <c r="E111" s="1389"/>
      <c r="F111" s="1389"/>
      <c r="G111" s="1389"/>
      <c r="H111" s="1389"/>
      <c r="I111" s="1389"/>
      <c r="J111" s="1389"/>
      <c r="K111" s="1389"/>
      <c r="L111" s="1389"/>
      <c r="M111" s="1389"/>
      <c r="N111" s="1389"/>
      <c r="O111" s="1389"/>
      <c r="P111" s="1389"/>
      <c r="Q111" s="1389"/>
      <c r="R111" s="1389"/>
      <c r="S111" s="1389"/>
      <c r="T111" s="1389"/>
      <c r="V111" s="152"/>
      <c r="W111" s="152"/>
      <c r="X111" s="152"/>
    </row>
    <row r="112" spans="3:24" ht="30.75" x14ac:dyDescent="0.7">
      <c r="C112" s="1389"/>
      <c r="D112" s="1389"/>
      <c r="E112" s="1389"/>
      <c r="F112" s="1389"/>
      <c r="G112" s="1389"/>
      <c r="H112" s="1389"/>
      <c r="I112" s="1389"/>
      <c r="J112" s="1389"/>
      <c r="K112" s="1389"/>
      <c r="L112" s="1389"/>
      <c r="M112" s="1389"/>
      <c r="N112" s="1389"/>
      <c r="O112" s="1389"/>
      <c r="P112" s="1389"/>
      <c r="Q112" s="1389"/>
      <c r="R112" s="1389"/>
      <c r="S112" s="1389"/>
      <c r="T112" s="1389"/>
      <c r="V112" s="152"/>
      <c r="W112" s="152"/>
      <c r="X112" s="152"/>
    </row>
    <row r="113" spans="3:24" ht="30.75" x14ac:dyDescent="0.7">
      <c r="C113" s="1389"/>
      <c r="D113" s="1389"/>
      <c r="E113" s="1389"/>
      <c r="F113" s="1389"/>
      <c r="G113" s="1389"/>
      <c r="H113" s="1389"/>
      <c r="I113" s="1389"/>
      <c r="J113" s="1389"/>
      <c r="K113" s="1389"/>
      <c r="L113" s="1389"/>
      <c r="M113" s="1389"/>
      <c r="N113" s="1389"/>
      <c r="O113" s="1389"/>
      <c r="P113" s="1389"/>
      <c r="Q113" s="1389"/>
      <c r="R113" s="1389"/>
      <c r="S113" s="1389"/>
      <c r="T113" s="1389"/>
      <c r="V113" s="152"/>
      <c r="W113" s="152"/>
      <c r="X113" s="152"/>
    </row>
    <row r="114" spans="3:24" ht="30.75" x14ac:dyDescent="0.7">
      <c r="C114" s="1389"/>
      <c r="D114" s="1389"/>
      <c r="E114" s="1389"/>
      <c r="F114" s="1389"/>
      <c r="G114" s="1389"/>
      <c r="H114" s="1389"/>
      <c r="I114" s="1389"/>
      <c r="J114" s="1389"/>
      <c r="K114" s="1389"/>
      <c r="L114" s="1389"/>
      <c r="M114" s="1389"/>
      <c r="N114" s="1389"/>
      <c r="O114" s="1389"/>
      <c r="P114" s="1389"/>
      <c r="Q114" s="1389"/>
      <c r="R114" s="1389"/>
      <c r="S114" s="1389"/>
      <c r="T114" s="1389"/>
      <c r="V114" s="152"/>
      <c r="W114" s="152"/>
      <c r="X114" s="152"/>
    </row>
    <row r="115" spans="3:24" ht="30.75" x14ac:dyDescent="0.7">
      <c r="C115" s="1389"/>
      <c r="D115" s="1389"/>
      <c r="E115" s="1389"/>
      <c r="F115" s="1389"/>
      <c r="G115" s="1389"/>
      <c r="H115" s="1389"/>
      <c r="I115" s="1389"/>
      <c r="J115" s="1389"/>
      <c r="K115" s="1389"/>
      <c r="L115" s="1389"/>
      <c r="M115" s="1389"/>
      <c r="N115" s="1389"/>
      <c r="O115" s="1389"/>
      <c r="P115" s="1389"/>
      <c r="Q115" s="1389"/>
      <c r="R115" s="1389"/>
      <c r="S115" s="1389"/>
      <c r="T115" s="1389"/>
      <c r="V115" s="152"/>
      <c r="W115" s="152"/>
      <c r="X115" s="152"/>
    </row>
    <row r="116" spans="3:24" ht="30.75" x14ac:dyDescent="0.7">
      <c r="C116" s="1389"/>
      <c r="D116" s="1389"/>
      <c r="E116" s="1389"/>
      <c r="F116" s="1389"/>
      <c r="G116" s="1389"/>
      <c r="H116" s="1389"/>
      <c r="I116" s="1389"/>
      <c r="J116" s="1389"/>
      <c r="K116" s="1389"/>
      <c r="L116" s="1389"/>
      <c r="M116" s="1389"/>
      <c r="N116" s="1389"/>
      <c r="O116" s="1389"/>
      <c r="P116" s="1389"/>
      <c r="Q116" s="1389"/>
      <c r="R116" s="1389"/>
      <c r="S116" s="1389"/>
      <c r="T116" s="1389"/>
      <c r="V116" s="152"/>
      <c r="W116" s="152"/>
      <c r="X116" s="152"/>
    </row>
    <row r="117" spans="3:24" ht="30.75" x14ac:dyDescent="0.7">
      <c r="C117" s="1389"/>
      <c r="D117" s="1389"/>
      <c r="E117" s="1389"/>
      <c r="F117" s="1389"/>
      <c r="G117" s="1389"/>
      <c r="H117" s="1389"/>
      <c r="I117" s="1389"/>
      <c r="J117" s="1389"/>
      <c r="K117" s="1389"/>
      <c r="L117" s="1389"/>
      <c r="M117" s="1389"/>
      <c r="N117" s="1389"/>
      <c r="O117" s="1389"/>
      <c r="P117" s="1389"/>
      <c r="Q117" s="1389"/>
      <c r="R117" s="1389"/>
      <c r="S117" s="1389"/>
      <c r="T117" s="1389"/>
      <c r="V117" s="152"/>
      <c r="W117" s="152"/>
      <c r="X117" s="152"/>
    </row>
    <row r="118" spans="3:24" ht="30.75" x14ac:dyDescent="0.7">
      <c r="C118" s="1389"/>
      <c r="D118" s="1389"/>
      <c r="E118" s="1389"/>
      <c r="F118" s="1389"/>
      <c r="G118" s="1389"/>
      <c r="H118" s="1389"/>
      <c r="I118" s="1389"/>
      <c r="J118" s="1389"/>
      <c r="K118" s="1389"/>
      <c r="L118" s="1389"/>
      <c r="M118" s="1389"/>
      <c r="N118" s="1389"/>
      <c r="O118" s="1389"/>
      <c r="P118" s="1389"/>
      <c r="Q118" s="1389"/>
      <c r="R118" s="1389"/>
      <c r="S118" s="1389"/>
      <c r="T118" s="1389"/>
      <c r="V118" s="152"/>
      <c r="W118" s="152"/>
      <c r="X118" s="152"/>
    </row>
    <row r="119" spans="3:24" ht="30.75" x14ac:dyDescent="0.7">
      <c r="C119" s="1389"/>
      <c r="D119" s="1389"/>
      <c r="E119" s="1389"/>
      <c r="F119" s="1389"/>
      <c r="G119" s="1389"/>
      <c r="H119" s="1389"/>
      <c r="I119" s="1389"/>
      <c r="J119" s="1389"/>
      <c r="K119" s="1389"/>
      <c r="L119" s="1389"/>
      <c r="M119" s="1389"/>
      <c r="N119" s="1389"/>
      <c r="O119" s="1389"/>
      <c r="P119" s="1389"/>
      <c r="Q119" s="1389"/>
      <c r="R119" s="1389"/>
      <c r="S119" s="1389"/>
      <c r="T119" s="1389"/>
      <c r="V119" s="152"/>
      <c r="W119" s="152"/>
      <c r="X119" s="152"/>
    </row>
    <row r="120" spans="3:24" ht="30.75" x14ac:dyDescent="0.7">
      <c r="C120" s="1389"/>
      <c r="D120" s="1389"/>
      <c r="E120" s="1389"/>
      <c r="F120" s="1389"/>
      <c r="G120" s="1389"/>
      <c r="H120" s="1389"/>
      <c r="I120" s="1389"/>
      <c r="J120" s="1389"/>
      <c r="K120" s="1389"/>
      <c r="L120" s="1389"/>
      <c r="M120" s="1389"/>
      <c r="N120" s="1389"/>
      <c r="O120" s="1389"/>
      <c r="P120" s="1389"/>
      <c r="Q120" s="1389"/>
      <c r="R120" s="1389"/>
      <c r="S120" s="1389"/>
      <c r="T120" s="1389"/>
      <c r="V120" s="152"/>
      <c r="W120" s="152"/>
      <c r="X120" s="152"/>
    </row>
    <row r="121" spans="3:24" ht="30.75" x14ac:dyDescent="0.7">
      <c r="C121" s="1389"/>
      <c r="D121" s="1389"/>
      <c r="E121" s="1389"/>
      <c r="F121" s="1389"/>
      <c r="G121" s="1389"/>
      <c r="H121" s="1389"/>
      <c r="I121" s="1389"/>
      <c r="J121" s="1389"/>
      <c r="K121" s="1389"/>
      <c r="L121" s="1389"/>
      <c r="M121" s="1389"/>
      <c r="N121" s="1389"/>
      <c r="O121" s="1389"/>
      <c r="P121" s="1389"/>
      <c r="Q121" s="1389"/>
      <c r="R121" s="1389"/>
      <c r="S121" s="1389"/>
      <c r="T121" s="1389"/>
      <c r="V121" s="152"/>
      <c r="W121" s="152"/>
      <c r="X121" s="152"/>
    </row>
    <row r="122" spans="3:24" ht="30.75" x14ac:dyDescent="0.7">
      <c r="C122" s="1389"/>
      <c r="D122" s="1389"/>
      <c r="E122" s="1389"/>
      <c r="F122" s="1389"/>
      <c r="G122" s="1389"/>
      <c r="H122" s="1389"/>
      <c r="I122" s="1389"/>
      <c r="J122" s="1389"/>
      <c r="K122" s="1389"/>
      <c r="L122" s="1389"/>
      <c r="M122" s="1389"/>
      <c r="N122" s="1389"/>
      <c r="O122" s="1389"/>
      <c r="P122" s="1389"/>
      <c r="Q122" s="1389"/>
      <c r="R122" s="1389"/>
      <c r="S122" s="1389"/>
      <c r="T122" s="1389"/>
    </row>
    <row r="123" spans="3:24" ht="30.75" x14ac:dyDescent="0.7">
      <c r="C123" s="1389"/>
      <c r="D123" s="1389"/>
      <c r="E123" s="1389"/>
      <c r="F123" s="1389"/>
      <c r="G123" s="1389"/>
      <c r="H123" s="1389"/>
      <c r="I123" s="1389"/>
      <c r="J123" s="1389"/>
      <c r="K123" s="1389"/>
      <c r="L123" s="1389"/>
      <c r="M123" s="1389"/>
      <c r="N123" s="1389"/>
      <c r="O123" s="1389"/>
      <c r="P123" s="1389"/>
      <c r="Q123" s="1389"/>
      <c r="R123" s="1389"/>
      <c r="S123" s="1389"/>
      <c r="T123" s="1389"/>
    </row>
    <row r="124" spans="3:24" ht="30.75" x14ac:dyDescent="0.7">
      <c r="C124" s="1389"/>
      <c r="D124" s="1389"/>
      <c r="E124" s="1389"/>
      <c r="F124" s="1389"/>
      <c r="G124" s="1389"/>
      <c r="H124" s="1389"/>
      <c r="I124" s="1389"/>
      <c r="J124" s="1389"/>
      <c r="K124" s="1389"/>
      <c r="L124" s="1389"/>
      <c r="M124" s="1389"/>
      <c r="N124" s="1389"/>
      <c r="O124" s="1389"/>
      <c r="P124" s="1389"/>
      <c r="Q124" s="1389"/>
      <c r="R124" s="1389"/>
      <c r="S124" s="1389"/>
      <c r="T124" s="1389"/>
    </row>
    <row r="125" spans="3:24" ht="30.75" x14ac:dyDescent="0.7">
      <c r="C125" s="1389"/>
      <c r="D125" s="1389"/>
      <c r="E125" s="1389"/>
      <c r="F125" s="1389"/>
      <c r="G125" s="1389"/>
      <c r="H125" s="1389"/>
      <c r="I125" s="1389"/>
      <c r="J125" s="1389"/>
      <c r="K125" s="1389"/>
      <c r="L125" s="1389"/>
      <c r="M125" s="1389"/>
      <c r="N125" s="1389"/>
      <c r="O125" s="1389"/>
      <c r="P125" s="1389"/>
      <c r="Q125" s="1389"/>
      <c r="R125" s="1389"/>
      <c r="S125" s="1389"/>
      <c r="T125" s="1389"/>
    </row>
    <row r="126" spans="3:24" ht="30.75" x14ac:dyDescent="0.7">
      <c r="C126" s="1389"/>
      <c r="D126" s="1389"/>
      <c r="E126" s="1389"/>
      <c r="F126" s="1389"/>
      <c r="G126" s="1389"/>
      <c r="H126" s="1389"/>
      <c r="I126" s="1389"/>
      <c r="J126" s="1389"/>
      <c r="K126" s="1389"/>
      <c r="L126" s="1389"/>
      <c r="M126" s="1389"/>
      <c r="N126" s="1389"/>
      <c r="O126" s="1389"/>
      <c r="P126" s="1389"/>
      <c r="Q126" s="1389"/>
      <c r="R126" s="1389"/>
      <c r="S126" s="1389"/>
      <c r="T126" s="1389"/>
    </row>
    <row r="127" spans="3:24" ht="30.75" x14ac:dyDescent="0.7">
      <c r="C127" s="1389"/>
      <c r="D127" s="1389"/>
      <c r="E127" s="1389"/>
      <c r="F127" s="1389"/>
      <c r="G127" s="1389"/>
      <c r="H127" s="1389"/>
      <c r="I127" s="1389"/>
      <c r="J127" s="1389"/>
      <c r="K127" s="1389"/>
      <c r="L127" s="1389"/>
      <c r="M127" s="1389"/>
      <c r="N127" s="1389"/>
      <c r="O127" s="1389"/>
      <c r="P127" s="1389"/>
      <c r="Q127" s="1389"/>
      <c r="R127" s="1389"/>
      <c r="S127" s="1389"/>
      <c r="T127" s="1389"/>
    </row>
    <row r="128" spans="3:24" ht="30.75" x14ac:dyDescent="0.7">
      <c r="C128" s="1389"/>
      <c r="D128" s="1389"/>
      <c r="E128" s="1389"/>
      <c r="F128" s="1389"/>
      <c r="G128" s="1389"/>
      <c r="H128" s="1389"/>
      <c r="I128" s="1389"/>
      <c r="J128" s="1389"/>
      <c r="K128" s="1389"/>
      <c r="L128" s="1389"/>
      <c r="M128" s="1389"/>
      <c r="N128" s="1389"/>
      <c r="O128" s="1389"/>
      <c r="P128" s="1389"/>
      <c r="Q128" s="1389"/>
      <c r="R128" s="1389"/>
      <c r="S128" s="1389"/>
      <c r="T128" s="1389"/>
    </row>
    <row r="129" spans="3:20" ht="30.75" x14ac:dyDescent="0.7">
      <c r="C129" s="1389"/>
      <c r="D129" s="1389"/>
      <c r="E129" s="1389"/>
      <c r="F129" s="1389"/>
      <c r="G129" s="1389"/>
      <c r="H129" s="1389"/>
      <c r="I129" s="1389"/>
      <c r="J129" s="1389"/>
      <c r="K129" s="1389"/>
      <c r="L129" s="1389"/>
      <c r="M129" s="1389"/>
      <c r="N129" s="1389"/>
      <c r="O129" s="1389"/>
      <c r="P129" s="1389"/>
      <c r="Q129" s="1389"/>
      <c r="R129" s="1389"/>
      <c r="S129" s="1389"/>
      <c r="T129" s="1389"/>
    </row>
    <row r="130" spans="3:20" ht="30.75" x14ac:dyDescent="0.7">
      <c r="C130" s="1389"/>
      <c r="D130" s="1389"/>
      <c r="E130" s="1389"/>
      <c r="F130" s="1389"/>
      <c r="G130" s="1389"/>
      <c r="H130" s="1389"/>
      <c r="I130" s="1389"/>
      <c r="J130" s="1389"/>
      <c r="K130" s="1389"/>
      <c r="L130" s="1389"/>
      <c r="M130" s="1389"/>
      <c r="N130" s="1389"/>
      <c r="O130" s="1389"/>
      <c r="P130" s="1389"/>
      <c r="Q130" s="1389"/>
      <c r="R130" s="1389"/>
      <c r="S130" s="1389"/>
      <c r="T130" s="1389"/>
    </row>
    <row r="131" spans="3:20" ht="30.75" x14ac:dyDescent="0.7">
      <c r="C131" s="1389"/>
      <c r="D131" s="1389"/>
      <c r="E131" s="1389"/>
      <c r="F131" s="1389"/>
      <c r="G131" s="1389"/>
      <c r="H131" s="1389"/>
      <c r="I131" s="1389"/>
      <c r="J131" s="1389"/>
      <c r="K131" s="1389"/>
      <c r="L131" s="1389"/>
      <c r="M131" s="1389"/>
      <c r="N131" s="1389"/>
      <c r="O131" s="1389"/>
      <c r="P131" s="1389"/>
      <c r="Q131" s="1389"/>
      <c r="R131" s="1389"/>
      <c r="S131" s="1389"/>
      <c r="T131" s="1389"/>
    </row>
    <row r="132" spans="3:20" ht="30.75" x14ac:dyDescent="0.7">
      <c r="C132" s="1389"/>
      <c r="D132" s="1389"/>
      <c r="E132" s="1389"/>
      <c r="F132" s="1389"/>
      <c r="G132" s="1389"/>
      <c r="H132" s="1389"/>
      <c r="I132" s="1389"/>
      <c r="J132" s="1389"/>
      <c r="K132" s="1389"/>
      <c r="L132" s="1389"/>
      <c r="M132" s="1389"/>
      <c r="N132" s="1389"/>
      <c r="O132" s="1389"/>
      <c r="P132" s="1389"/>
      <c r="Q132" s="1389"/>
      <c r="R132" s="1389"/>
      <c r="S132" s="1389"/>
      <c r="T132" s="1389"/>
    </row>
    <row r="133" spans="3:20" ht="30.75" x14ac:dyDescent="0.7">
      <c r="C133" s="1389"/>
      <c r="D133" s="1389"/>
      <c r="E133" s="1389"/>
      <c r="F133" s="1389"/>
      <c r="G133" s="1389"/>
      <c r="H133" s="1389"/>
      <c r="I133" s="1389"/>
      <c r="J133" s="1389"/>
      <c r="K133" s="1389"/>
      <c r="L133" s="1389"/>
      <c r="M133" s="1389"/>
      <c r="N133" s="1389"/>
      <c r="O133" s="1389"/>
      <c r="P133" s="1389"/>
      <c r="Q133" s="1389"/>
      <c r="R133" s="1389"/>
      <c r="S133" s="1389"/>
      <c r="T133" s="1389"/>
    </row>
    <row r="134" spans="3:20" ht="30.75" x14ac:dyDescent="0.7">
      <c r="C134" s="1389"/>
      <c r="D134" s="1389"/>
      <c r="E134" s="1389"/>
      <c r="F134" s="1389"/>
      <c r="G134" s="1389"/>
      <c r="H134" s="1389"/>
      <c r="I134" s="1389"/>
      <c r="J134" s="1389"/>
      <c r="K134" s="1389"/>
      <c r="L134" s="1389"/>
      <c r="M134" s="1389"/>
      <c r="N134" s="1389"/>
      <c r="O134" s="1389"/>
      <c r="P134" s="1389"/>
      <c r="Q134" s="1389"/>
      <c r="R134" s="1389"/>
      <c r="S134" s="1389"/>
      <c r="T134" s="1389"/>
    </row>
    <row r="135" spans="3:20" ht="30.75" x14ac:dyDescent="0.7">
      <c r="C135" s="1389"/>
      <c r="D135" s="1389"/>
      <c r="E135" s="1389"/>
      <c r="F135" s="1389"/>
      <c r="G135" s="1389"/>
      <c r="H135" s="1389"/>
      <c r="I135" s="1389"/>
      <c r="J135" s="1389"/>
      <c r="K135" s="1389"/>
      <c r="L135" s="1389"/>
      <c r="M135" s="1389"/>
      <c r="N135" s="1389"/>
      <c r="O135" s="1389"/>
      <c r="P135" s="1389"/>
      <c r="Q135" s="1389"/>
      <c r="R135" s="1389"/>
      <c r="S135" s="1389"/>
      <c r="T135" s="1389"/>
    </row>
    <row r="136" spans="3:20" ht="30.75" x14ac:dyDescent="0.7">
      <c r="C136" s="1389"/>
      <c r="D136" s="1389"/>
      <c r="E136" s="1389"/>
      <c r="F136" s="1389"/>
      <c r="G136" s="1389"/>
      <c r="H136" s="1389"/>
      <c r="I136" s="1389"/>
      <c r="J136" s="1389"/>
      <c r="K136" s="1389"/>
      <c r="L136" s="1389"/>
      <c r="M136" s="1389"/>
      <c r="N136" s="1389"/>
      <c r="O136" s="1389"/>
      <c r="P136" s="1389"/>
      <c r="Q136" s="1389"/>
      <c r="R136" s="1389"/>
      <c r="S136" s="1389"/>
      <c r="T136" s="1389"/>
    </row>
    <row r="137" spans="3:20" ht="30.75" x14ac:dyDescent="0.7">
      <c r="C137" s="1389"/>
      <c r="D137" s="1389"/>
      <c r="E137" s="1389"/>
      <c r="F137" s="1389"/>
      <c r="G137" s="1389"/>
      <c r="H137" s="1389"/>
      <c r="I137" s="1389"/>
      <c r="J137" s="1389"/>
      <c r="K137" s="1389"/>
      <c r="L137" s="1389"/>
      <c r="M137" s="1389"/>
      <c r="N137" s="1389"/>
      <c r="O137" s="1389"/>
      <c r="P137" s="1389"/>
      <c r="Q137" s="1389"/>
      <c r="R137" s="1389"/>
      <c r="S137" s="1389"/>
      <c r="T137" s="1389"/>
    </row>
    <row r="138" spans="3:20" ht="30.75" x14ac:dyDescent="0.7">
      <c r="C138" s="1389"/>
      <c r="D138" s="1389"/>
      <c r="E138" s="1389"/>
      <c r="F138" s="1389"/>
      <c r="G138" s="1389"/>
      <c r="H138" s="1389"/>
      <c r="I138" s="1389"/>
      <c r="J138" s="1389"/>
      <c r="K138" s="1389"/>
      <c r="L138" s="1389"/>
      <c r="M138" s="1389"/>
      <c r="N138" s="1389"/>
      <c r="O138" s="1389"/>
      <c r="P138" s="1389"/>
      <c r="Q138" s="1389"/>
      <c r="R138" s="1389"/>
      <c r="S138" s="1389"/>
      <c r="T138" s="1389"/>
    </row>
    <row r="139" spans="3:20" ht="30.75" x14ac:dyDescent="0.7">
      <c r="C139" s="1389"/>
      <c r="D139" s="1389"/>
      <c r="E139" s="1389"/>
      <c r="F139" s="1389"/>
      <c r="G139" s="1389"/>
      <c r="H139" s="1389"/>
      <c r="I139" s="1389"/>
      <c r="J139" s="1389"/>
      <c r="K139" s="1389"/>
      <c r="L139" s="1389"/>
      <c r="M139" s="1389"/>
      <c r="N139" s="1389"/>
      <c r="O139" s="1389"/>
      <c r="P139" s="1389"/>
      <c r="Q139" s="1389"/>
      <c r="R139" s="1389"/>
      <c r="S139" s="1389"/>
      <c r="T139" s="1389"/>
    </row>
    <row r="140" spans="3:20" ht="30.75" x14ac:dyDescent="0.7">
      <c r="C140" s="1389"/>
      <c r="D140" s="1389"/>
      <c r="E140" s="1389"/>
      <c r="F140" s="1389"/>
      <c r="G140" s="1389"/>
      <c r="H140" s="1389"/>
      <c r="I140" s="1389"/>
      <c r="J140" s="1389"/>
      <c r="K140" s="1389"/>
      <c r="L140" s="1389"/>
      <c r="M140" s="1389"/>
      <c r="N140" s="1389"/>
      <c r="O140" s="1389"/>
      <c r="P140" s="1389"/>
      <c r="Q140" s="1389"/>
      <c r="R140" s="1389"/>
      <c r="S140" s="1389"/>
      <c r="T140" s="1389"/>
    </row>
    <row r="141" spans="3:20" ht="30.75" x14ac:dyDescent="0.7">
      <c r="C141" s="1389"/>
      <c r="D141" s="1389"/>
      <c r="E141" s="1389"/>
      <c r="F141" s="1389"/>
      <c r="G141" s="1389"/>
      <c r="H141" s="1389"/>
      <c r="I141" s="1389"/>
      <c r="J141" s="1389"/>
      <c r="K141" s="1389"/>
      <c r="L141" s="1389"/>
      <c r="M141" s="1389"/>
      <c r="N141" s="1389"/>
      <c r="O141" s="1389"/>
      <c r="P141" s="1389"/>
      <c r="Q141" s="1389"/>
      <c r="R141" s="1389"/>
      <c r="S141" s="1389"/>
      <c r="T141" s="1389"/>
    </row>
    <row r="142" spans="3:20" ht="30.75" x14ac:dyDescent="0.7">
      <c r="C142" s="1389"/>
      <c r="D142" s="1389"/>
      <c r="E142" s="1389"/>
      <c r="F142" s="1389"/>
      <c r="G142" s="1389"/>
      <c r="H142" s="1389"/>
      <c r="I142" s="1389"/>
      <c r="J142" s="1389"/>
      <c r="K142" s="1389"/>
      <c r="L142" s="1389"/>
      <c r="M142" s="1389"/>
      <c r="N142" s="1389"/>
      <c r="O142" s="1389"/>
      <c r="P142" s="1389"/>
      <c r="Q142" s="1389"/>
      <c r="R142" s="1389"/>
      <c r="S142" s="1389"/>
      <c r="T142" s="1389"/>
    </row>
    <row r="143" spans="3:20" ht="30.75" x14ac:dyDescent="0.7">
      <c r="C143" s="1389"/>
      <c r="D143" s="1389"/>
      <c r="E143" s="1389"/>
      <c r="F143" s="1389"/>
      <c r="G143" s="1389"/>
      <c r="H143" s="1389"/>
      <c r="I143" s="1389"/>
      <c r="J143" s="1389"/>
      <c r="K143" s="1389"/>
      <c r="L143" s="1389"/>
      <c r="M143" s="1389"/>
      <c r="N143" s="1389"/>
      <c r="O143" s="1389"/>
      <c r="P143" s="1389"/>
      <c r="Q143" s="1389"/>
      <c r="R143" s="1389"/>
      <c r="S143" s="1389"/>
      <c r="T143" s="1389"/>
    </row>
    <row r="144" spans="3:20" ht="30.75" x14ac:dyDescent="0.7">
      <c r="C144" s="1389"/>
      <c r="D144" s="1389"/>
      <c r="E144" s="1389"/>
      <c r="F144" s="1389"/>
      <c r="G144" s="1389"/>
      <c r="H144" s="1389"/>
      <c r="I144" s="1389"/>
      <c r="J144" s="1389"/>
      <c r="K144" s="1389"/>
      <c r="L144" s="1389"/>
      <c r="M144" s="1389"/>
      <c r="N144" s="1389"/>
      <c r="O144" s="1389"/>
      <c r="P144" s="1389"/>
      <c r="Q144" s="1389"/>
      <c r="R144" s="1389"/>
      <c r="S144" s="1389"/>
      <c r="T144" s="1389"/>
    </row>
    <row r="145" spans="3:20" ht="30.75" x14ac:dyDescent="0.7">
      <c r="C145" s="1389"/>
      <c r="D145" s="1389"/>
      <c r="E145" s="1389"/>
      <c r="F145" s="1389"/>
      <c r="G145" s="1389"/>
      <c r="H145" s="1389"/>
      <c r="I145" s="1389"/>
      <c r="J145" s="1389"/>
      <c r="K145" s="1389"/>
      <c r="L145" s="1389"/>
      <c r="M145" s="1389"/>
      <c r="N145" s="1389"/>
      <c r="O145" s="1389"/>
      <c r="P145" s="1389"/>
      <c r="Q145" s="1389"/>
      <c r="R145" s="1389"/>
      <c r="S145" s="1389"/>
      <c r="T145" s="1389"/>
    </row>
    <row r="146" spans="3:20" ht="30.75" x14ac:dyDescent="0.7">
      <c r="C146" s="1389"/>
      <c r="D146" s="1389"/>
      <c r="E146" s="1389"/>
      <c r="F146" s="1389"/>
      <c r="G146" s="1389"/>
      <c r="H146" s="1389"/>
      <c r="I146" s="1389"/>
      <c r="J146" s="1389"/>
      <c r="K146" s="1389"/>
      <c r="L146" s="1389"/>
      <c r="M146" s="1389"/>
      <c r="N146" s="1389"/>
      <c r="O146" s="1389"/>
      <c r="P146" s="1389"/>
      <c r="Q146" s="1389"/>
      <c r="R146" s="1389"/>
      <c r="S146" s="1389"/>
      <c r="T146" s="1389"/>
    </row>
    <row r="147" spans="3:20" ht="30.75" x14ac:dyDescent="0.7">
      <c r="C147" s="1389"/>
      <c r="D147" s="1389"/>
      <c r="E147" s="1389"/>
      <c r="F147" s="1389"/>
      <c r="G147" s="1389"/>
      <c r="H147" s="1389"/>
      <c r="I147" s="1389"/>
      <c r="J147" s="1389"/>
      <c r="K147" s="1389"/>
      <c r="L147" s="1389"/>
      <c r="M147" s="1389"/>
      <c r="N147" s="1389"/>
      <c r="O147" s="1389"/>
      <c r="P147" s="1389"/>
      <c r="Q147" s="1389"/>
      <c r="R147" s="1389"/>
      <c r="S147" s="1389"/>
      <c r="T147" s="1389"/>
    </row>
    <row r="148" spans="3:20" ht="30.75" x14ac:dyDescent="0.7">
      <c r="C148" s="1389"/>
      <c r="D148" s="1389"/>
      <c r="E148" s="1389"/>
      <c r="F148" s="1389"/>
      <c r="G148" s="1389"/>
      <c r="H148" s="1389"/>
      <c r="I148" s="1389"/>
      <c r="J148" s="1389"/>
      <c r="K148" s="1389"/>
      <c r="L148" s="1389"/>
      <c r="M148" s="1389"/>
      <c r="N148" s="1389"/>
      <c r="O148" s="1389"/>
      <c r="P148" s="1389"/>
      <c r="Q148" s="1389"/>
      <c r="R148" s="1389"/>
      <c r="S148" s="1389"/>
      <c r="T148" s="1389"/>
    </row>
    <row r="149" spans="3:20" ht="30.75" x14ac:dyDescent="0.7">
      <c r="C149" s="1389"/>
      <c r="D149" s="1389"/>
      <c r="E149" s="1389"/>
      <c r="F149" s="1389"/>
      <c r="G149" s="1389"/>
      <c r="H149" s="1389"/>
      <c r="I149" s="1389"/>
      <c r="J149" s="1389"/>
      <c r="K149" s="1389"/>
      <c r="L149" s="1389"/>
      <c r="M149" s="1389"/>
      <c r="N149" s="1389"/>
      <c r="O149" s="1389"/>
      <c r="P149" s="1389"/>
      <c r="Q149" s="1389"/>
      <c r="R149" s="1389"/>
      <c r="S149" s="1389"/>
      <c r="T149" s="1389"/>
    </row>
    <row r="150" spans="3:20" ht="30.75" x14ac:dyDescent="0.7">
      <c r="C150" s="1389"/>
      <c r="D150" s="1389"/>
      <c r="E150" s="1389"/>
      <c r="F150" s="1389"/>
      <c r="G150" s="1389"/>
      <c r="H150" s="1389"/>
      <c r="I150" s="1389"/>
      <c r="J150" s="1389"/>
      <c r="K150" s="1389"/>
      <c r="L150" s="1389"/>
      <c r="M150" s="1389"/>
      <c r="N150" s="1389"/>
      <c r="O150" s="1389"/>
      <c r="P150" s="1389"/>
      <c r="Q150" s="1389"/>
      <c r="R150" s="1389"/>
      <c r="S150" s="1389"/>
      <c r="T150" s="1389"/>
    </row>
    <row r="151" spans="3:20" ht="30.75" x14ac:dyDescent="0.7">
      <c r="C151" s="1389"/>
      <c r="D151" s="1389"/>
      <c r="E151" s="1389"/>
      <c r="F151" s="1389"/>
      <c r="G151" s="1389"/>
      <c r="H151" s="1389"/>
      <c r="I151" s="1389"/>
      <c r="J151" s="1389"/>
      <c r="K151" s="1389"/>
      <c r="L151" s="1389"/>
      <c r="M151" s="1389"/>
      <c r="N151" s="1389"/>
      <c r="O151" s="1389"/>
      <c r="P151" s="1389"/>
      <c r="Q151" s="1389"/>
      <c r="R151" s="1389"/>
      <c r="S151" s="1389"/>
      <c r="T151" s="1389"/>
    </row>
    <row r="152" spans="3:20" ht="30.75" x14ac:dyDescent="0.7">
      <c r="C152" s="1389"/>
      <c r="D152" s="1389"/>
      <c r="E152" s="1389"/>
      <c r="F152" s="1389"/>
      <c r="G152" s="1389"/>
      <c r="H152" s="1389"/>
      <c r="I152" s="1389"/>
      <c r="J152" s="1389"/>
      <c r="K152" s="1389"/>
      <c r="L152" s="1389"/>
      <c r="M152" s="1389"/>
      <c r="N152" s="1389"/>
      <c r="O152" s="1389"/>
      <c r="P152" s="1389"/>
      <c r="Q152" s="1389"/>
      <c r="R152" s="1389"/>
      <c r="S152" s="1389"/>
      <c r="T152" s="1389"/>
    </row>
    <row r="153" spans="3:20" ht="30.75" x14ac:dyDescent="0.7">
      <c r="C153" s="1389"/>
      <c r="D153" s="1389"/>
      <c r="E153" s="1389"/>
      <c r="F153" s="1389"/>
      <c r="G153" s="1389"/>
      <c r="H153" s="1389"/>
      <c r="I153" s="1389"/>
      <c r="J153" s="1389"/>
      <c r="K153" s="1389"/>
      <c r="L153" s="1389"/>
      <c r="M153" s="1389"/>
      <c r="N153" s="1389"/>
      <c r="O153" s="1389"/>
      <c r="P153" s="1389"/>
      <c r="Q153" s="1389"/>
      <c r="R153" s="1389"/>
      <c r="S153" s="1389"/>
      <c r="T153" s="1389"/>
    </row>
    <row r="154" spans="3:20" ht="30.75" x14ac:dyDescent="0.7">
      <c r="C154" s="1389"/>
      <c r="D154" s="1389"/>
      <c r="E154" s="1389"/>
      <c r="F154" s="1389"/>
      <c r="G154" s="1389"/>
      <c r="H154" s="1389"/>
      <c r="I154" s="1389"/>
      <c r="J154" s="1389"/>
      <c r="K154" s="1389"/>
      <c r="L154" s="1389"/>
      <c r="M154" s="1389"/>
      <c r="N154" s="1389"/>
      <c r="O154" s="1389"/>
      <c r="P154" s="1389"/>
      <c r="Q154" s="1389"/>
      <c r="R154" s="1389"/>
      <c r="S154" s="1389"/>
      <c r="T154" s="1389"/>
    </row>
    <row r="155" spans="3:20" ht="30.75" x14ac:dyDescent="0.7">
      <c r="C155" s="1389"/>
      <c r="D155" s="1389"/>
      <c r="E155" s="1389"/>
      <c r="F155" s="1389"/>
      <c r="G155" s="1389"/>
      <c r="H155" s="1389"/>
      <c r="I155" s="1389"/>
      <c r="J155" s="1389"/>
      <c r="K155" s="1389"/>
      <c r="L155" s="1389"/>
      <c r="M155" s="1389"/>
      <c r="N155" s="1389"/>
      <c r="O155" s="1389"/>
      <c r="P155" s="1389"/>
      <c r="Q155" s="1389"/>
      <c r="R155" s="1389"/>
      <c r="S155" s="1389"/>
      <c r="T155" s="1389"/>
    </row>
    <row r="156" spans="3:20" ht="30.75" x14ac:dyDescent="0.7">
      <c r="C156" s="1389"/>
      <c r="D156" s="1389"/>
      <c r="E156" s="1389"/>
      <c r="F156" s="1389"/>
      <c r="G156" s="1389"/>
      <c r="H156" s="1389"/>
      <c r="I156" s="1389"/>
      <c r="J156" s="1389"/>
      <c r="K156" s="1389"/>
      <c r="L156" s="1389"/>
      <c r="M156" s="1389"/>
      <c r="N156" s="1389"/>
      <c r="O156" s="1389"/>
      <c r="P156" s="1389"/>
      <c r="Q156" s="1389"/>
      <c r="R156" s="1389"/>
      <c r="S156" s="1389"/>
      <c r="T156" s="1389"/>
    </row>
    <row r="157" spans="3:20" ht="30.75" x14ac:dyDescent="0.7">
      <c r="C157" s="1389"/>
      <c r="D157" s="1389"/>
      <c r="E157" s="1389"/>
      <c r="F157" s="1389"/>
      <c r="G157" s="1389"/>
      <c r="H157" s="1389"/>
      <c r="I157" s="1389"/>
      <c r="J157" s="1389"/>
      <c r="K157" s="1389"/>
      <c r="L157" s="1389"/>
      <c r="M157" s="1389"/>
      <c r="N157" s="1389"/>
      <c r="O157" s="1389"/>
      <c r="P157" s="1389"/>
      <c r="Q157" s="1389"/>
      <c r="R157" s="1389"/>
      <c r="S157" s="1389"/>
      <c r="T157" s="1389"/>
    </row>
    <row r="158" spans="3:20" ht="30.75" x14ac:dyDescent="0.7">
      <c r="C158" s="1389"/>
      <c r="D158" s="1389"/>
      <c r="E158" s="1389"/>
      <c r="F158" s="1389"/>
      <c r="G158" s="1389"/>
      <c r="H158" s="1389"/>
      <c r="I158" s="1389"/>
      <c r="J158" s="1389"/>
      <c r="K158" s="1389"/>
      <c r="L158" s="1389"/>
      <c r="M158" s="1389"/>
      <c r="N158" s="1389"/>
      <c r="O158" s="1389"/>
      <c r="P158" s="1389"/>
      <c r="Q158" s="1389"/>
      <c r="R158" s="1389"/>
      <c r="S158" s="1389"/>
      <c r="T158" s="1389"/>
    </row>
    <row r="159" spans="3:20" ht="30.75" x14ac:dyDescent="0.7">
      <c r="C159" s="1389"/>
      <c r="D159" s="1389"/>
      <c r="E159" s="1389"/>
      <c r="F159" s="1389"/>
      <c r="G159" s="1389"/>
      <c r="H159" s="1389"/>
      <c r="I159" s="1389"/>
      <c r="J159" s="1389"/>
      <c r="K159" s="1389"/>
      <c r="L159" s="1389"/>
      <c r="M159" s="1389"/>
      <c r="N159" s="1389"/>
      <c r="O159" s="1389"/>
      <c r="P159" s="1389"/>
      <c r="Q159" s="1389"/>
      <c r="R159" s="1389"/>
      <c r="S159" s="1389"/>
      <c r="T159" s="1389"/>
    </row>
    <row r="160" spans="3:20" ht="30.75" x14ac:dyDescent="0.7">
      <c r="C160" s="1389"/>
      <c r="D160" s="1389"/>
      <c r="E160" s="1389"/>
      <c r="F160" s="1389"/>
      <c r="G160" s="1389"/>
      <c r="H160" s="1389"/>
      <c r="I160" s="1389"/>
      <c r="J160" s="1389"/>
      <c r="K160" s="1389"/>
      <c r="L160" s="1389"/>
      <c r="M160" s="1389"/>
      <c r="N160" s="1389"/>
      <c r="O160" s="1389"/>
      <c r="P160" s="1389"/>
      <c r="Q160" s="1389"/>
      <c r="R160" s="1389"/>
      <c r="S160" s="1389"/>
      <c r="T160" s="1389"/>
    </row>
    <row r="161" spans="3:20" ht="30.75" x14ac:dyDescent="0.7">
      <c r="C161" s="1389"/>
      <c r="D161" s="1389"/>
      <c r="E161" s="1389"/>
      <c r="F161" s="1389"/>
      <c r="G161" s="1389"/>
      <c r="H161" s="1389"/>
      <c r="I161" s="1389"/>
      <c r="J161" s="1389"/>
      <c r="K161" s="1389"/>
      <c r="L161" s="1389"/>
      <c r="M161" s="1389"/>
      <c r="N161" s="1389"/>
      <c r="O161" s="1389"/>
      <c r="P161" s="1389"/>
      <c r="Q161" s="1389"/>
      <c r="R161" s="1389"/>
      <c r="S161" s="1389"/>
      <c r="T161" s="1389"/>
    </row>
    <row r="162" spans="3:20" ht="30.75" x14ac:dyDescent="0.7">
      <c r="C162" s="1389"/>
      <c r="D162" s="1389"/>
      <c r="E162" s="1389"/>
      <c r="F162" s="1389"/>
      <c r="G162" s="1389"/>
      <c r="H162" s="1389"/>
      <c r="I162" s="1389"/>
      <c r="J162" s="1389"/>
      <c r="K162" s="1389"/>
      <c r="L162" s="1389"/>
      <c r="M162" s="1389"/>
      <c r="N162" s="1389"/>
      <c r="O162" s="1389"/>
      <c r="P162" s="1389"/>
      <c r="Q162" s="1389"/>
      <c r="R162" s="1389"/>
      <c r="S162" s="1389"/>
      <c r="T162" s="1389"/>
    </row>
    <row r="163" spans="3:20" ht="30.75" x14ac:dyDescent="0.7">
      <c r="C163" s="1389"/>
      <c r="D163" s="1389"/>
      <c r="E163" s="1389"/>
      <c r="F163" s="1389"/>
      <c r="G163" s="1389"/>
      <c r="H163" s="1389"/>
      <c r="I163" s="1389"/>
      <c r="J163" s="1389"/>
      <c r="K163" s="1389"/>
      <c r="L163" s="1389"/>
      <c r="M163" s="1389"/>
      <c r="N163" s="1389"/>
      <c r="O163" s="1389"/>
      <c r="P163" s="1389"/>
      <c r="Q163" s="1389"/>
      <c r="R163" s="1389"/>
      <c r="S163" s="1389"/>
      <c r="T163" s="1389"/>
    </row>
    <row r="164" spans="3:20" ht="30.75" x14ac:dyDescent="0.7">
      <c r="C164" s="1389"/>
      <c r="D164" s="1389"/>
      <c r="E164" s="1389"/>
      <c r="F164" s="1389"/>
      <c r="G164" s="1389"/>
      <c r="H164" s="1389"/>
      <c r="I164" s="1389"/>
      <c r="J164" s="1389"/>
      <c r="K164" s="1389"/>
      <c r="L164" s="1389"/>
      <c r="M164" s="1389"/>
      <c r="N164" s="1389"/>
      <c r="O164" s="1389"/>
      <c r="P164" s="1389"/>
      <c r="Q164" s="1389"/>
      <c r="R164" s="1389"/>
      <c r="S164" s="1389"/>
      <c r="T164" s="1389"/>
    </row>
    <row r="165" spans="3:20" ht="30.75" x14ac:dyDescent="0.7">
      <c r="C165" s="1389"/>
      <c r="D165" s="1389"/>
      <c r="E165" s="1389"/>
      <c r="F165" s="1389"/>
      <c r="G165" s="1389"/>
      <c r="H165" s="1389"/>
      <c r="I165" s="1389"/>
      <c r="J165" s="1389"/>
      <c r="K165" s="1389"/>
      <c r="L165" s="1389"/>
      <c r="M165" s="1389"/>
      <c r="N165" s="1389"/>
      <c r="O165" s="1389"/>
      <c r="P165" s="1389"/>
      <c r="Q165" s="1389"/>
      <c r="R165" s="1389"/>
      <c r="S165" s="1389"/>
      <c r="T165" s="1389"/>
    </row>
    <row r="166" spans="3:20" ht="30.75" x14ac:dyDescent="0.7">
      <c r="C166" s="1389"/>
      <c r="D166" s="1389"/>
      <c r="E166" s="1389"/>
      <c r="F166" s="1389"/>
      <c r="G166" s="1389"/>
      <c r="H166" s="1389"/>
      <c r="I166" s="1389"/>
      <c r="J166" s="1389"/>
      <c r="K166" s="1389"/>
      <c r="L166" s="1389"/>
      <c r="M166" s="1389"/>
      <c r="N166" s="1389"/>
      <c r="O166" s="1389"/>
      <c r="P166" s="1389"/>
      <c r="Q166" s="1389"/>
      <c r="R166" s="1389"/>
      <c r="S166" s="1389"/>
      <c r="T166" s="1389"/>
    </row>
    <row r="167" spans="3:20" ht="30.75" x14ac:dyDescent="0.7">
      <c r="C167" s="1389"/>
      <c r="D167" s="1389"/>
      <c r="E167" s="1389"/>
      <c r="F167" s="1389"/>
      <c r="G167" s="1389"/>
      <c r="H167" s="1389"/>
      <c r="I167" s="1389"/>
      <c r="J167" s="1389"/>
      <c r="K167" s="1389"/>
      <c r="L167" s="1389"/>
      <c r="M167" s="1389"/>
      <c r="N167" s="1389"/>
      <c r="O167" s="1389"/>
      <c r="P167" s="1389"/>
      <c r="Q167" s="1389"/>
      <c r="R167" s="1389"/>
      <c r="S167" s="1389"/>
      <c r="T167" s="1389"/>
    </row>
    <row r="168" spans="3:20" ht="30.75" x14ac:dyDescent="0.7">
      <c r="C168" s="1389"/>
      <c r="D168" s="1389"/>
      <c r="E168" s="1389"/>
      <c r="F168" s="1389"/>
      <c r="G168" s="1389"/>
      <c r="H168" s="1389"/>
      <c r="I168" s="1389"/>
      <c r="J168" s="1389"/>
      <c r="K168" s="1389"/>
      <c r="L168" s="1389"/>
      <c r="M168" s="1389"/>
      <c r="N168" s="1389"/>
      <c r="O168" s="1389"/>
      <c r="P168" s="1389"/>
      <c r="Q168" s="1389"/>
      <c r="R168" s="1389"/>
      <c r="S168" s="1389"/>
      <c r="T168" s="1389"/>
    </row>
    <row r="169" spans="3:20" ht="30.75" x14ac:dyDescent="0.7">
      <c r="C169" s="1389"/>
      <c r="D169" s="1389"/>
      <c r="E169" s="1389"/>
      <c r="F169" s="1389"/>
      <c r="G169" s="1389"/>
      <c r="H169" s="1389"/>
      <c r="I169" s="1389"/>
      <c r="J169" s="1389"/>
      <c r="K169" s="1389"/>
      <c r="L169" s="1389"/>
      <c r="M169" s="1389"/>
      <c r="N169" s="1389"/>
      <c r="O169" s="1389"/>
      <c r="P169" s="1389"/>
      <c r="Q169" s="1389"/>
      <c r="R169" s="1389"/>
      <c r="S169" s="1389"/>
      <c r="T169" s="1389"/>
    </row>
    <row r="170" spans="3:20" ht="30.75" x14ac:dyDescent="0.7">
      <c r="C170" s="1389"/>
      <c r="D170" s="1389"/>
      <c r="E170" s="1389"/>
      <c r="F170" s="1389"/>
      <c r="G170" s="1389"/>
      <c r="H170" s="1389"/>
      <c r="I170" s="1389"/>
      <c r="J170" s="1389"/>
      <c r="K170" s="1389"/>
      <c r="L170" s="1389"/>
      <c r="M170" s="1389"/>
      <c r="N170" s="1389"/>
      <c r="O170" s="1389"/>
      <c r="P170" s="1389"/>
      <c r="Q170" s="1389"/>
      <c r="R170" s="1389"/>
      <c r="S170" s="1389"/>
      <c r="T170" s="1389"/>
    </row>
    <row r="171" spans="3:20" ht="30.75" x14ac:dyDescent="0.7">
      <c r="C171" s="1389"/>
      <c r="D171" s="1389"/>
      <c r="E171" s="1389"/>
      <c r="F171" s="1389"/>
      <c r="G171" s="1389"/>
      <c r="H171" s="1389"/>
      <c r="I171" s="1389"/>
      <c r="J171" s="1389"/>
      <c r="K171" s="1389"/>
      <c r="L171" s="1389"/>
      <c r="M171" s="1389"/>
      <c r="N171" s="1389"/>
      <c r="O171" s="1389"/>
      <c r="P171" s="1389"/>
      <c r="Q171" s="1389"/>
      <c r="R171" s="1389"/>
      <c r="S171" s="1389"/>
      <c r="T171" s="1389"/>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row r="178" spans="3:20" ht="18.75" x14ac:dyDescent="0.45">
      <c r="C178" s="107"/>
      <c r="D178" s="107"/>
      <c r="E178" s="107"/>
      <c r="F178" s="107"/>
      <c r="G178" s="107"/>
      <c r="H178" s="107"/>
      <c r="I178" s="107"/>
      <c r="J178" s="107"/>
      <c r="K178" s="107"/>
      <c r="L178" s="107"/>
      <c r="M178" s="107"/>
      <c r="N178" s="107"/>
      <c r="O178" s="107"/>
      <c r="P178" s="107"/>
      <c r="Q178" s="107"/>
      <c r="R178" s="107"/>
      <c r="S178" s="107"/>
      <c r="T178" s="107"/>
    </row>
    <row r="179" spans="3:20" ht="18.75" x14ac:dyDescent="0.45">
      <c r="C179" s="107"/>
      <c r="D179" s="107"/>
      <c r="E179" s="107"/>
      <c r="F179" s="107"/>
      <c r="G179" s="107"/>
      <c r="H179" s="107"/>
      <c r="I179" s="107"/>
      <c r="J179" s="107"/>
      <c r="K179" s="107"/>
      <c r="L179" s="107"/>
      <c r="M179" s="107"/>
      <c r="N179" s="107"/>
      <c r="O179" s="107"/>
      <c r="P179" s="107"/>
      <c r="Q179" s="107"/>
      <c r="R179" s="107"/>
      <c r="S179" s="107"/>
      <c r="T179" s="107"/>
    </row>
  </sheetData>
  <mergeCells count="12">
    <mergeCell ref="B67:K67"/>
    <mergeCell ref="L4:U4"/>
    <mergeCell ref="B4:K4"/>
    <mergeCell ref="O7:Q7"/>
    <mergeCell ref="U7:U9"/>
    <mergeCell ref="R7:T7"/>
    <mergeCell ref="B7:B9"/>
    <mergeCell ref="L67:U67"/>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6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71" t="s">
        <v>1847</v>
      </c>
      <c r="C3" s="1938"/>
      <c r="D3" s="1938"/>
      <c r="E3" s="1938"/>
      <c r="F3" s="1938"/>
      <c r="G3" s="1938"/>
      <c r="H3" s="1938"/>
      <c r="I3" s="1938"/>
    </row>
    <row r="4" spans="2:23" ht="12.75" customHeight="1" x14ac:dyDescent="0.85">
      <c r="B4" s="674"/>
      <c r="C4" s="675"/>
      <c r="D4" s="675"/>
      <c r="E4" s="675"/>
      <c r="F4" s="675"/>
      <c r="G4" s="675"/>
      <c r="H4" s="675"/>
      <c r="I4" s="675"/>
    </row>
    <row r="5" spans="2:23" s="126" customFormat="1" ht="36.75" x14ac:dyDescent="0.85">
      <c r="B5" s="1771" t="s">
        <v>1848</v>
      </c>
      <c r="C5" s="1938"/>
      <c r="D5" s="1938"/>
      <c r="E5" s="1938"/>
      <c r="F5" s="1938"/>
      <c r="G5" s="1938"/>
      <c r="H5" s="1938"/>
      <c r="I5" s="1938"/>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7" customFormat="1" ht="23.1" customHeight="1" thickTop="1" x14ac:dyDescent="0.7">
      <c r="B9" s="1959" t="s">
        <v>885</v>
      </c>
      <c r="C9" s="1758">
        <v>2014</v>
      </c>
      <c r="D9" s="1758" t="s">
        <v>1887</v>
      </c>
      <c r="E9" s="1758" t="s">
        <v>1889</v>
      </c>
      <c r="F9" s="1758" t="s">
        <v>1576</v>
      </c>
      <c r="G9" s="1758">
        <v>2018</v>
      </c>
      <c r="H9" s="1758">
        <v>2019</v>
      </c>
      <c r="I9" s="1962" t="s">
        <v>884</v>
      </c>
      <c r="J9" s="338"/>
      <c r="N9" s="338"/>
    </row>
    <row r="10" spans="2:23" s="257" customFormat="1" ht="23.1" customHeight="1" x14ac:dyDescent="0.7">
      <c r="B10" s="1960"/>
      <c r="C10" s="1759"/>
      <c r="D10" s="1759"/>
      <c r="E10" s="1759"/>
      <c r="F10" s="1759"/>
      <c r="G10" s="1759"/>
      <c r="H10" s="1759"/>
      <c r="I10" s="1963"/>
    </row>
    <row r="11" spans="2:23" s="257" customFormat="1" ht="23.1" customHeight="1" x14ac:dyDescent="0.7">
      <c r="B11" s="1961"/>
      <c r="C11" s="1760"/>
      <c r="D11" s="1760"/>
      <c r="E11" s="1760"/>
      <c r="F11" s="1760"/>
      <c r="G11" s="1760"/>
      <c r="H11" s="1760"/>
      <c r="I11" s="1964"/>
    </row>
    <row r="12" spans="2:23" s="319" customFormat="1" ht="9" customHeight="1" x14ac:dyDescent="0.7">
      <c r="B12" s="663"/>
      <c r="C12" s="664"/>
      <c r="D12" s="664"/>
      <c r="E12" s="664"/>
      <c r="F12" s="664"/>
      <c r="G12" s="664"/>
      <c r="H12" s="664"/>
      <c r="I12" s="665"/>
    </row>
    <row r="13" spans="2:23" s="359" customFormat="1" ht="23.1" customHeight="1" x14ac:dyDescent="0.2">
      <c r="B13" s="832" t="s">
        <v>658</v>
      </c>
      <c r="C13" s="585"/>
      <c r="D13" s="585"/>
      <c r="E13" s="585"/>
      <c r="F13" s="585"/>
      <c r="G13" s="585"/>
      <c r="H13" s="585"/>
      <c r="I13" s="835" t="s">
        <v>700</v>
      </c>
    </row>
    <row r="14" spans="2:23" s="364" customFormat="1" ht="9" customHeight="1" x14ac:dyDescent="0.2">
      <c r="B14" s="594"/>
      <c r="C14" s="587"/>
      <c r="D14" s="587"/>
      <c r="E14" s="587"/>
      <c r="F14" s="587"/>
      <c r="G14" s="587"/>
      <c r="H14" s="587"/>
      <c r="I14" s="836"/>
    </row>
    <row r="15" spans="2:23" s="364" customFormat="1" ht="23.25" customHeight="1" x14ac:dyDescent="0.2">
      <c r="B15" s="594" t="s">
        <v>841</v>
      </c>
      <c r="C15" s="576">
        <v>1562845.5748846869</v>
      </c>
      <c r="D15" s="576">
        <v>1497340.4330493994</v>
      </c>
      <c r="E15" s="576">
        <v>2238472.3511169557</v>
      </c>
      <c r="F15" s="576">
        <v>3019922.2033151337</v>
      </c>
      <c r="G15" s="576">
        <v>3007768.6355712898</v>
      </c>
      <c r="H15" s="576">
        <v>2982669.3583568996</v>
      </c>
      <c r="I15" s="836" t="s">
        <v>592</v>
      </c>
      <c r="O15" s="829"/>
      <c r="P15" s="829"/>
      <c r="Q15" s="829"/>
      <c r="R15" s="829"/>
    </row>
    <row r="16" spans="2:23" s="364" customFormat="1" ht="23.25" customHeight="1" x14ac:dyDescent="0.2">
      <c r="B16" s="594" t="s">
        <v>428</v>
      </c>
      <c r="C16" s="576">
        <v>4762.0140578500004</v>
      </c>
      <c r="D16" s="576">
        <v>14752.565386229999</v>
      </c>
      <c r="E16" s="576">
        <v>81516.013162670002</v>
      </c>
      <c r="F16" s="576">
        <v>95888.599099810017</v>
      </c>
      <c r="G16" s="576">
        <v>150045.08995246017</v>
      </c>
      <c r="H16" s="576">
        <v>281962</v>
      </c>
      <c r="I16" s="836" t="s">
        <v>436</v>
      </c>
      <c r="O16" s="829"/>
      <c r="P16" s="829"/>
      <c r="Q16" s="829"/>
      <c r="R16" s="829"/>
    </row>
    <row r="17" spans="2:18" s="364" customFormat="1" ht="23.25" customHeight="1" x14ac:dyDescent="0.2">
      <c r="B17" s="594" t="s">
        <v>419</v>
      </c>
      <c r="C17" s="576">
        <v>175794.84619393424</v>
      </c>
      <c r="D17" s="576">
        <v>210064.92042098078</v>
      </c>
      <c r="E17" s="576">
        <v>328518.90574619884</v>
      </c>
      <c r="F17" s="576">
        <v>351018.15943068365</v>
      </c>
      <c r="G17" s="576">
        <v>1047661.84650601</v>
      </c>
      <c r="H17" s="576">
        <v>1138889.7727441282</v>
      </c>
      <c r="I17" s="836" t="s">
        <v>420</v>
      </c>
      <c r="O17" s="829"/>
      <c r="P17" s="829"/>
      <c r="Q17" s="829"/>
      <c r="R17" s="829"/>
    </row>
    <row r="18" spans="2:18" s="364" customFormat="1" ht="23.25" customHeight="1" x14ac:dyDescent="0.2">
      <c r="B18" s="594" t="s">
        <v>1749</v>
      </c>
      <c r="C18" s="576">
        <v>6507.1046530000012</v>
      </c>
      <c r="D18" s="576">
        <v>2947.7235870199993</v>
      </c>
      <c r="E18" s="576">
        <v>7006.4923535099961</v>
      </c>
      <c r="F18" s="576">
        <v>7203.3852920199997</v>
      </c>
      <c r="G18" s="576">
        <v>24867.921128440008</v>
      </c>
      <c r="H18" s="576">
        <v>5210</v>
      </c>
      <c r="I18" s="836" t="s">
        <v>152</v>
      </c>
      <c r="O18" s="829"/>
      <c r="P18" s="829"/>
      <c r="Q18" s="829"/>
      <c r="R18" s="829"/>
    </row>
    <row r="19" spans="2:18" s="364" customFormat="1" ht="23.25" customHeight="1" x14ac:dyDescent="0.2">
      <c r="B19" s="594" t="s">
        <v>604</v>
      </c>
      <c r="C19" s="576">
        <v>292359.95973251772</v>
      </c>
      <c r="D19" s="576">
        <v>186752.89161983095</v>
      </c>
      <c r="E19" s="576">
        <v>382184.24764928996</v>
      </c>
      <c r="F19" s="576">
        <v>699918.7606286502</v>
      </c>
      <c r="G19" s="576">
        <v>342721.05795908079</v>
      </c>
      <c r="H19" s="576">
        <v>345736</v>
      </c>
      <c r="I19" s="836" t="s">
        <v>153</v>
      </c>
      <c r="K19" s="830"/>
      <c r="L19" s="830"/>
      <c r="M19" s="830"/>
      <c r="N19" s="830"/>
      <c r="O19" s="829"/>
      <c r="P19" s="829"/>
      <c r="Q19" s="829"/>
      <c r="R19" s="829"/>
    </row>
    <row r="20" spans="2:18" s="364" customFormat="1" ht="23.25" customHeight="1" x14ac:dyDescent="0.2">
      <c r="B20" s="592" t="s">
        <v>852</v>
      </c>
      <c r="C20" s="629">
        <v>2042269.4995219889</v>
      </c>
      <c r="D20" s="629">
        <v>1911858.534063461</v>
      </c>
      <c r="E20" s="629">
        <v>3037698.0100286249</v>
      </c>
      <c r="F20" s="629">
        <v>4173951.1077662976</v>
      </c>
      <c r="G20" s="629">
        <v>4573064.5511172805</v>
      </c>
      <c r="H20" s="629">
        <v>4754467.1311010281</v>
      </c>
      <c r="I20" s="709" t="s">
        <v>332</v>
      </c>
    </row>
    <row r="21" spans="2:18" s="830" customFormat="1" ht="9.9499999999999993" customHeight="1" thickBot="1" x14ac:dyDescent="0.25">
      <c r="B21" s="833"/>
      <c r="C21" s="1536"/>
      <c r="D21" s="1536"/>
      <c r="E21" s="1536"/>
      <c r="F21" s="1536"/>
      <c r="G21" s="1536"/>
      <c r="H21" s="1536"/>
      <c r="I21" s="837"/>
      <c r="K21" s="364"/>
      <c r="L21" s="364"/>
      <c r="M21" s="364"/>
      <c r="N21" s="364"/>
    </row>
    <row r="22" spans="2:18" s="830" customFormat="1" ht="9.9499999999999993" customHeight="1" thickTop="1" x14ac:dyDescent="0.2">
      <c r="B22" s="834"/>
      <c r="C22" s="576"/>
      <c r="D22" s="576"/>
      <c r="E22" s="576"/>
      <c r="F22" s="576"/>
      <c r="G22" s="576"/>
      <c r="H22" s="576"/>
      <c r="I22" s="838"/>
      <c r="K22" s="364"/>
      <c r="L22" s="364"/>
      <c r="M22" s="364"/>
      <c r="N22" s="364"/>
    </row>
    <row r="23" spans="2:18" s="364" customFormat="1" ht="23.1" customHeight="1" x14ac:dyDescent="0.2">
      <c r="B23" s="832" t="s">
        <v>564</v>
      </c>
      <c r="C23" s="576"/>
      <c r="D23" s="576"/>
      <c r="E23" s="576"/>
      <c r="F23" s="576"/>
      <c r="G23" s="576"/>
      <c r="H23" s="576"/>
      <c r="I23" s="835" t="s">
        <v>272</v>
      </c>
    </row>
    <row r="24" spans="2:18" s="364" customFormat="1" ht="9" customHeight="1" x14ac:dyDescent="0.2">
      <c r="B24" s="594"/>
      <c r="C24" s="590"/>
      <c r="D24" s="590"/>
      <c r="E24" s="590"/>
      <c r="F24" s="590"/>
      <c r="G24" s="590"/>
      <c r="H24" s="590"/>
      <c r="I24" s="836"/>
    </row>
    <row r="25" spans="2:18" s="364" customFormat="1" ht="23.25" customHeight="1" x14ac:dyDescent="0.2">
      <c r="B25" s="594" t="s">
        <v>841</v>
      </c>
      <c r="C25" s="576">
        <v>12183.821474420314</v>
      </c>
      <c r="D25" s="576">
        <v>9967.7707217225397</v>
      </c>
      <c r="E25" s="576">
        <v>9313.250400005978</v>
      </c>
      <c r="F25" s="576">
        <v>12224.573518108069</v>
      </c>
      <c r="G25" s="576">
        <v>11463.166162879306</v>
      </c>
      <c r="H25" s="576">
        <v>11213.420789402953</v>
      </c>
      <c r="I25" s="836" t="s">
        <v>592</v>
      </c>
    </row>
    <row r="26" spans="2:18" s="364" customFormat="1" ht="23.25" customHeight="1" x14ac:dyDescent="0.2">
      <c r="B26" s="594" t="s">
        <v>428</v>
      </c>
      <c r="C26" s="576">
        <v>3.4378942499999998</v>
      </c>
      <c r="D26" s="576">
        <v>16.8685957</v>
      </c>
      <c r="E26" s="576">
        <v>548.27812079</v>
      </c>
      <c r="F26" s="576">
        <v>413.55662457000005</v>
      </c>
      <c r="G26" s="576">
        <v>626.54788041599988</v>
      </c>
      <c r="H26" s="576">
        <v>1298</v>
      </c>
      <c r="I26" s="836" t="s">
        <v>436</v>
      </c>
    </row>
    <row r="27" spans="2:18" s="364" customFormat="1" ht="23.25" customHeight="1" x14ac:dyDescent="0.2">
      <c r="B27" s="594" t="s">
        <v>419</v>
      </c>
      <c r="C27" s="576">
        <v>5019.1766088031236</v>
      </c>
      <c r="D27" s="576">
        <v>3928.0664760370764</v>
      </c>
      <c r="E27" s="576">
        <v>1133.7088035723334</v>
      </c>
      <c r="F27" s="576">
        <v>1474.1266293939996</v>
      </c>
      <c r="G27" s="576">
        <v>1261.8719026350002</v>
      </c>
      <c r="H27" s="576">
        <v>1397.3279092750001</v>
      </c>
      <c r="I27" s="836" t="s">
        <v>420</v>
      </c>
    </row>
    <row r="28" spans="2:18" s="364" customFormat="1" ht="23.25" customHeight="1" x14ac:dyDescent="0.2">
      <c r="B28" s="594" t="s">
        <v>1749</v>
      </c>
      <c r="C28" s="576">
        <v>48.540977942000012</v>
      </c>
      <c r="D28" s="576">
        <v>22.068232625000004</v>
      </c>
      <c r="E28" s="576">
        <v>14.820601925000002</v>
      </c>
      <c r="F28" s="576">
        <v>47.588461000000002</v>
      </c>
      <c r="G28" s="576">
        <v>15.781920277999999</v>
      </c>
      <c r="H28" s="576">
        <v>8</v>
      </c>
      <c r="I28" s="836" t="s">
        <v>152</v>
      </c>
    </row>
    <row r="29" spans="2:18" s="364" customFormat="1" ht="23.25" customHeight="1" x14ac:dyDescent="0.2">
      <c r="B29" s="594" t="s">
        <v>604</v>
      </c>
      <c r="C29" s="576">
        <v>1865.258608035002</v>
      </c>
      <c r="D29" s="576">
        <v>952.90934321300085</v>
      </c>
      <c r="E29" s="576">
        <v>232.87365275099998</v>
      </c>
      <c r="F29" s="576">
        <v>264.37898000299998</v>
      </c>
      <c r="G29" s="576">
        <v>247.00044157500008</v>
      </c>
      <c r="H29" s="576">
        <v>326</v>
      </c>
      <c r="I29" s="836" t="s">
        <v>153</v>
      </c>
      <c r="K29" s="831"/>
      <c r="L29" s="831"/>
      <c r="M29" s="831"/>
      <c r="N29" s="831"/>
    </row>
    <row r="30" spans="2:18" s="364" customFormat="1" ht="23.25" customHeight="1" x14ac:dyDescent="0.2">
      <c r="B30" s="592" t="s">
        <v>852</v>
      </c>
      <c r="C30" s="629">
        <v>19120.235563450442</v>
      </c>
      <c r="D30" s="629">
        <v>14887.683369297618</v>
      </c>
      <c r="E30" s="629">
        <v>11242.931579044311</v>
      </c>
      <c r="F30" s="629">
        <v>14424.224213075067</v>
      </c>
      <c r="G30" s="629">
        <v>13614.368307783307</v>
      </c>
      <c r="H30" s="629">
        <v>14242.748698677953</v>
      </c>
      <c r="I30" s="709" t="s">
        <v>332</v>
      </c>
    </row>
    <row r="31" spans="2:18" s="257" customFormat="1" ht="15" customHeight="1" thickBot="1" x14ac:dyDescent="0.75">
      <c r="B31" s="667"/>
      <c r="C31" s="668"/>
      <c r="D31" s="668"/>
      <c r="E31" s="668"/>
      <c r="F31" s="668"/>
      <c r="G31" s="668"/>
      <c r="H31" s="1537"/>
      <c r="I31" s="669"/>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71" t="s">
        <v>1849</v>
      </c>
      <c r="C34" s="1938"/>
      <c r="D34" s="1938"/>
      <c r="E34" s="1938"/>
      <c r="F34" s="1938"/>
      <c r="G34" s="1938"/>
      <c r="H34" s="1938"/>
      <c r="I34" s="1938"/>
      <c r="K34" s="37"/>
      <c r="L34" s="37"/>
      <c r="M34" s="37"/>
      <c r="N34" s="37"/>
    </row>
    <row r="35" spans="2:22" ht="12.75" customHeight="1" x14ac:dyDescent="0.85">
      <c r="B35" s="674"/>
      <c r="C35" s="675"/>
      <c r="D35" s="675"/>
      <c r="E35" s="675"/>
      <c r="F35" s="675"/>
      <c r="G35" s="675"/>
      <c r="H35" s="675"/>
      <c r="I35" s="675"/>
      <c r="N35" s="100"/>
    </row>
    <row r="36" spans="2:22" ht="36.75" x14ac:dyDescent="0.85">
      <c r="B36" s="1771" t="s">
        <v>1850</v>
      </c>
      <c r="C36" s="1938"/>
      <c r="D36" s="1938"/>
      <c r="E36" s="1938"/>
      <c r="F36" s="1938"/>
      <c r="G36" s="1938"/>
      <c r="H36" s="1938"/>
      <c r="I36" s="1938"/>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4" t="s">
        <v>1720</v>
      </c>
      <c r="C38" s="416"/>
      <c r="D38" s="416"/>
      <c r="E38" s="416"/>
      <c r="F38" s="416"/>
      <c r="G38" s="416"/>
      <c r="H38" s="416"/>
      <c r="I38" s="228" t="s">
        <v>1724</v>
      </c>
      <c r="K38" s="42"/>
      <c r="L38" s="42"/>
      <c r="M38" s="42"/>
      <c r="N38" s="42"/>
    </row>
    <row r="39" spans="2:22" ht="12" customHeight="1" thickBot="1" x14ac:dyDescent="0.7">
      <c r="B39" s="101"/>
      <c r="I39" s="99"/>
      <c r="J39" s="99"/>
      <c r="K39" s="82"/>
      <c r="L39" s="82"/>
      <c r="M39" s="82"/>
      <c r="N39" s="82"/>
    </row>
    <row r="40" spans="2:22" s="257" customFormat="1" ht="23.1" customHeight="1" thickTop="1" x14ac:dyDescent="0.7">
      <c r="B40" s="1959" t="s">
        <v>885</v>
      </c>
      <c r="C40" s="1758">
        <v>2014</v>
      </c>
      <c r="D40" s="1758" t="s">
        <v>1887</v>
      </c>
      <c r="E40" s="1758" t="s">
        <v>1889</v>
      </c>
      <c r="F40" s="1758">
        <v>2017</v>
      </c>
      <c r="G40" s="1758">
        <v>2018</v>
      </c>
      <c r="H40" s="1758">
        <v>2019</v>
      </c>
      <c r="I40" s="1962" t="s">
        <v>884</v>
      </c>
      <c r="J40" s="338"/>
      <c r="K40" s="338"/>
      <c r="L40" s="338"/>
      <c r="M40" s="338"/>
      <c r="N40" s="338"/>
    </row>
    <row r="41" spans="2:22" s="257" customFormat="1" ht="23.1" customHeight="1" x14ac:dyDescent="0.7">
      <c r="B41" s="1960"/>
      <c r="C41" s="1759"/>
      <c r="D41" s="1759"/>
      <c r="E41" s="1759"/>
      <c r="F41" s="1759"/>
      <c r="G41" s="1759"/>
      <c r="H41" s="1759"/>
      <c r="I41" s="1963"/>
    </row>
    <row r="42" spans="2:22" s="257" customFormat="1" ht="23.1" customHeight="1" x14ac:dyDescent="0.7">
      <c r="B42" s="1961"/>
      <c r="C42" s="1760"/>
      <c r="D42" s="1760"/>
      <c r="E42" s="1760"/>
      <c r="F42" s="1760"/>
      <c r="G42" s="1760"/>
      <c r="H42" s="1760"/>
      <c r="I42" s="1964"/>
      <c r="K42" s="338"/>
      <c r="L42" s="338"/>
      <c r="M42" s="338"/>
      <c r="N42" s="338"/>
    </row>
    <row r="43" spans="2:22" s="319" customFormat="1" ht="9" customHeight="1" x14ac:dyDescent="0.7">
      <c r="B43" s="663"/>
      <c r="C43" s="664"/>
      <c r="D43" s="664"/>
      <c r="E43" s="664"/>
      <c r="F43" s="664"/>
      <c r="G43" s="664"/>
      <c r="H43" s="664"/>
      <c r="I43" s="665"/>
      <c r="K43" s="257"/>
      <c r="L43" s="257"/>
      <c r="M43" s="257"/>
      <c r="N43" s="257"/>
    </row>
    <row r="44" spans="2:22" s="359" customFormat="1" ht="23.25" customHeight="1" x14ac:dyDescent="0.2">
      <c r="B44" s="834" t="s">
        <v>1511</v>
      </c>
      <c r="C44" s="851">
        <v>1151860.5768583699</v>
      </c>
      <c r="D44" s="851">
        <v>1039456.6020636731</v>
      </c>
      <c r="E44" s="1710">
        <v>1682107.7833186202</v>
      </c>
      <c r="F44" s="1580">
        <v>2575012.9375632205</v>
      </c>
      <c r="G44" s="1580">
        <v>2564381.9137093928</v>
      </c>
      <c r="H44" s="1580">
        <v>2425513.2885387251</v>
      </c>
      <c r="I44" s="836" t="s">
        <v>1522</v>
      </c>
      <c r="K44" s="364"/>
      <c r="L44" s="364"/>
      <c r="M44" s="364"/>
      <c r="N44" s="364"/>
    </row>
    <row r="45" spans="2:22" s="364" customFormat="1" ht="23.25" customHeight="1" x14ac:dyDescent="0.2">
      <c r="B45" s="834" t="s">
        <v>1512</v>
      </c>
      <c r="C45" s="851">
        <v>361434.50356510998</v>
      </c>
      <c r="D45" s="851">
        <v>393525.51559208875</v>
      </c>
      <c r="E45" s="1710">
        <v>432401.81687856</v>
      </c>
      <c r="F45" s="1580">
        <v>314623.20644170995</v>
      </c>
      <c r="G45" s="1580">
        <v>305516.76660646917</v>
      </c>
      <c r="H45" s="1580">
        <v>428779.86080973956</v>
      </c>
      <c r="I45" s="836" t="s">
        <v>809</v>
      </c>
      <c r="K45" s="359"/>
      <c r="L45" s="359"/>
      <c r="M45" s="359"/>
      <c r="N45" s="359"/>
    </row>
    <row r="46" spans="2:22" s="359" customFormat="1" ht="23.25" customHeight="1" x14ac:dyDescent="0.2">
      <c r="B46" s="834" t="s">
        <v>1514</v>
      </c>
      <c r="C46" s="851">
        <v>25468.574300440025</v>
      </c>
      <c r="D46" s="851">
        <v>34831.563319309957</v>
      </c>
      <c r="E46" s="1710">
        <v>63008.055854860002</v>
      </c>
      <c r="F46" s="1580">
        <v>108969.82985098007</v>
      </c>
      <c r="G46" s="1580">
        <v>120845.4609501699</v>
      </c>
      <c r="H46" s="1580">
        <v>103651.58053418998</v>
      </c>
      <c r="I46" s="836" t="s">
        <v>1524</v>
      </c>
    </row>
    <row r="47" spans="2:22" s="364" customFormat="1" ht="23.25" customHeight="1" x14ac:dyDescent="0.2">
      <c r="B47" s="834" t="s">
        <v>1517</v>
      </c>
      <c r="C47" s="851">
        <v>17880.380000929985</v>
      </c>
      <c r="D47" s="851">
        <v>18992.926410579985</v>
      </c>
      <c r="E47" s="1710">
        <v>32938.811455579991</v>
      </c>
      <c r="F47" s="1580">
        <v>13269.217554009998</v>
      </c>
      <c r="G47" s="1580">
        <v>1751.3191816000001</v>
      </c>
      <c r="H47" s="1580">
        <v>2.6249400000000001</v>
      </c>
      <c r="I47" s="836" t="s">
        <v>813</v>
      </c>
    </row>
    <row r="48" spans="2:22" s="364" customFormat="1" ht="23.25" customHeight="1" x14ac:dyDescent="0.2">
      <c r="B48" s="834" t="s">
        <v>1513</v>
      </c>
      <c r="C48" s="851">
        <v>1553.1399368299999</v>
      </c>
      <c r="D48" s="851">
        <v>471.33520622000003</v>
      </c>
      <c r="E48" s="1580">
        <v>633.83484501999999</v>
      </c>
      <c r="F48" s="1580">
        <v>143.78054493000002</v>
      </c>
      <c r="G48" s="1580">
        <v>160.98967340000002</v>
      </c>
      <c r="H48" s="1580">
        <v>85.422646000000015</v>
      </c>
      <c r="I48" s="836" t="s">
        <v>1523</v>
      </c>
    </row>
    <row r="49" spans="2:14" s="359" customFormat="1" ht="23.25" customHeight="1" x14ac:dyDescent="0.2">
      <c r="B49" s="834" t="s">
        <v>1515</v>
      </c>
      <c r="C49" s="851">
        <v>1067.9733968599999</v>
      </c>
      <c r="D49" s="851">
        <v>602.33060682999997</v>
      </c>
      <c r="E49" s="1580">
        <v>953.29641447999995</v>
      </c>
      <c r="F49" s="1580">
        <v>781.84727318</v>
      </c>
      <c r="G49" s="1580">
        <v>703.21614659999977</v>
      </c>
      <c r="H49" s="1580">
        <v>633.28499122000005</v>
      </c>
      <c r="I49" s="836" t="s">
        <v>811</v>
      </c>
      <c r="K49" s="364"/>
      <c r="L49" s="364"/>
      <c r="M49" s="364"/>
      <c r="N49" s="364"/>
    </row>
    <row r="50" spans="2:14" s="359" customFormat="1" ht="23.25" customHeight="1" x14ac:dyDescent="0.2">
      <c r="B50" s="834" t="s">
        <v>1518</v>
      </c>
      <c r="C50" s="851">
        <v>570.42607735999991</v>
      </c>
      <c r="D50" s="851">
        <v>861.16092084999968</v>
      </c>
      <c r="E50" s="1710">
        <v>902.10160248000011</v>
      </c>
      <c r="F50" s="1580">
        <v>1047.9938503199999</v>
      </c>
      <c r="G50" s="1580">
        <v>1234.7381272300001</v>
      </c>
      <c r="H50" s="1580">
        <v>1178.3038318899999</v>
      </c>
      <c r="I50" s="836" t="s">
        <v>1521</v>
      </c>
    </row>
    <row r="51" spans="2:14" s="364" customFormat="1" ht="23.25" customHeight="1" x14ac:dyDescent="0.2">
      <c r="B51" s="834" t="s">
        <v>1516</v>
      </c>
      <c r="C51" s="851">
        <v>471.63103851999995</v>
      </c>
      <c r="D51" s="851">
        <v>213.09355790999999</v>
      </c>
      <c r="E51" s="1580">
        <v>74.679000000000002</v>
      </c>
      <c r="F51" s="1580">
        <v>1184.81397077</v>
      </c>
      <c r="G51" s="1580">
        <v>830.64588863000006</v>
      </c>
      <c r="H51" s="1580">
        <v>8386.321815719999</v>
      </c>
      <c r="I51" s="836" t="s">
        <v>815</v>
      </c>
      <c r="K51" s="830"/>
      <c r="L51" s="830"/>
      <c r="M51" s="830"/>
      <c r="N51" s="830"/>
    </row>
    <row r="52" spans="2:14" s="364" customFormat="1" ht="23.25" customHeight="1" x14ac:dyDescent="0.2">
      <c r="B52" s="834" t="s">
        <v>1519</v>
      </c>
      <c r="C52" s="851">
        <v>3.222</v>
      </c>
      <c r="D52" s="851">
        <v>20.001392450000001</v>
      </c>
      <c r="E52" s="1711">
        <v>0</v>
      </c>
      <c r="F52" s="1580">
        <v>12.358599999999999</v>
      </c>
      <c r="G52" s="1711">
        <v>0</v>
      </c>
      <c r="H52" s="1580">
        <v>55.916077100000003</v>
      </c>
      <c r="I52" s="836" t="s">
        <v>819</v>
      </c>
    </row>
    <row r="53" spans="2:14" s="364" customFormat="1" ht="23.25" customHeight="1" x14ac:dyDescent="0.2">
      <c r="B53" s="834" t="s">
        <v>1582</v>
      </c>
      <c r="C53" s="864">
        <v>0</v>
      </c>
      <c r="D53" s="864">
        <v>5326.0372858000001</v>
      </c>
      <c r="E53" s="851">
        <v>31.226178780000001</v>
      </c>
      <c r="F53" s="851">
        <v>93.338999999999999</v>
      </c>
      <c r="G53" s="851">
        <v>3332.3671655999997</v>
      </c>
      <c r="H53" s="864">
        <v>0</v>
      </c>
      <c r="I53" s="836" t="s">
        <v>1594</v>
      </c>
    </row>
    <row r="54" spans="2:14" s="364" customFormat="1" ht="23.25" customHeight="1" x14ac:dyDescent="0.2">
      <c r="B54" s="834" t="s">
        <v>816</v>
      </c>
      <c r="C54" s="864">
        <v>504.98278878000002</v>
      </c>
      <c r="D54" s="864">
        <v>790.98393371999998</v>
      </c>
      <c r="E54" s="851">
        <v>1538.87255684</v>
      </c>
      <c r="F54" s="1710">
        <v>943.02881467999998</v>
      </c>
      <c r="G54" s="1580">
        <v>711.73081889000014</v>
      </c>
      <c r="H54" s="1580">
        <v>304.95558676000002</v>
      </c>
      <c r="I54" s="836" t="s">
        <v>1595</v>
      </c>
    </row>
    <row r="55" spans="2:14" s="364" customFormat="1" ht="23.25" customHeight="1" x14ac:dyDescent="0.2">
      <c r="B55" s="834" t="s">
        <v>1583</v>
      </c>
      <c r="C55" s="864">
        <v>1389.35367075</v>
      </c>
      <c r="D55" s="864">
        <v>1590.6308877866754</v>
      </c>
      <c r="E55" s="1710">
        <v>21416.550579269995</v>
      </c>
      <c r="F55" s="1580">
        <v>1431.2369090100003</v>
      </c>
      <c r="G55" s="1580">
        <v>2733.2513552</v>
      </c>
      <c r="H55" s="1580">
        <v>442.25076214999962</v>
      </c>
      <c r="I55" s="836" t="s">
        <v>1590</v>
      </c>
    </row>
    <row r="56" spans="2:14" s="364" customFormat="1" ht="23.25" customHeight="1" x14ac:dyDescent="0.2">
      <c r="B56" s="834" t="s">
        <v>1584</v>
      </c>
      <c r="C56" s="864">
        <v>223.0745</v>
      </c>
      <c r="D56" s="864">
        <v>59.002488149999998</v>
      </c>
      <c r="E56" s="1580">
        <v>1415.2979090900001</v>
      </c>
      <c r="F56" s="1580">
        <v>578.04358718000003</v>
      </c>
      <c r="G56" s="1580">
        <v>18.003174999999999</v>
      </c>
      <c r="H56" s="1580">
        <v>8782.4920000000002</v>
      </c>
      <c r="I56" s="836" t="s">
        <v>1592</v>
      </c>
    </row>
    <row r="57" spans="2:14" s="364" customFormat="1" ht="23.25" customHeight="1" x14ac:dyDescent="0.2">
      <c r="B57" s="834" t="s">
        <v>1585</v>
      </c>
      <c r="C57" s="864">
        <v>22.75881</v>
      </c>
      <c r="D57" s="864">
        <v>38.340776389999988</v>
      </c>
      <c r="E57" s="1580">
        <v>70.064165000000003</v>
      </c>
      <c r="F57" s="1580">
        <v>78.697539000000006</v>
      </c>
      <c r="G57" s="1580">
        <v>87.767042500000002</v>
      </c>
      <c r="H57" s="1580">
        <v>135.59775999999999</v>
      </c>
      <c r="I57" s="836" t="s">
        <v>1591</v>
      </c>
    </row>
    <row r="58" spans="2:14" s="364" customFormat="1" ht="23.25" customHeight="1" x14ac:dyDescent="0.2">
      <c r="B58" s="834" t="s">
        <v>1520</v>
      </c>
      <c r="C58" s="851">
        <v>394.97794073974609</v>
      </c>
      <c r="D58" s="851">
        <v>560.90860764007084</v>
      </c>
      <c r="E58" s="1710">
        <v>979.96035839989781</v>
      </c>
      <c r="F58" s="1580">
        <v>1751.8718161405995</v>
      </c>
      <c r="G58" s="1580">
        <v>5460.4657305898099</v>
      </c>
      <c r="H58" s="1580">
        <v>4717.4580634091981</v>
      </c>
      <c r="I58" s="836" t="s">
        <v>1593</v>
      </c>
    </row>
    <row r="59" spans="2:14" s="359" customFormat="1" ht="23.25" customHeight="1" x14ac:dyDescent="0.2">
      <c r="B59" s="592" t="s">
        <v>852</v>
      </c>
      <c r="C59" s="850">
        <v>1562845.5748846901</v>
      </c>
      <c r="D59" s="850">
        <v>1497340.4330493985</v>
      </c>
      <c r="E59" s="1658">
        <v>2238472.35111698</v>
      </c>
      <c r="F59" s="1658">
        <v>3019922.2033151309</v>
      </c>
      <c r="G59" s="1581">
        <v>3007768.6355712716</v>
      </c>
      <c r="H59" s="1581">
        <v>2982669.3583569042</v>
      </c>
      <c r="I59" s="709" t="s">
        <v>332</v>
      </c>
      <c r="K59" s="830"/>
      <c r="L59" s="830"/>
      <c r="M59" s="830"/>
      <c r="N59" s="830"/>
    </row>
    <row r="60" spans="2:14" s="255" customFormat="1" ht="9.9499999999999993" customHeight="1" thickBot="1" x14ac:dyDescent="0.75">
      <c r="B60" s="673"/>
      <c r="C60" s="670"/>
      <c r="D60" s="670"/>
      <c r="E60" s="670"/>
      <c r="F60" s="670"/>
      <c r="G60" s="670"/>
      <c r="H60" s="670"/>
      <c r="I60" s="666"/>
      <c r="K60" s="257"/>
      <c r="L60" s="257"/>
      <c r="M60" s="257"/>
      <c r="N60" s="257"/>
    </row>
    <row r="61" spans="2:14" s="257" customFormat="1" ht="9" customHeight="1" thickTop="1" x14ac:dyDescent="0.7"/>
    <row r="62" spans="2:14" s="416" customFormat="1" ht="18.75" customHeight="1" x14ac:dyDescent="0.5">
      <c r="B62" s="333" t="s">
        <v>1750</v>
      </c>
      <c r="C62" s="333"/>
      <c r="D62" s="333"/>
      <c r="E62" s="333"/>
      <c r="F62" s="333"/>
      <c r="G62" s="333"/>
      <c r="H62" s="333"/>
      <c r="I62" s="333" t="s">
        <v>1751</v>
      </c>
    </row>
    <row r="63" spans="2:14" s="53" customFormat="1" ht="20.25" customHeight="1" x14ac:dyDescent="0.5">
      <c r="B63" s="63"/>
      <c r="K63" s="48"/>
      <c r="L63" s="48"/>
      <c r="M63" s="48"/>
      <c r="N63" s="48"/>
    </row>
  </sheetData>
  <mergeCells count="20">
    <mergeCell ref="F40:F42"/>
    <mergeCell ref="G40:G42"/>
    <mergeCell ref="H40:H42"/>
    <mergeCell ref="B40:B42"/>
    <mergeCell ref="I40:I42"/>
    <mergeCell ref="C40:C42"/>
    <mergeCell ref="D40:D42"/>
    <mergeCell ref="E40:E42"/>
    <mergeCell ref="B3:I3"/>
    <mergeCell ref="B5:I5"/>
    <mergeCell ref="B34:I34"/>
    <mergeCell ref="B36:I36"/>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1" t="s">
        <v>1851</v>
      </c>
      <c r="C3" s="1772"/>
      <c r="D3" s="1772"/>
      <c r="E3" s="1772"/>
      <c r="F3" s="1772"/>
      <c r="G3" s="1772"/>
      <c r="H3" s="1772"/>
      <c r="I3" s="1772"/>
    </row>
    <row r="4" spans="2:22" s="5" customFormat="1" ht="9.75" customHeight="1" x14ac:dyDescent="0.85">
      <c r="B4" s="1551"/>
      <c r="C4" s="1551"/>
      <c r="D4" s="1551"/>
      <c r="E4" s="1551"/>
      <c r="F4" s="1551"/>
      <c r="G4" s="1551"/>
      <c r="H4" s="1551"/>
      <c r="I4" s="1551"/>
      <c r="J4" s="2"/>
    </row>
    <row r="5" spans="2:22" ht="36.75" x14ac:dyDescent="0.85">
      <c r="B5" s="1771" t="s">
        <v>1852</v>
      </c>
      <c r="C5" s="1772"/>
      <c r="D5" s="1772"/>
      <c r="E5" s="1772"/>
      <c r="F5" s="1772"/>
      <c r="G5" s="1772"/>
      <c r="H5" s="1772"/>
      <c r="I5" s="1772"/>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686" t="s">
        <v>1720</v>
      </c>
      <c r="C7" s="416"/>
      <c r="D7" s="416"/>
      <c r="E7" s="416"/>
      <c r="F7" s="416"/>
      <c r="G7" s="416"/>
      <c r="H7" s="416"/>
      <c r="I7" s="687" t="s">
        <v>1724</v>
      </c>
      <c r="J7" s="416"/>
      <c r="K7" s="416"/>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58" customFormat="1" ht="23.1" customHeight="1" thickTop="1" x14ac:dyDescent="0.7">
      <c r="B9" s="1965" t="s">
        <v>885</v>
      </c>
      <c r="C9" s="1758">
        <v>2014</v>
      </c>
      <c r="D9" s="1758" t="s">
        <v>1887</v>
      </c>
      <c r="E9" s="1758" t="s">
        <v>1889</v>
      </c>
      <c r="F9" s="1758" t="s">
        <v>1576</v>
      </c>
      <c r="G9" s="1758">
        <v>2018</v>
      </c>
      <c r="H9" s="1758">
        <v>2019</v>
      </c>
      <c r="I9" s="1968" t="s">
        <v>884</v>
      </c>
      <c r="J9" s="518"/>
      <c r="M9" s="518"/>
    </row>
    <row r="10" spans="2:22" s="358" customFormat="1" ht="23.1" customHeight="1" x14ac:dyDescent="0.7">
      <c r="B10" s="1966"/>
      <c r="C10" s="1759"/>
      <c r="D10" s="1759"/>
      <c r="E10" s="1759"/>
      <c r="F10" s="1759"/>
      <c r="G10" s="1759"/>
      <c r="H10" s="1759"/>
      <c r="I10" s="1969"/>
    </row>
    <row r="11" spans="2:22" s="358" customFormat="1" ht="23.1" customHeight="1" x14ac:dyDescent="0.7">
      <c r="B11" s="1967"/>
      <c r="C11" s="1760"/>
      <c r="D11" s="1760"/>
      <c r="E11" s="1760"/>
      <c r="F11" s="1760"/>
      <c r="G11" s="1760"/>
      <c r="H11" s="1760"/>
      <c r="I11" s="1970"/>
    </row>
    <row r="12" spans="2:22" s="632" customFormat="1" ht="9.9499999999999993" customHeight="1" x14ac:dyDescent="0.7">
      <c r="B12" s="676"/>
      <c r="C12" s="462"/>
      <c r="D12" s="462"/>
      <c r="E12" s="462"/>
      <c r="F12" s="462"/>
      <c r="G12" s="462"/>
      <c r="H12" s="462"/>
      <c r="I12" s="677"/>
    </row>
    <row r="13" spans="2:22" s="841" customFormat="1" ht="30.75" x14ac:dyDescent="0.2">
      <c r="B13" s="711" t="s">
        <v>421</v>
      </c>
      <c r="C13" s="840"/>
      <c r="D13" s="840"/>
      <c r="E13" s="840"/>
      <c r="F13" s="840"/>
      <c r="G13" s="840"/>
      <c r="H13" s="840"/>
      <c r="I13" s="845" t="s">
        <v>519</v>
      </c>
    </row>
    <row r="14" spans="2:22" s="589" customFormat="1" ht="9.9499999999999993" customHeight="1" x14ac:dyDescent="0.2">
      <c r="B14" s="711"/>
      <c r="C14" s="587"/>
      <c r="D14" s="587"/>
      <c r="E14" s="587"/>
      <c r="F14" s="587"/>
      <c r="G14" s="587"/>
      <c r="H14" s="587"/>
      <c r="I14" s="845"/>
    </row>
    <row r="15" spans="2:22" s="551" customFormat="1" ht="23.1" customHeight="1" x14ac:dyDescent="0.2">
      <c r="B15" s="842" t="s">
        <v>419</v>
      </c>
      <c r="C15" s="850">
        <v>175794.84619393427</v>
      </c>
      <c r="D15" s="850">
        <v>210064.92042098072</v>
      </c>
      <c r="E15" s="850">
        <v>328518.90574619983</v>
      </c>
      <c r="F15" s="850">
        <v>351018.15943067998</v>
      </c>
      <c r="G15" s="850">
        <v>1047661.8465060118</v>
      </c>
      <c r="H15" s="850">
        <v>1138889.7727441241</v>
      </c>
      <c r="I15" s="846" t="s">
        <v>420</v>
      </c>
    </row>
    <row r="16" spans="2:22" s="589" customFormat="1" ht="23.1" customHeight="1" x14ac:dyDescent="0.2">
      <c r="B16" s="843" t="s">
        <v>113</v>
      </c>
      <c r="C16" s="851">
        <v>67050.786434270005</v>
      </c>
      <c r="D16" s="851">
        <v>86808.557139399985</v>
      </c>
      <c r="E16" s="851">
        <v>145733.8685607198</v>
      </c>
      <c r="F16" s="851">
        <v>140022.95678341997</v>
      </c>
      <c r="G16" s="851">
        <v>336940.844173052</v>
      </c>
      <c r="H16" s="851">
        <v>399115.89484102366</v>
      </c>
      <c r="I16" s="847" t="s">
        <v>520</v>
      </c>
      <c r="J16" s="551"/>
    </row>
    <row r="17" spans="2:10" s="589" customFormat="1" ht="23.1" customHeight="1" x14ac:dyDescent="0.2">
      <c r="B17" s="843" t="s">
        <v>909</v>
      </c>
      <c r="C17" s="851">
        <v>71.969504309999991</v>
      </c>
      <c r="D17" s="851">
        <v>64.53818407</v>
      </c>
      <c r="E17" s="851">
        <v>591.47062502999972</v>
      </c>
      <c r="F17" s="851">
        <v>187.83018788999999</v>
      </c>
      <c r="G17" s="851">
        <v>171.17240423999999</v>
      </c>
      <c r="H17" s="851">
        <v>977.61179346815584</v>
      </c>
      <c r="I17" s="847" t="s">
        <v>910</v>
      </c>
      <c r="J17" s="551"/>
    </row>
    <row r="18" spans="2:10" s="589" customFormat="1" ht="23.1" customHeight="1" x14ac:dyDescent="0.2">
      <c r="B18" s="843" t="s">
        <v>1752</v>
      </c>
      <c r="C18" s="851">
        <v>45647.920229215117</v>
      </c>
      <c r="D18" s="851">
        <v>53119.733492775769</v>
      </c>
      <c r="E18" s="851">
        <v>21084.805791149993</v>
      </c>
      <c r="F18" s="851">
        <v>29377.12235614</v>
      </c>
      <c r="G18" s="851">
        <v>226441.85377758002</v>
      </c>
      <c r="H18" s="851">
        <v>216287.39631180911</v>
      </c>
      <c r="I18" s="847" t="s">
        <v>228</v>
      </c>
      <c r="J18" s="551"/>
    </row>
    <row r="19" spans="2:10" s="589" customFormat="1" ht="23.1" customHeight="1" x14ac:dyDescent="0.2">
      <c r="B19" s="843" t="s">
        <v>589</v>
      </c>
      <c r="C19" s="851">
        <v>6413.5946020600004</v>
      </c>
      <c r="D19" s="851">
        <v>9610.9543149599995</v>
      </c>
      <c r="E19" s="851">
        <v>12449.316563910003</v>
      </c>
      <c r="F19" s="851">
        <v>49515.439304079999</v>
      </c>
      <c r="G19" s="851">
        <v>15090.063569930002</v>
      </c>
      <c r="H19" s="851">
        <v>52267.518743435001</v>
      </c>
      <c r="I19" s="847" t="s">
        <v>114</v>
      </c>
      <c r="J19" s="551"/>
    </row>
    <row r="20" spans="2:10" s="589" customFormat="1" ht="23.1" customHeight="1" x14ac:dyDescent="0.2">
      <c r="B20" s="843" t="s">
        <v>115</v>
      </c>
      <c r="C20" s="851">
        <v>5633.5135208199972</v>
      </c>
      <c r="D20" s="851">
        <v>13699.658552800003</v>
      </c>
      <c r="E20" s="851">
        <v>52638.194960900008</v>
      </c>
      <c r="F20" s="851">
        <v>38263.122130420001</v>
      </c>
      <c r="G20" s="851">
        <v>59275.18925434001</v>
      </c>
      <c r="H20" s="851">
        <v>38730.470492405017</v>
      </c>
      <c r="I20" s="847" t="s">
        <v>521</v>
      </c>
      <c r="J20" s="551"/>
    </row>
    <row r="21" spans="2:10" s="589" customFormat="1" ht="23.1" customHeight="1" x14ac:dyDescent="0.2">
      <c r="B21" s="843" t="s">
        <v>116</v>
      </c>
      <c r="C21" s="851">
        <v>20379.460988820003</v>
      </c>
      <c r="D21" s="851">
        <v>15895.165067525999</v>
      </c>
      <c r="E21" s="851">
        <v>23134.465932879993</v>
      </c>
      <c r="F21" s="851">
        <v>22490.901215549991</v>
      </c>
      <c r="G21" s="851">
        <v>66398.165760620002</v>
      </c>
      <c r="H21" s="851">
        <v>84352.041220459476</v>
      </c>
      <c r="I21" s="847" t="s">
        <v>522</v>
      </c>
      <c r="J21" s="551"/>
    </row>
    <row r="22" spans="2:10" s="589" customFormat="1" ht="23.1" customHeight="1" x14ac:dyDescent="0.2">
      <c r="B22" s="843" t="s">
        <v>117</v>
      </c>
      <c r="C22" s="851">
        <v>14903.706174189152</v>
      </c>
      <c r="D22" s="851">
        <v>14469.818971337236</v>
      </c>
      <c r="E22" s="851">
        <v>37095.81512276001</v>
      </c>
      <c r="F22" s="851">
        <v>37410.983171040003</v>
      </c>
      <c r="G22" s="851">
        <v>258523.51224835974</v>
      </c>
      <c r="H22" s="851">
        <v>236577.63857317553</v>
      </c>
      <c r="I22" s="847" t="s">
        <v>118</v>
      </c>
      <c r="J22" s="551"/>
    </row>
    <row r="23" spans="2:10" s="589" customFormat="1" ht="23.1" customHeight="1" x14ac:dyDescent="0.2">
      <c r="B23" s="843" t="s">
        <v>119</v>
      </c>
      <c r="C23" s="851">
        <v>4217.4050163800011</v>
      </c>
      <c r="D23" s="851">
        <v>2808.5287411703434</v>
      </c>
      <c r="E23" s="851">
        <v>2952.2195536600002</v>
      </c>
      <c r="F23" s="851">
        <v>2494.46848821</v>
      </c>
      <c r="G23" s="851">
        <v>1833.0114365900004</v>
      </c>
      <c r="H23" s="851">
        <v>1781.4223639866111</v>
      </c>
      <c r="I23" s="847" t="s">
        <v>229</v>
      </c>
      <c r="J23" s="551"/>
    </row>
    <row r="24" spans="2:10" s="589" customFormat="1" ht="23.1" customHeight="1" x14ac:dyDescent="0.2">
      <c r="B24" s="843" t="s">
        <v>590</v>
      </c>
      <c r="C24" s="851">
        <v>11476.489723869998</v>
      </c>
      <c r="D24" s="851">
        <v>13587.965956941422</v>
      </c>
      <c r="E24" s="851">
        <v>32838.748635190001</v>
      </c>
      <c r="F24" s="851">
        <v>31255.335793930011</v>
      </c>
      <c r="G24" s="851">
        <v>82988.033881300013</v>
      </c>
      <c r="H24" s="851">
        <v>108799.77840436148</v>
      </c>
      <c r="I24" s="847" t="s">
        <v>226</v>
      </c>
      <c r="J24" s="551"/>
    </row>
    <row r="25" spans="2:10" s="589" customFormat="1" ht="23.1" customHeight="1" x14ac:dyDescent="0.2">
      <c r="B25" s="843" t="s">
        <v>591</v>
      </c>
      <c r="C25" s="851">
        <v>0</v>
      </c>
      <c r="D25" s="851">
        <v>0</v>
      </c>
      <c r="E25" s="851">
        <v>0</v>
      </c>
      <c r="F25" s="851">
        <v>0</v>
      </c>
      <c r="G25" s="851">
        <v>0</v>
      </c>
      <c r="H25" s="851">
        <v>0</v>
      </c>
      <c r="I25" s="847" t="s">
        <v>227</v>
      </c>
      <c r="J25" s="551"/>
    </row>
    <row r="26" spans="2:10" s="589" customFormat="1" ht="9.9499999999999993" customHeight="1" x14ac:dyDescent="0.2">
      <c r="B26" s="711"/>
      <c r="C26" s="852"/>
      <c r="D26" s="852"/>
      <c r="E26" s="852"/>
      <c r="F26" s="852"/>
      <c r="G26" s="852"/>
      <c r="H26" s="852"/>
      <c r="I26" s="845"/>
    </row>
    <row r="27" spans="2:10" s="551" customFormat="1" ht="23.1" customHeight="1" x14ac:dyDescent="0.2">
      <c r="B27" s="842" t="s">
        <v>841</v>
      </c>
      <c r="C27" s="850">
        <v>1562845.5748846903</v>
      </c>
      <c r="D27" s="850">
        <v>1497340.4330494003</v>
      </c>
      <c r="E27" s="850">
        <v>2238472.3511169599</v>
      </c>
      <c r="F27" s="850">
        <v>3019922.2033151342</v>
      </c>
      <c r="G27" s="850">
        <v>3007768.6355712987</v>
      </c>
      <c r="H27" s="850">
        <v>2982669.358356907</v>
      </c>
      <c r="I27" s="846" t="s">
        <v>592</v>
      </c>
    </row>
    <row r="28" spans="2:10" s="589" customFormat="1" ht="23.1" customHeight="1" x14ac:dyDescent="0.2">
      <c r="B28" s="843" t="s">
        <v>113</v>
      </c>
      <c r="C28" s="851">
        <v>393023.65758295008</v>
      </c>
      <c r="D28" s="851">
        <v>322908.32800346997</v>
      </c>
      <c r="E28" s="851">
        <v>424658.64547855005</v>
      </c>
      <c r="F28" s="851">
        <v>448869.84926359012</v>
      </c>
      <c r="G28" s="851">
        <v>541920.10489785997</v>
      </c>
      <c r="H28" s="851">
        <v>440872.00043300004</v>
      </c>
      <c r="I28" s="847" t="s">
        <v>520</v>
      </c>
      <c r="J28" s="551"/>
    </row>
    <row r="29" spans="2:10" s="589" customFormat="1" ht="23.1" customHeight="1" x14ac:dyDescent="0.2">
      <c r="B29" s="843" t="s">
        <v>909</v>
      </c>
      <c r="C29" s="851">
        <v>12849.168378509999</v>
      </c>
      <c r="D29" s="851">
        <v>7685.9744284400003</v>
      </c>
      <c r="E29" s="851">
        <v>12132.395542719998</v>
      </c>
      <c r="F29" s="851">
        <v>3215.8399909499999</v>
      </c>
      <c r="G29" s="851">
        <v>1977.6836863399994</v>
      </c>
      <c r="H29" s="851">
        <v>1923.9380515099997</v>
      </c>
      <c r="I29" s="847" t="s">
        <v>910</v>
      </c>
      <c r="J29" s="551"/>
    </row>
    <row r="30" spans="2:10" s="589" customFormat="1" ht="23.1" customHeight="1" x14ac:dyDescent="0.2">
      <c r="B30" s="843" t="s">
        <v>1752</v>
      </c>
      <c r="C30" s="851">
        <v>35149.291974899999</v>
      </c>
      <c r="D30" s="851">
        <v>63290.707436730008</v>
      </c>
      <c r="E30" s="851">
        <v>96944.112849119992</v>
      </c>
      <c r="F30" s="851">
        <v>103905.87906552001</v>
      </c>
      <c r="G30" s="851">
        <v>105536.66026901</v>
      </c>
      <c r="H30" s="851">
        <v>106004.98472607</v>
      </c>
      <c r="I30" s="847" t="s">
        <v>228</v>
      </c>
      <c r="J30" s="551"/>
    </row>
    <row r="31" spans="2:10" s="589" customFormat="1" ht="23.1" customHeight="1" x14ac:dyDescent="0.2">
      <c r="B31" s="843" t="s">
        <v>589</v>
      </c>
      <c r="C31" s="851">
        <v>608049.98146724002</v>
      </c>
      <c r="D31" s="851">
        <v>631713.64826459019</v>
      </c>
      <c r="E31" s="851">
        <v>902480.84995769965</v>
      </c>
      <c r="F31" s="851">
        <v>1515816.47005228</v>
      </c>
      <c r="G31" s="851">
        <v>1223933.5757957033</v>
      </c>
      <c r="H31" s="851">
        <v>1192140.9868534321</v>
      </c>
      <c r="I31" s="847" t="s">
        <v>114</v>
      </c>
      <c r="J31" s="551"/>
    </row>
    <row r="32" spans="2:10" s="589" customFormat="1" ht="23.1" customHeight="1" x14ac:dyDescent="0.2">
      <c r="B32" s="843" t="s">
        <v>115</v>
      </c>
      <c r="C32" s="851">
        <v>42153.967417279993</v>
      </c>
      <c r="D32" s="851">
        <v>30317.301109340002</v>
      </c>
      <c r="E32" s="851">
        <v>30074.667310730001</v>
      </c>
      <c r="F32" s="851">
        <v>26327.861858700002</v>
      </c>
      <c r="G32" s="851">
        <v>56300.922729290003</v>
      </c>
      <c r="H32" s="851">
        <v>52520.665358700018</v>
      </c>
      <c r="I32" s="847" t="s">
        <v>521</v>
      </c>
      <c r="J32" s="551"/>
    </row>
    <row r="33" spans="2:10" s="589" customFormat="1" ht="23.1" customHeight="1" x14ac:dyDescent="0.2">
      <c r="B33" s="843" t="s">
        <v>116</v>
      </c>
      <c r="C33" s="851">
        <v>133285.65763169</v>
      </c>
      <c r="D33" s="851">
        <v>156811.74106692002</v>
      </c>
      <c r="E33" s="851">
        <v>256108.7490171</v>
      </c>
      <c r="F33" s="851">
        <v>279599.00535759004</v>
      </c>
      <c r="G33" s="851">
        <v>313589.87239504996</v>
      </c>
      <c r="H33" s="851">
        <v>317797.94262877252</v>
      </c>
      <c r="I33" s="847" t="s">
        <v>522</v>
      </c>
      <c r="J33" s="551"/>
    </row>
    <row r="34" spans="2:10" s="589" customFormat="1" ht="23.1" customHeight="1" x14ac:dyDescent="0.2">
      <c r="B34" s="843" t="s">
        <v>117</v>
      </c>
      <c r="C34" s="851">
        <v>183642.03359669997</v>
      </c>
      <c r="D34" s="851">
        <v>146757.46351444334</v>
      </c>
      <c r="E34" s="851">
        <v>267535.25995998015</v>
      </c>
      <c r="F34" s="851">
        <v>361512.24438211403</v>
      </c>
      <c r="G34" s="851">
        <v>424524.20165878581</v>
      </c>
      <c r="H34" s="851">
        <v>398244.30245616997</v>
      </c>
      <c r="I34" s="847" t="s">
        <v>118</v>
      </c>
      <c r="J34" s="551"/>
    </row>
    <row r="35" spans="2:10" s="589" customFormat="1" ht="23.1" customHeight="1" x14ac:dyDescent="0.2">
      <c r="B35" s="843" t="s">
        <v>119</v>
      </c>
      <c r="C35" s="851">
        <v>130881.39241082003</v>
      </c>
      <c r="D35" s="851">
        <v>117457.54082517</v>
      </c>
      <c r="E35" s="851">
        <v>213228.74164557</v>
      </c>
      <c r="F35" s="851">
        <v>251612.98902887997</v>
      </c>
      <c r="G35" s="851">
        <v>307779.96068716986</v>
      </c>
      <c r="H35" s="851">
        <v>425936.39428916207</v>
      </c>
      <c r="I35" s="847" t="s">
        <v>229</v>
      </c>
      <c r="J35" s="551"/>
    </row>
    <row r="36" spans="2:10" s="589" customFormat="1" ht="23.1" customHeight="1" x14ac:dyDescent="0.2">
      <c r="B36" s="843" t="s">
        <v>590</v>
      </c>
      <c r="C36" s="851">
        <v>23810.424424600002</v>
      </c>
      <c r="D36" s="851">
        <v>20397.72840029667</v>
      </c>
      <c r="E36" s="851">
        <v>35308.929355490021</v>
      </c>
      <c r="F36" s="851">
        <v>29062.064315510001</v>
      </c>
      <c r="G36" s="851">
        <v>32205.653452089988</v>
      </c>
      <c r="H36" s="851">
        <v>47228.14356009</v>
      </c>
      <c r="I36" s="847" t="s">
        <v>226</v>
      </c>
      <c r="J36" s="551"/>
    </row>
    <row r="37" spans="2:10" s="589" customFormat="1" ht="23.1" customHeight="1" x14ac:dyDescent="0.2">
      <c r="B37" s="843" t="s">
        <v>591</v>
      </c>
      <c r="C37" s="851">
        <v>0</v>
      </c>
      <c r="D37" s="851">
        <v>0</v>
      </c>
      <c r="E37" s="851">
        <v>0</v>
      </c>
      <c r="F37" s="851">
        <v>0</v>
      </c>
      <c r="G37" s="851">
        <v>0</v>
      </c>
      <c r="H37" s="851">
        <v>0</v>
      </c>
      <c r="I37" s="847" t="s">
        <v>227</v>
      </c>
    </row>
    <row r="38" spans="2:10" s="589" customFormat="1" ht="9.9499999999999993" customHeight="1" thickBot="1" x14ac:dyDescent="0.25">
      <c r="B38" s="833"/>
      <c r="C38" s="1522"/>
      <c r="D38" s="1522"/>
      <c r="E38" s="1522"/>
      <c r="F38" s="1522"/>
      <c r="G38" s="1522"/>
      <c r="H38" s="1522"/>
      <c r="I38" s="848"/>
    </row>
    <row r="39" spans="2:10" s="589" customFormat="1" ht="9.9499999999999993" customHeight="1" thickTop="1" x14ac:dyDescent="0.2">
      <c r="B39" s="834"/>
      <c r="C39" s="851"/>
      <c r="D39" s="851"/>
      <c r="E39" s="851"/>
      <c r="F39" s="851"/>
      <c r="G39" s="851"/>
      <c r="H39" s="851"/>
      <c r="I39" s="847"/>
    </row>
    <row r="40" spans="2:10" s="841" customFormat="1" ht="23.1" customHeight="1" x14ac:dyDescent="0.2">
      <c r="B40" s="832" t="s">
        <v>0</v>
      </c>
      <c r="C40" s="853"/>
      <c r="D40" s="853"/>
      <c r="E40" s="853"/>
      <c r="F40" s="853"/>
      <c r="G40" s="853"/>
      <c r="H40" s="853"/>
      <c r="I40" s="845" t="s">
        <v>739</v>
      </c>
    </row>
    <row r="41" spans="2:10" s="589" customFormat="1" ht="9.9499999999999993" customHeight="1" x14ac:dyDescent="0.2">
      <c r="B41" s="711"/>
      <c r="C41" s="852"/>
      <c r="D41" s="852"/>
      <c r="E41" s="852"/>
      <c r="F41" s="852"/>
      <c r="G41" s="852"/>
      <c r="H41" s="852"/>
      <c r="I41" s="845"/>
    </row>
    <row r="42" spans="2:10" s="551" customFormat="1" ht="23.1" customHeight="1" x14ac:dyDescent="0.2">
      <c r="B42" s="842" t="s">
        <v>419</v>
      </c>
      <c r="C42" s="850">
        <v>175794.746193934</v>
      </c>
      <c r="D42" s="850">
        <v>210064.9204209809</v>
      </c>
      <c r="E42" s="850">
        <v>328518.90574619919</v>
      </c>
      <c r="F42" s="850">
        <v>351018.15943067987</v>
      </c>
      <c r="G42" s="850">
        <v>1047661.8465060127</v>
      </c>
      <c r="H42" s="850">
        <v>1138889.7727441257</v>
      </c>
      <c r="I42" s="846" t="s">
        <v>420</v>
      </c>
    </row>
    <row r="43" spans="2:10" s="589" customFormat="1" ht="23.1" customHeight="1" x14ac:dyDescent="0.2">
      <c r="B43" s="834" t="s">
        <v>636</v>
      </c>
      <c r="C43" s="851">
        <v>85009.685264880085</v>
      </c>
      <c r="D43" s="851">
        <v>108682.77672996941</v>
      </c>
      <c r="E43" s="851">
        <v>254401.10020206936</v>
      </c>
      <c r="F43" s="851">
        <v>231733.22748109986</v>
      </c>
      <c r="G43" s="851">
        <v>560676.1657904326</v>
      </c>
      <c r="H43" s="851">
        <v>668070.13016030705</v>
      </c>
      <c r="I43" s="847" t="s">
        <v>296</v>
      </c>
    </row>
    <row r="44" spans="2:10" s="589" customFormat="1" ht="23.1" customHeight="1" x14ac:dyDescent="0.2">
      <c r="B44" s="834" t="s">
        <v>767</v>
      </c>
      <c r="C44" s="851">
        <v>87722.573637464317</v>
      </c>
      <c r="D44" s="851">
        <v>98322.622526213221</v>
      </c>
      <c r="E44" s="851">
        <v>71036.568644999861</v>
      </c>
      <c r="F44" s="851">
        <v>116717.56717820997</v>
      </c>
      <c r="G44" s="851">
        <v>485271.51726015017</v>
      </c>
      <c r="H44" s="851">
        <v>469217.60165159858</v>
      </c>
      <c r="I44" s="849" t="s">
        <v>768</v>
      </c>
    </row>
    <row r="45" spans="2:10" s="589" customFormat="1" ht="23.1" customHeight="1" x14ac:dyDescent="0.2">
      <c r="B45" s="834" t="s">
        <v>565</v>
      </c>
      <c r="C45" s="851">
        <v>3062.4872915896199</v>
      </c>
      <c r="D45" s="851">
        <v>3059.5211647982537</v>
      </c>
      <c r="E45" s="851">
        <v>3081.2368991299982</v>
      </c>
      <c r="F45" s="851">
        <v>2567.3647713700011</v>
      </c>
      <c r="G45" s="851">
        <v>1714.1634554300001</v>
      </c>
      <c r="H45" s="851">
        <v>1602.040932219903</v>
      </c>
      <c r="I45" s="847" t="s">
        <v>297</v>
      </c>
    </row>
    <row r="46" spans="2:10" s="589" customFormat="1" ht="9.9499999999999993" customHeight="1" x14ac:dyDescent="0.2">
      <c r="B46" s="711"/>
      <c r="C46" s="852"/>
      <c r="D46" s="852"/>
      <c r="E46" s="852"/>
      <c r="F46" s="852"/>
      <c r="G46" s="852"/>
      <c r="H46" s="852"/>
      <c r="I46" s="845"/>
    </row>
    <row r="47" spans="2:10" s="551" customFormat="1" ht="23.1" customHeight="1" x14ac:dyDescent="0.2">
      <c r="B47" s="842" t="s">
        <v>841</v>
      </c>
      <c r="C47" s="850">
        <v>1562845.5748846889</v>
      </c>
      <c r="D47" s="850">
        <v>1497339.569655857</v>
      </c>
      <c r="E47" s="850">
        <v>2238472.3511169632</v>
      </c>
      <c r="F47" s="850">
        <v>3019922.2033151342</v>
      </c>
      <c r="G47" s="850">
        <v>3007769.4739273502</v>
      </c>
      <c r="H47" s="850">
        <v>2982669.3583569094</v>
      </c>
      <c r="I47" s="846" t="s">
        <v>592</v>
      </c>
    </row>
    <row r="48" spans="2:10" s="589" customFormat="1" ht="23.1" customHeight="1" x14ac:dyDescent="0.2">
      <c r="B48" s="834" t="s">
        <v>636</v>
      </c>
      <c r="C48" s="851">
        <v>275245.99415308994</v>
      </c>
      <c r="D48" s="851">
        <v>186311.58108062073</v>
      </c>
      <c r="E48" s="851">
        <v>245504.15553241034</v>
      </c>
      <c r="F48" s="851">
        <v>266690.42729066679</v>
      </c>
      <c r="G48" s="851">
        <v>297748.36937112996</v>
      </c>
      <c r="H48" s="851">
        <v>334450.90160213015</v>
      </c>
      <c r="I48" s="847" t="s">
        <v>296</v>
      </c>
    </row>
    <row r="49" spans="2:9" s="589" customFormat="1" ht="23.1" customHeight="1" x14ac:dyDescent="0.2">
      <c r="B49" s="834" t="s">
        <v>767</v>
      </c>
      <c r="C49" s="851">
        <v>1147438.7114645594</v>
      </c>
      <c r="D49" s="851">
        <v>1184231</v>
      </c>
      <c r="E49" s="851">
        <v>1780365.6363879927</v>
      </c>
      <c r="F49" s="851">
        <v>2481718.5827897275</v>
      </c>
      <c r="G49" s="851">
        <v>2380822</v>
      </c>
      <c r="H49" s="851">
        <v>2209218.2557126475</v>
      </c>
      <c r="I49" s="849" t="s">
        <v>768</v>
      </c>
    </row>
    <row r="50" spans="2:9" s="589" customFormat="1" ht="23.1" customHeight="1" x14ac:dyDescent="0.2">
      <c r="B50" s="834" t="s">
        <v>565</v>
      </c>
      <c r="C50" s="851">
        <v>140160.86926703952</v>
      </c>
      <c r="D50" s="851">
        <v>126796.98857523641</v>
      </c>
      <c r="E50" s="851">
        <v>212602.55919656</v>
      </c>
      <c r="F50" s="851">
        <v>271513.19323474006</v>
      </c>
      <c r="G50" s="851">
        <v>329199.10455622029</v>
      </c>
      <c r="H50" s="851">
        <v>439000.2010421321</v>
      </c>
      <c r="I50" s="847" t="s">
        <v>297</v>
      </c>
    </row>
    <row r="51" spans="2:9" s="589" customFormat="1" ht="9.9499999999999993" customHeight="1" thickBot="1" x14ac:dyDescent="0.25">
      <c r="B51" s="833"/>
      <c r="C51" s="1522"/>
      <c r="D51" s="1522"/>
      <c r="E51" s="1522"/>
      <c r="F51" s="1522"/>
      <c r="G51" s="1522"/>
      <c r="H51" s="1522"/>
      <c r="I51" s="848"/>
    </row>
    <row r="52" spans="2:9" s="589" customFormat="1" ht="9.9499999999999993" customHeight="1" thickTop="1" x14ac:dyDescent="0.2">
      <c r="B52" s="834"/>
      <c r="C52" s="851"/>
      <c r="D52" s="851"/>
      <c r="E52" s="851"/>
      <c r="F52" s="851"/>
      <c r="G52" s="851"/>
      <c r="H52" s="851"/>
      <c r="I52" s="847"/>
    </row>
    <row r="53" spans="2:9" s="841" customFormat="1" ht="23.1" customHeight="1" x14ac:dyDescent="0.2">
      <c r="B53" s="832" t="s">
        <v>593</v>
      </c>
      <c r="C53" s="853"/>
      <c r="D53" s="853"/>
      <c r="E53" s="853"/>
      <c r="F53" s="853"/>
      <c r="G53" s="853"/>
      <c r="H53" s="853"/>
      <c r="I53" s="845" t="s">
        <v>404</v>
      </c>
    </row>
    <row r="54" spans="2:9" s="589" customFormat="1" ht="9.9499999999999993" customHeight="1" x14ac:dyDescent="0.2">
      <c r="B54" s="711"/>
      <c r="C54" s="852"/>
      <c r="D54" s="852"/>
      <c r="E54" s="852"/>
      <c r="F54" s="852"/>
      <c r="G54" s="852"/>
      <c r="H54" s="852"/>
      <c r="I54" s="845"/>
    </row>
    <row r="55" spans="2:9" s="551" customFormat="1" ht="23.1" customHeight="1" x14ac:dyDescent="0.2">
      <c r="B55" s="842" t="s">
        <v>419</v>
      </c>
      <c r="C55" s="850">
        <v>175794.8461939343</v>
      </c>
      <c r="D55" s="850">
        <v>210064.92042098043</v>
      </c>
      <c r="E55" s="850">
        <v>328518.97511246032</v>
      </c>
      <c r="F55" s="850">
        <v>351017.59170815983</v>
      </c>
      <c r="G55" s="850">
        <v>1047661.8465060112</v>
      </c>
      <c r="H55" s="850">
        <v>1138889.7727441248</v>
      </c>
      <c r="I55" s="846" t="s">
        <v>420</v>
      </c>
    </row>
    <row r="56" spans="2:9" s="589" customFormat="1" ht="23.1" customHeight="1" x14ac:dyDescent="0.2">
      <c r="B56" s="834" t="s">
        <v>60</v>
      </c>
      <c r="C56" s="851">
        <v>96015.814700085146</v>
      </c>
      <c r="D56" s="851">
        <v>125267.62194626797</v>
      </c>
      <c r="E56" s="851">
        <v>145697</v>
      </c>
      <c r="F56" s="851">
        <v>147961</v>
      </c>
      <c r="G56" s="851">
        <v>487825.89649849071</v>
      </c>
      <c r="H56" s="851">
        <v>545418.0323983233</v>
      </c>
      <c r="I56" s="847" t="s">
        <v>836</v>
      </c>
    </row>
    <row r="57" spans="2:9" s="589" customFormat="1" ht="23.1" customHeight="1" x14ac:dyDescent="0.2">
      <c r="B57" s="844" t="s">
        <v>602</v>
      </c>
      <c r="C57" s="851">
        <v>56723.116692720003</v>
      </c>
      <c r="D57" s="851">
        <v>61396.367969130399</v>
      </c>
      <c r="E57" s="851">
        <v>146968.97511246029</v>
      </c>
      <c r="F57" s="851">
        <v>168474.01168272985</v>
      </c>
      <c r="G57" s="851">
        <v>321159.8399049805</v>
      </c>
      <c r="H57" s="851">
        <v>396073.86766401841</v>
      </c>
      <c r="I57" s="847" t="s">
        <v>797</v>
      </c>
    </row>
    <row r="58" spans="2:9" s="589" customFormat="1" ht="23.1" customHeight="1" x14ac:dyDescent="0.2">
      <c r="B58" s="834" t="s">
        <v>798</v>
      </c>
      <c r="C58" s="851">
        <v>23055.914801129151</v>
      </c>
      <c r="D58" s="851">
        <v>23400.930505582084</v>
      </c>
      <c r="E58" s="851">
        <v>35853</v>
      </c>
      <c r="F58" s="851">
        <v>34582.58002542999</v>
      </c>
      <c r="G58" s="851">
        <v>238676.11010254</v>
      </c>
      <c r="H58" s="851">
        <v>197397.87268178293</v>
      </c>
      <c r="I58" s="847" t="s">
        <v>799</v>
      </c>
    </row>
    <row r="59" spans="2:9" s="589" customFormat="1" ht="9.9499999999999993" customHeight="1" x14ac:dyDescent="0.2">
      <c r="B59" s="711"/>
      <c r="C59" s="852"/>
      <c r="D59" s="852"/>
      <c r="E59" s="852"/>
      <c r="F59" s="852"/>
      <c r="G59" s="852"/>
      <c r="H59" s="852"/>
      <c r="I59" s="845"/>
    </row>
    <row r="60" spans="2:9" s="551" customFormat="1" ht="23.1" customHeight="1" x14ac:dyDescent="0.2">
      <c r="B60" s="842" t="s">
        <v>841</v>
      </c>
      <c r="C60" s="850">
        <v>1562846.3654382993</v>
      </c>
      <c r="D60" s="850">
        <v>1497340.4330493999</v>
      </c>
      <c r="E60" s="850">
        <v>2238472.3511169604</v>
      </c>
      <c r="F60" s="850">
        <v>3019921.7932136678</v>
      </c>
      <c r="G60" s="850">
        <v>3007769.1608763533</v>
      </c>
      <c r="H60" s="850">
        <v>2982669.3583569089</v>
      </c>
      <c r="I60" s="846" t="s">
        <v>592</v>
      </c>
    </row>
    <row r="61" spans="2:9" s="589" customFormat="1" ht="23.1" customHeight="1" x14ac:dyDescent="0.2">
      <c r="B61" s="834" t="s">
        <v>60</v>
      </c>
      <c r="C61" s="851">
        <v>633689.04617523972</v>
      </c>
      <c r="D61" s="851">
        <v>622062.78444591013</v>
      </c>
      <c r="E61" s="851">
        <v>850644.82880086987</v>
      </c>
      <c r="F61" s="851">
        <v>1041347.54076572</v>
      </c>
      <c r="G61" s="851">
        <v>1099519.01985537</v>
      </c>
      <c r="H61" s="851">
        <v>978528.54270035017</v>
      </c>
      <c r="I61" s="847" t="s">
        <v>836</v>
      </c>
    </row>
    <row r="62" spans="2:9" s="589" customFormat="1" ht="23.1" customHeight="1" x14ac:dyDescent="0.2">
      <c r="B62" s="844" t="s">
        <v>602</v>
      </c>
      <c r="C62" s="851">
        <v>530523</v>
      </c>
      <c r="D62" s="851">
        <v>485046.12910804659</v>
      </c>
      <c r="E62" s="851">
        <v>771291.27795192064</v>
      </c>
      <c r="F62" s="851">
        <v>1284452.3999999999</v>
      </c>
      <c r="G62" s="851">
        <v>1112079.1410209832</v>
      </c>
      <c r="H62" s="851">
        <v>1215003.254428532</v>
      </c>
      <c r="I62" s="847" t="s">
        <v>797</v>
      </c>
    </row>
    <row r="63" spans="2:9" s="589" customFormat="1" ht="23.1" customHeight="1" x14ac:dyDescent="0.2">
      <c r="B63" s="834" t="s">
        <v>798</v>
      </c>
      <c r="C63" s="851">
        <v>398634.31926305953</v>
      </c>
      <c r="D63" s="851">
        <v>390231.51949544315</v>
      </c>
      <c r="E63" s="851">
        <v>616536.24436417001</v>
      </c>
      <c r="F63" s="851">
        <v>694121.85244794795</v>
      </c>
      <c r="G63" s="851">
        <v>796171</v>
      </c>
      <c r="H63" s="851">
        <v>789137.56122802664</v>
      </c>
      <c r="I63" s="847" t="s">
        <v>799</v>
      </c>
    </row>
    <row r="64" spans="2:9" s="589" customFormat="1" ht="9.9499999999999993" customHeight="1" thickBot="1" x14ac:dyDescent="0.25">
      <c r="B64" s="833"/>
      <c r="C64" s="1522"/>
      <c r="D64" s="1522"/>
      <c r="E64" s="1522"/>
      <c r="F64" s="1522"/>
      <c r="G64" s="1522"/>
      <c r="H64" s="1522"/>
      <c r="I64" s="848"/>
    </row>
    <row r="65" spans="2:9" s="589" customFormat="1" ht="9.9499999999999993" customHeight="1" thickTop="1" x14ac:dyDescent="0.2">
      <c r="B65" s="834"/>
      <c r="C65" s="851"/>
      <c r="D65" s="851"/>
      <c r="E65" s="851"/>
      <c r="F65" s="851"/>
      <c r="G65" s="851"/>
      <c r="H65" s="851"/>
      <c r="I65" s="847"/>
    </row>
    <row r="66" spans="2:9" s="841" customFormat="1" ht="23.1" customHeight="1" x14ac:dyDescent="0.2">
      <c r="B66" s="832" t="s">
        <v>594</v>
      </c>
      <c r="C66" s="853"/>
      <c r="D66" s="853"/>
      <c r="E66" s="853"/>
      <c r="F66" s="853"/>
      <c r="G66" s="853"/>
      <c r="H66" s="853"/>
      <c r="I66" s="845" t="s">
        <v>740</v>
      </c>
    </row>
    <row r="67" spans="2:9" s="589" customFormat="1" ht="9.9499999999999993" customHeight="1" x14ac:dyDescent="0.2">
      <c r="B67" s="711"/>
      <c r="C67" s="852"/>
      <c r="D67" s="852"/>
      <c r="E67" s="852"/>
      <c r="F67" s="852"/>
      <c r="G67" s="852"/>
      <c r="H67" s="852"/>
      <c r="I67" s="845"/>
    </row>
    <row r="68" spans="2:9" s="551" customFormat="1" ht="23.1" customHeight="1" x14ac:dyDescent="0.2">
      <c r="B68" s="842" t="s">
        <v>419</v>
      </c>
      <c r="C68" s="850">
        <v>175794.84619393427</v>
      </c>
      <c r="D68" s="850">
        <v>210064.92042098084</v>
      </c>
      <c r="E68" s="850">
        <v>328518.90574620001</v>
      </c>
      <c r="F68" s="850">
        <v>351018.15943067975</v>
      </c>
      <c r="G68" s="850">
        <v>1047661.8465060112</v>
      </c>
      <c r="H68" s="850">
        <v>1138889.7727441255</v>
      </c>
      <c r="I68" s="846" t="s">
        <v>420</v>
      </c>
    </row>
    <row r="69" spans="2:9" s="589" customFormat="1" ht="23.1" customHeight="1" x14ac:dyDescent="0.2">
      <c r="B69" s="834" t="s">
        <v>800</v>
      </c>
      <c r="C69" s="851">
        <v>52281.679547325111</v>
      </c>
      <c r="D69" s="851">
        <v>55628.725253415781</v>
      </c>
      <c r="E69" s="851">
        <v>14292.964097839998</v>
      </c>
      <c r="F69" s="851">
        <v>53533.485019740001</v>
      </c>
      <c r="G69" s="851">
        <v>19234.58370947</v>
      </c>
      <c r="H69" s="851">
        <v>58656.141127430281</v>
      </c>
      <c r="I69" s="847" t="s">
        <v>181</v>
      </c>
    </row>
    <row r="70" spans="2:9" s="589" customFormat="1" ht="23.1" customHeight="1" x14ac:dyDescent="0.2">
      <c r="B70" s="834" t="s">
        <v>871</v>
      </c>
      <c r="C70" s="851">
        <v>123513.16664660917</v>
      </c>
      <c r="D70" s="851">
        <v>154436.19516756505</v>
      </c>
      <c r="E70" s="851">
        <v>314225.94164835999</v>
      </c>
      <c r="F70" s="851">
        <v>297484.67441093974</v>
      </c>
      <c r="G70" s="851">
        <v>1028427.2627965412</v>
      </c>
      <c r="H70" s="851">
        <v>1080233.6316166951</v>
      </c>
      <c r="I70" s="847" t="s">
        <v>295</v>
      </c>
    </row>
    <row r="71" spans="2:9" s="589" customFormat="1" ht="9.9499999999999993" customHeight="1" x14ac:dyDescent="0.2">
      <c r="B71" s="711"/>
      <c r="C71" s="852"/>
      <c r="D71" s="852"/>
      <c r="E71" s="852"/>
      <c r="F71" s="852"/>
      <c r="G71" s="852"/>
      <c r="H71" s="852"/>
      <c r="I71" s="845"/>
    </row>
    <row r="72" spans="2:9" s="551" customFormat="1" ht="24" customHeight="1" x14ac:dyDescent="0.2">
      <c r="B72" s="842" t="s">
        <v>841</v>
      </c>
      <c r="C72" s="850">
        <v>1562845.5748846903</v>
      </c>
      <c r="D72" s="850">
        <v>1497340.4330493994</v>
      </c>
      <c r="E72" s="850">
        <v>2238472.3511169599</v>
      </c>
      <c r="F72" s="850">
        <v>3019921.5550832562</v>
      </c>
      <c r="G72" s="850">
        <v>3007768.6355712973</v>
      </c>
      <c r="H72" s="850">
        <v>2982669.3583569098</v>
      </c>
      <c r="I72" s="846" t="s">
        <v>592</v>
      </c>
    </row>
    <row r="73" spans="2:9" s="589" customFormat="1" ht="23.1" customHeight="1" x14ac:dyDescent="0.2">
      <c r="B73" s="834" t="s">
        <v>800</v>
      </c>
      <c r="C73" s="851">
        <v>627273.03717380995</v>
      </c>
      <c r="D73" s="851">
        <v>782707.77597543993</v>
      </c>
      <c r="E73" s="851">
        <v>1095341.8901578002</v>
      </c>
      <c r="F73" s="851">
        <v>1546918</v>
      </c>
      <c r="G73" s="851">
        <v>1460683.7093963125</v>
      </c>
      <c r="H73" s="851">
        <v>1378675.426715414</v>
      </c>
      <c r="I73" s="847" t="s">
        <v>181</v>
      </c>
    </row>
    <row r="74" spans="2:9" s="589" customFormat="1" ht="23.1" customHeight="1" x14ac:dyDescent="0.2">
      <c r="B74" s="834" t="s">
        <v>871</v>
      </c>
      <c r="C74" s="851">
        <v>935572.5377108804</v>
      </c>
      <c r="D74" s="851">
        <v>714632.65707395959</v>
      </c>
      <c r="E74" s="851">
        <v>1143130.46095916</v>
      </c>
      <c r="F74" s="851">
        <v>1473003.5550832564</v>
      </c>
      <c r="G74" s="851">
        <v>1547084.926174985</v>
      </c>
      <c r="H74" s="851">
        <v>1603993.9316414956</v>
      </c>
      <c r="I74" s="847" t="s">
        <v>295</v>
      </c>
    </row>
    <row r="75" spans="2:9" s="358" customFormat="1" ht="15" customHeight="1" thickBot="1" x14ac:dyDescent="0.75">
      <c r="B75" s="681"/>
      <c r="C75" s="680"/>
      <c r="D75" s="680"/>
      <c r="E75" s="679"/>
      <c r="F75" s="679"/>
      <c r="G75" s="679"/>
      <c r="H75" s="1523"/>
      <c r="I75" s="684"/>
    </row>
    <row r="76" spans="2:9" ht="9" customHeight="1" thickTop="1" x14ac:dyDescent="0.5">
      <c r="B76" s="682"/>
      <c r="C76" s="56"/>
      <c r="D76" s="56"/>
      <c r="E76" s="56"/>
      <c r="F76" s="56"/>
      <c r="G76" s="56"/>
      <c r="H76" s="56"/>
      <c r="I76" s="685"/>
    </row>
    <row r="77" spans="2:9" s="53" customFormat="1" ht="18.75" customHeight="1" x14ac:dyDescent="0.5">
      <c r="B77" s="520" t="s">
        <v>1546</v>
      </c>
      <c r="I77" s="520" t="s">
        <v>1751</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80"/>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1" t="s">
        <v>1853</v>
      </c>
      <c r="C3" s="1772"/>
      <c r="D3" s="1772"/>
      <c r="E3" s="1772"/>
      <c r="F3" s="1772"/>
      <c r="G3" s="1772"/>
      <c r="H3" s="1772"/>
      <c r="I3" s="1772"/>
    </row>
    <row r="4" spans="2:23" s="5" customFormat="1" ht="12.75" customHeight="1" x14ac:dyDescent="0.85">
      <c r="B4" s="1551"/>
      <c r="C4" s="1551"/>
      <c r="D4" s="1551"/>
      <c r="E4" s="1551"/>
      <c r="F4" s="1551"/>
      <c r="G4" s="1551"/>
      <c r="H4" s="1551"/>
      <c r="I4" s="1551"/>
      <c r="J4" s="2"/>
    </row>
    <row r="5" spans="2:23" ht="36.75" x14ac:dyDescent="0.85">
      <c r="B5" s="1771" t="s">
        <v>1854</v>
      </c>
      <c r="C5" s="1772"/>
      <c r="D5" s="1772"/>
      <c r="E5" s="1772"/>
      <c r="F5" s="1772"/>
      <c r="G5" s="1772"/>
      <c r="H5" s="1772"/>
      <c r="I5" s="1772"/>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65" t="s">
        <v>885</v>
      </c>
      <c r="C9" s="1758">
        <v>2014</v>
      </c>
      <c r="D9" s="1758" t="s">
        <v>1887</v>
      </c>
      <c r="E9" s="1758" t="s">
        <v>1889</v>
      </c>
      <c r="F9" s="1758" t="s">
        <v>1576</v>
      </c>
      <c r="G9" s="1758">
        <v>2018</v>
      </c>
      <c r="H9" s="1758">
        <v>2019</v>
      </c>
      <c r="I9" s="1968" t="s">
        <v>884</v>
      </c>
      <c r="J9" s="692"/>
      <c r="N9" s="43"/>
    </row>
    <row r="10" spans="2:23" s="42" customFormat="1" ht="24.95" customHeight="1" x14ac:dyDescent="0.65">
      <c r="B10" s="1966"/>
      <c r="C10" s="1759"/>
      <c r="D10" s="1759"/>
      <c r="E10" s="1759"/>
      <c r="F10" s="1759"/>
      <c r="G10" s="1759"/>
      <c r="H10" s="1759"/>
      <c r="I10" s="1969"/>
      <c r="J10" s="693"/>
    </row>
    <row r="11" spans="2:23" s="42" customFormat="1" ht="24.95" customHeight="1" x14ac:dyDescent="0.65">
      <c r="B11" s="1967"/>
      <c r="C11" s="1760"/>
      <c r="D11" s="1760"/>
      <c r="E11" s="1760"/>
      <c r="F11" s="1760"/>
      <c r="G11" s="1760"/>
      <c r="H11" s="1760"/>
      <c r="I11" s="1970"/>
      <c r="J11" s="693"/>
    </row>
    <row r="12" spans="2:23" s="82" customFormat="1" ht="15" customHeight="1" x14ac:dyDescent="0.7">
      <c r="B12" s="691"/>
      <c r="C12" s="688"/>
      <c r="D12" s="688"/>
      <c r="E12" s="688"/>
      <c r="F12" s="688"/>
      <c r="G12" s="688"/>
      <c r="H12" s="688"/>
      <c r="I12" s="694"/>
    </row>
    <row r="13" spans="2:23" s="897" customFormat="1" ht="23.1" customHeight="1" x14ac:dyDescent="0.2">
      <c r="B13" s="832" t="s">
        <v>658</v>
      </c>
      <c r="C13" s="1345"/>
      <c r="D13" s="1345"/>
      <c r="E13" s="1345"/>
      <c r="F13" s="1345"/>
      <c r="G13" s="1350"/>
      <c r="H13" s="1345"/>
      <c r="I13" s="845" t="s">
        <v>700</v>
      </c>
    </row>
    <row r="14" spans="2:23" s="158" customFormat="1" ht="9.9499999999999993" customHeight="1" x14ac:dyDescent="0.2">
      <c r="B14" s="594"/>
      <c r="C14" s="1346"/>
      <c r="D14" s="1346"/>
      <c r="E14" s="1346"/>
      <c r="F14" s="1346"/>
      <c r="G14" s="1351"/>
      <c r="H14" s="1346"/>
      <c r="I14" s="847"/>
    </row>
    <row r="15" spans="2:23" s="158" customFormat="1" ht="23.1" customHeight="1" x14ac:dyDescent="0.2">
      <c r="B15" s="592" t="s">
        <v>154</v>
      </c>
      <c r="C15" s="1347">
        <v>71189.810330399981</v>
      </c>
      <c r="D15" s="1347">
        <v>97007</v>
      </c>
      <c r="E15" s="1347">
        <v>198502.61367146994</v>
      </c>
      <c r="F15" s="1347">
        <v>178252.78353422994</v>
      </c>
      <c r="G15" s="1322">
        <v>396366.20154697215</v>
      </c>
      <c r="H15" s="1347">
        <v>438365.10864352522</v>
      </c>
      <c r="I15" s="846" t="s">
        <v>659</v>
      </c>
    </row>
    <row r="16" spans="2:23" s="158" customFormat="1" ht="23.1" customHeight="1" x14ac:dyDescent="0.2">
      <c r="B16" s="594" t="s">
        <v>835</v>
      </c>
      <c r="C16" s="1348">
        <v>50601.900839719994</v>
      </c>
      <c r="D16" s="1348">
        <v>72203</v>
      </c>
      <c r="E16" s="1348">
        <v>124647.35170701986</v>
      </c>
      <c r="F16" s="1348">
        <v>118812.65155441992</v>
      </c>
      <c r="G16" s="1323">
        <v>262125.26553975069</v>
      </c>
      <c r="H16" s="1348">
        <v>290500.97156462393</v>
      </c>
      <c r="I16" s="847" t="s">
        <v>836</v>
      </c>
    </row>
    <row r="17" spans="2:9" s="158" customFormat="1" ht="23.1" customHeight="1" x14ac:dyDescent="0.2">
      <c r="B17" s="1030" t="s">
        <v>662</v>
      </c>
      <c r="C17" s="1348">
        <v>12756.074242569997</v>
      </c>
      <c r="D17" s="1348">
        <v>12374</v>
      </c>
      <c r="E17" s="1348">
        <v>1691.07747829</v>
      </c>
      <c r="F17" s="1348">
        <v>3461.3069973200004</v>
      </c>
      <c r="G17" s="1323">
        <v>5759.1514865899999</v>
      </c>
      <c r="H17" s="1348">
        <v>3038.6993133513465</v>
      </c>
      <c r="I17" s="1532" t="s">
        <v>837</v>
      </c>
    </row>
    <row r="18" spans="2:9" s="158" customFormat="1" ht="23.1" customHeight="1" x14ac:dyDescent="0.2">
      <c r="B18" s="1030" t="s">
        <v>661</v>
      </c>
      <c r="C18" s="1348">
        <v>37845.82659715</v>
      </c>
      <c r="D18" s="1348">
        <v>59829</v>
      </c>
      <c r="E18" s="1348">
        <v>122956.27422872986</v>
      </c>
      <c r="F18" s="1348">
        <v>115351.34455709992</v>
      </c>
      <c r="G18" s="1323">
        <v>256366.11405316068</v>
      </c>
      <c r="H18" s="1348">
        <v>287462.27225127257</v>
      </c>
      <c r="I18" s="1532" t="s">
        <v>838</v>
      </c>
    </row>
    <row r="19" spans="2:9" s="158" customFormat="1" ht="23.1" customHeight="1" x14ac:dyDescent="0.2">
      <c r="B19" s="594" t="s">
        <v>830</v>
      </c>
      <c r="C19" s="1348">
        <v>20587.909490679991</v>
      </c>
      <c r="D19" s="1348">
        <v>24804</v>
      </c>
      <c r="E19" s="1348">
        <v>73855.261964450081</v>
      </c>
      <c r="F19" s="1348">
        <v>59440.131979810023</v>
      </c>
      <c r="G19" s="1323">
        <v>134240.93600722143</v>
      </c>
      <c r="H19" s="1348">
        <v>147864.13707890129</v>
      </c>
      <c r="I19" s="847" t="s">
        <v>831</v>
      </c>
    </row>
    <row r="20" spans="2:9" s="158" customFormat="1" ht="23.1" customHeight="1" x14ac:dyDescent="0.2">
      <c r="B20" s="1030" t="s">
        <v>662</v>
      </c>
      <c r="C20" s="1348">
        <v>638.74726288999989</v>
      </c>
      <c r="D20" s="1348">
        <v>887</v>
      </c>
      <c r="E20" s="1348">
        <v>1397.7632266899993</v>
      </c>
      <c r="F20" s="1348">
        <v>1514.0613634899994</v>
      </c>
      <c r="G20" s="1323">
        <v>2310.4859882300007</v>
      </c>
      <c r="H20" s="1348">
        <v>1463.8071304248826</v>
      </c>
      <c r="I20" s="1532" t="s">
        <v>837</v>
      </c>
    </row>
    <row r="21" spans="2:9" s="158" customFormat="1" ht="23.1" customHeight="1" x14ac:dyDescent="0.2">
      <c r="B21" s="1030" t="s">
        <v>661</v>
      </c>
      <c r="C21" s="1348">
        <v>19949.162227789991</v>
      </c>
      <c r="D21" s="1348">
        <v>23917</v>
      </c>
      <c r="E21" s="1348">
        <v>72457.498737760077</v>
      </c>
      <c r="F21" s="1348">
        <v>57926.070616320023</v>
      </c>
      <c r="G21" s="1323">
        <v>131930.45001899143</v>
      </c>
      <c r="H21" s="1348">
        <v>146400.3299484764</v>
      </c>
      <c r="I21" s="1532" t="s">
        <v>838</v>
      </c>
    </row>
    <row r="22" spans="2:9" s="158" customFormat="1" ht="9.9499999999999993" customHeight="1" x14ac:dyDescent="0.2">
      <c r="B22" s="594"/>
      <c r="C22" s="1349"/>
      <c r="D22" s="1349"/>
      <c r="E22" s="1349"/>
      <c r="F22" s="1349"/>
      <c r="G22" s="1352"/>
      <c r="H22" s="1349"/>
      <c r="I22" s="847"/>
    </row>
    <row r="23" spans="2:9" s="158" customFormat="1" ht="23.1" customHeight="1" x14ac:dyDescent="0.2">
      <c r="B23" s="592" t="s">
        <v>663</v>
      </c>
      <c r="C23" s="1347">
        <v>74327.752132004258</v>
      </c>
      <c r="D23" s="1347">
        <v>85061</v>
      </c>
      <c r="E23" s="1347">
        <v>67947.318692020024</v>
      </c>
      <c r="F23" s="1347">
        <v>111742.19881739997</v>
      </c>
      <c r="G23" s="1322">
        <v>477201.87978533003</v>
      </c>
      <c r="H23" s="1347">
        <v>464715.09520782321</v>
      </c>
      <c r="I23" s="846" t="s">
        <v>1264</v>
      </c>
    </row>
    <row r="24" spans="2:9" s="158" customFormat="1" ht="23.1" customHeight="1" x14ac:dyDescent="0.2">
      <c r="B24" s="594" t="s">
        <v>1753</v>
      </c>
      <c r="C24" s="1348">
        <v>67831.06155160426</v>
      </c>
      <c r="D24" s="1348">
        <v>75578</v>
      </c>
      <c r="E24" s="1348">
        <v>55504.406452030031</v>
      </c>
      <c r="F24" s="1348">
        <v>62217.43483003998</v>
      </c>
      <c r="G24" s="1323">
        <v>462064.00248924003</v>
      </c>
      <c r="H24" s="1348">
        <v>412450.26810743823</v>
      </c>
      <c r="I24" s="847" t="s">
        <v>270</v>
      </c>
    </row>
    <row r="25" spans="2:9" s="158" customFormat="1" ht="23.1" customHeight="1" x14ac:dyDescent="0.2">
      <c r="B25" s="1030" t="s">
        <v>835</v>
      </c>
      <c r="C25" s="1348">
        <v>45413.894013365119</v>
      </c>
      <c r="D25" s="1348">
        <v>53065</v>
      </c>
      <c r="E25" s="1348">
        <v>21049.777725989996</v>
      </c>
      <c r="F25" s="1348">
        <v>29148.916168099982</v>
      </c>
      <c r="G25" s="1323">
        <v>225698.37837493003</v>
      </c>
      <c r="H25" s="1348">
        <v>216516.20255608013</v>
      </c>
      <c r="I25" s="1532" t="s">
        <v>836</v>
      </c>
    </row>
    <row r="26" spans="2:9" s="158" customFormat="1" ht="23.1" customHeight="1" x14ac:dyDescent="0.2">
      <c r="B26" s="1030" t="s">
        <v>830</v>
      </c>
      <c r="C26" s="1348">
        <v>22417.167538239137</v>
      </c>
      <c r="D26" s="1348">
        <v>22513</v>
      </c>
      <c r="E26" s="1348">
        <v>34454.628726040035</v>
      </c>
      <c r="F26" s="1348">
        <v>33068.518661939997</v>
      </c>
      <c r="G26" s="1323">
        <v>236365.62411430999</v>
      </c>
      <c r="H26" s="1348">
        <v>195934.06555135807</v>
      </c>
      <c r="I26" s="1532" t="s">
        <v>831</v>
      </c>
    </row>
    <row r="27" spans="2:9" s="158" customFormat="1" ht="23.1" customHeight="1" x14ac:dyDescent="0.2">
      <c r="B27" s="594" t="s">
        <v>582</v>
      </c>
      <c r="C27" s="1348">
        <v>6496.6905803999998</v>
      </c>
      <c r="D27" s="1348">
        <v>9483</v>
      </c>
      <c r="E27" s="1348">
        <v>12442.912239989999</v>
      </c>
      <c r="F27" s="1348">
        <v>49524.763987359998</v>
      </c>
      <c r="G27" s="1323">
        <v>15137.877296089999</v>
      </c>
      <c r="H27" s="1348">
        <v>52264.82710038501</v>
      </c>
      <c r="I27" s="847" t="s">
        <v>271</v>
      </c>
    </row>
    <row r="28" spans="2:9" s="158" customFormat="1" ht="23.1" customHeight="1" x14ac:dyDescent="0.2">
      <c r="B28" s="1030" t="s">
        <v>835</v>
      </c>
      <c r="C28" s="1348">
        <v>1.9847E-2</v>
      </c>
      <c r="D28" s="1348">
        <v>0</v>
      </c>
      <c r="E28" s="1348">
        <v>0</v>
      </c>
      <c r="F28" s="1348">
        <v>0</v>
      </c>
      <c r="G28" s="1323">
        <v>2.25258381</v>
      </c>
      <c r="H28" s="1348">
        <v>38400.858277620006</v>
      </c>
      <c r="I28" s="1532" t="s">
        <v>836</v>
      </c>
    </row>
    <row r="29" spans="2:9" s="158" customFormat="1" ht="23.1" customHeight="1" x14ac:dyDescent="0.2">
      <c r="B29" s="1030" t="s">
        <v>830</v>
      </c>
      <c r="C29" s="1348">
        <v>6496.6707334000002</v>
      </c>
      <c r="D29" s="1348">
        <v>9483</v>
      </c>
      <c r="E29" s="1348">
        <v>12442.912239989999</v>
      </c>
      <c r="F29" s="1348">
        <v>49524.763987359998</v>
      </c>
      <c r="G29" s="1323">
        <v>15135.62471228</v>
      </c>
      <c r="H29" s="1348">
        <v>13863.968822765</v>
      </c>
      <c r="I29" s="1532" t="s">
        <v>831</v>
      </c>
    </row>
    <row r="30" spans="2:9" s="158" customFormat="1" ht="9.9499999999999993" customHeight="1" x14ac:dyDescent="0.2">
      <c r="B30" s="594"/>
      <c r="C30" s="1349"/>
      <c r="D30" s="1349"/>
      <c r="E30" s="1349"/>
      <c r="F30" s="1349"/>
      <c r="G30" s="1352"/>
      <c r="H30" s="1349"/>
      <c r="I30" s="847"/>
    </row>
    <row r="31" spans="2:9" s="158" customFormat="1" ht="23.1" customHeight="1" x14ac:dyDescent="0.2">
      <c r="B31" s="592" t="s">
        <v>583</v>
      </c>
      <c r="C31" s="1347">
        <v>507.67869962000009</v>
      </c>
      <c r="D31" s="1347">
        <v>911.4</v>
      </c>
      <c r="E31" s="1347">
        <v>971.04572800999983</v>
      </c>
      <c r="F31" s="1347">
        <v>470.63136847999994</v>
      </c>
      <c r="G31" s="1322">
        <v>338.65901148</v>
      </c>
      <c r="H31" s="1347">
        <v>476.53112007404314</v>
      </c>
      <c r="I31" s="846" t="s">
        <v>561</v>
      </c>
    </row>
    <row r="32" spans="2:9" s="158" customFormat="1" ht="9.9499999999999993" customHeight="1" x14ac:dyDescent="0.2">
      <c r="B32" s="594"/>
      <c r="C32" s="1349"/>
      <c r="D32" s="1349"/>
      <c r="E32" s="1349"/>
      <c r="F32" s="1349"/>
      <c r="G32" s="1352"/>
      <c r="H32" s="1349"/>
      <c r="I32" s="847"/>
    </row>
    <row r="33" spans="2:9" s="158" customFormat="1" ht="23.1" customHeight="1" x14ac:dyDescent="0.2">
      <c r="B33" s="592" t="s">
        <v>273</v>
      </c>
      <c r="C33" s="1347">
        <v>2563.8899109999993</v>
      </c>
      <c r="D33" s="1347">
        <v>2165</v>
      </c>
      <c r="E33" s="1347">
        <v>2125.4330383799997</v>
      </c>
      <c r="F33" s="1347">
        <v>2119.7307067499987</v>
      </c>
      <c r="G33" s="1322">
        <v>1395.19413691</v>
      </c>
      <c r="H33" s="1347">
        <v>1133.4574147616204</v>
      </c>
      <c r="I33" s="846" t="s">
        <v>715</v>
      </c>
    </row>
    <row r="34" spans="2:9" s="158" customFormat="1" ht="9.9499999999999993" customHeight="1" x14ac:dyDescent="0.2">
      <c r="B34" s="594"/>
      <c r="C34" s="1349"/>
      <c r="D34" s="1349"/>
      <c r="E34" s="1349"/>
      <c r="F34" s="1349"/>
      <c r="G34" s="1352"/>
      <c r="H34" s="1349"/>
      <c r="I34" s="847"/>
    </row>
    <row r="35" spans="2:9" s="158" customFormat="1" ht="23.1" customHeight="1" x14ac:dyDescent="0.2">
      <c r="B35" s="592" t="s">
        <v>75</v>
      </c>
      <c r="C35" s="1347">
        <v>27205.222347910007</v>
      </c>
      <c r="D35" s="1347">
        <v>24920</v>
      </c>
      <c r="E35" s="1347">
        <v>58971.056730140059</v>
      </c>
      <c r="F35" s="1347">
        <v>58432.815003820011</v>
      </c>
      <c r="G35" s="1322">
        <v>172359.90677760003</v>
      </c>
      <c r="H35" s="1347">
        <v>234199.5803579404</v>
      </c>
      <c r="I35" s="846" t="s">
        <v>1263</v>
      </c>
    </row>
    <row r="36" spans="2:9" s="158" customFormat="1" ht="23.1" customHeight="1" x14ac:dyDescent="0.2">
      <c r="B36" s="1030" t="s">
        <v>76</v>
      </c>
      <c r="C36" s="1348">
        <v>3120.3713811999992</v>
      </c>
      <c r="D36" s="1348">
        <v>1103</v>
      </c>
      <c r="E36" s="1348">
        <v>1945.7600762699985</v>
      </c>
      <c r="F36" s="1348">
        <v>1327.2956054100005</v>
      </c>
      <c r="G36" s="1323">
        <v>1094.9156258900005</v>
      </c>
      <c r="H36" s="1348">
        <v>1198.882508009779</v>
      </c>
      <c r="I36" s="1532" t="s">
        <v>77</v>
      </c>
    </row>
    <row r="37" spans="2:9" s="158" customFormat="1" ht="23.1" customHeight="1" x14ac:dyDescent="0.2">
      <c r="B37" s="1030" t="s">
        <v>78</v>
      </c>
      <c r="C37" s="1348">
        <v>8183.27085919001</v>
      </c>
      <c r="D37" s="1348">
        <v>10174</v>
      </c>
      <c r="E37" s="1348">
        <v>27216.013696030062</v>
      </c>
      <c r="F37" s="1348">
        <v>30010.388256630016</v>
      </c>
      <c r="G37" s="1323">
        <v>84339.724342600093</v>
      </c>
      <c r="H37" s="1348">
        <v>121031.20779369761</v>
      </c>
      <c r="I37" s="1532" t="s">
        <v>1261</v>
      </c>
    </row>
    <row r="38" spans="2:9" s="158" customFormat="1" ht="23.1" customHeight="1" x14ac:dyDescent="0.2">
      <c r="B38" s="1030" t="s">
        <v>417</v>
      </c>
      <c r="C38" s="1348">
        <v>15901.580107519994</v>
      </c>
      <c r="D38" s="1348">
        <v>13643</v>
      </c>
      <c r="E38" s="1348">
        <v>29809.282957839994</v>
      </c>
      <c r="F38" s="1348">
        <v>27095.131141779999</v>
      </c>
      <c r="G38" s="1323">
        <v>86925.266809109933</v>
      </c>
      <c r="H38" s="1348">
        <v>111969.490056233</v>
      </c>
      <c r="I38" s="1532" t="s">
        <v>1262</v>
      </c>
    </row>
    <row r="39" spans="2:9" s="158" customFormat="1" ht="9.9499999999999993" customHeight="1" x14ac:dyDescent="0.2">
      <c r="B39" s="594"/>
      <c r="C39" s="1349"/>
      <c r="D39" s="1349"/>
      <c r="E39" s="1349"/>
      <c r="F39" s="1349"/>
      <c r="G39" s="1352"/>
      <c r="H39" s="1349"/>
      <c r="I39" s="847"/>
    </row>
    <row r="40" spans="2:9" s="158" customFormat="1" ht="23.1" customHeight="1" x14ac:dyDescent="0.2">
      <c r="B40" s="592" t="s">
        <v>418</v>
      </c>
      <c r="C40" s="365">
        <v>0.49277300000000002</v>
      </c>
      <c r="D40" s="365">
        <v>0.4</v>
      </c>
      <c r="E40" s="365">
        <v>1.02863818</v>
      </c>
      <c r="F40" s="365">
        <v>0</v>
      </c>
      <c r="G40" s="618">
        <v>5.2477200515568256E-3</v>
      </c>
      <c r="H40" s="365">
        <v>0</v>
      </c>
      <c r="I40" s="846" t="s">
        <v>660</v>
      </c>
    </row>
    <row r="41" spans="2:9" s="158" customFormat="1" ht="9.9499999999999993" customHeight="1" x14ac:dyDescent="0.2">
      <c r="B41" s="594"/>
      <c r="C41" s="1349"/>
      <c r="D41" s="1349"/>
      <c r="E41" s="1349"/>
      <c r="F41" s="1349"/>
      <c r="G41" s="1352"/>
      <c r="H41" s="1349"/>
      <c r="I41" s="847"/>
    </row>
    <row r="42" spans="2:9" s="158" customFormat="1" ht="23.1" customHeight="1" x14ac:dyDescent="0.2">
      <c r="B42" s="592" t="s">
        <v>852</v>
      </c>
      <c r="C42" s="1347">
        <v>175794.84619393424</v>
      </c>
      <c r="D42" s="1347">
        <v>210064.8</v>
      </c>
      <c r="E42" s="1347">
        <v>328518.49649819999</v>
      </c>
      <c r="F42" s="1347">
        <v>351018.15943067992</v>
      </c>
      <c r="G42" s="1322">
        <v>1047661.8465060123</v>
      </c>
      <c r="H42" s="1347">
        <v>1138889.7727441245</v>
      </c>
      <c r="I42" s="846" t="s">
        <v>332</v>
      </c>
    </row>
    <row r="43" spans="2:9" s="755" customFormat="1" ht="15" customHeight="1" thickBot="1" x14ac:dyDescent="0.25">
      <c r="B43" s="833"/>
      <c r="C43" s="1534"/>
      <c r="D43" s="1534"/>
      <c r="E43" s="1534"/>
      <c r="F43" s="1534"/>
      <c r="G43" s="1659"/>
      <c r="H43" s="1534"/>
      <c r="I43" s="848"/>
    </row>
    <row r="44" spans="2:9" s="755" customFormat="1" ht="15" customHeight="1" thickTop="1" x14ac:dyDescent="0.2">
      <c r="B44" s="834"/>
      <c r="C44" s="1348"/>
      <c r="D44" s="1348"/>
      <c r="E44" s="1348"/>
      <c r="F44" s="1348"/>
      <c r="G44" s="1323"/>
      <c r="H44" s="1348"/>
      <c r="I44" s="847"/>
    </row>
    <row r="45" spans="2:9" s="158" customFormat="1" ht="23.1" customHeight="1" x14ac:dyDescent="0.2">
      <c r="B45" s="832" t="s">
        <v>564</v>
      </c>
      <c r="C45" s="1348"/>
      <c r="D45" s="1348"/>
      <c r="E45" s="1348"/>
      <c r="F45" s="1348"/>
      <c r="G45" s="1323"/>
      <c r="H45" s="1348"/>
      <c r="I45" s="845" t="s">
        <v>272</v>
      </c>
    </row>
    <row r="46" spans="2:9" s="158" customFormat="1" ht="9.9499999999999993" customHeight="1" x14ac:dyDescent="0.2">
      <c r="B46" s="594"/>
      <c r="C46" s="1349"/>
      <c r="D46" s="1349"/>
      <c r="E46" s="1349"/>
      <c r="F46" s="1349"/>
      <c r="G46" s="1352"/>
      <c r="H46" s="1349"/>
      <c r="I46" s="847"/>
    </row>
    <row r="47" spans="2:9" s="158" customFormat="1" ht="23.1" customHeight="1" x14ac:dyDescent="0.2">
      <c r="B47" s="592" t="s">
        <v>154</v>
      </c>
      <c r="C47" s="1347">
        <v>691.71256883838578</v>
      </c>
      <c r="D47" s="1347">
        <v>520.4</v>
      </c>
      <c r="E47" s="1347">
        <v>519.81662269133335</v>
      </c>
      <c r="F47" s="1347">
        <v>395.02071681000001</v>
      </c>
      <c r="G47" s="1322">
        <v>309.34463159099994</v>
      </c>
      <c r="H47" s="1347">
        <v>470.76579296000006</v>
      </c>
      <c r="I47" s="846" t="s">
        <v>659</v>
      </c>
    </row>
    <row r="48" spans="2:9" s="158" customFormat="1" ht="23.1" customHeight="1" x14ac:dyDescent="0.2">
      <c r="B48" s="594" t="s">
        <v>835</v>
      </c>
      <c r="C48" s="1348">
        <v>579.1208902916668</v>
      </c>
      <c r="D48" s="1348">
        <v>433.7</v>
      </c>
      <c r="E48" s="1348">
        <v>392.00005933933335</v>
      </c>
      <c r="F48" s="1348">
        <v>306.29853969999999</v>
      </c>
      <c r="G48" s="1323">
        <v>219.09415415999996</v>
      </c>
      <c r="H48" s="1348">
        <v>350.57753662000005</v>
      </c>
      <c r="I48" s="847" t="s">
        <v>836</v>
      </c>
    </row>
    <row r="49" spans="2:9" s="158" customFormat="1" ht="23.1" customHeight="1" x14ac:dyDescent="0.2">
      <c r="B49" s="1030" t="s">
        <v>662</v>
      </c>
      <c r="C49" s="1348">
        <v>8.9160556</v>
      </c>
      <c r="D49" s="1348">
        <v>31</v>
      </c>
      <c r="E49" s="1348">
        <v>3.9503740000000001</v>
      </c>
      <c r="F49" s="1348">
        <v>4.2804929999999999</v>
      </c>
      <c r="G49" s="1323">
        <v>2.4018540000000002</v>
      </c>
      <c r="H49" s="1348">
        <v>1.1777876</v>
      </c>
      <c r="I49" s="1532" t="s">
        <v>837</v>
      </c>
    </row>
    <row r="50" spans="2:9" s="158" customFormat="1" ht="23.1" customHeight="1" x14ac:dyDescent="0.2">
      <c r="B50" s="1030" t="s">
        <v>661</v>
      </c>
      <c r="C50" s="1348">
        <v>570.20483469166675</v>
      </c>
      <c r="D50" s="1348">
        <v>402.7</v>
      </c>
      <c r="E50" s="1348">
        <v>388.04968533933334</v>
      </c>
      <c r="F50" s="1348">
        <v>302.01804670000001</v>
      </c>
      <c r="G50" s="1323">
        <v>216.69230015999997</v>
      </c>
      <c r="H50" s="1348">
        <v>349.39974902000006</v>
      </c>
      <c r="I50" s="1532" t="s">
        <v>838</v>
      </c>
    </row>
    <row r="51" spans="2:9" s="158" customFormat="1" ht="23.1" customHeight="1" x14ac:dyDescent="0.2">
      <c r="B51" s="594" t="s">
        <v>830</v>
      </c>
      <c r="C51" s="1348">
        <v>112.59167854671902</v>
      </c>
      <c r="D51" s="1348">
        <v>86.7</v>
      </c>
      <c r="E51" s="1348">
        <v>127.816563352</v>
      </c>
      <c r="F51" s="1348">
        <v>88.722177110000004</v>
      </c>
      <c r="G51" s="1323">
        <v>90.250477431000007</v>
      </c>
      <c r="H51" s="1348">
        <v>120.18825634</v>
      </c>
      <c r="I51" s="847" t="s">
        <v>831</v>
      </c>
    </row>
    <row r="52" spans="2:9" s="158" customFormat="1" ht="23.1" customHeight="1" x14ac:dyDescent="0.2">
      <c r="B52" s="1030" t="s">
        <v>662</v>
      </c>
      <c r="C52" s="1348">
        <v>4.5619216366666668</v>
      </c>
      <c r="D52" s="1348">
        <v>5</v>
      </c>
      <c r="E52" s="1348">
        <v>6.6445597999999997</v>
      </c>
      <c r="F52" s="1348">
        <v>6.5406069999999996</v>
      </c>
      <c r="G52" s="1323">
        <v>5.4441926000000009</v>
      </c>
      <c r="H52" s="1348">
        <v>9.3177614999999996</v>
      </c>
      <c r="I52" s="1532" t="s">
        <v>837</v>
      </c>
    </row>
    <row r="53" spans="2:9" s="158" customFormat="1" ht="23.1" customHeight="1" x14ac:dyDescent="0.2">
      <c r="B53" s="1030" t="s">
        <v>661</v>
      </c>
      <c r="C53" s="1348">
        <v>108.02975691005236</v>
      </c>
      <c r="D53" s="1348">
        <v>81.7</v>
      </c>
      <c r="E53" s="1348">
        <v>121.17200355200001</v>
      </c>
      <c r="F53" s="1348">
        <v>82.18157011000001</v>
      </c>
      <c r="G53" s="1323">
        <v>84.806284830999999</v>
      </c>
      <c r="H53" s="1348">
        <v>110.87049483999999</v>
      </c>
      <c r="I53" s="1532" t="s">
        <v>838</v>
      </c>
    </row>
    <row r="54" spans="2:9" s="158" customFormat="1" ht="9.9499999999999993" customHeight="1" x14ac:dyDescent="0.2">
      <c r="B54" s="594"/>
      <c r="C54" s="1349"/>
      <c r="D54" s="1349"/>
      <c r="E54" s="1349"/>
      <c r="F54" s="1349"/>
      <c r="G54" s="1352"/>
      <c r="H54" s="1349"/>
      <c r="I54" s="847"/>
    </row>
    <row r="55" spans="2:9" s="158" customFormat="1" ht="23.1" customHeight="1" x14ac:dyDescent="0.2">
      <c r="B55" s="592" t="s">
        <v>663</v>
      </c>
      <c r="C55" s="1347">
        <v>4149.4177069893904</v>
      </c>
      <c r="D55" s="1347">
        <v>3317</v>
      </c>
      <c r="E55" s="1347">
        <v>525.31327235200001</v>
      </c>
      <c r="F55" s="1347">
        <v>1014.507953862</v>
      </c>
      <c r="G55" s="1322">
        <v>889.42154313000003</v>
      </c>
      <c r="H55" s="1347">
        <v>852.524200275</v>
      </c>
      <c r="I55" s="846" t="s">
        <v>1264</v>
      </c>
    </row>
    <row r="56" spans="2:9" s="158" customFormat="1" ht="23.1" customHeight="1" x14ac:dyDescent="0.2">
      <c r="B56" s="594" t="s">
        <v>504</v>
      </c>
      <c r="C56" s="1348">
        <v>4131.58417298939</v>
      </c>
      <c r="D56" s="1348">
        <v>3306</v>
      </c>
      <c r="E56" s="1348">
        <v>504.30018035199998</v>
      </c>
      <c r="F56" s="1348">
        <v>990.56705386200008</v>
      </c>
      <c r="G56" s="1323">
        <v>810.80977113000006</v>
      </c>
      <c r="H56" s="1348">
        <v>631.12434627499999</v>
      </c>
      <c r="I56" s="847" t="s">
        <v>270</v>
      </c>
    </row>
    <row r="57" spans="2:9" s="158" customFormat="1" ht="23.1" customHeight="1" x14ac:dyDescent="0.2">
      <c r="B57" s="1030" t="s">
        <v>835</v>
      </c>
      <c r="C57" s="1348">
        <v>3599.0268251000002</v>
      </c>
      <c r="D57" s="1348">
        <v>2836</v>
      </c>
      <c r="E57" s="1348">
        <v>68.49629161</v>
      </c>
      <c r="F57" s="1348">
        <v>848.07987200000002</v>
      </c>
      <c r="G57" s="1323">
        <v>610.32526640000003</v>
      </c>
      <c r="H57" s="1348">
        <v>440.74217270999998</v>
      </c>
      <c r="I57" s="1532" t="s">
        <v>836</v>
      </c>
    </row>
    <row r="58" spans="2:9" s="158" customFormat="1" ht="23.1" customHeight="1" x14ac:dyDescent="0.2">
      <c r="B58" s="1030" t="s">
        <v>830</v>
      </c>
      <c r="C58" s="1348">
        <v>532.55734788938958</v>
      </c>
      <c r="D58" s="1348">
        <v>470</v>
      </c>
      <c r="E58" s="1348">
        <v>435.80388874199997</v>
      </c>
      <c r="F58" s="1348">
        <v>142.48718186200003</v>
      </c>
      <c r="G58" s="1323">
        <v>200.48450473000003</v>
      </c>
      <c r="H58" s="1348">
        <v>190.38217356500002</v>
      </c>
      <c r="I58" s="1532" t="s">
        <v>831</v>
      </c>
    </row>
    <row r="59" spans="2:9" s="158" customFormat="1" ht="23.1" customHeight="1" x14ac:dyDescent="0.2">
      <c r="B59" s="594" t="s">
        <v>582</v>
      </c>
      <c r="C59" s="1348">
        <v>17.833533999999997</v>
      </c>
      <c r="D59" s="1348">
        <v>11</v>
      </c>
      <c r="E59" s="1348">
        <v>21.013092</v>
      </c>
      <c r="F59" s="1348">
        <v>23.940899999999999</v>
      </c>
      <c r="G59" s="1323">
        <v>78.611772000000002</v>
      </c>
      <c r="H59" s="1348">
        <v>221.399854</v>
      </c>
      <c r="I59" s="847" t="s">
        <v>271</v>
      </c>
    </row>
    <row r="60" spans="2:9" s="158" customFormat="1" ht="23.1" customHeight="1" x14ac:dyDescent="0.2">
      <c r="B60" s="1030" t="s">
        <v>835</v>
      </c>
      <c r="C60" s="1348">
        <v>6.9999999999999999E-4</v>
      </c>
      <c r="D60" s="1348">
        <v>0</v>
      </c>
      <c r="E60" s="1348">
        <v>0</v>
      </c>
      <c r="F60" s="1348">
        <v>0</v>
      </c>
      <c r="G60" s="1323">
        <v>0</v>
      </c>
      <c r="H60" s="1348">
        <v>199.11334099999999</v>
      </c>
      <c r="I60" s="1532" t="s">
        <v>836</v>
      </c>
    </row>
    <row r="61" spans="2:9" s="158" customFormat="1" ht="23.1" customHeight="1" x14ac:dyDescent="0.2">
      <c r="B61" s="1030" t="s">
        <v>830</v>
      </c>
      <c r="C61" s="1348">
        <v>17.832833999999998</v>
      </c>
      <c r="D61" s="1348">
        <v>11</v>
      </c>
      <c r="E61" s="1348">
        <v>21.013092</v>
      </c>
      <c r="F61" s="1348">
        <v>23.940899999999999</v>
      </c>
      <c r="G61" s="1323">
        <v>78.611772000000002</v>
      </c>
      <c r="H61" s="1348">
        <v>22.286512999999999</v>
      </c>
      <c r="I61" s="1532" t="s">
        <v>831</v>
      </c>
    </row>
    <row r="62" spans="2:9" s="158" customFormat="1" ht="9.9499999999999993" customHeight="1" x14ac:dyDescent="0.2">
      <c r="B62" s="594"/>
      <c r="C62" s="1349"/>
      <c r="D62" s="1349"/>
      <c r="E62" s="1349"/>
      <c r="F62" s="1349"/>
      <c r="G62" s="1352"/>
      <c r="H62" s="1349"/>
      <c r="I62" s="847"/>
    </row>
    <row r="63" spans="2:9" s="158" customFormat="1" ht="23.1" customHeight="1" x14ac:dyDescent="0.2">
      <c r="B63" s="592" t="s">
        <v>583</v>
      </c>
      <c r="C63" s="1347">
        <v>2.9982640000000003</v>
      </c>
      <c r="D63" s="1347">
        <v>2</v>
      </c>
      <c r="E63" s="1347">
        <v>1.9913940000000001</v>
      </c>
      <c r="F63" s="1347">
        <v>1.3404750000000001</v>
      </c>
      <c r="G63" s="1322">
        <v>0.67867405000000003</v>
      </c>
      <c r="H63" s="1347">
        <v>0.55601489999999998</v>
      </c>
      <c r="I63" s="846" t="s">
        <v>561</v>
      </c>
    </row>
    <row r="64" spans="2:9" s="158" customFormat="1" ht="9.9499999999999993" customHeight="1" x14ac:dyDescent="0.2">
      <c r="B64" s="594"/>
      <c r="C64" s="1349"/>
      <c r="D64" s="1349"/>
      <c r="E64" s="1349"/>
      <c r="F64" s="1349"/>
      <c r="G64" s="1352"/>
      <c r="H64" s="1349"/>
      <c r="I64" s="847"/>
    </row>
    <row r="65" spans="2:9" s="158" customFormat="1" ht="23.1" customHeight="1" x14ac:dyDescent="0.2">
      <c r="B65" s="592" t="s">
        <v>273</v>
      </c>
      <c r="C65" s="1347">
        <v>9.976673383333333</v>
      </c>
      <c r="D65" s="1347">
        <v>5</v>
      </c>
      <c r="E65" s="1347">
        <v>3.7528513999999995</v>
      </c>
      <c r="F65" s="1347">
        <v>2.5774490000000001</v>
      </c>
      <c r="G65" s="1322">
        <v>1.9075664999999999</v>
      </c>
      <c r="H65" s="1347">
        <v>1.3718530900000001</v>
      </c>
      <c r="I65" s="846" t="s">
        <v>715</v>
      </c>
    </row>
    <row r="66" spans="2:9" s="158" customFormat="1" ht="9.9499999999999993" customHeight="1" x14ac:dyDescent="0.2">
      <c r="B66" s="594"/>
      <c r="C66" s="1349"/>
      <c r="D66" s="1349"/>
      <c r="E66" s="1349"/>
      <c r="F66" s="1349"/>
      <c r="G66" s="1352"/>
      <c r="H66" s="1349"/>
      <c r="I66" s="847"/>
    </row>
    <row r="67" spans="2:9" s="158" customFormat="1" ht="23.1" customHeight="1" x14ac:dyDescent="0.2">
      <c r="B67" s="592" t="s">
        <v>75</v>
      </c>
      <c r="C67" s="1347">
        <v>165.06654559199998</v>
      </c>
      <c r="D67" s="1347">
        <v>84</v>
      </c>
      <c r="E67" s="1347">
        <v>82.831213128999991</v>
      </c>
      <c r="F67" s="1347">
        <v>60.647927722000006</v>
      </c>
      <c r="G67" s="1322">
        <v>60.377676364000003</v>
      </c>
      <c r="H67" s="1347">
        <v>72.110048050000003</v>
      </c>
      <c r="I67" s="846" t="s">
        <v>1263</v>
      </c>
    </row>
    <row r="68" spans="2:9" s="158" customFormat="1" ht="23.1" customHeight="1" x14ac:dyDescent="0.2">
      <c r="B68" s="1030" t="s">
        <v>76</v>
      </c>
      <c r="C68" s="1348">
        <v>14.885603999999999</v>
      </c>
      <c r="D68" s="1348">
        <v>4</v>
      </c>
      <c r="E68" s="1348">
        <v>3.4017766300000005</v>
      </c>
      <c r="F68" s="1348">
        <v>1.7561705600000002</v>
      </c>
      <c r="G68" s="1323">
        <v>1.4549040500000001</v>
      </c>
      <c r="H68" s="1348">
        <v>1.3472966499999999</v>
      </c>
      <c r="I68" s="1532" t="s">
        <v>77</v>
      </c>
    </row>
    <row r="69" spans="2:9" s="158" customFormat="1" ht="23.1" customHeight="1" x14ac:dyDescent="0.2">
      <c r="B69" s="1030" t="s">
        <v>78</v>
      </c>
      <c r="C69" s="1348">
        <v>50.136632374999998</v>
      </c>
      <c r="D69" s="1348">
        <v>29</v>
      </c>
      <c r="E69" s="1348">
        <v>24.776943949999996</v>
      </c>
      <c r="F69" s="1348">
        <v>17.273822679999999</v>
      </c>
      <c r="G69" s="1323">
        <v>15.60432065</v>
      </c>
      <c r="H69" s="1348">
        <v>18.953168980000001</v>
      </c>
      <c r="I69" s="1532" t="s">
        <v>1261</v>
      </c>
    </row>
    <row r="70" spans="2:9" s="158" customFormat="1" ht="23.1" customHeight="1" x14ac:dyDescent="0.2">
      <c r="B70" s="1030" t="s">
        <v>417</v>
      </c>
      <c r="C70" s="1348">
        <v>100.04430921699999</v>
      </c>
      <c r="D70" s="1348">
        <v>51</v>
      </c>
      <c r="E70" s="1348">
        <v>54.652492549000002</v>
      </c>
      <c r="F70" s="1348">
        <v>41.617934482000003</v>
      </c>
      <c r="G70" s="1323">
        <v>43.318451664000001</v>
      </c>
      <c r="H70" s="1348">
        <v>51.809582420000005</v>
      </c>
      <c r="I70" s="1532" t="s">
        <v>1262</v>
      </c>
    </row>
    <row r="71" spans="2:9" s="158" customFormat="1" ht="10.5" customHeight="1" x14ac:dyDescent="0.2">
      <c r="B71" s="1030"/>
      <c r="C71" s="1348"/>
      <c r="D71" s="1348"/>
      <c r="E71" s="1348"/>
      <c r="F71" s="1348"/>
      <c r="G71" s="1323"/>
      <c r="H71" s="1348"/>
      <c r="I71" s="1532"/>
    </row>
    <row r="72" spans="2:9" s="158" customFormat="1" ht="23.1" customHeight="1" x14ac:dyDescent="0.2">
      <c r="B72" s="592" t="s">
        <v>418</v>
      </c>
      <c r="C72" s="1347">
        <v>4.8500000000000001E-3</v>
      </c>
      <c r="D72" s="1347">
        <v>2.1699999999999999E-4</v>
      </c>
      <c r="E72" s="1347">
        <v>8.9999999999999998E-4</v>
      </c>
      <c r="F72" s="1347">
        <v>0</v>
      </c>
      <c r="G72" s="1322">
        <v>1.9999999999999999E-6</v>
      </c>
      <c r="H72" s="1347">
        <v>0</v>
      </c>
      <c r="I72" s="846" t="s">
        <v>660</v>
      </c>
    </row>
    <row r="73" spans="2:9" s="158" customFormat="1" ht="9.9499999999999993" customHeight="1" x14ac:dyDescent="0.2">
      <c r="B73" s="594"/>
      <c r="C73" s="1349"/>
      <c r="D73" s="1349"/>
      <c r="E73" s="1349"/>
      <c r="F73" s="1349"/>
      <c r="G73" s="1352"/>
      <c r="H73" s="1349"/>
      <c r="I73" s="847"/>
    </row>
    <row r="74" spans="2:9" s="158" customFormat="1" ht="23.1" customHeight="1" x14ac:dyDescent="0.2">
      <c r="B74" s="592" t="s">
        <v>852</v>
      </c>
      <c r="C74" s="1347">
        <v>5019.17660880311</v>
      </c>
      <c r="D74" s="1347">
        <v>3928.4002169999999</v>
      </c>
      <c r="E74" s="1347">
        <v>1133.7062535723335</v>
      </c>
      <c r="F74" s="1347">
        <v>1474.094522394</v>
      </c>
      <c r="G74" s="1322">
        <v>1261.730093635</v>
      </c>
      <c r="H74" s="1347">
        <v>1397.3279092750001</v>
      </c>
      <c r="I74" s="846" t="s">
        <v>332</v>
      </c>
    </row>
    <row r="75" spans="2:9" s="42" customFormat="1" ht="15" customHeight="1" thickBot="1" x14ac:dyDescent="0.75">
      <c r="B75" s="662"/>
      <c r="C75" s="690"/>
      <c r="D75" s="690"/>
      <c r="E75" s="690"/>
      <c r="F75" s="689"/>
      <c r="G75" s="689"/>
      <c r="H75" s="1535"/>
      <c r="I75" s="695"/>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333" t="s">
        <v>1750</v>
      </c>
      <c r="C78" s="333"/>
      <c r="D78" s="333"/>
      <c r="E78" s="333"/>
      <c r="F78" s="333"/>
      <c r="G78" s="333"/>
      <c r="H78" s="333"/>
      <c r="I78" s="333" t="s">
        <v>1751</v>
      </c>
    </row>
    <row r="79" spans="2:9" ht="21.75" x14ac:dyDescent="0.5">
      <c r="B79" s="139"/>
      <c r="C79" s="55"/>
      <c r="D79" s="55"/>
      <c r="E79" s="55"/>
      <c r="F79" s="55"/>
      <c r="G79" s="55"/>
      <c r="H79" s="55"/>
    </row>
    <row r="80" spans="2:9" ht="21.75" x14ac:dyDescent="0.5">
      <c r="B80" s="44"/>
      <c r="C80" s="55"/>
      <c r="D80" s="55"/>
      <c r="E80" s="55"/>
      <c r="F80" s="55"/>
      <c r="G80" s="55"/>
      <c r="H80" s="55"/>
      <c r="I80"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5703125" style="48" customWidth="1"/>
    <col min="9" max="9" width="66"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915" t="s">
        <v>1855</v>
      </c>
      <c r="C3" s="1971"/>
      <c r="D3" s="1971"/>
      <c r="E3" s="1971"/>
      <c r="F3" s="1971"/>
      <c r="G3" s="1971"/>
      <c r="H3" s="1971"/>
      <c r="I3" s="1971"/>
    </row>
    <row r="4" spans="2:23" s="5" customFormat="1" ht="12.75" customHeight="1" x14ac:dyDescent="0.65">
      <c r="B4" s="2"/>
      <c r="C4" s="2"/>
      <c r="D4" s="2"/>
      <c r="E4" s="2"/>
      <c r="F4" s="2"/>
      <c r="G4" s="2"/>
      <c r="H4" s="2"/>
      <c r="I4" s="2"/>
      <c r="J4" s="2"/>
    </row>
    <row r="5" spans="2:23" ht="32.25" x14ac:dyDescent="0.7">
      <c r="B5" s="1915" t="s">
        <v>1856</v>
      </c>
      <c r="C5" s="1971"/>
      <c r="D5" s="1971"/>
      <c r="E5" s="1971"/>
      <c r="F5" s="1971"/>
      <c r="G5" s="1971"/>
      <c r="H5" s="1971"/>
      <c r="I5" s="1971"/>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72" t="s">
        <v>885</v>
      </c>
      <c r="C9" s="1758">
        <v>2014</v>
      </c>
      <c r="D9" s="1758" t="s">
        <v>1887</v>
      </c>
      <c r="E9" s="1758" t="s">
        <v>1889</v>
      </c>
      <c r="F9" s="1758" t="s">
        <v>1576</v>
      </c>
      <c r="G9" s="1758">
        <v>2018</v>
      </c>
      <c r="H9" s="1758">
        <v>2019</v>
      </c>
      <c r="I9" s="1975" t="s">
        <v>884</v>
      </c>
      <c r="J9" s="80"/>
      <c r="N9" s="80"/>
    </row>
    <row r="10" spans="2:23" s="42" customFormat="1" ht="23.1" customHeight="1" x14ac:dyDescent="0.65">
      <c r="B10" s="1973"/>
      <c r="C10" s="1759"/>
      <c r="D10" s="1759"/>
      <c r="E10" s="1759"/>
      <c r="F10" s="1759"/>
      <c r="G10" s="1759"/>
      <c r="H10" s="1759"/>
      <c r="I10" s="1976"/>
    </row>
    <row r="11" spans="2:23" s="42" customFormat="1" ht="23.1" customHeight="1" x14ac:dyDescent="0.65">
      <c r="B11" s="1974"/>
      <c r="C11" s="1760"/>
      <c r="D11" s="1760"/>
      <c r="E11" s="1760"/>
      <c r="F11" s="1760"/>
      <c r="G11" s="1760"/>
      <c r="H11" s="1760"/>
      <c r="I11" s="1977"/>
    </row>
    <row r="12" spans="2:23" s="82" customFormat="1" ht="15" customHeight="1" x14ac:dyDescent="0.65">
      <c r="B12" s="131"/>
      <c r="C12" s="81"/>
      <c r="D12" s="81"/>
      <c r="E12" s="81"/>
      <c r="F12" s="81"/>
      <c r="G12" s="81"/>
      <c r="H12" s="81"/>
      <c r="I12" s="132"/>
    </row>
    <row r="13" spans="2:23" s="1354" customFormat="1" ht="23.1" customHeight="1" x14ac:dyDescent="0.2">
      <c r="B13" s="832" t="s">
        <v>658</v>
      </c>
      <c r="C13" s="1353"/>
      <c r="D13" s="1353"/>
      <c r="E13" s="1353"/>
      <c r="F13" s="1353"/>
      <c r="G13" s="1353"/>
      <c r="H13" s="1353"/>
      <c r="I13" s="845" t="s">
        <v>700</v>
      </c>
    </row>
    <row r="14" spans="2:23" s="1356" customFormat="1" ht="9.9499999999999993" customHeight="1" x14ac:dyDescent="0.2">
      <c r="B14" s="594"/>
      <c r="C14" s="1355"/>
      <c r="D14" s="1355"/>
      <c r="E14" s="1355"/>
      <c r="F14" s="1355"/>
      <c r="G14" s="1355"/>
      <c r="H14" s="1355"/>
      <c r="I14" s="847"/>
    </row>
    <row r="15" spans="2:23" s="1356" customFormat="1" ht="23.1" customHeight="1" x14ac:dyDescent="0.2">
      <c r="B15" s="592" t="s">
        <v>154</v>
      </c>
      <c r="C15" s="850">
        <v>363410.73625001998</v>
      </c>
      <c r="D15" s="850">
        <v>319800</v>
      </c>
      <c r="E15" s="850">
        <v>433534.99698509002</v>
      </c>
      <c r="F15" s="850">
        <v>414715.77550891001</v>
      </c>
      <c r="G15" s="850">
        <v>523914.77003504994</v>
      </c>
      <c r="H15" s="850">
        <v>423676.80323023</v>
      </c>
      <c r="I15" s="846" t="s">
        <v>659</v>
      </c>
    </row>
    <row r="16" spans="2:23" s="1356" customFormat="1" ht="23.1" customHeight="1" x14ac:dyDescent="0.2">
      <c r="B16" s="594" t="s">
        <v>835</v>
      </c>
      <c r="C16" s="851">
        <v>144984.81036100999</v>
      </c>
      <c r="D16" s="851">
        <v>157702</v>
      </c>
      <c r="E16" s="851">
        <v>235307.88323946</v>
      </c>
      <c r="F16" s="851">
        <v>210938.94246638997</v>
      </c>
      <c r="G16" s="851">
        <v>320373.95175900997</v>
      </c>
      <c r="H16" s="851">
        <v>203787.68173109996</v>
      </c>
      <c r="I16" s="847" t="s">
        <v>836</v>
      </c>
    </row>
    <row r="17" spans="2:9" s="1356" customFormat="1" ht="23.1" customHeight="1" x14ac:dyDescent="0.2">
      <c r="B17" s="1030" t="s">
        <v>662</v>
      </c>
      <c r="C17" s="851">
        <v>96168.944872060019</v>
      </c>
      <c r="D17" s="851">
        <v>113154</v>
      </c>
      <c r="E17" s="851">
        <v>184994.08606721999</v>
      </c>
      <c r="F17" s="851">
        <v>160658.45876886998</v>
      </c>
      <c r="G17" s="851">
        <v>261107.61779897998</v>
      </c>
      <c r="H17" s="851">
        <v>142644.41734889997</v>
      </c>
      <c r="I17" s="1532" t="s">
        <v>837</v>
      </c>
    </row>
    <row r="18" spans="2:9" s="1356" customFormat="1" ht="23.1" customHeight="1" x14ac:dyDescent="0.2">
      <c r="B18" s="1030" t="s">
        <v>661</v>
      </c>
      <c r="C18" s="851">
        <v>48815.865488949981</v>
      </c>
      <c r="D18" s="851">
        <v>44548</v>
      </c>
      <c r="E18" s="851">
        <v>50313.797172240018</v>
      </c>
      <c r="F18" s="851">
        <v>50280.483697520001</v>
      </c>
      <c r="G18" s="851">
        <v>59266.333960030002</v>
      </c>
      <c r="H18" s="851">
        <v>61143.26438220001</v>
      </c>
      <c r="I18" s="1532" t="s">
        <v>838</v>
      </c>
    </row>
    <row r="19" spans="2:9" s="1356" customFormat="1" ht="23.1" customHeight="1" x14ac:dyDescent="0.2">
      <c r="B19" s="594" t="s">
        <v>830</v>
      </c>
      <c r="C19" s="851">
        <v>218425.92588901002</v>
      </c>
      <c r="D19" s="851">
        <v>162098</v>
      </c>
      <c r="E19" s="851">
        <v>198227.11374563002</v>
      </c>
      <c r="F19" s="851">
        <v>203776.83304252004</v>
      </c>
      <c r="G19" s="851">
        <v>203540.81827603996</v>
      </c>
      <c r="H19" s="851">
        <v>219889.12149913001</v>
      </c>
      <c r="I19" s="847" t="s">
        <v>831</v>
      </c>
    </row>
    <row r="20" spans="2:9" s="1356" customFormat="1" ht="23.1" customHeight="1" x14ac:dyDescent="0.2">
      <c r="B20" s="1030" t="s">
        <v>662</v>
      </c>
      <c r="C20" s="851">
        <v>45809.792913440004</v>
      </c>
      <c r="D20" s="851">
        <v>62045</v>
      </c>
      <c r="E20" s="851">
        <v>88330.117352430039</v>
      </c>
      <c r="F20" s="851">
        <v>62050.54957779</v>
      </c>
      <c r="G20" s="851">
        <v>59970.911912320007</v>
      </c>
      <c r="H20" s="851">
        <v>57864.329202390014</v>
      </c>
      <c r="I20" s="1532" t="s">
        <v>837</v>
      </c>
    </row>
    <row r="21" spans="2:9" s="1356" customFormat="1" ht="23.1" customHeight="1" x14ac:dyDescent="0.2">
      <c r="B21" s="1030" t="s">
        <v>661</v>
      </c>
      <c r="C21" s="851">
        <v>172616.13297557001</v>
      </c>
      <c r="D21" s="851">
        <v>100053</v>
      </c>
      <c r="E21" s="851">
        <v>109896.99639319997</v>
      </c>
      <c r="F21" s="851">
        <v>141726.28346473005</v>
      </c>
      <c r="G21" s="851">
        <v>143569.90636371996</v>
      </c>
      <c r="H21" s="851">
        <v>162024.79229673999</v>
      </c>
      <c r="I21" s="1532" t="s">
        <v>838</v>
      </c>
    </row>
    <row r="22" spans="2:9" s="1356" customFormat="1" ht="9.9499999999999993" customHeight="1" x14ac:dyDescent="0.2">
      <c r="B22" s="594"/>
      <c r="C22" s="852"/>
      <c r="D22" s="852"/>
      <c r="E22" s="852"/>
      <c r="F22" s="852"/>
      <c r="G22" s="852"/>
      <c r="H22" s="852"/>
      <c r="I22" s="847"/>
    </row>
    <row r="23" spans="2:9" s="1356" customFormat="1" ht="23.1" customHeight="1" x14ac:dyDescent="0.2">
      <c r="B23" s="592" t="s">
        <v>663</v>
      </c>
      <c r="C23" s="850">
        <v>1005459.9736790584</v>
      </c>
      <c r="D23" s="850">
        <v>1009033</v>
      </c>
      <c r="E23" s="850">
        <v>1507041.4329683396</v>
      </c>
      <c r="F23" s="850">
        <v>2259009.5744430679</v>
      </c>
      <c r="G23" s="850">
        <v>2059742.6319326474</v>
      </c>
      <c r="H23" s="850">
        <v>2008709.5091613592</v>
      </c>
      <c r="I23" s="846" t="s">
        <v>1264</v>
      </c>
    </row>
    <row r="24" spans="2:9" s="1356" customFormat="1" ht="23.1" customHeight="1" x14ac:dyDescent="0.2">
      <c r="B24" s="594" t="s">
        <v>1753</v>
      </c>
      <c r="C24" s="851">
        <v>397711.28488411859</v>
      </c>
      <c r="D24" s="851">
        <v>378179</v>
      </c>
      <c r="E24" s="851">
        <v>605389.82940822956</v>
      </c>
      <c r="F24" s="851">
        <v>743724.28745343757</v>
      </c>
      <c r="G24" s="851">
        <v>836126.58953280444</v>
      </c>
      <c r="H24" s="851">
        <v>816995.76838741696</v>
      </c>
      <c r="I24" s="847" t="s">
        <v>270</v>
      </c>
    </row>
    <row r="25" spans="2:9" s="1356" customFormat="1" ht="23.1" customHeight="1" x14ac:dyDescent="0.2">
      <c r="B25" s="1030" t="s">
        <v>835</v>
      </c>
      <c r="C25" s="851">
        <v>44886.758534500026</v>
      </c>
      <c r="D25" s="851">
        <v>49992</v>
      </c>
      <c r="E25" s="851">
        <v>77183.702396489956</v>
      </c>
      <c r="F25" s="851">
        <v>111652.98458328002</v>
      </c>
      <c r="G25" s="851">
        <v>99927.02675017991</v>
      </c>
      <c r="H25" s="851">
        <v>85722.536361780003</v>
      </c>
      <c r="I25" s="1532" t="s">
        <v>836</v>
      </c>
    </row>
    <row r="26" spans="2:9" s="1356" customFormat="1" ht="23.1" customHeight="1" x14ac:dyDescent="0.2">
      <c r="B26" s="1030" t="s">
        <v>830</v>
      </c>
      <c r="C26" s="851">
        <v>352824.52634961857</v>
      </c>
      <c r="D26" s="851">
        <v>328187</v>
      </c>
      <c r="E26" s="851">
        <v>528206.12701173965</v>
      </c>
      <c r="F26" s="851">
        <v>632071.30287015752</v>
      </c>
      <c r="G26" s="851">
        <v>736199.5627826245</v>
      </c>
      <c r="H26" s="851">
        <v>731273.23202563694</v>
      </c>
      <c r="I26" s="1532" t="s">
        <v>831</v>
      </c>
    </row>
    <row r="27" spans="2:9" s="1356" customFormat="1" ht="23.1" customHeight="1" x14ac:dyDescent="0.2">
      <c r="B27" s="594" t="s">
        <v>582</v>
      </c>
      <c r="C27" s="851">
        <v>607748.68879493978</v>
      </c>
      <c r="D27" s="851">
        <v>630854</v>
      </c>
      <c r="E27" s="851">
        <v>901651.60356011009</v>
      </c>
      <c r="F27" s="851">
        <v>1515285.2869896302</v>
      </c>
      <c r="G27" s="851">
        <v>1223616.042399843</v>
      </c>
      <c r="H27" s="851">
        <v>1191713.7407739421</v>
      </c>
      <c r="I27" s="847" t="s">
        <v>271</v>
      </c>
    </row>
    <row r="28" spans="2:9" s="1356" customFormat="1" ht="23.1" customHeight="1" x14ac:dyDescent="0.2">
      <c r="B28" s="1030" t="s">
        <v>835</v>
      </c>
      <c r="C28" s="851">
        <v>443817.47727972985</v>
      </c>
      <c r="D28" s="851">
        <v>414369</v>
      </c>
      <c r="E28" s="851">
        <v>538153.24316492002</v>
      </c>
      <c r="F28" s="851">
        <v>718755.61371605005</v>
      </c>
      <c r="G28" s="851">
        <v>679218.04134618002</v>
      </c>
      <c r="H28" s="851">
        <v>689018.32460747007</v>
      </c>
      <c r="I28" s="1532" t="s">
        <v>836</v>
      </c>
    </row>
    <row r="29" spans="2:9" s="1356" customFormat="1" ht="23.1" customHeight="1" x14ac:dyDescent="0.2">
      <c r="B29" s="1030" t="s">
        <v>830</v>
      </c>
      <c r="C29" s="851">
        <v>163931.21151520999</v>
      </c>
      <c r="D29" s="851">
        <v>216485</v>
      </c>
      <c r="E29" s="851">
        <v>363498.36039519001</v>
      </c>
      <c r="F29" s="851">
        <v>796529.67327358003</v>
      </c>
      <c r="G29" s="851">
        <v>544398.00105366297</v>
      </c>
      <c r="H29" s="851">
        <v>502695.41616647202</v>
      </c>
      <c r="I29" s="1532" t="s">
        <v>831</v>
      </c>
    </row>
    <row r="30" spans="2:9" s="1356" customFormat="1" ht="9.9499999999999993" customHeight="1" x14ac:dyDescent="0.2">
      <c r="B30" s="594"/>
      <c r="C30" s="852"/>
      <c r="D30" s="852"/>
      <c r="E30" s="852"/>
      <c r="F30" s="852"/>
      <c r="G30" s="852"/>
      <c r="H30" s="852"/>
      <c r="I30" s="847"/>
    </row>
    <row r="31" spans="2:9" s="1356" customFormat="1" ht="23.1" customHeight="1" x14ac:dyDescent="0.2">
      <c r="B31" s="592" t="s">
        <v>583</v>
      </c>
      <c r="C31" s="850">
        <v>43290.666868069951</v>
      </c>
      <c r="D31" s="850">
        <v>34871</v>
      </c>
      <c r="E31" s="850">
        <v>75865.739198300013</v>
      </c>
      <c r="F31" s="850">
        <v>103744.59073681</v>
      </c>
      <c r="G31" s="850">
        <v>97403.639020479968</v>
      </c>
      <c r="H31" s="850">
        <v>172588.71404992201</v>
      </c>
      <c r="I31" s="846" t="s">
        <v>561</v>
      </c>
    </row>
    <row r="32" spans="2:9" s="1356" customFormat="1" ht="9.9499999999999993" customHeight="1" x14ac:dyDescent="0.2">
      <c r="B32" s="594"/>
      <c r="C32" s="852"/>
      <c r="D32" s="852"/>
      <c r="E32" s="852"/>
      <c r="F32" s="852"/>
      <c r="G32" s="852"/>
      <c r="H32" s="852"/>
      <c r="I32" s="847"/>
    </row>
    <row r="33" spans="2:9" s="1356" customFormat="1" ht="23.1" customHeight="1" x14ac:dyDescent="0.2">
      <c r="B33" s="592" t="s">
        <v>273</v>
      </c>
      <c r="C33" s="850">
        <v>97001.139523450023</v>
      </c>
      <c r="D33" s="850">
        <v>92041</v>
      </c>
      <c r="E33" s="850">
        <v>136986.55834059999</v>
      </c>
      <c r="F33" s="850">
        <v>167923.8733424698</v>
      </c>
      <c r="G33" s="850">
        <v>232013.07912466986</v>
      </c>
      <c r="H33" s="850">
        <v>266943.01678788994</v>
      </c>
      <c r="I33" s="846" t="s">
        <v>715</v>
      </c>
    </row>
    <row r="34" spans="2:9" s="1356" customFormat="1" ht="9.9499999999999993" customHeight="1" x14ac:dyDescent="0.2">
      <c r="B34" s="594"/>
      <c r="C34" s="852"/>
      <c r="D34" s="852"/>
      <c r="E34" s="852"/>
      <c r="F34" s="852"/>
      <c r="G34" s="852"/>
      <c r="H34" s="852"/>
      <c r="I34" s="847"/>
    </row>
    <row r="35" spans="2:9" s="1356" customFormat="1" ht="23.1" customHeight="1" x14ac:dyDescent="0.2">
      <c r="B35" s="592" t="s">
        <v>75</v>
      </c>
      <c r="C35" s="850">
        <v>53683.058564089981</v>
      </c>
      <c r="D35" s="850">
        <v>41594</v>
      </c>
      <c r="E35" s="850">
        <v>84948.716224630014</v>
      </c>
      <c r="F35" s="850">
        <v>72338.590540437013</v>
      </c>
      <c r="G35" s="850">
        <v>94694.515458449998</v>
      </c>
      <c r="H35" s="850">
        <v>103203.73441709991</v>
      </c>
      <c r="I35" s="846" t="s">
        <v>1264</v>
      </c>
    </row>
    <row r="36" spans="2:9" s="1356" customFormat="1" ht="23.1" customHeight="1" x14ac:dyDescent="0.2">
      <c r="B36" s="1030" t="s">
        <v>76</v>
      </c>
      <c r="C36" s="851">
        <v>3389.4511650399941</v>
      </c>
      <c r="D36" s="851">
        <v>2687</v>
      </c>
      <c r="E36" s="851">
        <v>6376.2688387300032</v>
      </c>
      <c r="F36" s="851">
        <v>2332.3632725300004</v>
      </c>
      <c r="G36" s="851">
        <v>2891.207134909997</v>
      </c>
      <c r="H36" s="851">
        <v>9613.6580448799905</v>
      </c>
      <c r="I36" s="1532" t="s">
        <v>77</v>
      </c>
    </row>
    <row r="37" spans="2:9" s="1356" customFormat="1" ht="23.1" customHeight="1" x14ac:dyDescent="0.2">
      <c r="B37" s="1030" t="s">
        <v>78</v>
      </c>
      <c r="C37" s="851">
        <v>9589.9899119700021</v>
      </c>
      <c r="D37" s="851">
        <v>7665</v>
      </c>
      <c r="E37" s="851">
        <v>16920.248359879999</v>
      </c>
      <c r="F37" s="851">
        <v>9394.0683026970055</v>
      </c>
      <c r="G37" s="851">
        <v>16784.78496425</v>
      </c>
      <c r="H37" s="851">
        <v>18961.216555429979</v>
      </c>
      <c r="I37" s="1532" t="s">
        <v>1261</v>
      </c>
    </row>
    <row r="38" spans="2:9" s="1356" customFormat="1" ht="23.1" customHeight="1" x14ac:dyDescent="0.2">
      <c r="B38" s="1030" t="s">
        <v>417</v>
      </c>
      <c r="C38" s="851">
        <v>40703.617487079988</v>
      </c>
      <c r="D38" s="851">
        <v>31242</v>
      </c>
      <c r="E38" s="851">
        <v>61652.199026020004</v>
      </c>
      <c r="F38" s="851">
        <v>60612.158965210008</v>
      </c>
      <c r="G38" s="851">
        <v>75018.523359290004</v>
      </c>
      <c r="H38" s="851">
        <v>74628.859816789947</v>
      </c>
      <c r="I38" s="1532" t="s">
        <v>1262</v>
      </c>
    </row>
    <row r="39" spans="2:9" s="1356" customFormat="1" ht="9.9499999999999993" customHeight="1" x14ac:dyDescent="0.2">
      <c r="B39" s="594"/>
      <c r="C39" s="1582"/>
      <c r="D39" s="1582"/>
      <c r="E39" s="1582"/>
      <c r="F39" s="1582"/>
      <c r="G39" s="1582"/>
      <c r="H39" s="1582"/>
      <c r="I39" s="847"/>
    </row>
    <row r="40" spans="2:9" s="1356" customFormat="1" ht="23.1" customHeight="1" x14ac:dyDescent="0.2">
      <c r="B40" s="592" t="s">
        <v>418</v>
      </c>
      <c r="C40" s="850"/>
      <c r="D40" s="850">
        <v>1</v>
      </c>
      <c r="E40" s="850">
        <v>94.907399999999996</v>
      </c>
      <c r="F40" s="850">
        <v>2189.7987434400002</v>
      </c>
      <c r="G40" s="850">
        <v>0</v>
      </c>
      <c r="H40" s="850">
        <v>7547.5807104099995</v>
      </c>
      <c r="I40" s="846" t="s">
        <v>660</v>
      </c>
    </row>
    <row r="41" spans="2:9" s="1356" customFormat="1" ht="9.9499999999999993" customHeight="1" x14ac:dyDescent="0.2">
      <c r="B41" s="594"/>
      <c r="C41" s="852"/>
      <c r="D41" s="852"/>
      <c r="E41" s="852"/>
      <c r="F41" s="852"/>
      <c r="G41" s="852"/>
      <c r="H41" s="852"/>
      <c r="I41" s="847"/>
    </row>
    <row r="42" spans="2:9" s="1356" customFormat="1" ht="23.1" customHeight="1" x14ac:dyDescent="0.2">
      <c r="B42" s="592" t="s">
        <v>852</v>
      </c>
      <c r="C42" s="850">
        <v>1562845.5748846885</v>
      </c>
      <c r="D42" s="850">
        <v>1497340</v>
      </c>
      <c r="E42" s="850">
        <v>2238472.3511169599</v>
      </c>
      <c r="F42" s="850">
        <v>3019922.2033151346</v>
      </c>
      <c r="G42" s="850">
        <v>3007768.6355712973</v>
      </c>
      <c r="H42" s="850">
        <v>2982669.3583569108</v>
      </c>
      <c r="I42" s="846" t="s">
        <v>332</v>
      </c>
    </row>
    <row r="43" spans="2:9" s="1356" customFormat="1" ht="15" customHeight="1" thickBot="1" x14ac:dyDescent="0.25">
      <c r="B43" s="1357"/>
      <c r="C43" s="1522"/>
      <c r="D43" s="1522"/>
      <c r="E43" s="1522"/>
      <c r="F43" s="1522"/>
      <c r="G43" s="1522"/>
      <c r="H43" s="1522"/>
      <c r="I43" s="1360"/>
    </row>
    <row r="44" spans="2:9" s="1356" customFormat="1" ht="15" customHeight="1" thickTop="1" x14ac:dyDescent="0.2">
      <c r="B44" s="1358"/>
      <c r="C44" s="851"/>
      <c r="D44" s="851"/>
      <c r="E44" s="851"/>
      <c r="F44" s="851"/>
      <c r="G44" s="851"/>
      <c r="H44" s="851"/>
      <c r="I44" s="1361"/>
    </row>
    <row r="45" spans="2:9" s="1356" customFormat="1" ht="23.1" customHeight="1" x14ac:dyDescent="0.2">
      <c r="B45" s="832" t="s">
        <v>564</v>
      </c>
      <c r="C45" s="851"/>
      <c r="D45" s="851"/>
      <c r="E45" s="851"/>
      <c r="F45" s="851"/>
      <c r="G45" s="851"/>
      <c r="H45" s="851"/>
      <c r="I45" s="845" t="s">
        <v>272</v>
      </c>
    </row>
    <row r="46" spans="2:9" s="1356" customFormat="1" ht="9.9499999999999993" customHeight="1" x14ac:dyDescent="0.2">
      <c r="B46" s="594"/>
      <c r="C46" s="852"/>
      <c r="D46" s="852"/>
      <c r="E46" s="852"/>
      <c r="F46" s="852"/>
      <c r="G46" s="852"/>
      <c r="H46" s="852"/>
      <c r="I46" s="847"/>
    </row>
    <row r="47" spans="2:9" s="1356" customFormat="1" ht="23.1" customHeight="1" x14ac:dyDescent="0.2">
      <c r="B47" s="592" t="s">
        <v>154</v>
      </c>
      <c r="C47" s="850">
        <v>3160.2719012458692</v>
      </c>
      <c r="D47" s="850">
        <v>2052.4</v>
      </c>
      <c r="E47" s="850">
        <v>1951.8804260889997</v>
      </c>
      <c r="F47" s="850">
        <v>1429.6706794440001</v>
      </c>
      <c r="G47" s="850">
        <v>2683.653968034062</v>
      </c>
      <c r="H47" s="850">
        <v>1705.0690065170002</v>
      </c>
      <c r="I47" s="846" t="s">
        <v>659</v>
      </c>
    </row>
    <row r="48" spans="2:9" s="1356" customFormat="1" ht="23.1" customHeight="1" x14ac:dyDescent="0.2">
      <c r="B48" s="594" t="s">
        <v>835</v>
      </c>
      <c r="C48" s="851">
        <v>1631.5283088253</v>
      </c>
      <c r="D48" s="851">
        <v>1232.4000000000001</v>
      </c>
      <c r="E48" s="851">
        <v>1377.7504775499999</v>
      </c>
      <c r="F48" s="851">
        <v>929.83368693</v>
      </c>
      <c r="G48" s="851">
        <v>2028.9926232799999</v>
      </c>
      <c r="H48" s="851">
        <v>980.22327336000012</v>
      </c>
      <c r="I48" s="847" t="s">
        <v>836</v>
      </c>
    </row>
    <row r="49" spans="2:9" s="1356" customFormat="1" ht="23.1" customHeight="1" x14ac:dyDescent="0.2">
      <c r="B49" s="1030" t="s">
        <v>662</v>
      </c>
      <c r="C49" s="851">
        <v>1184.1274186000001</v>
      </c>
      <c r="D49" s="851">
        <v>975.4</v>
      </c>
      <c r="E49" s="851">
        <v>1255.5390649999999</v>
      </c>
      <c r="F49" s="851">
        <v>823.96908573999997</v>
      </c>
      <c r="G49" s="851">
        <v>1898.1988332799999</v>
      </c>
      <c r="H49" s="851">
        <v>841.89284458000009</v>
      </c>
      <c r="I49" s="1532" t="s">
        <v>837</v>
      </c>
    </row>
    <row r="50" spans="2:9" s="1356" customFormat="1" ht="23.1" customHeight="1" x14ac:dyDescent="0.2">
      <c r="B50" s="1030" t="s">
        <v>661</v>
      </c>
      <c r="C50" s="851">
        <v>447.40089022530003</v>
      </c>
      <c r="D50" s="851">
        <v>257</v>
      </c>
      <c r="E50" s="851">
        <v>122.21141254999996</v>
      </c>
      <c r="F50" s="851">
        <v>105.86460119</v>
      </c>
      <c r="G50" s="851">
        <v>130.79379</v>
      </c>
      <c r="H50" s="851">
        <v>138.33042877999998</v>
      </c>
      <c r="I50" s="1532" t="s">
        <v>838</v>
      </c>
    </row>
    <row r="51" spans="2:9" s="1356" customFormat="1" ht="23.1" customHeight="1" x14ac:dyDescent="0.2">
      <c r="B51" s="594" t="s">
        <v>830</v>
      </c>
      <c r="C51" s="851">
        <v>1528.7435924205695</v>
      </c>
      <c r="D51" s="851">
        <v>820</v>
      </c>
      <c r="E51" s="851">
        <v>574.12994853899988</v>
      </c>
      <c r="F51" s="851">
        <v>499.83699251400003</v>
      </c>
      <c r="G51" s="851">
        <v>654.66134475406227</v>
      </c>
      <c r="H51" s="851">
        <v>724.84573315700015</v>
      </c>
      <c r="I51" s="847" t="s">
        <v>831</v>
      </c>
    </row>
    <row r="52" spans="2:9" s="1356" customFormat="1" ht="23.1" customHeight="1" x14ac:dyDescent="0.2">
      <c r="B52" s="1030" t="s">
        <v>662</v>
      </c>
      <c r="C52" s="851">
        <v>445.97849441</v>
      </c>
      <c r="D52" s="851">
        <v>404</v>
      </c>
      <c r="E52" s="851">
        <v>324.71804937999997</v>
      </c>
      <c r="F52" s="851">
        <v>175.79228710000001</v>
      </c>
      <c r="G52" s="851">
        <v>214.28529590843905</v>
      </c>
      <c r="H52" s="851">
        <v>220.64772314000001</v>
      </c>
      <c r="I52" s="1532" t="s">
        <v>837</v>
      </c>
    </row>
    <row r="53" spans="2:9" s="1356" customFormat="1" ht="23.1" customHeight="1" x14ac:dyDescent="0.2">
      <c r="B53" s="1030" t="s">
        <v>661</v>
      </c>
      <c r="C53" s="851">
        <v>1082.7650980105695</v>
      </c>
      <c r="D53" s="851">
        <v>416</v>
      </c>
      <c r="E53" s="851">
        <v>249.41189915899989</v>
      </c>
      <c r="F53" s="851">
        <v>324.04470541400002</v>
      </c>
      <c r="G53" s="851">
        <v>440.37604884562325</v>
      </c>
      <c r="H53" s="851">
        <v>504.19801001700012</v>
      </c>
      <c r="I53" s="1532" t="s">
        <v>838</v>
      </c>
    </row>
    <row r="54" spans="2:9" s="1356" customFormat="1" ht="9.9499999999999993" customHeight="1" x14ac:dyDescent="0.2">
      <c r="B54" s="594"/>
      <c r="C54" s="852"/>
      <c r="D54" s="852"/>
      <c r="E54" s="852"/>
      <c r="F54" s="852"/>
      <c r="G54" s="852"/>
      <c r="H54" s="852"/>
      <c r="I54" s="847"/>
    </row>
    <row r="55" spans="2:9" s="1356" customFormat="1" ht="23.1" customHeight="1" x14ac:dyDescent="0.2">
      <c r="B55" s="592" t="s">
        <v>663</v>
      </c>
      <c r="C55" s="850">
        <v>8676.1485253566316</v>
      </c>
      <c r="D55" s="850">
        <v>7687.4</v>
      </c>
      <c r="E55" s="850">
        <v>7129.8225193770013</v>
      </c>
      <c r="F55" s="850">
        <v>10512.5024041778</v>
      </c>
      <c r="G55" s="850">
        <v>8420.5635389102208</v>
      </c>
      <c r="H55" s="850">
        <v>9088.6310329910048</v>
      </c>
      <c r="I55" s="846" t="s">
        <v>1264</v>
      </c>
    </row>
    <row r="56" spans="2:9" s="1356" customFormat="1" ht="23.1" customHeight="1" x14ac:dyDescent="0.2">
      <c r="B56" s="594" t="s">
        <v>1753</v>
      </c>
      <c r="C56" s="852">
        <v>3483.8665861016325</v>
      </c>
      <c r="D56" s="852">
        <v>2353</v>
      </c>
      <c r="E56" s="852">
        <v>2316.8747736570008</v>
      </c>
      <c r="F56" s="852">
        <v>2829.7949542637998</v>
      </c>
      <c r="G56" s="852">
        <v>3465.2508903592211</v>
      </c>
      <c r="H56" s="852">
        <v>3532.699071601005</v>
      </c>
      <c r="I56" s="847" t="s">
        <v>270</v>
      </c>
    </row>
    <row r="57" spans="2:9" s="1356" customFormat="1" ht="23.1" customHeight="1" x14ac:dyDescent="0.2">
      <c r="B57" s="1030" t="s">
        <v>835</v>
      </c>
      <c r="C57" s="851">
        <v>1056.4970997950006</v>
      </c>
      <c r="D57" s="851">
        <v>875</v>
      </c>
      <c r="E57" s="851">
        <v>929.84189899799958</v>
      </c>
      <c r="F57" s="851">
        <v>1218.1880635750001</v>
      </c>
      <c r="G57" s="851">
        <v>1291.7943304944201</v>
      </c>
      <c r="H57" s="851">
        <v>1209.1526008190006</v>
      </c>
      <c r="I57" s="1532" t="s">
        <v>836</v>
      </c>
    </row>
    <row r="58" spans="2:9" s="1356" customFormat="1" ht="23.1" customHeight="1" x14ac:dyDescent="0.2">
      <c r="B58" s="1030" t="s">
        <v>830</v>
      </c>
      <c r="C58" s="851">
        <v>2427.3694863066321</v>
      </c>
      <c r="D58" s="851">
        <v>1478</v>
      </c>
      <c r="E58" s="851">
        <v>1387.0328746590012</v>
      </c>
      <c r="F58" s="851">
        <v>1611.6068906887999</v>
      </c>
      <c r="G58" s="851">
        <v>2173.456559864801</v>
      </c>
      <c r="H58" s="851">
        <v>2323.5464707820042</v>
      </c>
      <c r="I58" s="1532" t="s">
        <v>831</v>
      </c>
    </row>
    <row r="59" spans="2:9" s="1356" customFormat="1" ht="23.1" customHeight="1" x14ac:dyDescent="0.2">
      <c r="B59" s="594" t="s">
        <v>582</v>
      </c>
      <c r="C59" s="852">
        <v>5192.281939255</v>
      </c>
      <c r="D59" s="852">
        <v>5334.4</v>
      </c>
      <c r="E59" s="852">
        <v>4812.9477457200001</v>
      </c>
      <c r="F59" s="852">
        <v>7682.7074499139999</v>
      </c>
      <c r="G59" s="852">
        <v>4955.3126485510002</v>
      </c>
      <c r="H59" s="852">
        <v>5555.9319613900007</v>
      </c>
      <c r="I59" s="847" t="s">
        <v>271</v>
      </c>
    </row>
    <row r="60" spans="2:9" s="1356" customFormat="1" ht="23.1" customHeight="1" x14ac:dyDescent="0.2">
      <c r="B60" s="1030" t="s">
        <v>835</v>
      </c>
      <c r="C60" s="851">
        <v>4132.9841980000001</v>
      </c>
      <c r="D60" s="851">
        <v>4031.4</v>
      </c>
      <c r="E60" s="851">
        <v>3308.1394495</v>
      </c>
      <c r="F60" s="851">
        <v>3398.0790259999999</v>
      </c>
      <c r="G60" s="851">
        <v>2814.5248179999999</v>
      </c>
      <c r="H60" s="851">
        <v>3343.486077</v>
      </c>
      <c r="I60" s="1532" t="s">
        <v>836</v>
      </c>
    </row>
    <row r="61" spans="2:9" s="1356" customFormat="1" ht="23.1" customHeight="1" x14ac:dyDescent="0.2">
      <c r="B61" s="1030" t="s">
        <v>830</v>
      </c>
      <c r="C61" s="851">
        <v>1059.2977412549999</v>
      </c>
      <c r="D61" s="851">
        <v>1303</v>
      </c>
      <c r="E61" s="851">
        <v>1504.8082962200001</v>
      </c>
      <c r="F61" s="851">
        <v>4284.6284239140005</v>
      </c>
      <c r="G61" s="851">
        <v>2140.7878305510003</v>
      </c>
      <c r="H61" s="851">
        <v>2212.4458843900002</v>
      </c>
      <c r="I61" s="1532" t="s">
        <v>831</v>
      </c>
    </row>
    <row r="62" spans="2:9" s="1356" customFormat="1" ht="9.9499999999999993" customHeight="1" x14ac:dyDescent="0.2">
      <c r="B62" s="594"/>
      <c r="C62" s="1582"/>
      <c r="D62" s="1582"/>
      <c r="E62" s="1582"/>
      <c r="F62" s="1582"/>
      <c r="G62" s="1582"/>
      <c r="H62" s="1582"/>
      <c r="I62" s="847"/>
    </row>
    <row r="63" spans="2:9" s="1356" customFormat="1" ht="22.5" customHeight="1" x14ac:dyDescent="0.2">
      <c r="B63" s="592" t="s">
        <v>583</v>
      </c>
      <c r="C63" s="850">
        <v>73.898859011999988</v>
      </c>
      <c r="D63" s="850">
        <v>49</v>
      </c>
      <c r="E63" s="850">
        <v>86.96962353699999</v>
      </c>
      <c r="F63" s="850">
        <v>123.68658641642293</v>
      </c>
      <c r="G63" s="850">
        <v>119.24919567199998</v>
      </c>
      <c r="H63" s="850">
        <v>130.51310719399999</v>
      </c>
      <c r="I63" s="846" t="s">
        <v>561</v>
      </c>
    </row>
    <row r="64" spans="2:9" s="1356" customFormat="1" ht="9.9499999999999993" customHeight="1" x14ac:dyDescent="0.2">
      <c r="B64" s="594"/>
      <c r="C64" s="1582"/>
      <c r="D64" s="1582"/>
      <c r="E64" s="1582"/>
      <c r="F64" s="1582"/>
      <c r="G64" s="1582"/>
      <c r="H64" s="1582"/>
      <c r="I64" s="847"/>
    </row>
    <row r="65" spans="2:9" s="1356" customFormat="1" ht="23.1" customHeight="1" x14ac:dyDescent="0.2">
      <c r="B65" s="592" t="s">
        <v>273</v>
      </c>
      <c r="C65" s="850">
        <v>144.03538893957142</v>
      </c>
      <c r="D65" s="850">
        <v>107</v>
      </c>
      <c r="E65" s="850">
        <v>70.344157720000027</v>
      </c>
      <c r="F65" s="850">
        <v>94.488651451604198</v>
      </c>
      <c r="G65" s="850">
        <v>143.597735449</v>
      </c>
      <c r="H65" s="850">
        <v>179.209556037</v>
      </c>
      <c r="I65" s="846" t="s">
        <v>715</v>
      </c>
    </row>
    <row r="66" spans="2:9" s="1356" customFormat="1" ht="9.9499999999999993" customHeight="1" x14ac:dyDescent="0.2">
      <c r="B66" s="594"/>
      <c r="C66" s="852"/>
      <c r="D66" s="852"/>
      <c r="E66" s="852"/>
      <c r="F66" s="852"/>
      <c r="G66" s="852"/>
      <c r="H66" s="852"/>
      <c r="I66" s="847"/>
    </row>
    <row r="67" spans="2:9" s="1356" customFormat="1" ht="23.1" customHeight="1" x14ac:dyDescent="0.2">
      <c r="B67" s="592" t="s">
        <v>75</v>
      </c>
      <c r="C67" s="850">
        <v>129.46679986626663</v>
      </c>
      <c r="D67" s="850">
        <v>72</v>
      </c>
      <c r="E67" s="850">
        <v>74.118623282999977</v>
      </c>
      <c r="F67" s="850">
        <v>63.986196618273837</v>
      </c>
      <c r="G67" s="850">
        <v>96.101724813999994</v>
      </c>
      <c r="H67" s="850">
        <v>109.46101066400004</v>
      </c>
      <c r="I67" s="846" t="s">
        <v>1264</v>
      </c>
    </row>
    <row r="68" spans="2:9" s="1356" customFormat="1" ht="23.1" customHeight="1" x14ac:dyDescent="0.2">
      <c r="B68" s="1030" t="s">
        <v>76</v>
      </c>
      <c r="C68" s="851">
        <v>7.1850409000000006</v>
      </c>
      <c r="D68" s="851">
        <v>5</v>
      </c>
      <c r="E68" s="851">
        <v>3.8814744099999987</v>
      </c>
      <c r="F68" s="851">
        <v>1.8940038600000002</v>
      </c>
      <c r="G68" s="851">
        <v>4.936326471000001</v>
      </c>
      <c r="H68" s="851">
        <v>15.678049623999996</v>
      </c>
      <c r="I68" s="1532" t="s">
        <v>77</v>
      </c>
    </row>
    <row r="69" spans="2:9" s="1356" customFormat="1" ht="23.1" customHeight="1" x14ac:dyDescent="0.2">
      <c r="B69" s="1030" t="s">
        <v>78</v>
      </c>
      <c r="C69" s="851">
        <v>38.047315953999991</v>
      </c>
      <c r="D69" s="851">
        <v>23</v>
      </c>
      <c r="E69" s="851">
        <v>21.481604364999999</v>
      </c>
      <c r="F69" s="851">
        <v>19.42305120227384</v>
      </c>
      <c r="G69" s="851">
        <v>44.026611993999985</v>
      </c>
      <c r="H69" s="851">
        <v>47.059209852000016</v>
      </c>
      <c r="I69" s="1532" t="s">
        <v>1261</v>
      </c>
    </row>
    <row r="70" spans="2:9" s="1356" customFormat="1" ht="23.1" customHeight="1" x14ac:dyDescent="0.2">
      <c r="B70" s="1030" t="s">
        <v>417</v>
      </c>
      <c r="C70" s="851">
        <v>84.234443012266652</v>
      </c>
      <c r="D70" s="851">
        <v>44</v>
      </c>
      <c r="E70" s="851">
        <v>48.755544507999979</v>
      </c>
      <c r="F70" s="851">
        <v>42.669141556</v>
      </c>
      <c r="G70" s="851">
        <v>47.138786349</v>
      </c>
      <c r="H70" s="851">
        <v>46.723751188000023</v>
      </c>
      <c r="I70" s="1532" t="s">
        <v>1262</v>
      </c>
    </row>
    <row r="71" spans="2:9" s="1356" customFormat="1" ht="9.9499999999999993" customHeight="1" x14ac:dyDescent="0.2">
      <c r="B71" s="594"/>
      <c r="C71" s="852"/>
      <c r="D71" s="852"/>
      <c r="E71" s="852"/>
      <c r="F71" s="852"/>
      <c r="G71" s="852"/>
      <c r="H71" s="852"/>
      <c r="I71" s="847"/>
    </row>
    <row r="72" spans="2:9" s="1356" customFormat="1" ht="21.75" customHeight="1" x14ac:dyDescent="0.2">
      <c r="B72" s="592" t="s">
        <v>418</v>
      </c>
      <c r="C72" s="850">
        <v>0</v>
      </c>
      <c r="D72" s="850">
        <v>0.04</v>
      </c>
      <c r="E72" s="850">
        <v>0.04</v>
      </c>
      <c r="F72" s="850">
        <v>0.23899999999999999</v>
      </c>
      <c r="G72" s="850">
        <v>0</v>
      </c>
      <c r="H72" s="850">
        <v>0.537076</v>
      </c>
      <c r="I72" s="846" t="s">
        <v>660</v>
      </c>
    </row>
    <row r="73" spans="2:9" s="1356" customFormat="1" ht="9.9499999999999993" customHeight="1" x14ac:dyDescent="0.2">
      <c r="B73" s="594"/>
      <c r="C73" s="852"/>
      <c r="D73" s="852"/>
      <c r="E73" s="852"/>
      <c r="F73" s="852"/>
      <c r="G73" s="852"/>
      <c r="H73" s="852"/>
      <c r="I73" s="847"/>
    </row>
    <row r="74" spans="2:9" s="1356" customFormat="1" ht="23.1" customHeight="1" x14ac:dyDescent="0.2">
      <c r="B74" s="592" t="s">
        <v>852</v>
      </c>
      <c r="C74" s="850">
        <v>12183.82147442034</v>
      </c>
      <c r="D74" s="850">
        <v>9967.84</v>
      </c>
      <c r="E74" s="850">
        <v>9313.1753500060022</v>
      </c>
      <c r="F74" s="850">
        <v>12224.5735181081</v>
      </c>
      <c r="G74" s="850">
        <v>11463.166162879283</v>
      </c>
      <c r="H74" s="850">
        <v>11213.420789403006</v>
      </c>
      <c r="I74" s="846" t="s">
        <v>332</v>
      </c>
    </row>
    <row r="75" spans="2:9" s="42" customFormat="1" ht="15" customHeight="1" thickBot="1" x14ac:dyDescent="0.7">
      <c r="B75" s="1359"/>
      <c r="C75" s="135"/>
      <c r="D75" s="135"/>
      <c r="E75" s="135"/>
      <c r="F75" s="134"/>
      <c r="G75" s="134"/>
      <c r="H75" s="1533"/>
      <c r="I75" s="1362"/>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1750</v>
      </c>
      <c r="I78" s="53" t="s">
        <v>1751</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3"/>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42578125"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373" customFormat="1" ht="29.25" customHeight="1" x14ac:dyDescent="0.2">
      <c r="B4" s="1978" t="s">
        <v>1857</v>
      </c>
      <c r="C4" s="1978"/>
      <c r="D4" s="1978"/>
      <c r="E4" s="1978"/>
      <c r="F4" s="1978"/>
      <c r="G4" s="1978"/>
      <c r="H4" s="1978"/>
      <c r="I4" s="1978"/>
      <c r="J4" s="1978"/>
      <c r="K4" s="1978"/>
      <c r="L4" s="1978" t="s">
        <v>1858</v>
      </c>
      <c r="M4" s="1978"/>
      <c r="N4" s="1978"/>
      <c r="O4" s="1978"/>
      <c r="P4" s="1978"/>
      <c r="Q4" s="1978"/>
      <c r="R4" s="1978"/>
      <c r="S4" s="1978"/>
      <c r="T4" s="1978"/>
      <c r="U4" s="1978"/>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6" customFormat="1" ht="22.5" x14ac:dyDescent="0.5">
      <c r="B7" s="354" t="s">
        <v>1720</v>
      </c>
      <c r="C7" s="471"/>
      <c r="D7" s="471"/>
      <c r="E7" s="471"/>
      <c r="F7" s="471"/>
      <c r="G7" s="471"/>
      <c r="H7" s="471"/>
      <c r="I7" s="471"/>
      <c r="J7" s="471"/>
      <c r="K7" s="471"/>
      <c r="L7" s="471"/>
      <c r="M7" s="471"/>
      <c r="N7" s="471"/>
      <c r="O7" s="471"/>
      <c r="P7" s="471"/>
      <c r="Q7" s="471"/>
      <c r="R7" s="471"/>
      <c r="S7" s="471"/>
      <c r="T7" s="471"/>
      <c r="U7" s="228" t="s">
        <v>1724</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496" customFormat="1" ht="24.95" customHeight="1" thickTop="1" x14ac:dyDescent="0.7">
      <c r="A9" s="257"/>
      <c r="B9" s="1959" t="s">
        <v>885</v>
      </c>
      <c r="C9" s="1758">
        <v>2014</v>
      </c>
      <c r="D9" s="1758" t="s">
        <v>1887</v>
      </c>
      <c r="E9" s="1758" t="s">
        <v>1889</v>
      </c>
      <c r="F9" s="1758" t="s">
        <v>1576</v>
      </c>
      <c r="G9" s="1758">
        <v>2018</v>
      </c>
      <c r="H9" s="1758">
        <v>2019</v>
      </c>
      <c r="I9" s="1796">
        <v>2019</v>
      </c>
      <c r="J9" s="1797"/>
      <c r="K9" s="1797"/>
      <c r="L9" s="1798">
        <v>2019</v>
      </c>
      <c r="M9" s="1798"/>
      <c r="N9" s="1798"/>
      <c r="O9" s="1798"/>
      <c r="P9" s="1798"/>
      <c r="Q9" s="1798"/>
      <c r="R9" s="1798"/>
      <c r="S9" s="1798"/>
      <c r="T9" s="1799"/>
      <c r="U9" s="1765" t="s">
        <v>884</v>
      </c>
    </row>
    <row r="10" spans="1:22" s="42" customFormat="1" ht="23.25" customHeight="1" x14ac:dyDescent="0.65">
      <c r="B10" s="1960"/>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66"/>
    </row>
    <row r="11" spans="1:22" s="1364" customFormat="1" ht="23.25" customHeight="1" x14ac:dyDescent="0.65">
      <c r="A11" s="42"/>
      <c r="B11" s="1961"/>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67"/>
    </row>
    <row r="12" spans="1:22" s="257" customFormat="1" ht="10.5" customHeight="1" x14ac:dyDescent="0.7">
      <c r="B12" s="344"/>
      <c r="C12" s="448"/>
      <c r="D12" s="448"/>
      <c r="E12" s="448"/>
      <c r="F12" s="448"/>
      <c r="G12" s="448"/>
      <c r="H12" s="448"/>
      <c r="I12" s="450"/>
      <c r="J12" s="449"/>
      <c r="K12" s="449"/>
      <c r="L12" s="449"/>
      <c r="M12" s="449"/>
      <c r="N12" s="449"/>
      <c r="O12" s="449"/>
      <c r="P12" s="449"/>
      <c r="Q12" s="449"/>
      <c r="R12" s="449"/>
      <c r="S12" s="449"/>
      <c r="T12" s="451"/>
      <c r="U12" s="332"/>
    </row>
    <row r="13" spans="1:22" s="1363" customFormat="1" ht="24.95" customHeight="1" x14ac:dyDescent="0.2">
      <c r="B13" s="1372" t="s">
        <v>263</v>
      </c>
      <c r="C13" s="1288"/>
      <c r="D13" s="1288"/>
      <c r="E13" s="1288"/>
      <c r="F13" s="1288"/>
      <c r="G13" s="1288"/>
      <c r="H13" s="1288"/>
      <c r="I13" s="1291"/>
      <c r="J13" s="1290"/>
      <c r="K13" s="1290"/>
      <c r="L13" s="1290"/>
      <c r="M13" s="1290"/>
      <c r="N13" s="1290"/>
      <c r="O13" s="1290"/>
      <c r="P13" s="1290"/>
      <c r="Q13" s="1290"/>
      <c r="R13" s="1290"/>
      <c r="S13" s="1290"/>
      <c r="T13" s="1292"/>
      <c r="U13" s="378" t="s">
        <v>22</v>
      </c>
    </row>
    <row r="14" spans="1:22" s="364" customFormat="1" ht="10.5" customHeight="1" x14ac:dyDescent="0.2">
      <c r="B14" s="594"/>
      <c r="C14" s="1064"/>
      <c r="D14" s="1064"/>
      <c r="E14" s="1064"/>
      <c r="F14" s="1064"/>
      <c r="G14" s="1064"/>
      <c r="H14" s="1064"/>
      <c r="I14" s="1065"/>
      <c r="J14" s="1066"/>
      <c r="K14" s="1066"/>
      <c r="L14" s="1066"/>
      <c r="M14" s="1066"/>
      <c r="N14" s="1066"/>
      <c r="O14" s="1066"/>
      <c r="P14" s="1066"/>
      <c r="Q14" s="1066"/>
      <c r="R14" s="1066"/>
      <c r="S14" s="1066"/>
      <c r="T14" s="1067"/>
      <c r="U14" s="606"/>
    </row>
    <row r="15" spans="1:22" s="364" customFormat="1" ht="24.95" customHeight="1" x14ac:dyDescent="0.2">
      <c r="B15" s="594" t="s">
        <v>191</v>
      </c>
      <c r="C15" s="851">
        <v>120708.8846629855</v>
      </c>
      <c r="D15" s="851">
        <v>139665.49433595093</v>
      </c>
      <c r="E15" s="851">
        <v>239548.16523872002</v>
      </c>
      <c r="F15" s="851">
        <v>252615.74573084005</v>
      </c>
      <c r="G15" s="851">
        <v>834526.95318333257</v>
      </c>
      <c r="H15" s="851">
        <v>897247.50249103329</v>
      </c>
      <c r="I15" s="1036">
        <v>67989.113804904409</v>
      </c>
      <c r="J15" s="1037">
        <v>69053.589998480937</v>
      </c>
      <c r="K15" s="1037">
        <v>84740.913649961221</v>
      </c>
      <c r="L15" s="1037">
        <v>79782.708485525858</v>
      </c>
      <c r="M15" s="1037">
        <v>65654.305920699597</v>
      </c>
      <c r="N15" s="1037">
        <v>56515.955108737253</v>
      </c>
      <c r="O15" s="1037">
        <v>76810.865677875394</v>
      </c>
      <c r="P15" s="1037">
        <v>55823.769475761997</v>
      </c>
      <c r="Q15" s="1037">
        <v>79040.607252330185</v>
      </c>
      <c r="R15" s="1037">
        <v>81404.155207607357</v>
      </c>
      <c r="S15" s="1037">
        <v>84778.035931735983</v>
      </c>
      <c r="T15" s="1103">
        <v>95653.481977413205</v>
      </c>
      <c r="U15" s="606" t="s">
        <v>1210</v>
      </c>
      <c r="V15" s="829"/>
    </row>
    <row r="16" spans="1:22" s="364" customFormat="1" ht="24.95" customHeight="1" x14ac:dyDescent="0.2">
      <c r="B16" s="594" t="s">
        <v>789</v>
      </c>
      <c r="C16" s="851">
        <v>31473.772604483955</v>
      </c>
      <c r="D16" s="851">
        <v>34850.239142210128</v>
      </c>
      <c r="E16" s="851">
        <v>29167.638793580001</v>
      </c>
      <c r="F16" s="851">
        <v>31834.391499459998</v>
      </c>
      <c r="G16" s="851">
        <v>72460.523520454735</v>
      </c>
      <c r="H16" s="851">
        <v>71975.511837953905</v>
      </c>
      <c r="I16" s="1036">
        <v>3811.5249170278144</v>
      </c>
      <c r="J16" s="1037">
        <v>7235.051466429295</v>
      </c>
      <c r="K16" s="1037">
        <v>6247.976966257801</v>
      </c>
      <c r="L16" s="1037">
        <v>6921.1005273112278</v>
      </c>
      <c r="M16" s="1037">
        <v>4630.8531022311272</v>
      </c>
      <c r="N16" s="1037">
        <v>5994.3687176029753</v>
      </c>
      <c r="O16" s="1037">
        <v>5716.4207659919339</v>
      </c>
      <c r="P16" s="1037">
        <v>4492.1658009240746</v>
      </c>
      <c r="Q16" s="1037">
        <v>6272.68613808183</v>
      </c>
      <c r="R16" s="1037">
        <v>6379.9951871747262</v>
      </c>
      <c r="S16" s="1037">
        <v>6354.3819636276421</v>
      </c>
      <c r="T16" s="1103">
        <v>7918.986285293463</v>
      </c>
      <c r="U16" s="606" t="s">
        <v>827</v>
      </c>
      <c r="V16" s="829"/>
    </row>
    <row r="17" spans="2:32" s="364" customFormat="1" ht="24.95" customHeight="1" x14ac:dyDescent="0.2">
      <c r="B17" s="594" t="s">
        <v>725</v>
      </c>
      <c r="C17" s="851">
        <v>7399.0230905125991</v>
      </c>
      <c r="D17" s="851">
        <v>9133.4828327435116</v>
      </c>
      <c r="E17" s="851">
        <v>2350.3814013800002</v>
      </c>
      <c r="F17" s="851">
        <v>1089.42334686</v>
      </c>
      <c r="G17" s="851">
        <v>3866.5851083773559</v>
      </c>
      <c r="H17" s="851">
        <v>45261.214096908399</v>
      </c>
      <c r="I17" s="1036">
        <v>512.51130116879199</v>
      </c>
      <c r="J17" s="1037">
        <v>496.28757288613178</v>
      </c>
      <c r="K17" s="1037">
        <v>418.46113911977449</v>
      </c>
      <c r="L17" s="1037">
        <v>676.61161698648698</v>
      </c>
      <c r="M17" s="1037">
        <v>600.76026100021704</v>
      </c>
      <c r="N17" s="1037">
        <v>754.74224330454729</v>
      </c>
      <c r="O17" s="1037">
        <v>844.75738853531357</v>
      </c>
      <c r="P17" s="1037">
        <v>484.75276601313391</v>
      </c>
      <c r="Q17" s="1037">
        <v>229.24838684153923</v>
      </c>
      <c r="R17" s="1037">
        <v>38699.314793878366</v>
      </c>
      <c r="S17" s="1037">
        <v>710.9363479714649</v>
      </c>
      <c r="T17" s="1103">
        <v>832.83027920262737</v>
      </c>
      <c r="U17" s="606" t="s">
        <v>677</v>
      </c>
      <c r="V17" s="829"/>
    </row>
    <row r="18" spans="2:32" s="364" customFormat="1" ht="24.95" customHeight="1" x14ac:dyDescent="0.2">
      <c r="B18" s="594" t="s">
        <v>678</v>
      </c>
      <c r="C18" s="851">
        <v>199.80669573</v>
      </c>
      <c r="D18" s="851">
        <v>446.37457797999991</v>
      </c>
      <c r="E18" s="851">
        <v>867.02974540000002</v>
      </c>
      <c r="F18" s="851">
        <v>1395.2026503700001</v>
      </c>
      <c r="G18" s="851">
        <v>3688.5756851671908</v>
      </c>
      <c r="H18" s="851">
        <v>4967.3961499195511</v>
      </c>
      <c r="I18" s="1036">
        <v>441.26784220344706</v>
      </c>
      <c r="J18" s="1037">
        <v>294.3293832276396</v>
      </c>
      <c r="K18" s="1037">
        <v>342.23058111805148</v>
      </c>
      <c r="L18" s="1037">
        <v>388.62855229676052</v>
      </c>
      <c r="M18" s="1037">
        <v>151.80158969683546</v>
      </c>
      <c r="N18" s="1037">
        <v>242.52690361584175</v>
      </c>
      <c r="O18" s="1037">
        <v>325.32606215956127</v>
      </c>
      <c r="P18" s="1037">
        <v>535.67499379068249</v>
      </c>
      <c r="Q18" s="1037">
        <v>478.91215494628625</v>
      </c>
      <c r="R18" s="1037">
        <v>424.13813516512937</v>
      </c>
      <c r="S18" s="1037">
        <v>551.38563584959616</v>
      </c>
      <c r="T18" s="1103">
        <v>791.1743158497203</v>
      </c>
      <c r="U18" s="606" t="s">
        <v>790</v>
      </c>
      <c r="V18" s="829"/>
    </row>
    <row r="19" spans="2:32" s="364" customFormat="1" ht="24.95" customHeight="1" x14ac:dyDescent="0.2">
      <c r="B19" s="594" t="s">
        <v>874</v>
      </c>
      <c r="C19" s="851">
        <v>16013.359140222246</v>
      </c>
      <c r="D19" s="851">
        <v>25969.329532096228</v>
      </c>
      <c r="E19" s="851">
        <v>56585.690567119993</v>
      </c>
      <c r="F19" s="851">
        <v>64083.396203150005</v>
      </c>
      <c r="G19" s="851">
        <v>133119.20900868028</v>
      </c>
      <c r="H19" s="851">
        <v>119438.14816830677</v>
      </c>
      <c r="I19" s="1036">
        <v>7753.2264024724718</v>
      </c>
      <c r="J19" s="1037">
        <v>11850.090072541949</v>
      </c>
      <c r="K19" s="1037">
        <v>9204.5810487534327</v>
      </c>
      <c r="L19" s="1037">
        <v>15761.544032847247</v>
      </c>
      <c r="M19" s="1037">
        <v>7365.9088598496164</v>
      </c>
      <c r="N19" s="1037">
        <v>6928.9235764605473</v>
      </c>
      <c r="O19" s="1037">
        <v>10408.449185031699</v>
      </c>
      <c r="P19" s="1037">
        <v>9160.1523882721958</v>
      </c>
      <c r="Q19" s="1037">
        <v>11018.753438740139</v>
      </c>
      <c r="R19" s="1037">
        <v>9836.8382198764157</v>
      </c>
      <c r="S19" s="1037">
        <v>8401.424127104372</v>
      </c>
      <c r="T19" s="1103">
        <v>11748.256816356676</v>
      </c>
      <c r="U19" s="606" t="s">
        <v>679</v>
      </c>
      <c r="V19" s="829"/>
    </row>
    <row r="20" spans="2:32" s="359" customFormat="1" ht="24.95" customHeight="1" x14ac:dyDescent="0.2">
      <c r="B20" s="592" t="s">
        <v>852</v>
      </c>
      <c r="C20" s="850">
        <v>175794.8461939343</v>
      </c>
      <c r="D20" s="850">
        <v>210064.92042098081</v>
      </c>
      <c r="E20" s="850">
        <v>328518.90574620001</v>
      </c>
      <c r="F20" s="850">
        <v>351018.15943068004</v>
      </c>
      <c r="G20" s="850">
        <v>1047661.8465060123</v>
      </c>
      <c r="H20" s="850">
        <v>1138889.772744122</v>
      </c>
      <c r="I20" s="961">
        <v>80507.644267776937</v>
      </c>
      <c r="J20" s="962">
        <v>88929.348493565951</v>
      </c>
      <c r="K20" s="962">
        <v>100954.16338521028</v>
      </c>
      <c r="L20" s="962">
        <v>103530.59321496758</v>
      </c>
      <c r="M20" s="962">
        <v>78403.629733477399</v>
      </c>
      <c r="N20" s="962">
        <v>70436.516549721171</v>
      </c>
      <c r="O20" s="962">
        <v>94105.819079593901</v>
      </c>
      <c r="P20" s="962">
        <v>70496.515424762081</v>
      </c>
      <c r="Q20" s="962">
        <v>97040.207370939985</v>
      </c>
      <c r="R20" s="962">
        <v>136744.44154370201</v>
      </c>
      <c r="S20" s="962">
        <v>100796.16400628907</v>
      </c>
      <c r="T20" s="964">
        <v>116944.72967411569</v>
      </c>
      <c r="U20" s="604" t="s">
        <v>332</v>
      </c>
      <c r="V20" s="829"/>
      <c r="W20" s="362"/>
      <c r="X20" s="362"/>
      <c r="Y20" s="362"/>
      <c r="Z20" s="362"/>
      <c r="AA20" s="362"/>
      <c r="AB20" s="362"/>
      <c r="AC20" s="362"/>
      <c r="AD20" s="362"/>
      <c r="AE20" s="362"/>
      <c r="AF20" s="362"/>
    </row>
    <row r="21" spans="2:32" s="364" customFormat="1" ht="20.25" customHeight="1" thickBot="1" x14ac:dyDescent="0.25">
      <c r="B21" s="833"/>
      <c r="C21" s="1522"/>
      <c r="D21" s="1522"/>
      <c r="E21" s="1522"/>
      <c r="F21" s="1522"/>
      <c r="G21" s="1522"/>
      <c r="H21" s="1522"/>
      <c r="I21" s="1367"/>
      <c r="J21" s="1365"/>
      <c r="K21" s="1365"/>
      <c r="L21" s="1365"/>
      <c r="M21" s="1365"/>
      <c r="N21" s="1365"/>
      <c r="O21" s="1365"/>
      <c r="P21" s="1365"/>
      <c r="Q21" s="1365"/>
      <c r="R21" s="1365"/>
      <c r="S21" s="1365"/>
      <c r="T21" s="1366"/>
      <c r="U21" s="1371"/>
      <c r="V21" s="829"/>
    </row>
    <row r="22" spans="2:32" s="364" customFormat="1" ht="10.5" customHeight="1" thickTop="1" x14ac:dyDescent="0.2">
      <c r="B22" s="594"/>
      <c r="C22" s="851"/>
      <c r="D22" s="851"/>
      <c r="E22" s="851"/>
      <c r="F22" s="851"/>
      <c r="G22" s="851"/>
      <c r="H22" s="851"/>
      <c r="I22" s="1036"/>
      <c r="J22" s="1037"/>
      <c r="K22" s="1037"/>
      <c r="L22" s="1037"/>
      <c r="M22" s="1037"/>
      <c r="N22" s="1037"/>
      <c r="O22" s="1037"/>
      <c r="P22" s="1037"/>
      <c r="Q22" s="1037"/>
      <c r="R22" s="1037"/>
      <c r="S22" s="1037"/>
      <c r="T22" s="1103"/>
      <c r="U22" s="606"/>
      <c r="V22" s="829"/>
    </row>
    <row r="23" spans="2:32" s="1363" customFormat="1" ht="24.95" customHeight="1" x14ac:dyDescent="0.2">
      <c r="B23" s="832" t="s">
        <v>680</v>
      </c>
      <c r="C23" s="853"/>
      <c r="D23" s="853"/>
      <c r="E23" s="853"/>
      <c r="F23" s="853"/>
      <c r="G23" s="853"/>
      <c r="H23" s="853"/>
      <c r="I23" s="1368"/>
      <c r="J23" s="1369"/>
      <c r="K23" s="1369"/>
      <c r="L23" s="1369"/>
      <c r="M23" s="1369"/>
      <c r="N23" s="1369"/>
      <c r="O23" s="1369"/>
      <c r="P23" s="1369"/>
      <c r="Q23" s="1369"/>
      <c r="R23" s="1369"/>
      <c r="S23" s="1369"/>
      <c r="T23" s="1370"/>
      <c r="U23" s="378" t="s">
        <v>1232</v>
      </c>
      <c r="V23" s="829"/>
    </row>
    <row r="24" spans="2:32" s="364" customFormat="1" ht="10.5" customHeight="1" x14ac:dyDescent="0.2">
      <c r="B24" s="594"/>
      <c r="C24" s="851"/>
      <c r="D24" s="851"/>
      <c r="E24" s="851"/>
      <c r="F24" s="851"/>
      <c r="G24" s="851"/>
      <c r="H24" s="851"/>
      <c r="I24" s="1036"/>
      <c r="J24" s="1037"/>
      <c r="K24" s="1037"/>
      <c r="L24" s="1037"/>
      <c r="M24" s="1037"/>
      <c r="N24" s="1037"/>
      <c r="O24" s="1037"/>
      <c r="P24" s="1037"/>
      <c r="Q24" s="1037"/>
      <c r="R24" s="1037"/>
      <c r="S24" s="1037"/>
      <c r="T24" s="1103"/>
      <c r="U24" s="606"/>
      <c r="V24" s="829"/>
    </row>
    <row r="25" spans="2:32" s="364" customFormat="1" ht="24.95" customHeight="1" x14ac:dyDescent="0.2">
      <c r="B25" s="594" t="s">
        <v>266</v>
      </c>
      <c r="C25" s="851">
        <v>36068.593706999149</v>
      </c>
      <c r="D25" s="851">
        <v>22245.560819515009</v>
      </c>
      <c r="E25" s="851">
        <v>48771.05957837998</v>
      </c>
      <c r="F25" s="851">
        <v>28180.058314180013</v>
      </c>
      <c r="G25" s="851">
        <v>53995.5079975029</v>
      </c>
      <c r="H25" s="851">
        <v>86873.378904601399</v>
      </c>
      <c r="I25" s="1036">
        <v>4270.6224583261892</v>
      </c>
      <c r="J25" s="1037">
        <v>5453.3580935219943</v>
      </c>
      <c r="K25" s="1037">
        <v>7652.3568573598923</v>
      </c>
      <c r="L25" s="1037">
        <v>8658.4957164809384</v>
      </c>
      <c r="M25" s="1037">
        <v>7525.5210121334894</v>
      </c>
      <c r="N25" s="1037">
        <v>6577.6358671926582</v>
      </c>
      <c r="O25" s="1037">
        <v>8966.9244267237627</v>
      </c>
      <c r="P25" s="1037">
        <v>5748.8973949197143</v>
      </c>
      <c r="Q25" s="1037">
        <v>6891.8375722494411</v>
      </c>
      <c r="R25" s="1037">
        <v>6276.6142064927126</v>
      </c>
      <c r="S25" s="1037">
        <v>7260.6937507525881</v>
      </c>
      <c r="T25" s="1103">
        <v>11590.42154844801</v>
      </c>
      <c r="U25" s="606" t="s">
        <v>267</v>
      </c>
      <c r="V25" s="829"/>
    </row>
    <row r="26" spans="2:32" s="364" customFormat="1" ht="24.95" customHeight="1" x14ac:dyDescent="0.2">
      <c r="B26" s="594" t="s">
        <v>1250</v>
      </c>
      <c r="C26" s="851">
        <v>3382.6704270256282</v>
      </c>
      <c r="D26" s="851">
        <v>4364.728151057363</v>
      </c>
      <c r="E26" s="851">
        <v>2204.5261462200001</v>
      </c>
      <c r="F26" s="851">
        <v>2628.4055890199998</v>
      </c>
      <c r="G26" s="851">
        <v>9263.7724915600011</v>
      </c>
      <c r="H26" s="851">
        <v>9219.5998968235363</v>
      </c>
      <c r="I26" s="1036">
        <v>231.66747447113505</v>
      </c>
      <c r="J26" s="1037">
        <v>1246.6121597550032</v>
      </c>
      <c r="K26" s="1037">
        <v>134.64788632275301</v>
      </c>
      <c r="L26" s="1037">
        <v>1072.972361919175</v>
      </c>
      <c r="M26" s="1037">
        <v>846.07377039724099</v>
      </c>
      <c r="N26" s="1037">
        <v>1543.1953192208921</v>
      </c>
      <c r="O26" s="1037">
        <v>150.36779984223097</v>
      </c>
      <c r="P26" s="1037">
        <v>756.50972976435514</v>
      </c>
      <c r="Q26" s="1037">
        <v>310.56771360731835</v>
      </c>
      <c r="R26" s="1037">
        <v>985.96238563671704</v>
      </c>
      <c r="S26" s="1037">
        <v>604.20142981463493</v>
      </c>
      <c r="T26" s="1103">
        <v>1336.8218660720804</v>
      </c>
      <c r="U26" s="606" t="s">
        <v>439</v>
      </c>
      <c r="V26" s="829"/>
    </row>
    <row r="27" spans="2:32" s="364" customFormat="1" ht="24.95" customHeight="1" x14ac:dyDescent="0.2">
      <c r="B27" s="594" t="s">
        <v>1249</v>
      </c>
      <c r="C27" s="851">
        <v>242.24064748000004</v>
      </c>
      <c r="D27" s="851">
        <v>856.08147230000009</v>
      </c>
      <c r="E27" s="851">
        <v>4402.6812411700012</v>
      </c>
      <c r="F27" s="851">
        <v>5741.4658791899992</v>
      </c>
      <c r="G27" s="851">
        <v>17990.24771639653</v>
      </c>
      <c r="H27" s="851">
        <v>17656.1201664418</v>
      </c>
      <c r="I27" s="1036">
        <v>1018.2688764002751</v>
      </c>
      <c r="J27" s="1037">
        <v>2667.2191974831776</v>
      </c>
      <c r="K27" s="1037">
        <v>1615.8254094490178</v>
      </c>
      <c r="L27" s="1037">
        <v>1604.8736170142381</v>
      </c>
      <c r="M27" s="1037">
        <v>971.62297096697648</v>
      </c>
      <c r="N27" s="1037">
        <v>973.8625786994354</v>
      </c>
      <c r="O27" s="1037">
        <v>1566.4814591876816</v>
      </c>
      <c r="P27" s="1037">
        <v>1493.7290050801284</v>
      </c>
      <c r="Q27" s="1037">
        <v>1657.7031010375019</v>
      </c>
      <c r="R27" s="1037">
        <v>1304.405095673329</v>
      </c>
      <c r="S27" s="1037">
        <v>1178.8236579175364</v>
      </c>
      <c r="T27" s="1103">
        <v>1603.3051975325022</v>
      </c>
      <c r="U27" s="606" t="s">
        <v>706</v>
      </c>
      <c r="V27" s="829"/>
    </row>
    <row r="28" spans="2:32" s="364" customFormat="1" ht="24.95" customHeight="1" x14ac:dyDescent="0.2">
      <c r="B28" s="594" t="s">
        <v>365</v>
      </c>
      <c r="C28" s="851">
        <v>1147.0454396306868</v>
      </c>
      <c r="D28" s="851">
        <v>672.91924771000015</v>
      </c>
      <c r="E28" s="851">
        <v>1889.7624672699997</v>
      </c>
      <c r="F28" s="851">
        <v>2071.7866434299999</v>
      </c>
      <c r="G28" s="851">
        <v>7767.8656554218996</v>
      </c>
      <c r="H28" s="851">
        <v>13848.315748587147</v>
      </c>
      <c r="I28" s="1036">
        <v>674.87680445990941</v>
      </c>
      <c r="J28" s="1037">
        <v>693.60388527197301</v>
      </c>
      <c r="K28" s="1037">
        <v>1922.2885676996548</v>
      </c>
      <c r="L28" s="1037">
        <v>1128.5818166149072</v>
      </c>
      <c r="M28" s="1037">
        <v>797.39591098205779</v>
      </c>
      <c r="N28" s="1037">
        <v>1376.7050218801892</v>
      </c>
      <c r="O28" s="1037">
        <v>1355.8276507215014</v>
      </c>
      <c r="P28" s="1037">
        <v>540.15327140269733</v>
      </c>
      <c r="Q28" s="1037">
        <v>1389.5865702894366</v>
      </c>
      <c r="R28" s="1037">
        <v>1315.0190823972919</v>
      </c>
      <c r="S28" s="1037">
        <v>1757.2683059830943</v>
      </c>
      <c r="T28" s="1103">
        <v>897.00886088443269</v>
      </c>
      <c r="U28" s="606" t="s">
        <v>652</v>
      </c>
      <c r="V28" s="829"/>
    </row>
    <row r="29" spans="2:32" s="364" customFormat="1" ht="24.95" customHeight="1" x14ac:dyDescent="0.2">
      <c r="B29" s="594" t="s">
        <v>268</v>
      </c>
      <c r="C29" s="851">
        <v>1216.8782164560021</v>
      </c>
      <c r="D29" s="851">
        <v>452.48481453000005</v>
      </c>
      <c r="E29" s="851">
        <v>786.55692769999996</v>
      </c>
      <c r="F29" s="851">
        <v>807.74317382000004</v>
      </c>
      <c r="G29" s="851">
        <v>3589.1143766599998</v>
      </c>
      <c r="H29" s="851">
        <v>5247.4037185724555</v>
      </c>
      <c r="I29" s="1036">
        <v>520.9636806853141</v>
      </c>
      <c r="J29" s="1037">
        <v>295.08306806118844</v>
      </c>
      <c r="K29" s="1037">
        <v>306.7368638880904</v>
      </c>
      <c r="L29" s="1037">
        <v>360.10135029028771</v>
      </c>
      <c r="M29" s="1037">
        <v>420.24857273183301</v>
      </c>
      <c r="N29" s="1037">
        <v>659.48279781524718</v>
      </c>
      <c r="O29" s="1037">
        <v>190.51505511939459</v>
      </c>
      <c r="P29" s="1037">
        <v>195.77586514302817</v>
      </c>
      <c r="Q29" s="1037">
        <v>864.19126313756192</v>
      </c>
      <c r="R29" s="1037">
        <v>304.75965005042889</v>
      </c>
      <c r="S29" s="1037">
        <v>588.63782743202046</v>
      </c>
      <c r="T29" s="1103">
        <v>540.90772421806082</v>
      </c>
      <c r="U29" s="606" t="s">
        <v>753</v>
      </c>
      <c r="V29" s="829"/>
    </row>
    <row r="30" spans="2:32" s="364" customFormat="1" ht="24.95" customHeight="1" x14ac:dyDescent="0.2">
      <c r="B30" s="594" t="s">
        <v>448</v>
      </c>
      <c r="C30" s="851">
        <v>22107.738953950025</v>
      </c>
      <c r="D30" s="851">
        <v>27261.636806789997</v>
      </c>
      <c r="E30" s="851">
        <v>38086.207998650003</v>
      </c>
      <c r="F30" s="851">
        <v>31274.526288069996</v>
      </c>
      <c r="G30" s="851">
        <v>166535.7628937175</v>
      </c>
      <c r="H30" s="851">
        <v>189299.91813573858</v>
      </c>
      <c r="I30" s="1036">
        <v>10686.697582928677</v>
      </c>
      <c r="J30" s="1037">
        <v>10782.990807834454</v>
      </c>
      <c r="K30" s="1037">
        <v>11298.218601111077</v>
      </c>
      <c r="L30" s="1037">
        <v>13633.685843364439</v>
      </c>
      <c r="M30" s="1037">
        <v>15348.685761619257</v>
      </c>
      <c r="N30" s="1037">
        <v>12734.413858304295</v>
      </c>
      <c r="O30" s="1037">
        <v>19180.544855989945</v>
      </c>
      <c r="P30" s="1037">
        <v>15551.665793276221</v>
      </c>
      <c r="Q30" s="1037">
        <v>20910.671374907288</v>
      </c>
      <c r="R30" s="1037">
        <v>20691.489085894693</v>
      </c>
      <c r="S30" s="1037">
        <v>20457.116329116812</v>
      </c>
      <c r="T30" s="1103">
        <v>18023.738241391442</v>
      </c>
      <c r="U30" s="606" t="s">
        <v>449</v>
      </c>
      <c r="V30" s="829"/>
    </row>
    <row r="31" spans="2:32" s="364" customFormat="1" ht="24.95" customHeight="1" x14ac:dyDescent="0.2">
      <c r="B31" s="594" t="s">
        <v>445</v>
      </c>
      <c r="C31" s="851">
        <v>10273.395362890969</v>
      </c>
      <c r="D31" s="851">
        <v>14960.509470846224</v>
      </c>
      <c r="E31" s="851">
        <v>26881.665101300005</v>
      </c>
      <c r="F31" s="851">
        <v>30606.046219190011</v>
      </c>
      <c r="G31" s="851">
        <v>68746.34597813795</v>
      </c>
      <c r="H31" s="851">
        <v>57668.259667395483</v>
      </c>
      <c r="I31" s="1036">
        <v>4536.2663917240561</v>
      </c>
      <c r="J31" s="1037">
        <v>8244.5996037059303</v>
      </c>
      <c r="K31" s="1037">
        <v>5576.7514256279528</v>
      </c>
      <c r="L31" s="1037">
        <v>8622.7338280429176</v>
      </c>
      <c r="M31" s="1037">
        <v>1383.5004810224191</v>
      </c>
      <c r="N31" s="1037">
        <v>1527.4700457005683</v>
      </c>
      <c r="O31" s="1037">
        <v>4977.5201933147191</v>
      </c>
      <c r="P31" s="1037">
        <v>3848.7511596610739</v>
      </c>
      <c r="Q31" s="1037">
        <v>4029.5253370571063</v>
      </c>
      <c r="R31" s="1037">
        <v>3601.6014149182161</v>
      </c>
      <c r="S31" s="1037">
        <v>4035.4343507356512</v>
      </c>
      <c r="T31" s="1103">
        <v>7284.1054358848696</v>
      </c>
      <c r="U31" s="606" t="s">
        <v>446</v>
      </c>
      <c r="V31" s="829"/>
    </row>
    <row r="32" spans="2:32" s="364" customFormat="1" ht="24.95" customHeight="1" x14ac:dyDescent="0.2">
      <c r="B32" s="594" t="s">
        <v>756</v>
      </c>
      <c r="C32" s="851">
        <v>24152.286631676321</v>
      </c>
      <c r="D32" s="851">
        <v>40085.076820355927</v>
      </c>
      <c r="E32" s="851">
        <v>58914.734552880007</v>
      </c>
      <c r="F32" s="851">
        <v>100811.75268054004</v>
      </c>
      <c r="G32" s="851">
        <v>135809.07169422001</v>
      </c>
      <c r="H32" s="851">
        <v>140738.45652139359</v>
      </c>
      <c r="I32" s="1036">
        <v>6647.0931106517119</v>
      </c>
      <c r="J32" s="1037">
        <v>8416.3406388257754</v>
      </c>
      <c r="K32" s="1037">
        <v>10475.294109844808</v>
      </c>
      <c r="L32" s="1037">
        <v>12954.298242487948</v>
      </c>
      <c r="M32" s="1037">
        <v>10353.187586623808</v>
      </c>
      <c r="N32" s="1037">
        <v>10450.544824722856</v>
      </c>
      <c r="O32" s="1037">
        <v>15333.759800082778</v>
      </c>
      <c r="P32" s="1037">
        <v>9972.1266780947117</v>
      </c>
      <c r="Q32" s="1037">
        <v>13744.847874344065</v>
      </c>
      <c r="R32" s="1037">
        <v>15174.213805299472</v>
      </c>
      <c r="S32" s="1037">
        <v>11741.233647398003</v>
      </c>
      <c r="T32" s="1103">
        <v>15475.516203017647</v>
      </c>
      <c r="U32" s="606" t="s">
        <v>361</v>
      </c>
      <c r="V32" s="829"/>
    </row>
    <row r="33" spans="2:22" s="364" customFormat="1" ht="24.95" customHeight="1" x14ac:dyDescent="0.2">
      <c r="B33" s="594" t="s">
        <v>362</v>
      </c>
      <c r="C33" s="851">
        <v>7836.1482370599979</v>
      </c>
      <c r="D33" s="851">
        <v>15942.561083840003</v>
      </c>
      <c r="E33" s="851">
        <v>25352.21835589</v>
      </c>
      <c r="F33" s="851">
        <v>26374.119949469998</v>
      </c>
      <c r="G33" s="851">
        <v>109765.02696099548</v>
      </c>
      <c r="H33" s="851">
        <v>133293.94127892735</v>
      </c>
      <c r="I33" s="1036">
        <v>15093.237440683713</v>
      </c>
      <c r="J33" s="1037">
        <v>13929.325831375068</v>
      </c>
      <c r="K33" s="1037">
        <v>13993.106766728735</v>
      </c>
      <c r="L33" s="1037">
        <v>9065.1408734321449</v>
      </c>
      <c r="M33" s="1037">
        <v>5643.4287132644631</v>
      </c>
      <c r="N33" s="1037">
        <v>6548.7462317305481</v>
      </c>
      <c r="O33" s="1037">
        <v>10602.911835392766</v>
      </c>
      <c r="P33" s="1037">
        <v>8261.2574129394743</v>
      </c>
      <c r="Q33" s="1037">
        <v>9338.6647184625872</v>
      </c>
      <c r="R33" s="1037">
        <v>13041.363148878998</v>
      </c>
      <c r="S33" s="1037">
        <v>15499.675055963315</v>
      </c>
      <c r="T33" s="1103">
        <v>12277.083250075508</v>
      </c>
      <c r="U33" s="606" t="s">
        <v>828</v>
      </c>
      <c r="V33" s="829"/>
    </row>
    <row r="34" spans="2:22" s="364" customFormat="1" ht="24.95" customHeight="1" x14ac:dyDescent="0.2">
      <c r="B34" s="594" t="s">
        <v>702</v>
      </c>
      <c r="C34" s="851">
        <v>15687.757055309998</v>
      </c>
      <c r="D34" s="851">
        <v>11639.49304007</v>
      </c>
      <c r="E34" s="851">
        <v>20015.476939079996</v>
      </c>
      <c r="F34" s="851">
        <v>16216.242361049994</v>
      </c>
      <c r="G34" s="851">
        <v>62751.612829660779</v>
      </c>
      <c r="H34" s="851">
        <v>36917.62106302067</v>
      </c>
      <c r="I34" s="1036">
        <v>3192.670346994646</v>
      </c>
      <c r="J34" s="1037">
        <v>4413.7278708860849</v>
      </c>
      <c r="K34" s="1037">
        <v>5636.9764653342763</v>
      </c>
      <c r="L34" s="1037">
        <v>4334.3531762095781</v>
      </c>
      <c r="M34" s="1037">
        <v>843.13634555808471</v>
      </c>
      <c r="N34" s="1037">
        <v>850.20960059893798</v>
      </c>
      <c r="O34" s="1037">
        <v>1761.1854237370624</v>
      </c>
      <c r="P34" s="1037">
        <v>1591.0433362716353</v>
      </c>
      <c r="Q34" s="1037">
        <v>3895.5395064911086</v>
      </c>
      <c r="R34" s="1037">
        <v>3928.0298988917466</v>
      </c>
      <c r="S34" s="1037">
        <v>4515.8115359168987</v>
      </c>
      <c r="T34" s="1103">
        <v>1954.9375561306131</v>
      </c>
      <c r="U34" s="606" t="s">
        <v>703</v>
      </c>
      <c r="V34" s="829"/>
    </row>
    <row r="35" spans="2:22" s="364" customFormat="1" ht="24.95" customHeight="1" x14ac:dyDescent="0.2">
      <c r="B35" s="594" t="s">
        <v>442</v>
      </c>
      <c r="C35" s="851">
        <v>165.37182945000001</v>
      </c>
      <c r="D35" s="851">
        <v>374.14899013999997</v>
      </c>
      <c r="E35" s="851">
        <v>710.62608780999983</v>
      </c>
      <c r="F35" s="851">
        <v>1193.5979791099999</v>
      </c>
      <c r="G35" s="851">
        <v>3165.3903281507437</v>
      </c>
      <c r="H35" s="851">
        <v>3912.2994473023873</v>
      </c>
      <c r="I35" s="1036">
        <v>400.90170928602623</v>
      </c>
      <c r="J35" s="1037">
        <v>190.24707674183819</v>
      </c>
      <c r="K35" s="1037">
        <v>258.03995704784177</v>
      </c>
      <c r="L35" s="1037">
        <v>315.31277480577563</v>
      </c>
      <c r="M35" s="1037">
        <v>87.979547686298105</v>
      </c>
      <c r="N35" s="1037">
        <v>184.15565282925255</v>
      </c>
      <c r="O35" s="1037">
        <v>220.67026555891823</v>
      </c>
      <c r="P35" s="1037">
        <v>470.67570617408978</v>
      </c>
      <c r="Q35" s="1037">
        <v>417.24589766869917</v>
      </c>
      <c r="R35" s="1037">
        <v>266.40212861986362</v>
      </c>
      <c r="S35" s="1037">
        <v>438.30363812907666</v>
      </c>
      <c r="T35" s="1103">
        <v>662.36509275470758</v>
      </c>
      <c r="U35" s="606" t="s">
        <v>791</v>
      </c>
      <c r="V35" s="829"/>
    </row>
    <row r="36" spans="2:22" s="364" customFormat="1" ht="24.95" customHeight="1" x14ac:dyDescent="0.2">
      <c r="B36" s="594" t="s">
        <v>704</v>
      </c>
      <c r="C36" s="851">
        <v>219.68303549000001</v>
      </c>
      <c r="D36" s="851">
        <v>1552.7495497699999</v>
      </c>
      <c r="E36" s="851">
        <v>16084.957001479999</v>
      </c>
      <c r="F36" s="851">
        <v>15190.565622620001</v>
      </c>
      <c r="G36" s="851">
        <v>12881.98213181</v>
      </c>
      <c r="H36" s="851">
        <v>8642.2193814997445</v>
      </c>
      <c r="I36" s="1036">
        <v>369.10565531795396</v>
      </c>
      <c r="J36" s="1037">
        <v>643.83630090106965</v>
      </c>
      <c r="K36" s="1037">
        <v>654.74945911441148</v>
      </c>
      <c r="L36" s="1037">
        <v>963.70208601802574</v>
      </c>
      <c r="M36" s="1037">
        <v>192.5278864814936</v>
      </c>
      <c r="N36" s="1037">
        <v>171.63547283946073</v>
      </c>
      <c r="O36" s="1037">
        <v>685.22681226553209</v>
      </c>
      <c r="P36" s="1037">
        <v>649.20720881148804</v>
      </c>
      <c r="Q36" s="1037">
        <v>921.64144672746386</v>
      </c>
      <c r="R36" s="1037">
        <v>1156.0838366799314</v>
      </c>
      <c r="S36" s="1037">
        <v>1011.929903085879</v>
      </c>
      <c r="T36" s="1103">
        <v>1222.5733132570335</v>
      </c>
      <c r="U36" s="606" t="s">
        <v>705</v>
      </c>
      <c r="V36" s="829"/>
    </row>
    <row r="37" spans="2:22" s="364" customFormat="1" ht="24.95" customHeight="1" x14ac:dyDescent="0.2">
      <c r="B37" s="594" t="s">
        <v>193</v>
      </c>
      <c r="C37" s="851">
        <v>1080.89029639</v>
      </c>
      <c r="D37" s="851">
        <v>3225.2130659099994</v>
      </c>
      <c r="E37" s="851">
        <v>6330.7615066100007</v>
      </c>
      <c r="F37" s="851">
        <v>6023.3438339999993</v>
      </c>
      <c r="G37" s="851">
        <v>14160.439776520081</v>
      </c>
      <c r="H37" s="851">
        <v>26377.610229084847</v>
      </c>
      <c r="I37" s="1036">
        <v>2388.2364301193038</v>
      </c>
      <c r="J37" s="1037">
        <v>2456.3862566535608</v>
      </c>
      <c r="K37" s="1037">
        <v>4949.7550722408605</v>
      </c>
      <c r="L37" s="1037">
        <v>1867.1351272486329</v>
      </c>
      <c r="M37" s="1037">
        <v>79.054317513640541</v>
      </c>
      <c r="N37" s="1037">
        <v>361.07152720973789</v>
      </c>
      <c r="O37" s="1037">
        <v>538.17834193837666</v>
      </c>
      <c r="P37" s="1037">
        <v>199.39084800412246</v>
      </c>
      <c r="Q37" s="1037">
        <v>4729.0112253479774</v>
      </c>
      <c r="R37" s="1037">
        <v>2701.1420552996497</v>
      </c>
      <c r="S37" s="1037">
        <v>1220.2876469695902</v>
      </c>
      <c r="T37" s="1103">
        <v>4887.9613805393883</v>
      </c>
      <c r="U37" s="606" t="s">
        <v>203</v>
      </c>
      <c r="V37" s="829"/>
    </row>
    <row r="38" spans="2:22" s="364" customFormat="1" ht="24.95" customHeight="1" x14ac:dyDescent="0.2">
      <c r="B38" s="594" t="s">
        <v>1207</v>
      </c>
      <c r="C38" s="851">
        <v>194.22608393000002</v>
      </c>
      <c r="D38" s="851">
        <v>834.1580462500001</v>
      </c>
      <c r="E38" s="851">
        <v>856.50383684000008</v>
      </c>
      <c r="F38" s="851">
        <v>370.65527109999999</v>
      </c>
      <c r="G38" s="851">
        <v>434.38249925000002</v>
      </c>
      <c r="H38" s="851">
        <v>2359.767028036676</v>
      </c>
      <c r="I38" s="1036">
        <v>10.114949435027578</v>
      </c>
      <c r="J38" s="1037">
        <v>47.314740157587799</v>
      </c>
      <c r="K38" s="1037">
        <v>135.36000580555475</v>
      </c>
      <c r="L38" s="1037">
        <v>29.128839656969891</v>
      </c>
      <c r="M38" s="1037">
        <v>95.957084333500603</v>
      </c>
      <c r="N38" s="1037">
        <v>31.532294552141607</v>
      </c>
      <c r="O38" s="1037">
        <v>12.89440205850525</v>
      </c>
      <c r="P38" s="1037">
        <v>1.0987702172259026</v>
      </c>
      <c r="Q38" s="1037">
        <v>1045.0835414554579</v>
      </c>
      <c r="R38" s="1037">
        <v>588.0604440105526</v>
      </c>
      <c r="S38" s="1037">
        <v>203.36241796709189</v>
      </c>
      <c r="T38" s="1103">
        <v>159.85953838705998</v>
      </c>
      <c r="U38" s="606" t="s">
        <v>265</v>
      </c>
      <c r="V38" s="829"/>
    </row>
    <row r="39" spans="2:22" s="364" customFormat="1" ht="24.95" customHeight="1" x14ac:dyDescent="0.2">
      <c r="B39" s="594" t="s">
        <v>192</v>
      </c>
      <c r="C39" s="851">
        <v>4872.1995184400002</v>
      </c>
      <c r="D39" s="851">
        <v>9013.1117172300019</v>
      </c>
      <c r="E39" s="851">
        <v>17317.260703279997</v>
      </c>
      <c r="F39" s="851">
        <v>16351.031801669998</v>
      </c>
      <c r="G39" s="851">
        <v>121135.198454995</v>
      </c>
      <c r="H39" s="851">
        <v>121216.60444102084</v>
      </c>
      <c r="I39" s="1036">
        <v>9988.8395462931312</v>
      </c>
      <c r="J39" s="1037">
        <v>9928.6119633194739</v>
      </c>
      <c r="K39" s="1037">
        <v>14820.312647449095</v>
      </c>
      <c r="L39" s="1037">
        <v>14946.191103499597</v>
      </c>
      <c r="M39" s="1037">
        <v>13232.724071689698</v>
      </c>
      <c r="N39" s="1037">
        <v>9588.921193200822</v>
      </c>
      <c r="O39" s="1037">
        <v>8085.6203968649797</v>
      </c>
      <c r="P39" s="1037">
        <v>5312.0161433346329</v>
      </c>
      <c r="Q39" s="1037">
        <v>7308.9536922949283</v>
      </c>
      <c r="R39" s="1037">
        <v>7027.9757645723694</v>
      </c>
      <c r="S39" s="1037">
        <v>8620.7877810134032</v>
      </c>
      <c r="T39" s="1103">
        <v>12355.65013748869</v>
      </c>
      <c r="U39" s="606" t="s">
        <v>202</v>
      </c>
      <c r="V39" s="829"/>
    </row>
    <row r="40" spans="2:22" s="364" customFormat="1" ht="24.95" customHeight="1" x14ac:dyDescent="0.2">
      <c r="B40" s="594" t="s">
        <v>199</v>
      </c>
      <c r="C40" s="851">
        <v>22.31455055</v>
      </c>
      <c r="D40" s="851">
        <v>145.10860313000001</v>
      </c>
      <c r="E40" s="851">
        <v>254.23548699999998</v>
      </c>
      <c r="F40" s="851">
        <v>256.92223479999996</v>
      </c>
      <c r="G40" s="851">
        <v>424.38679999999999</v>
      </c>
      <c r="H40" s="851">
        <v>162.61612152231783</v>
      </c>
      <c r="I40" s="1036">
        <v>0</v>
      </c>
      <c r="J40" s="1037">
        <v>0</v>
      </c>
      <c r="K40" s="1037">
        <v>0</v>
      </c>
      <c r="L40" s="1037">
        <v>0</v>
      </c>
      <c r="M40" s="1037">
        <v>37.814035577813193</v>
      </c>
      <c r="N40" s="1037">
        <v>0</v>
      </c>
      <c r="O40" s="1037">
        <v>0</v>
      </c>
      <c r="P40" s="1037">
        <v>43.264723127428262</v>
      </c>
      <c r="Q40" s="1037">
        <v>81.537362817076357</v>
      </c>
      <c r="R40" s="1037">
        <v>0</v>
      </c>
      <c r="S40" s="1037">
        <v>0</v>
      </c>
      <c r="T40" s="1103">
        <v>0</v>
      </c>
      <c r="U40" s="606" t="s">
        <v>209</v>
      </c>
      <c r="V40" s="829"/>
    </row>
    <row r="41" spans="2:22" s="364" customFormat="1" ht="24.95" customHeight="1" x14ac:dyDescent="0.2">
      <c r="B41" s="594" t="s">
        <v>754</v>
      </c>
      <c r="C41" s="851">
        <v>1504.1984542399996</v>
      </c>
      <c r="D41" s="851">
        <v>2339.1548379999999</v>
      </c>
      <c r="E41" s="851">
        <v>5548.6042315699997</v>
      </c>
      <c r="F41" s="851">
        <v>5818.7839507600002</v>
      </c>
      <c r="G41" s="851">
        <v>30562.680812355116</v>
      </c>
      <c r="H41" s="851">
        <v>40087.236524034561</v>
      </c>
      <c r="I41" s="1036">
        <v>2638.392678160254</v>
      </c>
      <c r="J41" s="1037">
        <v>2483.6177521618511</v>
      </c>
      <c r="K41" s="1037">
        <v>3100.8165583844907</v>
      </c>
      <c r="L41" s="1037">
        <v>2684.4167710942288</v>
      </c>
      <c r="M41" s="1037">
        <v>2529.035397717741</v>
      </c>
      <c r="N41" s="1037">
        <v>2804.8157134453591</v>
      </c>
      <c r="O41" s="1037">
        <v>2995.0248196181692</v>
      </c>
      <c r="P41" s="1037">
        <v>2415.3537183899207</v>
      </c>
      <c r="Q41" s="1037">
        <v>3887.3946181994343</v>
      </c>
      <c r="R41" s="1037">
        <v>3595.757981037058</v>
      </c>
      <c r="S41" s="1037">
        <v>4647.522582406742</v>
      </c>
      <c r="T41" s="1103">
        <v>6305.087933419306</v>
      </c>
      <c r="U41" s="606" t="s">
        <v>755</v>
      </c>
      <c r="V41" s="829"/>
    </row>
    <row r="42" spans="2:22" s="364" customFormat="1" ht="24.95" customHeight="1" x14ac:dyDescent="0.2">
      <c r="B42" s="594" t="s">
        <v>195</v>
      </c>
      <c r="C42" s="864">
        <v>6099.0958880407034</v>
      </c>
      <c r="D42" s="851">
        <v>5655.0731755017669</v>
      </c>
      <c r="E42" s="851">
        <v>129.87107896999999</v>
      </c>
      <c r="F42" s="851">
        <v>285.86702667999992</v>
      </c>
      <c r="G42" s="851">
        <v>1476.0692784297519</v>
      </c>
      <c r="H42" s="851">
        <v>1093.8138963922102</v>
      </c>
      <c r="I42" s="770">
        <v>146.52842410467358</v>
      </c>
      <c r="J42" s="768">
        <v>35.806310172034195</v>
      </c>
      <c r="K42" s="768">
        <v>3.8342378739316243</v>
      </c>
      <c r="L42" s="768">
        <v>90.909322414578355</v>
      </c>
      <c r="M42" s="768">
        <v>27.58746608390992</v>
      </c>
      <c r="N42" s="768">
        <v>10.3136214969298</v>
      </c>
      <c r="O42" s="768">
        <v>485.65932951154247</v>
      </c>
      <c r="P42" s="768">
        <v>27.05091582015277</v>
      </c>
      <c r="Q42" s="768">
        <v>6.4675214316129956</v>
      </c>
      <c r="R42" s="768">
        <v>51.36466816184776</v>
      </c>
      <c r="S42" s="768">
        <v>40.105951056392001</v>
      </c>
      <c r="T42" s="769">
        <v>168.18612826460475</v>
      </c>
      <c r="U42" s="606" t="s">
        <v>205</v>
      </c>
      <c r="V42" s="829"/>
    </row>
    <row r="43" spans="2:22" s="364" customFormat="1" ht="24.95" customHeight="1" x14ac:dyDescent="0.2">
      <c r="B43" s="594" t="s">
        <v>653</v>
      </c>
      <c r="C43" s="864">
        <v>51.614749200000006</v>
      </c>
      <c r="D43" s="851">
        <v>25.073257199999997</v>
      </c>
      <c r="E43" s="851">
        <v>83.919062010000005</v>
      </c>
      <c r="F43" s="851">
        <v>82.966140899999999</v>
      </c>
      <c r="G43" s="851">
        <v>729</v>
      </c>
      <c r="H43" s="851">
        <v>330.89653437056296</v>
      </c>
      <c r="I43" s="770">
        <v>0</v>
      </c>
      <c r="J43" s="768">
        <v>36.071424730037947</v>
      </c>
      <c r="K43" s="768">
        <v>75.939841536922003</v>
      </c>
      <c r="L43" s="768">
        <v>0</v>
      </c>
      <c r="M43" s="768">
        <v>36.746256212711046</v>
      </c>
      <c r="N43" s="768">
        <v>0</v>
      </c>
      <c r="O43" s="768">
        <v>0</v>
      </c>
      <c r="P43" s="768">
        <v>48.751907299074723</v>
      </c>
      <c r="Q43" s="768">
        <v>0</v>
      </c>
      <c r="R43" s="768">
        <v>45.520027459055655</v>
      </c>
      <c r="S43" s="768">
        <v>0</v>
      </c>
      <c r="T43" s="769">
        <v>87.86707713276158</v>
      </c>
      <c r="U43" s="606" t="s">
        <v>654</v>
      </c>
      <c r="V43" s="829"/>
    </row>
    <row r="44" spans="2:22" s="364" customFormat="1" ht="24.95" customHeight="1" x14ac:dyDescent="0.2">
      <c r="B44" s="594" t="s">
        <v>200</v>
      </c>
      <c r="C44" s="864">
        <v>1521.10147899</v>
      </c>
      <c r="D44" s="851">
        <v>1408.73056365</v>
      </c>
      <c r="E44" s="851">
        <v>4019.7737044100004</v>
      </c>
      <c r="F44" s="851">
        <v>5099.5332854500002</v>
      </c>
      <c r="G44" s="851">
        <v>26607.984339690003</v>
      </c>
      <c r="H44" s="851">
        <v>43826.985977313823</v>
      </c>
      <c r="I44" s="770">
        <v>4683.1840891087131</v>
      </c>
      <c r="J44" s="768">
        <v>3309.4581539318983</v>
      </c>
      <c r="K44" s="768">
        <v>4820.2684098086138</v>
      </c>
      <c r="L44" s="768">
        <v>3095.6055137830322</v>
      </c>
      <c r="M44" s="768">
        <v>3011.501721232466</v>
      </c>
      <c r="N44" s="768">
        <v>2725.6783866511937</v>
      </c>
      <c r="O44" s="768">
        <v>3510.9218624114706</v>
      </c>
      <c r="P44" s="768">
        <v>2598.8259965956963</v>
      </c>
      <c r="Q44" s="768">
        <v>3526.2745357550216</v>
      </c>
      <c r="R44" s="768">
        <v>3206.5499268887484</v>
      </c>
      <c r="S44" s="768">
        <v>4377.2124713378153</v>
      </c>
      <c r="T44" s="769">
        <v>4961.5049098091549</v>
      </c>
      <c r="U44" s="606" t="s">
        <v>207</v>
      </c>
      <c r="V44" s="829"/>
    </row>
    <row r="45" spans="2:22" s="364" customFormat="1" ht="24.95" customHeight="1" x14ac:dyDescent="0.2">
      <c r="B45" s="594" t="s">
        <v>655</v>
      </c>
      <c r="C45" s="864">
        <v>4777.9054426298371</v>
      </c>
      <c r="D45" s="851">
        <v>6307.445630242044</v>
      </c>
      <c r="E45" s="851">
        <v>305.70452568999997</v>
      </c>
      <c r="F45" s="851">
        <v>493.19593027999991</v>
      </c>
      <c r="G45" s="851">
        <v>3443.0049099575208</v>
      </c>
      <c r="H45" s="851">
        <v>2077.5135576856283</v>
      </c>
      <c r="I45" s="770">
        <v>60.469951656061561</v>
      </c>
      <c r="J45" s="768">
        <v>211.99292333045651</v>
      </c>
      <c r="K45" s="768">
        <v>103.2511430345852</v>
      </c>
      <c r="L45" s="768">
        <v>317.39657251780903</v>
      </c>
      <c r="M45" s="768">
        <v>66.068279609066238</v>
      </c>
      <c r="N45" s="768">
        <v>134.32802893436539</v>
      </c>
      <c r="O45" s="768">
        <v>429.54304391572151</v>
      </c>
      <c r="P45" s="768">
        <v>22.401720228953657</v>
      </c>
      <c r="Q45" s="768">
        <v>182.63531207735664</v>
      </c>
      <c r="R45" s="768">
        <v>280.95416703436922</v>
      </c>
      <c r="S45" s="768">
        <v>105.34286247361085</v>
      </c>
      <c r="T45" s="769">
        <v>163.1295528732723</v>
      </c>
      <c r="U45" s="606" t="s">
        <v>656</v>
      </c>
      <c r="V45" s="829"/>
    </row>
    <row r="46" spans="2:22" s="364" customFormat="1" ht="24.95" customHeight="1" x14ac:dyDescent="0.2">
      <c r="B46" s="594" t="s">
        <v>443</v>
      </c>
      <c r="C46" s="864">
        <v>168.67244602000005</v>
      </c>
      <c r="D46" s="851">
        <v>438.01860349000003</v>
      </c>
      <c r="E46" s="851">
        <v>1028.9913849899999</v>
      </c>
      <c r="F46" s="851">
        <v>1151.4029878700001</v>
      </c>
      <c r="G46" s="851">
        <v>1843.8761613563636</v>
      </c>
      <c r="H46" s="851">
        <v>2795.3929109979626</v>
      </c>
      <c r="I46" s="770">
        <v>64.983204719319033</v>
      </c>
      <c r="J46" s="768">
        <v>151.146639539023</v>
      </c>
      <c r="K46" s="768">
        <v>333.97609695618013</v>
      </c>
      <c r="L46" s="768">
        <v>514.11299818536429</v>
      </c>
      <c r="M46" s="768">
        <v>500.88806216108287</v>
      </c>
      <c r="N46" s="768">
        <v>140.02024849910754</v>
      </c>
      <c r="O46" s="768">
        <v>102.17816184689075</v>
      </c>
      <c r="P46" s="768">
        <v>338.14054745973112</v>
      </c>
      <c r="Q46" s="768">
        <v>220.67303091733552</v>
      </c>
      <c r="R46" s="768">
        <v>177.53842071244611</v>
      </c>
      <c r="S46" s="768">
        <v>143.97861197558501</v>
      </c>
      <c r="T46" s="769">
        <v>107.75688802589714</v>
      </c>
      <c r="U46" s="606" t="s">
        <v>444</v>
      </c>
      <c r="V46" s="829"/>
    </row>
    <row r="47" spans="2:22" s="364" customFormat="1" ht="24.75" customHeight="1" x14ac:dyDescent="0.2">
      <c r="B47" s="594" t="s">
        <v>198</v>
      </c>
      <c r="C47" s="864">
        <v>720.6100050199999</v>
      </c>
      <c r="D47" s="851">
        <v>1095.43041081</v>
      </c>
      <c r="E47" s="851">
        <v>2677.83943873</v>
      </c>
      <c r="F47" s="851">
        <v>4828.6901352999985</v>
      </c>
      <c r="G47" s="851">
        <v>21772.66171595909</v>
      </c>
      <c r="H47" s="851">
        <v>9687.253630991614</v>
      </c>
      <c r="I47" s="770">
        <v>812.24996742755991</v>
      </c>
      <c r="J47" s="768">
        <v>1516.2329301386908</v>
      </c>
      <c r="K47" s="768">
        <v>601.4009474263396</v>
      </c>
      <c r="L47" s="768">
        <v>844.66847889240478</v>
      </c>
      <c r="M47" s="768">
        <v>1016.8334288357014</v>
      </c>
      <c r="N47" s="768">
        <v>640.75799039837125</v>
      </c>
      <c r="O47" s="768">
        <v>552.89621250999051</v>
      </c>
      <c r="P47" s="768">
        <v>410.65179220839508</v>
      </c>
      <c r="Q47" s="768">
        <v>677.92285469489286</v>
      </c>
      <c r="R47" s="768">
        <v>599.66056706869563</v>
      </c>
      <c r="S47" s="768">
        <v>921.23369439786313</v>
      </c>
      <c r="T47" s="769">
        <v>1092.7447669927094</v>
      </c>
      <c r="U47" s="606" t="s">
        <v>206</v>
      </c>
      <c r="V47" s="829"/>
    </row>
    <row r="48" spans="2:22" s="364" customFormat="1" ht="24.95" customHeight="1" x14ac:dyDescent="0.2">
      <c r="B48" s="594" t="s">
        <v>196</v>
      </c>
      <c r="C48" s="864">
        <v>1110.7019517900001</v>
      </c>
      <c r="D48" s="851">
        <v>1242.21949993</v>
      </c>
      <c r="E48" s="851">
        <v>1510.8732612499998</v>
      </c>
      <c r="F48" s="851">
        <v>2053.6282861000004</v>
      </c>
      <c r="G48" s="851">
        <v>11083.67622405628</v>
      </c>
      <c r="H48" s="851">
        <v>14963.183752240699</v>
      </c>
      <c r="I48" s="770">
        <v>1654.7335233596143</v>
      </c>
      <c r="J48" s="768">
        <v>944.5231822299163</v>
      </c>
      <c r="K48" s="768">
        <v>1242.6208225274793</v>
      </c>
      <c r="L48" s="768">
        <v>1144.9679078110089</v>
      </c>
      <c r="M48" s="768">
        <v>803.70887483712715</v>
      </c>
      <c r="N48" s="768">
        <v>326.17496242968832</v>
      </c>
      <c r="O48" s="768">
        <v>1279.3386000250873</v>
      </c>
      <c r="P48" s="768">
        <v>1028.5060164046472</v>
      </c>
      <c r="Q48" s="768">
        <v>1624.0782578279207</v>
      </c>
      <c r="R48" s="768">
        <v>1849.8265191460305</v>
      </c>
      <c r="S48" s="768">
        <v>1720.2507652987338</v>
      </c>
      <c r="T48" s="769">
        <v>1344.4543203434457</v>
      </c>
      <c r="U48" s="606" t="s">
        <v>204</v>
      </c>
      <c r="V48" s="829"/>
    </row>
    <row r="49" spans="2:22" s="364" customFormat="1" ht="24.95" customHeight="1" x14ac:dyDescent="0.2">
      <c r="B49" s="594" t="s">
        <v>996</v>
      </c>
      <c r="C49" s="864">
        <v>2683.5393561100004</v>
      </c>
      <c r="D49" s="851">
        <v>1625.7863764199999</v>
      </c>
      <c r="E49" s="851">
        <v>3048.5078808100002</v>
      </c>
      <c r="F49" s="851">
        <v>3687.8195132000001</v>
      </c>
      <c r="G49" s="851">
        <v>60438.332247879189</v>
      </c>
      <c r="H49" s="851">
        <v>35152.105852923829</v>
      </c>
      <c r="I49" s="770">
        <v>3323.326809131634</v>
      </c>
      <c r="J49" s="768">
        <v>4346.8923901845665</v>
      </c>
      <c r="K49" s="768">
        <v>4840.305726861533</v>
      </c>
      <c r="L49" s="768">
        <v>5440.8950840804664</v>
      </c>
      <c r="M49" s="768">
        <v>4418.7769545776482</v>
      </c>
      <c r="N49" s="768">
        <v>1634.919245376271</v>
      </c>
      <c r="O49" s="768">
        <v>2314.7817144223673</v>
      </c>
      <c r="P49" s="768">
        <v>1383.9217182232292</v>
      </c>
      <c r="Q49" s="768">
        <v>1239.2757558388739</v>
      </c>
      <c r="R49" s="768">
        <v>1672.1070459806349</v>
      </c>
      <c r="S49" s="768">
        <v>2021.8893387179182</v>
      </c>
      <c r="T49" s="769">
        <v>2515.0140695286887</v>
      </c>
      <c r="U49" s="606" t="s">
        <v>1064</v>
      </c>
      <c r="V49" s="829"/>
    </row>
    <row r="50" spans="2:22" s="364" customFormat="1" ht="24.95" customHeight="1" x14ac:dyDescent="0.2">
      <c r="B50" s="594" t="s">
        <v>1176</v>
      </c>
      <c r="C50" s="864">
        <v>7737.8425598251461</v>
      </c>
      <c r="D50" s="851">
        <v>11231.384645910199</v>
      </c>
      <c r="E50" s="851">
        <v>190.02291118000002</v>
      </c>
      <c r="F50" s="851">
        <v>252.16196172999997</v>
      </c>
      <c r="G50" s="851">
        <v>590.53244801999995</v>
      </c>
      <c r="H50" s="851">
        <v>1852.2061554334675</v>
      </c>
      <c r="I50" s="770">
        <v>77.210311882895837</v>
      </c>
      <c r="J50" s="768">
        <v>79.792846458775969</v>
      </c>
      <c r="K50" s="768">
        <v>62.78145178287317</v>
      </c>
      <c r="L50" s="768">
        <v>175.23704961151316</v>
      </c>
      <c r="M50" s="768">
        <v>559.88646704039047</v>
      </c>
      <c r="N50" s="768">
        <v>52.980238578298575</v>
      </c>
      <c r="O50" s="768">
        <v>173.31593047616562</v>
      </c>
      <c r="P50" s="768">
        <v>61.768680564182439</v>
      </c>
      <c r="Q50" s="768">
        <v>78.478149939244503</v>
      </c>
      <c r="R50" s="768">
        <v>81.3931297676546</v>
      </c>
      <c r="S50" s="768">
        <v>197.16385485641504</v>
      </c>
      <c r="T50" s="769">
        <v>252.19804447505817</v>
      </c>
      <c r="U50" s="606" t="s">
        <v>1179</v>
      </c>
      <c r="V50" s="829"/>
    </row>
    <row r="51" spans="2:22" s="364" customFormat="1" ht="24.95" customHeight="1" x14ac:dyDescent="0.2">
      <c r="B51" s="594" t="s">
        <v>440</v>
      </c>
      <c r="C51" s="864">
        <v>632.76630689000001</v>
      </c>
      <c r="D51" s="851">
        <v>513.16644191</v>
      </c>
      <c r="E51" s="851">
        <v>2081.2654403699999</v>
      </c>
      <c r="F51" s="851">
        <v>672.20853662000013</v>
      </c>
      <c r="G51" s="851">
        <v>2135.0158831000003</v>
      </c>
      <c r="H51" s="851">
        <v>2748.6256198703145</v>
      </c>
      <c r="I51" s="770">
        <v>265.75480886025156</v>
      </c>
      <c r="J51" s="768">
        <v>272.85265514011144</v>
      </c>
      <c r="K51" s="768">
        <v>54.773483701348738</v>
      </c>
      <c r="L51" s="768">
        <v>43.577767388500391</v>
      </c>
      <c r="M51" s="768">
        <v>15.973058468335594</v>
      </c>
      <c r="N51" s="768">
        <v>604.40837330851002</v>
      </c>
      <c r="O51" s="768">
        <v>250.79723026003637</v>
      </c>
      <c r="P51" s="768">
        <v>119.56130273325</v>
      </c>
      <c r="Q51" s="768">
        <v>0</v>
      </c>
      <c r="R51" s="768">
        <v>66.833696934997548</v>
      </c>
      <c r="S51" s="768">
        <v>519.7418739481617</v>
      </c>
      <c r="T51" s="769">
        <v>534.35136912681128</v>
      </c>
      <c r="U51" s="606" t="s">
        <v>441</v>
      </c>
      <c r="V51" s="829"/>
    </row>
    <row r="52" spans="2:22" s="364" customFormat="1" ht="24.95" customHeight="1" x14ac:dyDescent="0.2">
      <c r="B52" s="594" t="s">
        <v>995</v>
      </c>
      <c r="C52" s="864">
        <v>467.06593437999999</v>
      </c>
      <c r="D52" s="851">
        <v>941.19385136999995</v>
      </c>
      <c r="E52" s="851">
        <v>2186.0663511900002</v>
      </c>
      <c r="F52" s="851">
        <v>2431.64715359</v>
      </c>
      <c r="G52" s="851">
        <v>5377.6007664399995</v>
      </c>
      <c r="H52" s="851">
        <v>4292.8994988038939</v>
      </c>
      <c r="I52" s="770">
        <v>602.11189204310188</v>
      </c>
      <c r="J52" s="768">
        <v>129.51092524361161</v>
      </c>
      <c r="K52" s="768">
        <v>575.46819945392303</v>
      </c>
      <c r="L52" s="768">
        <v>205.74040517575764</v>
      </c>
      <c r="M52" s="768">
        <v>154.63899176654297</v>
      </c>
      <c r="N52" s="768">
        <v>380.6506158732135</v>
      </c>
      <c r="O52" s="768">
        <v>710.58386390624526</v>
      </c>
      <c r="P52" s="768">
        <v>243.68356093180191</v>
      </c>
      <c r="Q52" s="768">
        <v>241.8196837857318</v>
      </c>
      <c r="R52" s="768">
        <v>245.78178815576072</v>
      </c>
      <c r="S52" s="768">
        <v>586.68583877841752</v>
      </c>
      <c r="T52" s="769">
        <v>216.22373368978614</v>
      </c>
      <c r="U52" s="606" t="s">
        <v>1063</v>
      </c>
      <c r="V52" s="829"/>
    </row>
    <row r="53" spans="2:22" s="364" customFormat="1" ht="24.95" customHeight="1" x14ac:dyDescent="0.2">
      <c r="B53" s="594" t="s">
        <v>997</v>
      </c>
      <c r="C53" s="864">
        <v>152.33810374000001</v>
      </c>
      <c r="D53" s="851">
        <v>912.24423361000004</v>
      </c>
      <c r="E53" s="851">
        <v>4127.8426618799995</v>
      </c>
      <c r="F53" s="851">
        <v>1424.7957897699998</v>
      </c>
      <c r="G53" s="851">
        <v>6410.6949274399994</v>
      </c>
      <c r="H53" s="851">
        <v>5536.9192301830262</v>
      </c>
      <c r="I53" s="770">
        <v>1380.849173662202</v>
      </c>
      <c r="J53" s="768">
        <v>574.56126793027124</v>
      </c>
      <c r="K53" s="768">
        <v>394.45884181517687</v>
      </c>
      <c r="L53" s="768">
        <v>417.57165848792744</v>
      </c>
      <c r="M53" s="768">
        <v>22.44432046006736</v>
      </c>
      <c r="N53" s="768">
        <v>5.8676072013236062</v>
      </c>
      <c r="O53" s="768">
        <v>97.168622349113946</v>
      </c>
      <c r="P53" s="768">
        <v>610.26223193487647</v>
      </c>
      <c r="Q53" s="768">
        <v>189.39374959257731</v>
      </c>
      <c r="R53" s="768">
        <v>496.66419112261576</v>
      </c>
      <c r="S53" s="768">
        <v>231.52928804068898</v>
      </c>
      <c r="T53" s="769">
        <v>1116.1482775861846</v>
      </c>
      <c r="U53" s="606" t="s">
        <v>1065</v>
      </c>
      <c r="V53" s="829"/>
    </row>
    <row r="54" spans="2:22" s="364" customFormat="1" ht="24.75" customHeight="1" x14ac:dyDescent="0.2">
      <c r="B54" s="594" t="s">
        <v>707</v>
      </c>
      <c r="C54" s="864">
        <v>292.25442054467726</v>
      </c>
      <c r="D54" s="851">
        <v>195.05253871999997</v>
      </c>
      <c r="E54" s="851">
        <v>875.28148883999995</v>
      </c>
      <c r="F54" s="851">
        <v>1866.7099010499999</v>
      </c>
      <c r="G54" s="851">
        <v>5097.5426579100003</v>
      </c>
      <c r="H54" s="851">
        <v>9003.9623848868505</v>
      </c>
      <c r="I54" s="770">
        <v>109.08637616251974</v>
      </c>
      <c r="J54" s="768">
        <v>103.38545454545455</v>
      </c>
      <c r="K54" s="768">
        <v>90</v>
      </c>
      <c r="L54" s="768">
        <v>1454.9531436324407</v>
      </c>
      <c r="M54" s="768">
        <v>828.51264811985027</v>
      </c>
      <c r="N54" s="768">
        <v>865.23869837541122</v>
      </c>
      <c r="O54" s="768">
        <v>1058.0362130948674</v>
      </c>
      <c r="P54" s="768">
        <v>1368.9066925007096</v>
      </c>
      <c r="Q54" s="768">
        <v>873.46077538545467</v>
      </c>
      <c r="R54" s="768">
        <v>1483.3545379508528</v>
      </c>
      <c r="S54" s="768">
        <v>769.02784511928996</v>
      </c>
      <c r="T54" s="769">
        <v>0</v>
      </c>
      <c r="U54" s="606" t="s">
        <v>709</v>
      </c>
      <c r="V54" s="829"/>
    </row>
    <row r="55" spans="2:22" s="364" customFormat="1" ht="24.95" customHeight="1" x14ac:dyDescent="0.2">
      <c r="B55" s="594" t="s">
        <v>1174</v>
      </c>
      <c r="C55" s="864">
        <v>2433.5897240894083</v>
      </c>
      <c r="D55" s="851">
        <v>987.37071532052335</v>
      </c>
      <c r="E55" s="851">
        <v>122.60984246</v>
      </c>
      <c r="F55" s="851">
        <v>353.43698071</v>
      </c>
      <c r="G55" s="851">
        <v>966.37606672226445</v>
      </c>
      <c r="H55" s="851">
        <v>1961.704260608318</v>
      </c>
      <c r="I55" s="770">
        <v>162.38285296998919</v>
      </c>
      <c r="J55" s="768">
        <v>70.07291704791453</v>
      </c>
      <c r="K55" s="768">
        <v>279.73230022500479</v>
      </c>
      <c r="L55" s="768">
        <v>266.54153689125576</v>
      </c>
      <c r="M55" s="768">
        <v>370.27690014809718</v>
      </c>
      <c r="N55" s="768">
        <v>84.764108197895453</v>
      </c>
      <c r="O55" s="768">
        <v>198.58119105464823</v>
      </c>
      <c r="P55" s="768">
        <v>34.420150312254684</v>
      </c>
      <c r="Q55" s="768">
        <v>133.92847264739663</v>
      </c>
      <c r="R55" s="768">
        <v>166.82544813283155</v>
      </c>
      <c r="S55" s="768">
        <v>56.592978004954702</v>
      </c>
      <c r="T55" s="769">
        <v>137.58540497607584</v>
      </c>
      <c r="U55" s="606" t="s">
        <v>1173</v>
      </c>
      <c r="V55" s="829"/>
    </row>
    <row r="56" spans="2:22" s="364" customFormat="1" ht="24.95" customHeight="1" x14ac:dyDescent="0.2">
      <c r="B56" s="594" t="s">
        <v>1175</v>
      </c>
      <c r="C56" s="864">
        <v>254.58272754000001</v>
      </c>
      <c r="D56" s="851">
        <v>239.52257434999999</v>
      </c>
      <c r="E56" s="851">
        <v>527.56028819999995</v>
      </c>
      <c r="F56" s="851">
        <v>996.71834746000013</v>
      </c>
      <c r="G56" s="851">
        <v>2552.0567926606282</v>
      </c>
      <c r="H56" s="851">
        <v>3895.110938268529</v>
      </c>
      <c r="I56" s="770">
        <v>147.97786455034438</v>
      </c>
      <c r="J56" s="768">
        <v>188.74165064425472</v>
      </c>
      <c r="K56" s="768">
        <v>30.714636196201614</v>
      </c>
      <c r="L56" s="768">
        <v>68.964976455385511</v>
      </c>
      <c r="M56" s="768">
        <v>132.29038357429079</v>
      </c>
      <c r="N56" s="768">
        <v>516.98588521146394</v>
      </c>
      <c r="O56" s="768">
        <v>555.07870364136204</v>
      </c>
      <c r="P56" s="768">
        <v>129.95164674031909</v>
      </c>
      <c r="Q56" s="768">
        <v>431.41633246121944</v>
      </c>
      <c r="R56" s="768">
        <v>470.3824643984176</v>
      </c>
      <c r="S56" s="768">
        <v>423.73373050235136</v>
      </c>
      <c r="T56" s="769">
        <v>798.87266389291813</v>
      </c>
      <c r="U56" s="606" t="s">
        <v>1178</v>
      </c>
      <c r="V56" s="829"/>
    </row>
    <row r="57" spans="2:22" s="364" customFormat="1" ht="24.95" customHeight="1" x14ac:dyDescent="0.2">
      <c r="B57" s="594" t="s">
        <v>363</v>
      </c>
      <c r="C57" s="864">
        <v>1383.997575780953</v>
      </c>
      <c r="D57" s="851">
        <v>4116.0819966399995</v>
      </c>
      <c r="E57" s="851">
        <v>8926.4373797000007</v>
      </c>
      <c r="F57" s="851">
        <v>8559.0091222300016</v>
      </c>
      <c r="G57" s="851">
        <v>15459.70171035</v>
      </c>
      <c r="H57" s="851">
        <v>15719.133260488183</v>
      </c>
      <c r="I57" s="770">
        <v>996.73581094195958</v>
      </c>
      <c r="J57" s="768">
        <v>654.03917048465564</v>
      </c>
      <c r="K57" s="768">
        <v>1146.2123341968843</v>
      </c>
      <c r="L57" s="768">
        <v>1708.4387825168014</v>
      </c>
      <c r="M57" s="768">
        <v>1858.624535640334</v>
      </c>
      <c r="N57" s="768">
        <v>1167.4270175058559</v>
      </c>
      <c r="O57" s="768">
        <v>1173.5602161894287</v>
      </c>
      <c r="P57" s="768">
        <v>664.75414828873829</v>
      </c>
      <c r="Q57" s="768">
        <v>1902.4326076066093</v>
      </c>
      <c r="R57" s="768">
        <v>1662.2826672967606</v>
      </c>
      <c r="S57" s="768">
        <v>1287.3069447639887</v>
      </c>
      <c r="T57" s="769">
        <v>1497.3190250561636</v>
      </c>
      <c r="U57" s="606" t="s">
        <v>364</v>
      </c>
      <c r="V57" s="829"/>
    </row>
    <row r="58" spans="2:22" s="364" customFormat="1" ht="24.95" customHeight="1" x14ac:dyDescent="0.2">
      <c r="B58" s="594" t="s">
        <v>1208</v>
      </c>
      <c r="C58" s="851">
        <v>124.96835011854925</v>
      </c>
      <c r="D58" s="851">
        <v>496.61132096000006</v>
      </c>
      <c r="E58" s="851">
        <v>281.79124990999998</v>
      </c>
      <c r="F58" s="851">
        <v>160.98373611000002</v>
      </c>
      <c r="G58" s="851">
        <v>952.67617350000012</v>
      </c>
      <c r="H58" s="851">
        <v>1184.9192740494086</v>
      </c>
      <c r="I58" s="1036">
        <v>0</v>
      </c>
      <c r="J58" s="1037">
        <v>0.49424387667946157</v>
      </c>
      <c r="K58" s="1037">
        <v>320.26595664462104</v>
      </c>
      <c r="L58" s="1037">
        <v>0</v>
      </c>
      <c r="M58" s="1037">
        <v>4.2856203649911295</v>
      </c>
      <c r="N58" s="1037">
        <v>0</v>
      </c>
      <c r="O58" s="1037">
        <v>174.83737246365666</v>
      </c>
      <c r="P58" s="1037">
        <v>0</v>
      </c>
      <c r="Q58" s="1037">
        <v>12.962776660102547</v>
      </c>
      <c r="R58" s="1037">
        <v>0.98253590475560904</v>
      </c>
      <c r="S58" s="1037">
        <v>192.51432524573804</v>
      </c>
      <c r="T58" s="1103">
        <v>478.57644288886416</v>
      </c>
      <c r="U58" s="606" t="s">
        <v>1209</v>
      </c>
      <c r="V58" s="829"/>
    </row>
    <row r="59" spans="2:22" s="364" customFormat="1" ht="24.95" customHeight="1" x14ac:dyDescent="0.2">
      <c r="B59" s="594" t="s">
        <v>1177</v>
      </c>
      <c r="C59" s="851">
        <v>529.76981953948996</v>
      </c>
      <c r="D59" s="851">
        <v>195.09131261000002</v>
      </c>
      <c r="E59" s="851">
        <v>300.69151522999999</v>
      </c>
      <c r="F59" s="851">
        <v>478.75041467</v>
      </c>
      <c r="G59" s="851">
        <v>88.176698869999996</v>
      </c>
      <c r="H59" s="851">
        <v>619.93334694952068</v>
      </c>
      <c r="I59" s="1036">
        <v>0</v>
      </c>
      <c r="J59" s="1037">
        <v>8.0918120037675774</v>
      </c>
      <c r="K59" s="1037">
        <v>0</v>
      </c>
      <c r="L59" s="1037">
        <v>0</v>
      </c>
      <c r="M59" s="1037">
        <v>0</v>
      </c>
      <c r="N59" s="1037">
        <v>0</v>
      </c>
      <c r="O59" s="1037">
        <v>0</v>
      </c>
      <c r="P59" s="1037">
        <v>241.229730051758</v>
      </c>
      <c r="Q59" s="1037">
        <v>0</v>
      </c>
      <c r="R59" s="1037">
        <v>0</v>
      </c>
      <c r="S59" s="1037">
        <v>0</v>
      </c>
      <c r="T59" s="1103">
        <v>370.61180489399504</v>
      </c>
      <c r="U59" s="606" t="s">
        <v>1180</v>
      </c>
      <c r="V59" s="829"/>
    </row>
    <row r="60" spans="2:22" s="364" customFormat="1" ht="24.95" customHeight="1" x14ac:dyDescent="0.2">
      <c r="B60" s="594" t="s">
        <v>456</v>
      </c>
      <c r="C60" s="851">
        <v>2468.7051338114379</v>
      </c>
      <c r="D60" s="851">
        <v>4373.686960340001</v>
      </c>
      <c r="E60" s="851">
        <v>142.53771856</v>
      </c>
      <c r="F60" s="851">
        <v>641.55726561000006</v>
      </c>
      <c r="G60" s="851">
        <v>6469.0230555400012</v>
      </c>
      <c r="H60" s="851">
        <v>2341.0260391839452</v>
      </c>
      <c r="I60" s="1036">
        <v>3.7450695512820515</v>
      </c>
      <c r="J60" s="1037">
        <v>881.04291699999999</v>
      </c>
      <c r="K60" s="1037">
        <v>92.499916047985494</v>
      </c>
      <c r="L60" s="1037">
        <v>1.9047541013265072</v>
      </c>
      <c r="M60" s="1037">
        <v>0.17574807441691723</v>
      </c>
      <c r="N60" s="1037">
        <v>426.6000831380594</v>
      </c>
      <c r="O60" s="1037">
        <v>501.92340008123563</v>
      </c>
      <c r="P60" s="1037">
        <v>0</v>
      </c>
      <c r="Q60" s="1037">
        <v>21.68000499457472</v>
      </c>
      <c r="R60" s="1037">
        <v>79.35495403552531</v>
      </c>
      <c r="S60" s="1037">
        <v>172.3275733503213</v>
      </c>
      <c r="T60" s="1103">
        <v>159.77161880921776</v>
      </c>
      <c r="U60" s="606" t="s">
        <v>447</v>
      </c>
      <c r="V60" s="829"/>
    </row>
    <row r="61" spans="2:22" s="364" customFormat="1" ht="24.95" customHeight="1" x14ac:dyDescent="0.2">
      <c r="B61" s="594" t="s">
        <v>999</v>
      </c>
      <c r="C61" s="851">
        <v>2.4676660799999999</v>
      </c>
      <c r="D61" s="851">
        <v>21.411217779999998</v>
      </c>
      <c r="E61" s="851">
        <v>28.789539460000007</v>
      </c>
      <c r="F61" s="851">
        <v>46.341892199999997</v>
      </c>
      <c r="G61" s="851">
        <v>58.500480009999997</v>
      </c>
      <c r="H61" s="851">
        <v>501.65443137918288</v>
      </c>
      <c r="I61" s="1036">
        <v>128.14848259355591</v>
      </c>
      <c r="J61" s="1037">
        <v>231.33965268200873</v>
      </c>
      <c r="K61" s="1037">
        <v>0</v>
      </c>
      <c r="L61" s="1037">
        <v>0</v>
      </c>
      <c r="M61" s="1037">
        <v>0</v>
      </c>
      <c r="N61" s="1037">
        <v>0</v>
      </c>
      <c r="O61" s="1037">
        <v>18.399999999999999</v>
      </c>
      <c r="P61" s="1037">
        <v>0</v>
      </c>
      <c r="Q61" s="1037">
        <v>0</v>
      </c>
      <c r="R61" s="1037">
        <v>56.748739412889833</v>
      </c>
      <c r="S61" s="1037">
        <v>57.751142903046883</v>
      </c>
      <c r="T61" s="1103">
        <v>9.2664137876815413</v>
      </c>
      <c r="U61" s="606" t="s">
        <v>1067</v>
      </c>
      <c r="V61" s="829"/>
    </row>
    <row r="62" spans="2:22" s="364" customFormat="1" ht="24.95" customHeight="1" x14ac:dyDescent="0.2">
      <c r="B62" s="594" t="s">
        <v>1896</v>
      </c>
      <c r="C62" s="851">
        <v>0</v>
      </c>
      <c r="D62" s="851">
        <v>729.88982999999996</v>
      </c>
      <c r="E62" s="851">
        <v>4635.2162032699998</v>
      </c>
      <c r="F62" s="851">
        <v>4957.8650238400005</v>
      </c>
      <c r="G62" s="851">
        <v>5094.3</v>
      </c>
      <c r="H62" s="851">
        <v>0</v>
      </c>
      <c r="I62" s="1036">
        <v>0</v>
      </c>
      <c r="J62" s="1037">
        <v>0</v>
      </c>
      <c r="K62" s="1037">
        <v>0</v>
      </c>
      <c r="L62" s="1037">
        <v>0</v>
      </c>
      <c r="M62" s="1037">
        <v>0</v>
      </c>
      <c r="N62" s="1037">
        <v>0</v>
      </c>
      <c r="O62" s="1037">
        <v>0</v>
      </c>
      <c r="P62" s="1037">
        <v>0</v>
      </c>
      <c r="Q62" s="1037">
        <v>0</v>
      </c>
      <c r="R62" s="1037">
        <v>0</v>
      </c>
      <c r="S62" s="1037">
        <v>0</v>
      </c>
      <c r="T62" s="1103">
        <v>0</v>
      </c>
      <c r="U62" s="606" t="s">
        <v>1897</v>
      </c>
      <c r="V62" s="829"/>
    </row>
    <row r="63" spans="2:22" s="364" customFormat="1" ht="24.75" customHeight="1" x14ac:dyDescent="0.2">
      <c r="B63" s="594" t="s">
        <v>998</v>
      </c>
      <c r="C63" s="851">
        <v>20.558621599999999</v>
      </c>
      <c r="D63" s="851">
        <v>25.464479460000003</v>
      </c>
      <c r="E63" s="851">
        <v>15.0656</v>
      </c>
      <c r="F63" s="851">
        <v>0</v>
      </c>
      <c r="G63" s="851">
        <v>10.355500800000002</v>
      </c>
      <c r="H63" s="851">
        <v>38400.858277619998</v>
      </c>
      <c r="I63" s="1036">
        <v>0</v>
      </c>
      <c r="J63" s="1037">
        <v>0</v>
      </c>
      <c r="K63" s="1037">
        <v>0</v>
      </c>
      <c r="L63" s="1037">
        <v>0</v>
      </c>
      <c r="M63" s="1037">
        <v>0</v>
      </c>
      <c r="N63" s="1037">
        <v>0</v>
      </c>
      <c r="O63" s="1037">
        <v>0</v>
      </c>
      <c r="P63" s="1037">
        <v>0</v>
      </c>
      <c r="Q63" s="1037">
        <v>0</v>
      </c>
      <c r="R63" s="1037">
        <v>38400.858277619998</v>
      </c>
      <c r="S63" s="1037">
        <v>0</v>
      </c>
      <c r="T63" s="1103">
        <v>0</v>
      </c>
      <c r="U63" s="606" t="s">
        <v>1066</v>
      </c>
      <c r="V63" s="829"/>
    </row>
    <row r="64" spans="2:22" s="364" customFormat="1" ht="24.95" customHeight="1" x14ac:dyDescent="0.2">
      <c r="B64" s="594" t="s">
        <v>26</v>
      </c>
      <c r="C64" s="851">
        <v>11987.059485225294</v>
      </c>
      <c r="D64" s="851">
        <v>11324.274247311743</v>
      </c>
      <c r="E64" s="851">
        <v>16864.409055960001</v>
      </c>
      <c r="F64" s="851">
        <v>20575.82220729001</v>
      </c>
      <c r="G64" s="851">
        <v>50025.899069967098</v>
      </c>
      <c r="H64" s="851">
        <v>47382.305639480022</v>
      </c>
      <c r="I64" s="1036">
        <v>3220.2105191142286</v>
      </c>
      <c r="J64" s="1037">
        <v>3290.4237795959452</v>
      </c>
      <c r="K64" s="1037">
        <v>3354.4223857125426</v>
      </c>
      <c r="L64" s="1037">
        <v>5497.9837348424098</v>
      </c>
      <c r="M64" s="1037">
        <v>4186.5165499709819</v>
      </c>
      <c r="N64" s="1037">
        <v>4335.0034386031621</v>
      </c>
      <c r="O64" s="1037">
        <v>3894.5638730179508</v>
      </c>
      <c r="P64" s="1037">
        <v>4112.8099018522726</v>
      </c>
      <c r="Q64" s="1037">
        <v>4253.3047332297938</v>
      </c>
      <c r="R64" s="1037">
        <v>3690.577786163668</v>
      </c>
      <c r="S64" s="1037">
        <v>3190.6850549155638</v>
      </c>
      <c r="T64" s="1103">
        <v>4355.8038824614978</v>
      </c>
      <c r="U64" s="606" t="s">
        <v>657</v>
      </c>
      <c r="V64" s="829"/>
    </row>
    <row r="65" spans="1:22" s="359" customFormat="1" ht="24.95" customHeight="1" x14ac:dyDescent="0.2">
      <c r="A65" s="364"/>
      <c r="B65" s="592" t="s">
        <v>852</v>
      </c>
      <c r="C65" s="850">
        <v>175794.84619393424</v>
      </c>
      <c r="D65" s="850">
        <v>210064.92042098078</v>
      </c>
      <c r="E65" s="850">
        <v>328518.90574620001</v>
      </c>
      <c r="F65" s="850">
        <v>351018.15943067998</v>
      </c>
      <c r="G65" s="850">
        <v>1047661.8465060123</v>
      </c>
      <c r="H65" s="850">
        <v>1138889.7727441241</v>
      </c>
      <c r="I65" s="961">
        <v>80507.644267777228</v>
      </c>
      <c r="J65" s="962">
        <v>88929.348493566096</v>
      </c>
      <c r="K65" s="962">
        <v>100954.16338521069</v>
      </c>
      <c r="L65" s="962">
        <v>103530.5932149678</v>
      </c>
      <c r="M65" s="962">
        <v>78403.629733477836</v>
      </c>
      <c r="N65" s="962">
        <v>70436.516549721535</v>
      </c>
      <c r="O65" s="962">
        <v>94105.819079594119</v>
      </c>
      <c r="P65" s="962">
        <v>70496.515424761979</v>
      </c>
      <c r="Q65" s="962">
        <v>97040.20737094013</v>
      </c>
      <c r="R65" s="962">
        <v>136744.44154370157</v>
      </c>
      <c r="S65" s="962">
        <v>100796.16400628918</v>
      </c>
      <c r="T65" s="964">
        <v>116944.72967411611</v>
      </c>
      <c r="U65" s="604" t="s">
        <v>332</v>
      </c>
      <c r="V65" s="829"/>
    </row>
    <row r="66" spans="1:22" s="257" customFormat="1" ht="24.95" customHeight="1" thickBot="1" x14ac:dyDescent="0.75">
      <c r="B66" s="661"/>
      <c r="C66" s="1685"/>
      <c r="D66" s="1685"/>
      <c r="E66" s="1685"/>
      <c r="F66" s="1685"/>
      <c r="G66" s="1685"/>
      <c r="H66" s="1685"/>
      <c r="I66" s="1686"/>
      <c r="J66" s="1687"/>
      <c r="K66" s="1687"/>
      <c r="L66" s="1687"/>
      <c r="M66" s="1687"/>
      <c r="N66" s="1687"/>
      <c r="O66" s="1687"/>
      <c r="P66" s="1687"/>
      <c r="Q66" s="1687"/>
      <c r="R66" s="1687"/>
      <c r="S66" s="1687"/>
      <c r="T66" s="1688"/>
      <c r="U66" s="1689"/>
    </row>
    <row r="67" spans="1:22" ht="9" customHeight="1" thickTop="1" x14ac:dyDescent="0.5">
      <c r="B67" s="127"/>
      <c r="C67" s="56"/>
      <c r="D67" s="56"/>
      <c r="E67" s="56"/>
      <c r="F67" s="56"/>
      <c r="G67" s="56"/>
      <c r="H67" s="56"/>
      <c r="I67" s="56"/>
      <c r="J67" s="56"/>
      <c r="K67" s="56"/>
      <c r="L67" s="56"/>
      <c r="M67" s="56"/>
      <c r="N67" s="56"/>
      <c r="O67" s="56"/>
      <c r="P67" s="56"/>
      <c r="Q67" s="56"/>
      <c r="R67" s="56"/>
      <c r="S67" s="56"/>
      <c r="T67" s="56"/>
      <c r="U67" s="128"/>
    </row>
    <row r="68" spans="1:22" s="333" customFormat="1" ht="18.75" customHeight="1" x14ac:dyDescent="0.5">
      <c r="B68" s="333" t="s">
        <v>1750</v>
      </c>
      <c r="U68" s="333" t="s">
        <v>1751</v>
      </c>
    </row>
    <row r="69" spans="1:22" ht="21.75" x14ac:dyDescent="0.5">
      <c r="B69" s="46"/>
      <c r="C69" s="56"/>
      <c r="D69" s="56"/>
      <c r="E69" s="56"/>
      <c r="F69" s="56"/>
      <c r="G69" s="56"/>
      <c r="H69" s="56"/>
      <c r="I69" s="56"/>
      <c r="J69" s="56"/>
      <c r="K69" s="56"/>
      <c r="L69" s="56"/>
      <c r="M69" s="56"/>
      <c r="N69" s="56"/>
      <c r="O69" s="56"/>
      <c r="P69" s="56"/>
      <c r="Q69" s="56"/>
      <c r="R69" s="56"/>
      <c r="S69" s="56"/>
      <c r="T69" s="56"/>
      <c r="U69" s="46"/>
    </row>
    <row r="70" spans="1:22" ht="21.75" x14ac:dyDescent="0.5">
      <c r="B70" s="46"/>
      <c r="C70" s="56"/>
      <c r="D70" s="56"/>
      <c r="E70" s="56"/>
      <c r="F70" s="56"/>
      <c r="G70" s="56"/>
      <c r="H70" s="56"/>
      <c r="I70" s="56"/>
      <c r="J70" s="56"/>
      <c r="K70" s="56"/>
      <c r="L70" s="56"/>
      <c r="M70" s="56"/>
      <c r="N70" s="56"/>
      <c r="O70" s="56"/>
      <c r="P70" s="56"/>
      <c r="Q70" s="56"/>
      <c r="R70" s="56"/>
      <c r="S70" s="56"/>
      <c r="T70" s="56"/>
      <c r="U70" s="46"/>
    </row>
    <row r="71" spans="1:22" ht="21.75" x14ac:dyDescent="0.5">
      <c r="B71" s="46"/>
      <c r="C71" s="56"/>
      <c r="D71" s="56"/>
      <c r="E71" s="56"/>
      <c r="F71" s="56"/>
      <c r="G71" s="56"/>
      <c r="H71" s="56"/>
      <c r="I71" s="56"/>
      <c r="J71" s="56"/>
      <c r="K71" s="56"/>
      <c r="L71" s="56"/>
      <c r="M71" s="56"/>
      <c r="N71" s="56"/>
      <c r="O71" s="56"/>
      <c r="P71" s="56"/>
      <c r="Q71" s="56"/>
      <c r="R71" s="56"/>
      <c r="S71" s="56"/>
      <c r="T71" s="56"/>
      <c r="U71" s="46"/>
    </row>
    <row r="72" spans="1:22" ht="21.75" x14ac:dyDescent="0.5">
      <c r="B72" s="54"/>
      <c r="C72" s="55"/>
      <c r="D72" s="55"/>
      <c r="E72" s="55"/>
      <c r="F72" s="55"/>
      <c r="G72" s="55"/>
      <c r="H72" s="55"/>
      <c r="I72" s="55"/>
      <c r="J72" s="55"/>
      <c r="K72" s="55"/>
      <c r="L72" s="55"/>
      <c r="M72" s="55"/>
      <c r="N72" s="55"/>
      <c r="O72" s="55"/>
      <c r="P72" s="55"/>
      <c r="Q72" s="55"/>
      <c r="R72" s="55"/>
      <c r="S72" s="55"/>
      <c r="T72" s="55"/>
      <c r="U72" s="54"/>
    </row>
    <row r="73" spans="1:22" x14ac:dyDescent="0.35">
      <c r="C73" s="108"/>
      <c r="D73" s="108"/>
      <c r="E73" s="108"/>
      <c r="F73" s="108"/>
      <c r="G73" s="108"/>
      <c r="H73" s="108"/>
      <c r="I73" s="108"/>
      <c r="J73" s="108"/>
      <c r="K73" s="108"/>
      <c r="L73" s="108"/>
      <c r="M73" s="108"/>
      <c r="N73" s="108"/>
      <c r="O73" s="108"/>
      <c r="P73" s="108"/>
      <c r="Q73" s="108"/>
      <c r="R73" s="108"/>
      <c r="S73" s="108"/>
      <c r="T73"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zoomScale="50" zoomScaleNormal="50" zoomScaleSheetLayoutView="50" workbookViewId="0"/>
  </sheetViews>
  <sheetFormatPr defaultRowHeight="15" x14ac:dyDescent="0.35"/>
  <cols>
    <col min="1" max="1" width="7.7109375" style="48" customWidth="1"/>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71" t="s">
        <v>1859</v>
      </c>
      <c r="C4" s="1771"/>
      <c r="D4" s="1771"/>
      <c r="E4" s="1771"/>
      <c r="F4" s="1771"/>
      <c r="G4" s="1771"/>
      <c r="H4" s="1771"/>
      <c r="I4" s="1771"/>
      <c r="J4" s="1771"/>
      <c r="K4" s="1771"/>
      <c r="L4" s="1771" t="s">
        <v>1860</v>
      </c>
      <c r="M4" s="1771"/>
      <c r="N4" s="1771"/>
      <c r="O4" s="1771"/>
      <c r="P4" s="1771"/>
      <c r="Q4" s="1771"/>
      <c r="R4" s="1771"/>
      <c r="S4" s="1771"/>
      <c r="T4" s="1771"/>
      <c r="U4" s="1771"/>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6" customFormat="1" ht="22.5" x14ac:dyDescent="0.5">
      <c r="B7" s="354" t="s">
        <v>1720</v>
      </c>
      <c r="I7" s="471"/>
      <c r="J7" s="471"/>
      <c r="K7" s="471"/>
      <c r="L7" s="471"/>
      <c r="M7" s="471"/>
      <c r="N7" s="471"/>
      <c r="O7" s="471"/>
      <c r="P7" s="471"/>
      <c r="Q7" s="471"/>
      <c r="R7" s="471"/>
      <c r="S7" s="471"/>
      <c r="T7" s="471"/>
      <c r="U7" s="228" t="s">
        <v>1724</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31" customFormat="1" ht="24.95" customHeight="1" thickTop="1" x14ac:dyDescent="0.2">
      <c r="A9" s="364"/>
      <c r="B9" s="1982" t="s">
        <v>885</v>
      </c>
      <c r="C9" s="1758">
        <v>2014</v>
      </c>
      <c r="D9" s="1758" t="s">
        <v>1887</v>
      </c>
      <c r="E9" s="1758" t="s">
        <v>1889</v>
      </c>
      <c r="F9" s="1758" t="s">
        <v>1576</v>
      </c>
      <c r="G9" s="1758">
        <v>2018</v>
      </c>
      <c r="H9" s="1758">
        <v>2019</v>
      </c>
      <c r="I9" s="1796">
        <v>2019</v>
      </c>
      <c r="J9" s="1797"/>
      <c r="K9" s="1797"/>
      <c r="L9" s="1798">
        <v>2019</v>
      </c>
      <c r="M9" s="1798"/>
      <c r="N9" s="1798"/>
      <c r="O9" s="1798"/>
      <c r="P9" s="1798"/>
      <c r="Q9" s="1798"/>
      <c r="R9" s="1798"/>
      <c r="S9" s="1798"/>
      <c r="T9" s="1799"/>
      <c r="U9" s="1979" t="s">
        <v>884</v>
      </c>
    </row>
    <row r="10" spans="1:21" s="364" customFormat="1" ht="24.95" customHeight="1" x14ac:dyDescent="0.2">
      <c r="B10" s="1983"/>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980"/>
    </row>
    <row r="11" spans="1:21" s="1375" customFormat="1" ht="24.95" customHeight="1" x14ac:dyDescent="0.2">
      <c r="A11" s="364"/>
      <c r="B11" s="1984"/>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981"/>
    </row>
    <row r="12" spans="1:21" s="364" customFormat="1" ht="15" customHeight="1" x14ac:dyDescent="0.2">
      <c r="B12" s="862"/>
      <c r="C12" s="659"/>
      <c r="D12" s="659"/>
      <c r="E12" s="660"/>
      <c r="F12" s="659"/>
      <c r="G12" s="660"/>
      <c r="H12" s="659"/>
      <c r="I12" s="1046"/>
      <c r="J12" s="1047"/>
      <c r="K12" s="1047"/>
      <c r="L12" s="1047"/>
      <c r="M12" s="1047"/>
      <c r="N12" s="1047"/>
      <c r="O12" s="1047"/>
      <c r="P12" s="1047"/>
      <c r="Q12" s="1047"/>
      <c r="R12" s="1047"/>
      <c r="S12" s="1047"/>
      <c r="T12" s="1048"/>
      <c r="U12" s="828"/>
    </row>
    <row r="13" spans="1:21" s="1363" customFormat="1" ht="24.95" customHeight="1" x14ac:dyDescent="0.2">
      <c r="B13" s="1372" t="s">
        <v>263</v>
      </c>
      <c r="C13" s="1288"/>
      <c r="D13" s="1288"/>
      <c r="E13" s="1376"/>
      <c r="F13" s="1288"/>
      <c r="G13" s="1376"/>
      <c r="H13" s="1288"/>
      <c r="I13" s="1291"/>
      <c r="J13" s="1290"/>
      <c r="K13" s="1290"/>
      <c r="L13" s="1290"/>
      <c r="M13" s="1290"/>
      <c r="N13" s="1290"/>
      <c r="O13" s="1290"/>
      <c r="P13" s="1290"/>
      <c r="Q13" s="1290"/>
      <c r="R13" s="1290"/>
      <c r="S13" s="1290"/>
      <c r="T13" s="1292"/>
      <c r="U13" s="835" t="s">
        <v>22</v>
      </c>
    </row>
    <row r="14" spans="1:21" s="364" customFormat="1" ht="15" customHeight="1" x14ac:dyDescent="0.2">
      <c r="B14" s="1386"/>
      <c r="C14" s="659"/>
      <c r="D14" s="659"/>
      <c r="E14" s="660"/>
      <c r="F14" s="659"/>
      <c r="G14" s="660"/>
      <c r="H14" s="659"/>
      <c r="I14" s="1046"/>
      <c r="J14" s="1047"/>
      <c r="K14" s="1047"/>
      <c r="L14" s="1047"/>
      <c r="M14" s="1047"/>
      <c r="N14" s="1047"/>
      <c r="O14" s="1047"/>
      <c r="P14" s="1047"/>
      <c r="Q14" s="1047"/>
      <c r="R14" s="1047"/>
      <c r="S14" s="1047"/>
      <c r="T14" s="1048"/>
      <c r="U14" s="836"/>
    </row>
    <row r="15" spans="1:21" s="364" customFormat="1" ht="24.95" customHeight="1" x14ac:dyDescent="0.2">
      <c r="B15" s="594" t="s">
        <v>201</v>
      </c>
      <c r="C15" s="851">
        <v>372181.75933015998</v>
      </c>
      <c r="D15" s="851">
        <v>276432.99184453668</v>
      </c>
      <c r="E15" s="851">
        <v>359662.07820836001</v>
      </c>
      <c r="F15" s="851">
        <v>497406.76849713991</v>
      </c>
      <c r="G15" s="1383">
        <v>543158.59661349014</v>
      </c>
      <c r="H15" s="851">
        <v>503092.20965070004</v>
      </c>
      <c r="I15" s="1036">
        <v>27857.058006199997</v>
      </c>
      <c r="J15" s="1037">
        <v>39258.061696249992</v>
      </c>
      <c r="K15" s="1037">
        <v>52578.583503249982</v>
      </c>
      <c r="L15" s="1037">
        <v>50246.7570338</v>
      </c>
      <c r="M15" s="1037">
        <v>43608.215661040027</v>
      </c>
      <c r="N15" s="1037">
        <v>40725.231698640004</v>
      </c>
      <c r="O15" s="1037">
        <v>48766.946580080003</v>
      </c>
      <c r="P15" s="1037">
        <v>39980.060836240016</v>
      </c>
      <c r="Q15" s="1037">
        <v>39555.77757418</v>
      </c>
      <c r="R15" s="1037">
        <v>38537.766420749977</v>
      </c>
      <c r="S15" s="1037">
        <v>39575.821042360003</v>
      </c>
      <c r="T15" s="1103">
        <v>42401.929597910013</v>
      </c>
      <c r="U15" s="836" t="s">
        <v>1210</v>
      </c>
    </row>
    <row r="16" spans="1:21" s="364" customFormat="1" ht="24.95" customHeight="1" x14ac:dyDescent="0.2">
      <c r="B16" s="594" t="s">
        <v>1050</v>
      </c>
      <c r="C16" s="851">
        <v>284108.91592130996</v>
      </c>
      <c r="D16" s="851">
        <v>257182.83065107997</v>
      </c>
      <c r="E16" s="851">
        <v>490178.32091532007</v>
      </c>
      <c r="F16" s="851">
        <v>533306.7150553239</v>
      </c>
      <c r="G16" s="1383">
        <v>580698.66186097614</v>
      </c>
      <c r="H16" s="851">
        <v>665654.10360858205</v>
      </c>
      <c r="I16" s="1036">
        <v>41799.68164916995</v>
      </c>
      <c r="J16" s="1037">
        <v>47977.87373104001</v>
      </c>
      <c r="K16" s="1037">
        <v>60265.790312629906</v>
      </c>
      <c r="L16" s="1037">
        <v>53372.022468880052</v>
      </c>
      <c r="M16" s="1037">
        <v>60328.93186187205</v>
      </c>
      <c r="N16" s="1037">
        <v>62522.444558669966</v>
      </c>
      <c r="O16" s="1037">
        <v>64798.445819489934</v>
      </c>
      <c r="P16" s="1037">
        <v>51029.79117816002</v>
      </c>
      <c r="Q16" s="1037">
        <v>64847.523793760054</v>
      </c>
      <c r="R16" s="1037">
        <v>52299.764609700105</v>
      </c>
      <c r="S16" s="1037">
        <v>55382.539399819951</v>
      </c>
      <c r="T16" s="1103">
        <v>51029.294225390047</v>
      </c>
      <c r="U16" s="836" t="s">
        <v>25</v>
      </c>
    </row>
    <row r="17" spans="2:21" s="364" customFormat="1" ht="24.95" customHeight="1" x14ac:dyDescent="0.2">
      <c r="B17" s="594" t="s">
        <v>789</v>
      </c>
      <c r="C17" s="851">
        <v>165578.07003746001</v>
      </c>
      <c r="D17" s="851">
        <v>203667.49835783005</v>
      </c>
      <c r="E17" s="851">
        <v>239292.79499693002</v>
      </c>
      <c r="F17" s="851">
        <v>298663.15433607</v>
      </c>
      <c r="G17" s="1383">
        <v>289529.04990557994</v>
      </c>
      <c r="H17" s="851">
        <v>351728.05428077996</v>
      </c>
      <c r="I17" s="1036">
        <v>22689.184478340001</v>
      </c>
      <c r="J17" s="1037">
        <v>86738.589992880006</v>
      </c>
      <c r="K17" s="1037">
        <v>18884.474643040001</v>
      </c>
      <c r="L17" s="1037">
        <v>23225.867044670002</v>
      </c>
      <c r="M17" s="1037">
        <v>25831.17928737</v>
      </c>
      <c r="N17" s="1037">
        <v>18145.566352319998</v>
      </c>
      <c r="O17" s="1037">
        <v>23353.32832814</v>
      </c>
      <c r="P17" s="1037">
        <v>20663.942994629997</v>
      </c>
      <c r="Q17" s="1037">
        <v>36953.737321900007</v>
      </c>
      <c r="R17" s="1037">
        <v>34038.025519499999</v>
      </c>
      <c r="S17" s="1037">
        <v>18762.146322309996</v>
      </c>
      <c r="T17" s="1103">
        <v>22442.011995680001</v>
      </c>
      <c r="U17" s="836" t="s">
        <v>827</v>
      </c>
    </row>
    <row r="18" spans="2:21" s="364" customFormat="1" ht="24.95" customHeight="1" x14ac:dyDescent="0.2">
      <c r="B18" s="594" t="s">
        <v>725</v>
      </c>
      <c r="C18" s="851">
        <v>145601.02726619999</v>
      </c>
      <c r="D18" s="851">
        <v>138727.60439095332</v>
      </c>
      <c r="E18" s="851">
        <v>249172.20564862</v>
      </c>
      <c r="F18" s="851">
        <v>221057.75167102</v>
      </c>
      <c r="G18" s="1383">
        <v>305293.79237504001</v>
      </c>
      <c r="H18" s="851">
        <v>198649.3506799</v>
      </c>
      <c r="I18" s="1036">
        <v>20828.761742400002</v>
      </c>
      <c r="J18" s="1037">
        <v>12697.983151849998</v>
      </c>
      <c r="K18" s="1037">
        <v>16904.42346722</v>
      </c>
      <c r="L18" s="1037">
        <v>28006.657230340003</v>
      </c>
      <c r="M18" s="1037">
        <v>18831.510725460001</v>
      </c>
      <c r="N18" s="1037">
        <v>11600.67815349</v>
      </c>
      <c r="O18" s="1037">
        <v>16834.915564229999</v>
      </c>
      <c r="P18" s="1037">
        <v>16325.250289859996</v>
      </c>
      <c r="Q18" s="1037">
        <v>11430.85175016</v>
      </c>
      <c r="R18" s="1037">
        <v>15678.373066670001</v>
      </c>
      <c r="S18" s="1037">
        <v>13312.637878559999</v>
      </c>
      <c r="T18" s="1103">
        <v>16197.307659660002</v>
      </c>
      <c r="U18" s="836" t="s">
        <v>677</v>
      </c>
    </row>
    <row r="19" spans="2:21" s="364" customFormat="1" ht="24.95" customHeight="1" x14ac:dyDescent="0.2">
      <c r="B19" s="594" t="s">
        <v>678</v>
      </c>
      <c r="C19" s="851">
        <v>4319.7703419099998</v>
      </c>
      <c r="D19" s="851">
        <v>2850.5420779299993</v>
      </c>
      <c r="E19" s="851">
        <v>4244.0028830699994</v>
      </c>
      <c r="F19" s="851">
        <v>10325.6960917</v>
      </c>
      <c r="G19" s="1383">
        <v>9887.3172841200012</v>
      </c>
      <c r="H19" s="851">
        <v>8638.0172793500005</v>
      </c>
      <c r="I19" s="1036">
        <v>911.47115939999992</v>
      </c>
      <c r="J19" s="1037">
        <v>796.44785623000007</v>
      </c>
      <c r="K19" s="1037">
        <v>553.24359343000003</v>
      </c>
      <c r="L19" s="1037">
        <v>813.59567321999987</v>
      </c>
      <c r="M19" s="1037">
        <v>742.52545919000011</v>
      </c>
      <c r="N19" s="1037">
        <v>587.84811698999999</v>
      </c>
      <c r="O19" s="1037">
        <v>1112.3494748300002</v>
      </c>
      <c r="P19" s="1037">
        <v>582.82737281999994</v>
      </c>
      <c r="Q19" s="1037">
        <v>782.67964152000013</v>
      </c>
      <c r="R19" s="1037">
        <v>322.85983923999999</v>
      </c>
      <c r="S19" s="1037">
        <v>878.41565447999994</v>
      </c>
      <c r="T19" s="1103">
        <v>553.75343799999996</v>
      </c>
      <c r="U19" s="836" t="s">
        <v>790</v>
      </c>
    </row>
    <row r="20" spans="2:21" s="364" customFormat="1" ht="24.95" customHeight="1" x14ac:dyDescent="0.2">
      <c r="B20" s="594" t="s">
        <v>874</v>
      </c>
      <c r="C20" s="851">
        <v>591056.03198764997</v>
      </c>
      <c r="D20" s="851">
        <v>618478.96572707</v>
      </c>
      <c r="E20" s="851">
        <v>895922.94846465997</v>
      </c>
      <c r="F20" s="851">
        <v>1459162.1176638799</v>
      </c>
      <c r="G20" s="1383">
        <v>1279201.2175320932</v>
      </c>
      <c r="H20" s="851">
        <v>1254907.6228575946</v>
      </c>
      <c r="I20" s="1036">
        <v>74555.383795950023</v>
      </c>
      <c r="J20" s="1037">
        <v>58491.616739450023</v>
      </c>
      <c r="K20" s="1037">
        <v>58336.820522040012</v>
      </c>
      <c r="L20" s="1037">
        <v>89248.0284484</v>
      </c>
      <c r="M20" s="1037">
        <v>165047.10003620005</v>
      </c>
      <c r="N20" s="1037">
        <v>77801.213544515718</v>
      </c>
      <c r="O20" s="1037">
        <v>178846.91932320539</v>
      </c>
      <c r="P20" s="1037">
        <v>93399.216231073384</v>
      </c>
      <c r="Q20" s="1037">
        <v>137859.93644466004</v>
      </c>
      <c r="R20" s="1037">
        <v>138794.49986821003</v>
      </c>
      <c r="S20" s="1037">
        <v>73819.109057209993</v>
      </c>
      <c r="T20" s="1103">
        <v>108707.77884667998</v>
      </c>
      <c r="U20" s="836" t="s">
        <v>679</v>
      </c>
    </row>
    <row r="21" spans="2:21" s="359" customFormat="1" ht="24.95" customHeight="1" x14ac:dyDescent="0.2">
      <c r="B21" s="592" t="s">
        <v>852</v>
      </c>
      <c r="C21" s="850">
        <v>1562845.5748846899</v>
      </c>
      <c r="D21" s="850">
        <v>1497340.4330493999</v>
      </c>
      <c r="E21" s="850">
        <v>2238472.3511169599</v>
      </c>
      <c r="F21" s="850">
        <v>3019922.2033151337</v>
      </c>
      <c r="G21" s="850">
        <v>3007768.6355712996</v>
      </c>
      <c r="H21" s="850">
        <v>2982669.358356907</v>
      </c>
      <c r="I21" s="961">
        <v>188641.54083145998</v>
      </c>
      <c r="J21" s="962">
        <v>245960.57316770003</v>
      </c>
      <c r="K21" s="962">
        <v>207523.33604160993</v>
      </c>
      <c r="L21" s="962">
        <v>244912.92789931005</v>
      </c>
      <c r="M21" s="962">
        <v>314389.46303113212</v>
      </c>
      <c r="N21" s="962">
        <v>211382.98242462569</v>
      </c>
      <c r="O21" s="962">
        <v>333712.90508997533</v>
      </c>
      <c r="P21" s="962">
        <v>221981.08890278341</v>
      </c>
      <c r="Q21" s="962">
        <v>291430.50652618008</v>
      </c>
      <c r="R21" s="962">
        <v>279671.28932407009</v>
      </c>
      <c r="S21" s="962">
        <v>201730.66935473995</v>
      </c>
      <c r="T21" s="964">
        <v>241332.07576332008</v>
      </c>
      <c r="U21" s="709" t="s">
        <v>332</v>
      </c>
    </row>
    <row r="22" spans="2:21" s="364" customFormat="1" ht="18.75" customHeight="1" thickBot="1" x14ac:dyDescent="0.25">
      <c r="B22" s="833"/>
      <c r="C22" s="1522"/>
      <c r="D22" s="1522"/>
      <c r="E22" s="1384"/>
      <c r="F22" s="1522"/>
      <c r="G22" s="1384"/>
      <c r="H22" s="1522"/>
      <c r="I22" s="1367"/>
      <c r="J22" s="1365"/>
      <c r="K22" s="1365"/>
      <c r="L22" s="1365"/>
      <c r="M22" s="1365"/>
      <c r="N22" s="1365"/>
      <c r="O22" s="1365"/>
      <c r="P22" s="1365"/>
      <c r="Q22" s="1365"/>
      <c r="R22" s="1365"/>
      <c r="S22" s="1365"/>
      <c r="T22" s="1366"/>
      <c r="U22" s="1387"/>
    </row>
    <row r="23" spans="2:21" s="364" customFormat="1" ht="15" customHeight="1" thickTop="1" x14ac:dyDescent="0.2">
      <c r="B23" s="594"/>
      <c r="C23" s="851"/>
      <c r="D23" s="851"/>
      <c r="E23" s="1383"/>
      <c r="F23" s="851"/>
      <c r="G23" s="1383"/>
      <c r="H23" s="851"/>
      <c r="I23" s="1036"/>
      <c r="J23" s="1037"/>
      <c r="K23" s="1037"/>
      <c r="L23" s="1037"/>
      <c r="M23" s="1037"/>
      <c r="N23" s="1037"/>
      <c r="O23" s="1037"/>
      <c r="P23" s="1037"/>
      <c r="Q23" s="1037"/>
      <c r="R23" s="1037"/>
      <c r="S23" s="1037"/>
      <c r="T23" s="1103"/>
      <c r="U23" s="836"/>
    </row>
    <row r="24" spans="2:21" s="1363" customFormat="1" ht="24.95" customHeight="1" x14ac:dyDescent="0.2">
      <c r="B24" s="832" t="s">
        <v>680</v>
      </c>
      <c r="C24" s="853"/>
      <c r="D24" s="853"/>
      <c r="E24" s="1385"/>
      <c r="F24" s="853"/>
      <c r="G24" s="1385"/>
      <c r="H24" s="853"/>
      <c r="I24" s="1368"/>
      <c r="J24" s="1369"/>
      <c r="K24" s="1369"/>
      <c r="L24" s="1369"/>
      <c r="M24" s="1369"/>
      <c r="N24" s="1369"/>
      <c r="O24" s="1369"/>
      <c r="P24" s="1369"/>
      <c r="Q24" s="1369"/>
      <c r="R24" s="1369"/>
      <c r="S24" s="1369"/>
      <c r="T24" s="1370"/>
      <c r="U24" s="835" t="s">
        <v>1232</v>
      </c>
    </row>
    <row r="25" spans="2:21" s="364" customFormat="1" ht="10.5" customHeight="1" x14ac:dyDescent="0.2">
      <c r="B25" s="594"/>
      <c r="C25" s="851"/>
      <c r="D25" s="851"/>
      <c r="E25" s="1383"/>
      <c r="F25" s="851"/>
      <c r="G25" s="1383"/>
      <c r="H25" s="851"/>
      <c r="I25" s="1036"/>
      <c r="J25" s="1037"/>
      <c r="K25" s="1037"/>
      <c r="L25" s="1037"/>
      <c r="M25" s="1037"/>
      <c r="N25" s="1037"/>
      <c r="O25" s="1037"/>
      <c r="P25" s="1037"/>
      <c r="Q25" s="1037"/>
      <c r="R25" s="1037"/>
      <c r="S25" s="1037"/>
      <c r="T25" s="1103"/>
      <c r="U25" s="836"/>
    </row>
    <row r="26" spans="2:21" s="364" customFormat="1" ht="24.95" customHeight="1" x14ac:dyDescent="0.2">
      <c r="B26" s="594" t="s">
        <v>264</v>
      </c>
      <c r="C26" s="851">
        <v>75544.145562319958</v>
      </c>
      <c r="D26" s="851">
        <v>98697.44448821999</v>
      </c>
      <c r="E26" s="851">
        <v>216256.39453718002</v>
      </c>
      <c r="F26" s="851">
        <v>277049.6673188039</v>
      </c>
      <c r="G26" s="1383">
        <v>292945.87870349607</v>
      </c>
      <c r="H26" s="851">
        <v>329963.89806886204</v>
      </c>
      <c r="I26" s="1036">
        <v>22841.783182809955</v>
      </c>
      <c r="J26" s="1037">
        <v>24260.3564974</v>
      </c>
      <c r="K26" s="1037">
        <v>30309.191847669917</v>
      </c>
      <c r="L26" s="1037">
        <v>23210.824003190031</v>
      </c>
      <c r="M26" s="1037">
        <v>29359.643101082052</v>
      </c>
      <c r="N26" s="1037">
        <v>31939.744242069974</v>
      </c>
      <c r="O26" s="1037">
        <v>36100.72920397995</v>
      </c>
      <c r="P26" s="1037">
        <v>22635.600051090027</v>
      </c>
      <c r="Q26" s="1037">
        <v>28590.751729350053</v>
      </c>
      <c r="R26" s="1037">
        <v>26301.846530630104</v>
      </c>
      <c r="S26" s="1037">
        <v>28050.468066469955</v>
      </c>
      <c r="T26" s="1103">
        <v>26362.959613120038</v>
      </c>
      <c r="U26" s="836" t="s">
        <v>265</v>
      </c>
    </row>
    <row r="27" spans="2:21" s="364" customFormat="1" ht="24.95" customHeight="1" x14ac:dyDescent="0.2">
      <c r="B27" s="594" t="s">
        <v>440</v>
      </c>
      <c r="C27" s="851">
        <v>28709.41411709</v>
      </c>
      <c r="D27" s="851">
        <v>28601.760208</v>
      </c>
      <c r="E27" s="851">
        <v>156746.88563485001</v>
      </c>
      <c r="F27" s="851">
        <v>159401.98520767002</v>
      </c>
      <c r="G27" s="1383">
        <v>215811.29416700997</v>
      </c>
      <c r="H27" s="851">
        <v>82221.504195500005</v>
      </c>
      <c r="I27" s="1036">
        <v>14465.60651001</v>
      </c>
      <c r="J27" s="1037">
        <v>1315.2159327699999</v>
      </c>
      <c r="K27" s="1037">
        <v>7900.3287092299997</v>
      </c>
      <c r="L27" s="1037">
        <v>8858.3226654400005</v>
      </c>
      <c r="M27" s="1037">
        <v>11957.644827329999</v>
      </c>
      <c r="N27" s="1037">
        <v>2998.6865611400003</v>
      </c>
      <c r="O27" s="1037">
        <v>4311.1454630899989</v>
      </c>
      <c r="P27" s="1037">
        <v>10746.177488669999</v>
      </c>
      <c r="Q27" s="1037">
        <v>1007.13272595</v>
      </c>
      <c r="R27" s="1037">
        <v>7191.3758566199995</v>
      </c>
      <c r="S27" s="1037">
        <v>3061.6994107599999</v>
      </c>
      <c r="T27" s="1103">
        <v>8408.1680444899994</v>
      </c>
      <c r="U27" s="836" t="s">
        <v>441</v>
      </c>
    </row>
    <row r="28" spans="2:21" s="364" customFormat="1" ht="24.95" customHeight="1" x14ac:dyDescent="0.2">
      <c r="B28" s="594" t="s">
        <v>445</v>
      </c>
      <c r="C28" s="851">
        <v>100058.49253424999</v>
      </c>
      <c r="D28" s="851">
        <v>15855.333692599999</v>
      </c>
      <c r="E28" s="851">
        <v>42910.442434590004</v>
      </c>
      <c r="F28" s="851">
        <v>5516.35774855</v>
      </c>
      <c r="G28" s="1383">
        <v>945.25958611999999</v>
      </c>
      <c r="H28" s="851">
        <v>1515.42311217</v>
      </c>
      <c r="I28" s="1036">
        <v>0</v>
      </c>
      <c r="J28" s="1037">
        <v>0</v>
      </c>
      <c r="K28" s="1037">
        <v>0</v>
      </c>
      <c r="L28" s="1037">
        <v>0</v>
      </c>
      <c r="M28" s="1037">
        <v>0</v>
      </c>
      <c r="N28" s="1037">
        <v>0</v>
      </c>
      <c r="O28" s="1037">
        <v>0</v>
      </c>
      <c r="P28" s="1037">
        <v>0</v>
      </c>
      <c r="Q28" s="1037">
        <v>0</v>
      </c>
      <c r="R28" s="1037">
        <v>1514.42211217</v>
      </c>
      <c r="S28" s="1037">
        <v>1.0009999999999999</v>
      </c>
      <c r="T28" s="1103">
        <v>0</v>
      </c>
      <c r="U28" s="836" t="s">
        <v>446</v>
      </c>
    </row>
    <row r="29" spans="2:21" s="364" customFormat="1" ht="24.95" customHeight="1" x14ac:dyDescent="0.2">
      <c r="B29" s="594" t="s">
        <v>195</v>
      </c>
      <c r="C29" s="851">
        <v>113585.67681054001</v>
      </c>
      <c r="D29" s="851">
        <v>99856.343468903331</v>
      </c>
      <c r="E29" s="851">
        <v>77171.151832179996</v>
      </c>
      <c r="F29" s="851">
        <v>38676.974547880003</v>
      </c>
      <c r="G29" s="1383">
        <v>70926.772705109994</v>
      </c>
      <c r="H29" s="851">
        <v>81698.853244469981</v>
      </c>
      <c r="I29" s="1036">
        <v>5611.9228512</v>
      </c>
      <c r="J29" s="1037">
        <v>9695.5429586800001</v>
      </c>
      <c r="K29" s="1037">
        <v>7904.1345939700004</v>
      </c>
      <c r="L29" s="1037">
        <v>12750.7960315</v>
      </c>
      <c r="M29" s="1037">
        <v>5508.8096954599996</v>
      </c>
      <c r="N29" s="1037">
        <v>4450.1907361599997</v>
      </c>
      <c r="O29" s="1037">
        <v>7369.815222610001</v>
      </c>
      <c r="P29" s="1037">
        <v>4040.4374089099997</v>
      </c>
      <c r="Q29" s="1037">
        <v>7514.0180808300001</v>
      </c>
      <c r="R29" s="1037">
        <v>5567.1172715100001</v>
      </c>
      <c r="S29" s="1037">
        <v>5399.9347450999994</v>
      </c>
      <c r="T29" s="1103">
        <v>5886.1336485400006</v>
      </c>
      <c r="U29" s="836" t="s">
        <v>205</v>
      </c>
    </row>
    <row r="30" spans="2:21" s="364" customFormat="1" ht="24.95" customHeight="1" x14ac:dyDescent="0.2">
      <c r="B30" s="594" t="s">
        <v>1250</v>
      </c>
      <c r="C30" s="851">
        <v>49144.507956939997</v>
      </c>
      <c r="D30" s="851">
        <v>38118.274537670004</v>
      </c>
      <c r="E30" s="851">
        <v>45116.851309870006</v>
      </c>
      <c r="F30" s="851">
        <v>37550.398477990006</v>
      </c>
      <c r="G30" s="1383">
        <v>30191.421435750002</v>
      </c>
      <c r="H30" s="851">
        <v>120474.26638272998</v>
      </c>
      <c r="I30" s="1036">
        <v>2684.5911013399991</v>
      </c>
      <c r="J30" s="1037">
        <v>70318.206064649989</v>
      </c>
      <c r="K30" s="1037">
        <v>3072.6471964700004</v>
      </c>
      <c r="L30" s="1037">
        <v>2730.6046081499994</v>
      </c>
      <c r="M30" s="1037">
        <v>3518.4637445399994</v>
      </c>
      <c r="N30" s="1037">
        <v>3159.53518132</v>
      </c>
      <c r="O30" s="1037">
        <v>2589.6002874399996</v>
      </c>
      <c r="P30" s="1037">
        <v>7427.9331771099996</v>
      </c>
      <c r="Q30" s="1037">
        <v>3672.0175091099986</v>
      </c>
      <c r="R30" s="1037">
        <v>15932.712817050004</v>
      </c>
      <c r="S30" s="1037">
        <v>3197.9151189100007</v>
      </c>
      <c r="T30" s="1103">
        <v>2170.0395766399993</v>
      </c>
      <c r="U30" s="836" t="s">
        <v>439</v>
      </c>
    </row>
    <row r="31" spans="2:21" s="364" customFormat="1" ht="24.95" customHeight="1" x14ac:dyDescent="0.2">
      <c r="B31" s="594" t="s">
        <v>448</v>
      </c>
      <c r="C31" s="851">
        <v>24581.893792309995</v>
      </c>
      <c r="D31" s="851">
        <v>33872.332297269997</v>
      </c>
      <c r="E31" s="851">
        <v>53217.62422654999</v>
      </c>
      <c r="F31" s="851">
        <v>19428.043274389998</v>
      </c>
      <c r="G31" s="1383">
        <v>14.832338719999999</v>
      </c>
      <c r="H31" s="851">
        <v>1197.812326</v>
      </c>
      <c r="I31" s="1036">
        <v>0</v>
      </c>
      <c r="J31" s="1037">
        <v>8.0193100000000008</v>
      </c>
      <c r="K31" s="1037">
        <v>0</v>
      </c>
      <c r="L31" s="1037">
        <v>78.376710000000003</v>
      </c>
      <c r="M31" s="1037">
        <v>176.61360999999999</v>
      </c>
      <c r="N31" s="1037">
        <v>114.24117</v>
      </c>
      <c r="O31" s="1037">
        <v>168.46925999999999</v>
      </c>
      <c r="P31" s="1037">
        <v>154.830072</v>
      </c>
      <c r="Q31" s="1037">
        <v>138.18557200000001</v>
      </c>
      <c r="R31" s="1037">
        <v>152.33797200000001</v>
      </c>
      <c r="S31" s="1037">
        <v>111.10254999999999</v>
      </c>
      <c r="T31" s="1103">
        <v>95.636099999999999</v>
      </c>
      <c r="U31" s="836" t="s">
        <v>449</v>
      </c>
    </row>
    <row r="32" spans="2:21" s="364" customFormat="1" ht="24.95" customHeight="1" x14ac:dyDescent="0.2">
      <c r="B32" s="594" t="s">
        <v>1249</v>
      </c>
      <c r="C32" s="851">
        <v>9150.3540246400007</v>
      </c>
      <c r="D32" s="851">
        <v>13829.052747539998</v>
      </c>
      <c r="E32" s="851">
        <v>18289.618675630001</v>
      </c>
      <c r="F32" s="851">
        <v>27073.751237050004</v>
      </c>
      <c r="G32" s="1383">
        <v>35491.781747289999</v>
      </c>
      <c r="H32" s="851">
        <v>27306.19443299</v>
      </c>
      <c r="I32" s="1036">
        <v>2393.3448647</v>
      </c>
      <c r="J32" s="1037">
        <v>2210.1307614800003</v>
      </c>
      <c r="K32" s="1037">
        <v>1525.9451415599997</v>
      </c>
      <c r="L32" s="1037">
        <v>1666.7270341900005</v>
      </c>
      <c r="M32" s="1037">
        <v>2189.3118675000001</v>
      </c>
      <c r="N32" s="1037">
        <v>2542.1112582599999</v>
      </c>
      <c r="O32" s="1037">
        <v>2071.1562621200005</v>
      </c>
      <c r="P32" s="1037">
        <v>1581.5374664600001</v>
      </c>
      <c r="Q32" s="1037">
        <v>3049.9014571200005</v>
      </c>
      <c r="R32" s="1037">
        <v>4201.6120935399986</v>
      </c>
      <c r="S32" s="1037">
        <v>1753.2087943699996</v>
      </c>
      <c r="T32" s="1103">
        <v>2121.2074316900002</v>
      </c>
      <c r="U32" s="836" t="s">
        <v>706</v>
      </c>
    </row>
    <row r="33" spans="2:21" s="364" customFormat="1" ht="24.95" customHeight="1" x14ac:dyDescent="0.2">
      <c r="B33" s="594" t="s">
        <v>197</v>
      </c>
      <c r="C33" s="851">
        <v>8842.027203650001</v>
      </c>
      <c r="D33" s="851">
        <v>12047.039276549998</v>
      </c>
      <c r="E33" s="851">
        <v>39076.112638079998</v>
      </c>
      <c r="F33" s="851">
        <v>61190.000587819995</v>
      </c>
      <c r="G33" s="1383">
        <v>49573.54450335999</v>
      </c>
      <c r="H33" s="851">
        <v>52548.494587830006</v>
      </c>
      <c r="I33" s="1036">
        <v>3785.6657133700019</v>
      </c>
      <c r="J33" s="1037">
        <v>2289.5650959499999</v>
      </c>
      <c r="K33" s="1037">
        <v>4004.162434479998</v>
      </c>
      <c r="L33" s="1037">
        <v>4486.2262845400001</v>
      </c>
      <c r="M33" s="1037">
        <v>5556.4750424500025</v>
      </c>
      <c r="N33" s="1037">
        <v>5388.9735938999975</v>
      </c>
      <c r="O33" s="1037">
        <v>5668.230131809999</v>
      </c>
      <c r="P33" s="1037">
        <v>3290.8807855300001</v>
      </c>
      <c r="Q33" s="1037">
        <v>4582.1058340200007</v>
      </c>
      <c r="R33" s="1037">
        <v>3583.9141200999998</v>
      </c>
      <c r="S33" s="1037">
        <v>4627.3521861799991</v>
      </c>
      <c r="T33" s="1103">
        <v>5284.9433655000021</v>
      </c>
      <c r="U33" s="836" t="s">
        <v>208</v>
      </c>
    </row>
    <row r="34" spans="2:21" s="364" customFormat="1" ht="24.95" customHeight="1" x14ac:dyDescent="0.2">
      <c r="B34" s="594" t="s">
        <v>362</v>
      </c>
      <c r="C34" s="851">
        <v>61740.303072130009</v>
      </c>
      <c r="D34" s="851">
        <v>57587.975148600002</v>
      </c>
      <c r="E34" s="851">
        <v>79081.44723861001</v>
      </c>
      <c r="F34" s="851">
        <v>147883.65240555999</v>
      </c>
      <c r="G34" s="1383">
        <v>185790.06973290004</v>
      </c>
      <c r="H34" s="851">
        <v>135720.69238994003</v>
      </c>
      <c r="I34" s="1036">
        <v>7602.8851628600005</v>
      </c>
      <c r="J34" s="1037">
        <v>15699.400693649999</v>
      </c>
      <c r="K34" s="1037">
        <v>11659.231421440001</v>
      </c>
      <c r="L34" s="1037">
        <v>19744.942966890008</v>
      </c>
      <c r="M34" s="1037">
        <v>9812.2097967899972</v>
      </c>
      <c r="N34" s="1037">
        <v>6183.3587597200003</v>
      </c>
      <c r="O34" s="1037">
        <v>12683.188111949999</v>
      </c>
      <c r="P34" s="1037">
        <v>10200.43635376</v>
      </c>
      <c r="Q34" s="1037">
        <v>11254.612171879995</v>
      </c>
      <c r="R34" s="1037">
        <v>10463.220443550001</v>
      </c>
      <c r="S34" s="1037">
        <v>9928.4139498299992</v>
      </c>
      <c r="T34" s="1103">
        <v>10488.792557620001</v>
      </c>
      <c r="U34" s="836" t="s">
        <v>828</v>
      </c>
    </row>
    <row r="35" spans="2:21" s="364" customFormat="1" ht="24.95" customHeight="1" x14ac:dyDescent="0.2">
      <c r="B35" s="594" t="s">
        <v>363</v>
      </c>
      <c r="C35" s="851">
        <v>31327.770246930006</v>
      </c>
      <c r="D35" s="851">
        <v>32520.545454710002</v>
      </c>
      <c r="E35" s="851">
        <v>46031.853958239997</v>
      </c>
      <c r="F35" s="851">
        <v>59833.62791214</v>
      </c>
      <c r="G35" s="1383">
        <v>62377.617536940023</v>
      </c>
      <c r="H35" s="851">
        <v>86178.389276750007</v>
      </c>
      <c r="I35" s="1036">
        <v>3881.8305092600012</v>
      </c>
      <c r="J35" s="1037">
        <v>3978.5852414999999</v>
      </c>
      <c r="K35" s="1037">
        <v>5767.1620189699997</v>
      </c>
      <c r="L35" s="1037">
        <v>8973.8245875699995</v>
      </c>
      <c r="M35" s="1037">
        <v>12123.754909329999</v>
      </c>
      <c r="N35" s="1037">
        <v>8567.839360269998</v>
      </c>
      <c r="O35" s="1037">
        <v>8865.7515203699986</v>
      </c>
      <c r="P35" s="1037">
        <v>8586.4929989200009</v>
      </c>
      <c r="Q35" s="1037">
        <v>12098.60454706</v>
      </c>
      <c r="R35" s="1037">
        <v>4460.9988655699999</v>
      </c>
      <c r="S35" s="1037">
        <v>4774.8955072899989</v>
      </c>
      <c r="T35" s="1103">
        <v>4098.6492106400001</v>
      </c>
      <c r="U35" s="836" t="s">
        <v>364</v>
      </c>
    </row>
    <row r="36" spans="2:21" s="364" customFormat="1" ht="24.95" customHeight="1" x14ac:dyDescent="0.2">
      <c r="B36" s="594" t="s">
        <v>268</v>
      </c>
      <c r="C36" s="851">
        <v>19754.048282890002</v>
      </c>
      <c r="D36" s="851">
        <v>9431.2703328900006</v>
      </c>
      <c r="E36" s="851">
        <v>10653.495274339999</v>
      </c>
      <c r="F36" s="851">
        <v>17531.583672200002</v>
      </c>
      <c r="G36" s="1383">
        <v>37855.376022769997</v>
      </c>
      <c r="H36" s="851">
        <v>18039.349954339999</v>
      </c>
      <c r="I36" s="1036">
        <v>4738.4971659799994</v>
      </c>
      <c r="J36" s="1037">
        <v>1397.96014919</v>
      </c>
      <c r="K36" s="1037">
        <v>1232.5640373199999</v>
      </c>
      <c r="L36" s="1037">
        <v>1281.93402507</v>
      </c>
      <c r="M36" s="1037">
        <v>545.79913305999992</v>
      </c>
      <c r="N36" s="1037">
        <v>1582.9043947900002</v>
      </c>
      <c r="O36" s="1037">
        <v>3217.4788436100002</v>
      </c>
      <c r="P36" s="1037">
        <v>1155.89716901</v>
      </c>
      <c r="Q36" s="1037">
        <v>880.04781036999987</v>
      </c>
      <c r="R36" s="1037">
        <v>252.17096041000002</v>
      </c>
      <c r="S36" s="1037">
        <v>1040.5538535799999</v>
      </c>
      <c r="T36" s="1103">
        <v>713.54241195000009</v>
      </c>
      <c r="U36" s="836" t="s">
        <v>753</v>
      </c>
    </row>
    <row r="37" spans="2:21" s="364" customFormat="1" ht="24.95" customHeight="1" x14ac:dyDescent="0.2">
      <c r="B37" s="594" t="s">
        <v>199</v>
      </c>
      <c r="C37" s="851">
        <v>21370.228194880005</v>
      </c>
      <c r="D37" s="851">
        <v>40032.324321029992</v>
      </c>
      <c r="E37" s="851">
        <v>55502.856490150007</v>
      </c>
      <c r="F37" s="851">
        <v>48208.500617970007</v>
      </c>
      <c r="G37" s="1383">
        <v>28444.864493939996</v>
      </c>
      <c r="H37" s="851">
        <v>32245.680612029995</v>
      </c>
      <c r="I37" s="1036">
        <v>2016.9841180599999</v>
      </c>
      <c r="J37" s="1037">
        <v>4487.9592670000002</v>
      </c>
      <c r="K37" s="1037">
        <v>1005.986972</v>
      </c>
      <c r="L37" s="1037">
        <v>2964.3975639299997</v>
      </c>
      <c r="M37" s="1037">
        <v>2564.1416651300001</v>
      </c>
      <c r="N37" s="1037">
        <v>1276.3933555599999</v>
      </c>
      <c r="O37" s="1037">
        <v>5240.8904565899993</v>
      </c>
      <c r="P37" s="1037">
        <v>1071.7671402400001</v>
      </c>
      <c r="Q37" s="1037">
        <v>1075.45899661</v>
      </c>
      <c r="R37" s="1037">
        <v>2200.7620182699998</v>
      </c>
      <c r="S37" s="1037">
        <v>2121.4741625400002</v>
      </c>
      <c r="T37" s="1103">
        <v>6219.4648960999994</v>
      </c>
      <c r="U37" s="836" t="s">
        <v>209</v>
      </c>
    </row>
    <row r="38" spans="2:21" s="364" customFormat="1" ht="24.95" customHeight="1" x14ac:dyDescent="0.2">
      <c r="B38" s="594" t="s">
        <v>442</v>
      </c>
      <c r="C38" s="851">
        <v>4006.45325783</v>
      </c>
      <c r="D38" s="851">
        <v>2182.1689675000007</v>
      </c>
      <c r="E38" s="851">
        <v>2885.95737805</v>
      </c>
      <c r="F38" s="851">
        <v>6120.3768291999995</v>
      </c>
      <c r="G38" s="1383">
        <v>5092.5164091799998</v>
      </c>
      <c r="H38" s="851">
        <v>7055.8344666900011</v>
      </c>
      <c r="I38" s="1036">
        <v>871.14087287999996</v>
      </c>
      <c r="J38" s="1037">
        <v>740.9387856699999</v>
      </c>
      <c r="K38" s="1037">
        <v>495.13470975000001</v>
      </c>
      <c r="L38" s="1037">
        <v>568.19247819000009</v>
      </c>
      <c r="M38" s="1037">
        <v>631.88444239</v>
      </c>
      <c r="N38" s="1037">
        <v>475.49060314000002</v>
      </c>
      <c r="O38" s="1037">
        <v>910.31998442000008</v>
      </c>
      <c r="P38" s="1037">
        <v>235.84422592999999</v>
      </c>
      <c r="Q38" s="1037">
        <v>737.24842736000005</v>
      </c>
      <c r="R38" s="1037">
        <v>235.35955505999999</v>
      </c>
      <c r="S38" s="1037">
        <v>620.84574458000009</v>
      </c>
      <c r="T38" s="1103">
        <v>533.43463732000009</v>
      </c>
      <c r="U38" s="836" t="s">
        <v>791</v>
      </c>
    </row>
    <row r="39" spans="2:21" s="364" customFormat="1" ht="24.95" customHeight="1" x14ac:dyDescent="0.2">
      <c r="B39" s="594" t="s">
        <v>211</v>
      </c>
      <c r="C39" s="851">
        <v>34.651000000000003</v>
      </c>
      <c r="D39" s="851">
        <v>1.51925</v>
      </c>
      <c r="E39" s="851">
        <v>0.17549999999999999</v>
      </c>
      <c r="F39" s="851">
        <v>1218.2215500999998</v>
      </c>
      <c r="G39" s="1383">
        <v>0</v>
      </c>
      <c r="H39" s="851">
        <v>0</v>
      </c>
      <c r="I39" s="1036">
        <v>0</v>
      </c>
      <c r="J39" s="1037">
        <v>0</v>
      </c>
      <c r="K39" s="1037">
        <v>0</v>
      </c>
      <c r="L39" s="1037">
        <v>0</v>
      </c>
      <c r="M39" s="1037">
        <v>0</v>
      </c>
      <c r="N39" s="1037">
        <v>0</v>
      </c>
      <c r="O39" s="1037">
        <v>0</v>
      </c>
      <c r="P39" s="1037">
        <v>0</v>
      </c>
      <c r="Q39" s="1037">
        <v>0</v>
      </c>
      <c r="R39" s="1037">
        <v>0</v>
      </c>
      <c r="S39" s="1037">
        <v>0</v>
      </c>
      <c r="T39" s="1103">
        <v>0</v>
      </c>
      <c r="U39" s="836" t="s">
        <v>212</v>
      </c>
    </row>
    <row r="40" spans="2:21" s="364" customFormat="1" ht="24.95" customHeight="1" x14ac:dyDescent="0.2">
      <c r="B40" s="594" t="s">
        <v>1251</v>
      </c>
      <c r="C40" s="851">
        <v>13729.49305599</v>
      </c>
      <c r="D40" s="851">
        <v>22753.727310939998</v>
      </c>
      <c r="E40" s="851">
        <v>52478.596512960001</v>
      </c>
      <c r="F40" s="851">
        <v>34389.337600169994</v>
      </c>
      <c r="G40" s="1383">
        <v>61278.80822336</v>
      </c>
      <c r="H40" s="851">
        <v>76055.080543690012</v>
      </c>
      <c r="I40" s="1036">
        <v>2702.7840580099996</v>
      </c>
      <c r="J40" s="1037">
        <v>6380.0960178600008</v>
      </c>
      <c r="K40" s="1037">
        <v>12142.218136549998</v>
      </c>
      <c r="L40" s="1037">
        <v>7707.5226819500022</v>
      </c>
      <c r="M40" s="1037">
        <v>2305.0708037400004</v>
      </c>
      <c r="N40" s="1037">
        <v>6989.5477419300005</v>
      </c>
      <c r="O40" s="1037">
        <v>6345.379595710001</v>
      </c>
      <c r="P40" s="1037">
        <v>8380.6324956899989</v>
      </c>
      <c r="Q40" s="1037">
        <v>8654.891092490001</v>
      </c>
      <c r="R40" s="1037">
        <v>5686.7381838400015</v>
      </c>
      <c r="S40" s="1037">
        <v>3970.465941590001</v>
      </c>
      <c r="T40" s="1103">
        <v>4789.7337943300008</v>
      </c>
      <c r="U40" s="836" t="s">
        <v>709</v>
      </c>
    </row>
    <row r="41" spans="2:21" s="364" customFormat="1" ht="24.95" customHeight="1" x14ac:dyDescent="0.2">
      <c r="B41" s="594" t="s">
        <v>1001</v>
      </c>
      <c r="C41" s="851">
        <v>150.91094500000003</v>
      </c>
      <c r="D41" s="851">
        <v>55295.996509709999</v>
      </c>
      <c r="E41" s="851">
        <v>30081.077717750002</v>
      </c>
      <c r="F41" s="851">
        <v>10324.245994359999</v>
      </c>
      <c r="G41" s="1383">
        <v>728.65010932999985</v>
      </c>
      <c r="H41" s="851">
        <v>687.00981351999997</v>
      </c>
      <c r="I41" s="1036">
        <v>16.166855259999998</v>
      </c>
      <c r="J41" s="1037">
        <v>68.005655000000004</v>
      </c>
      <c r="K41" s="1037">
        <v>0</v>
      </c>
      <c r="L41" s="1037">
        <v>95.95135526</v>
      </c>
      <c r="M41" s="1037">
        <v>37.924505000000003</v>
      </c>
      <c r="N41" s="1037">
        <v>30.428163010000002</v>
      </c>
      <c r="O41" s="1037">
        <v>114.73027999999999</v>
      </c>
      <c r="P41" s="1037">
        <v>81.295500000000004</v>
      </c>
      <c r="Q41" s="1037">
        <v>121.99849999</v>
      </c>
      <c r="R41" s="1037">
        <v>0</v>
      </c>
      <c r="S41" s="1037">
        <v>120.509</v>
      </c>
      <c r="T41" s="1103">
        <v>0</v>
      </c>
      <c r="U41" s="836" t="s">
        <v>1069</v>
      </c>
    </row>
    <row r="42" spans="2:21" s="364" customFormat="1" ht="24.95" customHeight="1" x14ac:dyDescent="0.2">
      <c r="B42" s="594" t="s">
        <v>1000</v>
      </c>
      <c r="C42" s="851">
        <v>33207.531376789993</v>
      </c>
      <c r="D42" s="851">
        <v>40848.910773299998</v>
      </c>
      <c r="E42" s="851">
        <v>33691.285196590004</v>
      </c>
      <c r="F42" s="851">
        <v>44292.808004439998</v>
      </c>
      <c r="G42" s="1383">
        <v>34558.614738709999</v>
      </c>
      <c r="H42" s="851">
        <v>45061.330068520001</v>
      </c>
      <c r="I42" s="1036">
        <v>1786.2147</v>
      </c>
      <c r="J42" s="1037">
        <v>5228.43092591</v>
      </c>
      <c r="K42" s="1037">
        <v>519.55510000000004</v>
      </c>
      <c r="L42" s="1037">
        <v>10755.174496670001</v>
      </c>
      <c r="M42" s="1037">
        <v>3098.6913253400003</v>
      </c>
      <c r="N42" s="1037">
        <v>1002.65644447</v>
      </c>
      <c r="O42" s="1037">
        <v>7008.9567166300003</v>
      </c>
      <c r="P42" s="1037">
        <v>1388.8165919999999</v>
      </c>
      <c r="Q42" s="1037">
        <v>2404.1387298499999</v>
      </c>
      <c r="R42" s="1037">
        <v>8354.3673918700006</v>
      </c>
      <c r="S42" s="1037">
        <v>1553.9795862400003</v>
      </c>
      <c r="T42" s="1103">
        <v>1960.3480595400001</v>
      </c>
      <c r="U42" s="836" t="s">
        <v>1068</v>
      </c>
    </row>
    <row r="43" spans="2:21" s="364" customFormat="1" ht="24.95" customHeight="1" x14ac:dyDescent="0.2">
      <c r="B43" s="594" t="s">
        <v>653</v>
      </c>
      <c r="C43" s="851">
        <v>750.08431373000008</v>
      </c>
      <c r="D43" s="851">
        <v>1935.00148167</v>
      </c>
      <c r="E43" s="851">
        <v>2311.4708170200001</v>
      </c>
      <c r="F43" s="851">
        <v>4547.7714325400002</v>
      </c>
      <c r="G43" s="1383">
        <v>2409.3190813699998</v>
      </c>
      <c r="H43" s="851">
        <v>2627.81285647</v>
      </c>
      <c r="I43" s="1036">
        <v>209.34275726999999</v>
      </c>
      <c r="J43" s="1037">
        <v>94.938634600000015</v>
      </c>
      <c r="K43" s="1037">
        <v>196.63563400000001</v>
      </c>
      <c r="L43" s="1037">
        <v>240.92588061000001</v>
      </c>
      <c r="M43" s="1037">
        <v>561.69735518000005</v>
      </c>
      <c r="N43" s="1037">
        <v>501.83975633999995</v>
      </c>
      <c r="O43" s="1037">
        <v>332.37432418999998</v>
      </c>
      <c r="P43" s="1037">
        <v>54.841078989999993</v>
      </c>
      <c r="Q43" s="1037">
        <v>84.203065649999999</v>
      </c>
      <c r="R43" s="1037">
        <v>11.65762434</v>
      </c>
      <c r="S43" s="1037">
        <v>269.59302590000004</v>
      </c>
      <c r="T43" s="1103">
        <v>69.763719399999999</v>
      </c>
      <c r="U43" s="836" t="s">
        <v>654</v>
      </c>
    </row>
    <row r="44" spans="2:21" s="364" customFormat="1" ht="24.75" customHeight="1" x14ac:dyDescent="0.2">
      <c r="B44" s="594" t="s">
        <v>1181</v>
      </c>
      <c r="C44" s="851">
        <v>13431.725118480001</v>
      </c>
      <c r="D44" s="851">
        <v>10583.20893716</v>
      </c>
      <c r="E44" s="851">
        <v>9882.3582379500003</v>
      </c>
      <c r="F44" s="851">
        <v>14617.736372629999</v>
      </c>
      <c r="G44" s="1383">
        <v>18243.948807329998</v>
      </c>
      <c r="H44" s="851">
        <v>26762.514092869998</v>
      </c>
      <c r="I44" s="1036">
        <v>881.56506359000002</v>
      </c>
      <c r="J44" s="1037">
        <v>3692.8091384699997</v>
      </c>
      <c r="K44" s="1037">
        <v>1372.3580950200001</v>
      </c>
      <c r="L44" s="1037">
        <v>1322.7139339800001</v>
      </c>
      <c r="M44" s="1037">
        <v>1484.5533915899998</v>
      </c>
      <c r="N44" s="1037">
        <v>955.35869106999996</v>
      </c>
      <c r="O44" s="1037">
        <v>1099.6564962</v>
      </c>
      <c r="P44" s="1037">
        <v>812.99709091</v>
      </c>
      <c r="Q44" s="1037">
        <v>2669.4137747599998</v>
      </c>
      <c r="R44" s="1037">
        <v>2359.0319014700003</v>
      </c>
      <c r="S44" s="1037">
        <v>7420.4520487299997</v>
      </c>
      <c r="T44" s="1103">
        <v>2691.6044670799997</v>
      </c>
      <c r="U44" s="836" t="s">
        <v>1182</v>
      </c>
    </row>
    <row r="45" spans="2:21" s="364" customFormat="1" ht="24.95" customHeight="1" x14ac:dyDescent="0.2">
      <c r="B45" s="594" t="s">
        <v>192</v>
      </c>
      <c r="C45" s="851">
        <v>39188.251839550008</v>
      </c>
      <c r="D45" s="851">
        <v>37691.67880051001</v>
      </c>
      <c r="E45" s="851">
        <v>58942.736449590004</v>
      </c>
      <c r="F45" s="851">
        <v>80609.165318700019</v>
      </c>
      <c r="G45" s="1383">
        <v>120566.71114354004</v>
      </c>
      <c r="H45" s="851">
        <v>110253.68111885</v>
      </c>
      <c r="I45" s="1036">
        <v>8719.4200085099965</v>
      </c>
      <c r="J45" s="1037">
        <v>7041.1710324199967</v>
      </c>
      <c r="K45" s="1037">
        <v>11503.535860439999</v>
      </c>
      <c r="L45" s="1037">
        <v>10985.681553189994</v>
      </c>
      <c r="M45" s="1037">
        <v>8577.009547620024</v>
      </c>
      <c r="N45" s="1037">
        <v>7990.1352248900066</v>
      </c>
      <c r="O45" s="1037">
        <v>11366.660846640005</v>
      </c>
      <c r="P45" s="1037">
        <v>9690.6859129200111</v>
      </c>
      <c r="Q45" s="1037">
        <v>8265.6365711500021</v>
      </c>
      <c r="R45" s="1037">
        <v>9682.6900119199745</v>
      </c>
      <c r="S45" s="1037">
        <v>8547.4999912299954</v>
      </c>
      <c r="T45" s="1103">
        <v>7883.5545579200034</v>
      </c>
      <c r="U45" s="836" t="s">
        <v>202</v>
      </c>
    </row>
    <row r="46" spans="2:21" s="364" customFormat="1" ht="24.95" customHeight="1" x14ac:dyDescent="0.2">
      <c r="B46" s="594" t="s">
        <v>1002</v>
      </c>
      <c r="C46" s="851">
        <v>9302.1885082900008</v>
      </c>
      <c r="D46" s="851">
        <v>15046.161245589999</v>
      </c>
      <c r="E46" s="851">
        <v>19190.681227629997</v>
      </c>
      <c r="F46" s="851">
        <v>22335.542128860005</v>
      </c>
      <c r="G46" s="1383">
        <v>32997.966070850001</v>
      </c>
      <c r="H46" s="851">
        <v>20614.983700129997</v>
      </c>
      <c r="I46" s="1036">
        <v>2144.1601807000002</v>
      </c>
      <c r="J46" s="1037">
        <v>2327.8365181899999</v>
      </c>
      <c r="K46" s="1037">
        <v>1616.87738031</v>
      </c>
      <c r="L46" s="1037">
        <v>1679.9416295799999</v>
      </c>
      <c r="M46" s="1037">
        <v>2970.0871562399998</v>
      </c>
      <c r="N46" s="1037">
        <v>1452.3732475300001</v>
      </c>
      <c r="O46" s="1037">
        <v>1069.4668477499999</v>
      </c>
      <c r="P46" s="1037">
        <v>1134.2826697199998</v>
      </c>
      <c r="Q46" s="1037">
        <v>2007.66849069</v>
      </c>
      <c r="R46" s="1037">
        <v>1860.9556293000001</v>
      </c>
      <c r="S46" s="1037">
        <v>1021.2629992899999</v>
      </c>
      <c r="T46" s="1103">
        <v>1330.0709508300001</v>
      </c>
      <c r="U46" s="836" t="s">
        <v>1070</v>
      </c>
    </row>
    <row r="47" spans="2:21" s="364" customFormat="1" ht="24.95" customHeight="1" x14ac:dyDescent="0.2">
      <c r="B47" s="594" t="s">
        <v>1174</v>
      </c>
      <c r="C47" s="851">
        <v>11300.889000129999</v>
      </c>
      <c r="D47" s="851">
        <v>12281.536254090002</v>
      </c>
      <c r="E47" s="851">
        <v>19764.030312629995</v>
      </c>
      <c r="F47" s="851">
        <v>34807.337307980008</v>
      </c>
      <c r="G47" s="1383">
        <v>38815.450804570006</v>
      </c>
      <c r="H47" s="851">
        <v>34782.526499450003</v>
      </c>
      <c r="I47" s="1036">
        <v>1760.43622329</v>
      </c>
      <c r="J47" s="1037">
        <v>3026.6977783499997</v>
      </c>
      <c r="K47" s="1037">
        <v>2921.9348222800008</v>
      </c>
      <c r="L47" s="1037">
        <v>3130.7669468200006</v>
      </c>
      <c r="M47" s="1037">
        <v>3395.7061447399979</v>
      </c>
      <c r="N47" s="1037">
        <v>2542.9580512599991</v>
      </c>
      <c r="O47" s="1037">
        <v>2946.9818706600008</v>
      </c>
      <c r="P47" s="1037">
        <v>3071.1431210199999</v>
      </c>
      <c r="Q47" s="1037">
        <v>3897.2606200100004</v>
      </c>
      <c r="R47" s="1037">
        <v>3145.1630015199994</v>
      </c>
      <c r="S47" s="1037">
        <v>2870.8839539700002</v>
      </c>
      <c r="T47" s="1103">
        <v>2072.5939655300003</v>
      </c>
      <c r="U47" s="836" t="s">
        <v>1173</v>
      </c>
    </row>
    <row r="48" spans="2:21" s="364" customFormat="1" ht="24.95" customHeight="1" x14ac:dyDescent="0.2">
      <c r="B48" s="594" t="s">
        <v>456</v>
      </c>
      <c r="C48" s="851">
        <v>19580.809682989999</v>
      </c>
      <c r="D48" s="851">
        <v>20119.233351169998</v>
      </c>
      <c r="E48" s="851">
        <v>41941.35482238001</v>
      </c>
      <c r="F48" s="851">
        <v>57791.796204010003</v>
      </c>
      <c r="G48" s="1383">
        <v>44857.084218309996</v>
      </c>
      <c r="H48" s="851">
        <v>46080.402281079994</v>
      </c>
      <c r="I48" s="1036">
        <v>4580.20508049</v>
      </c>
      <c r="J48" s="1037">
        <v>2028.84792427</v>
      </c>
      <c r="K48" s="1037">
        <v>4787.4513700500002</v>
      </c>
      <c r="L48" s="1037">
        <v>6055.6537735900001</v>
      </c>
      <c r="M48" s="1037">
        <v>3851.2607731200001</v>
      </c>
      <c r="N48" s="1037">
        <v>1640.10030082</v>
      </c>
      <c r="O48" s="1037">
        <v>5099.9895091100007</v>
      </c>
      <c r="P48" s="1037">
        <v>2676.7152806300001</v>
      </c>
      <c r="Q48" s="1037">
        <v>4757.1719044299989</v>
      </c>
      <c r="R48" s="1037">
        <v>2492.5887725600001</v>
      </c>
      <c r="S48" s="1037">
        <v>4139.3401593100007</v>
      </c>
      <c r="T48" s="1103">
        <v>3971.0774326999999</v>
      </c>
      <c r="U48" s="836" t="s">
        <v>447</v>
      </c>
    </row>
    <row r="49" spans="1:21" s="364" customFormat="1" ht="24.75" customHeight="1" x14ac:dyDescent="0.2">
      <c r="B49" s="594" t="s">
        <v>365</v>
      </c>
      <c r="C49" s="851">
        <v>7619.5719113600007</v>
      </c>
      <c r="D49" s="851">
        <v>9390.9319830900004</v>
      </c>
      <c r="E49" s="851">
        <v>13840.74116456</v>
      </c>
      <c r="F49" s="851">
        <v>19298.11413382</v>
      </c>
      <c r="G49" s="1383">
        <v>19358.181268199998</v>
      </c>
      <c r="H49" s="851">
        <v>17380.052039760001</v>
      </c>
      <c r="I49" s="1036">
        <v>2108.7301849</v>
      </c>
      <c r="J49" s="1037">
        <v>1732.2086249799997</v>
      </c>
      <c r="K49" s="1037">
        <v>760.00486864999993</v>
      </c>
      <c r="L49" s="1037">
        <v>1291.0657199000002</v>
      </c>
      <c r="M49" s="1037">
        <v>2792.2694296800009</v>
      </c>
      <c r="N49" s="1037">
        <v>1307.5924224700002</v>
      </c>
      <c r="O49" s="1037">
        <v>1275.5300308199999</v>
      </c>
      <c r="P49" s="1037">
        <v>562.44254142</v>
      </c>
      <c r="Q49" s="1037">
        <v>945.56421150000006</v>
      </c>
      <c r="R49" s="1037">
        <v>1228.06778721</v>
      </c>
      <c r="S49" s="1037">
        <v>1084.70953308</v>
      </c>
      <c r="T49" s="1103">
        <v>2291.8666851500002</v>
      </c>
      <c r="U49" s="836" t="s">
        <v>652</v>
      </c>
    </row>
    <row r="50" spans="1:21" s="364" customFormat="1" ht="24.75" customHeight="1" x14ac:dyDescent="0.2">
      <c r="B50" s="594" t="s">
        <v>194</v>
      </c>
      <c r="C50" s="851">
        <v>4395.0965130699997</v>
      </c>
      <c r="D50" s="851">
        <v>5286.5889868300001</v>
      </c>
      <c r="E50" s="851">
        <v>8347.566536100001</v>
      </c>
      <c r="F50" s="851">
        <v>12588.531325520002</v>
      </c>
      <c r="G50" s="1383">
        <v>13368.867550709998</v>
      </c>
      <c r="H50" s="851">
        <v>14588.35890436</v>
      </c>
      <c r="I50" s="1036">
        <v>1305.3003353499998</v>
      </c>
      <c r="J50" s="1037">
        <v>1323.9884038100001</v>
      </c>
      <c r="K50" s="1037">
        <v>841.94916532999991</v>
      </c>
      <c r="L50" s="1037">
        <v>1375.9315352900001</v>
      </c>
      <c r="M50" s="1037">
        <v>1389.1542196800003</v>
      </c>
      <c r="N50" s="1037">
        <v>1661.49076747</v>
      </c>
      <c r="O50" s="1037">
        <v>1208.8653184199998</v>
      </c>
      <c r="P50" s="1037">
        <v>979.54540592000001</v>
      </c>
      <c r="Q50" s="1037">
        <v>1410.49872643</v>
      </c>
      <c r="R50" s="1037">
        <v>877.40436070999988</v>
      </c>
      <c r="S50" s="1037">
        <v>1036.0907716900001</v>
      </c>
      <c r="T50" s="1103">
        <v>1178.1398942600001</v>
      </c>
      <c r="U50" s="836" t="s">
        <v>210</v>
      </c>
    </row>
    <row r="51" spans="1:21" s="364" customFormat="1" ht="24.95" customHeight="1" x14ac:dyDescent="0.2">
      <c r="B51" s="594" t="s">
        <v>443</v>
      </c>
      <c r="C51" s="851">
        <v>1364.1878514299999</v>
      </c>
      <c r="D51" s="851">
        <v>1191.2582617</v>
      </c>
      <c r="E51" s="851">
        <v>2954.5759674599994</v>
      </c>
      <c r="F51" s="851">
        <v>3626.9124637999994</v>
      </c>
      <c r="G51" s="1383">
        <v>5442.9888436600004</v>
      </c>
      <c r="H51" s="851">
        <v>6624.1959690899994</v>
      </c>
      <c r="I51" s="1036">
        <v>358.07730408999998</v>
      </c>
      <c r="J51" s="1037">
        <v>202.81411363000001</v>
      </c>
      <c r="K51" s="1037">
        <v>348.65487236000001</v>
      </c>
      <c r="L51" s="1037">
        <v>649.82963364</v>
      </c>
      <c r="M51" s="1037">
        <v>698.83998641000005</v>
      </c>
      <c r="N51" s="1037">
        <v>947.58689741000001</v>
      </c>
      <c r="O51" s="1037">
        <v>863.94147188999989</v>
      </c>
      <c r="P51" s="1037">
        <v>855.68749515000002</v>
      </c>
      <c r="Q51" s="1037">
        <v>316.64255557000001</v>
      </c>
      <c r="R51" s="1037">
        <v>239.76680595999997</v>
      </c>
      <c r="S51" s="1037">
        <v>757.28721953000002</v>
      </c>
      <c r="T51" s="1103">
        <v>385.06761345000001</v>
      </c>
      <c r="U51" s="836" t="s">
        <v>444</v>
      </c>
    </row>
    <row r="52" spans="1:21" s="364" customFormat="1" ht="24.75" customHeight="1" x14ac:dyDescent="0.2">
      <c r="B52" s="594" t="s">
        <v>704</v>
      </c>
      <c r="C52" s="851">
        <v>3999.55004968</v>
      </c>
      <c r="D52" s="851">
        <v>6571.133677490001</v>
      </c>
      <c r="E52" s="851">
        <v>11299.325606500001</v>
      </c>
      <c r="F52" s="851">
        <v>31701.582875720007</v>
      </c>
      <c r="G52" s="1383">
        <v>20416.702847070002</v>
      </c>
      <c r="H52" s="851">
        <v>21001.693809479995</v>
      </c>
      <c r="I52" s="1036">
        <v>1801.3787661899996</v>
      </c>
      <c r="J52" s="1037">
        <v>1242.5662021000001</v>
      </c>
      <c r="K52" s="1037">
        <v>1789.2242987500003</v>
      </c>
      <c r="L52" s="1037">
        <v>2280.86867029</v>
      </c>
      <c r="M52" s="1037">
        <v>2023.14724922</v>
      </c>
      <c r="N52" s="1037">
        <v>1539.3495053499998</v>
      </c>
      <c r="O52" s="1037">
        <v>2060.25300096</v>
      </c>
      <c r="P52" s="1037">
        <v>1087.2579667499999</v>
      </c>
      <c r="Q52" s="1037">
        <v>1584.2779903899998</v>
      </c>
      <c r="R52" s="1037">
        <v>2477.6744173900001</v>
      </c>
      <c r="S52" s="1037">
        <v>2006.2335984899998</v>
      </c>
      <c r="T52" s="1103">
        <v>1109.4621436</v>
      </c>
      <c r="U52" s="836" t="s">
        <v>705</v>
      </c>
    </row>
    <row r="53" spans="1:21" s="364" customFormat="1" ht="24.95" customHeight="1" x14ac:dyDescent="0.2">
      <c r="B53" s="594" t="s">
        <v>702</v>
      </c>
      <c r="C53" s="851">
        <v>46175.792754350005</v>
      </c>
      <c r="D53" s="851">
        <v>26369.812955810008</v>
      </c>
      <c r="E53" s="851">
        <v>17958.467324720001</v>
      </c>
      <c r="F53" s="851">
        <v>18112.203558199999</v>
      </c>
      <c r="G53" s="1383">
        <v>17320.972030479999</v>
      </c>
      <c r="H53" s="851">
        <v>33664.742482100002</v>
      </c>
      <c r="I53" s="1036">
        <v>1038.33857332</v>
      </c>
      <c r="J53" s="1037">
        <v>2066.02060441</v>
      </c>
      <c r="K53" s="1037">
        <v>2820.3552712800001</v>
      </c>
      <c r="L53" s="1037">
        <v>4313.1403932900002</v>
      </c>
      <c r="M53" s="1037">
        <v>2651.7326965700004</v>
      </c>
      <c r="N53" s="1037">
        <v>2239.5049215200011</v>
      </c>
      <c r="O53" s="1037">
        <v>3880.8324882299994</v>
      </c>
      <c r="P53" s="1037">
        <v>2948.6473409900004</v>
      </c>
      <c r="Q53" s="1037">
        <v>3749.8951356000011</v>
      </c>
      <c r="R53" s="1037">
        <v>2595.6675474699996</v>
      </c>
      <c r="S53" s="1037">
        <v>3084.9520180100008</v>
      </c>
      <c r="T53" s="1103">
        <v>2275.6554914100006</v>
      </c>
      <c r="U53" s="836" t="s">
        <v>703</v>
      </c>
    </row>
    <row r="54" spans="1:21" s="364" customFormat="1" ht="24.95" customHeight="1" x14ac:dyDescent="0.2">
      <c r="B54" s="594" t="s">
        <v>655</v>
      </c>
      <c r="C54" s="851">
        <v>6096.6729927499991</v>
      </c>
      <c r="D54" s="851">
        <v>12876.64378504</v>
      </c>
      <c r="E54" s="851">
        <v>7447.7075357799995</v>
      </c>
      <c r="F54" s="851">
        <v>13979.606718960003</v>
      </c>
      <c r="G54" s="1383">
        <v>5884.1842432900003</v>
      </c>
      <c r="H54" s="851">
        <v>19539.187542439999</v>
      </c>
      <c r="I54" s="1036">
        <v>60.151352659999993</v>
      </c>
      <c r="J54" s="1037">
        <v>420.09942539999997</v>
      </c>
      <c r="K54" s="1037">
        <v>166.44624507999998</v>
      </c>
      <c r="L54" s="1037">
        <v>1171.7328329699999</v>
      </c>
      <c r="M54" s="1037">
        <v>1014.6217926</v>
      </c>
      <c r="N54" s="1037">
        <v>158.47913561999999</v>
      </c>
      <c r="O54" s="1037">
        <v>413.52538233000007</v>
      </c>
      <c r="P54" s="1037">
        <v>1344.9612668799998</v>
      </c>
      <c r="Q54" s="1037">
        <v>14033.0577285</v>
      </c>
      <c r="R54" s="1037">
        <v>96.251254599999996</v>
      </c>
      <c r="S54" s="1037">
        <v>24.443395289999998</v>
      </c>
      <c r="T54" s="1103">
        <v>635.41773050999996</v>
      </c>
      <c r="U54" s="836" t="s">
        <v>656</v>
      </c>
    </row>
    <row r="55" spans="1:21" s="364" customFormat="1" ht="24.95" customHeight="1" x14ac:dyDescent="0.2">
      <c r="B55" s="594" t="s">
        <v>756</v>
      </c>
      <c r="C55" s="851">
        <v>136502.07786498999</v>
      </c>
      <c r="D55" s="851">
        <v>71558.423072076679</v>
      </c>
      <c r="E55" s="851">
        <v>104037.92980817999</v>
      </c>
      <c r="F55" s="851">
        <v>107803.44175420998</v>
      </c>
      <c r="G55" s="1383">
        <v>97266.638943280035</v>
      </c>
      <c r="H55" s="851">
        <v>90184.24437737999</v>
      </c>
      <c r="I55" s="1036">
        <v>5794.551964979999</v>
      </c>
      <c r="J55" s="1037">
        <v>6902.6460783500015</v>
      </c>
      <c r="K55" s="1037">
        <v>17005.490342489986</v>
      </c>
      <c r="L55" s="1037">
        <v>7547.9924371900006</v>
      </c>
      <c r="M55" s="1037">
        <v>5770.3711290699985</v>
      </c>
      <c r="N55" s="1037">
        <v>8140.8309421000013</v>
      </c>
      <c r="O55" s="1037">
        <v>5422.0888173999983</v>
      </c>
      <c r="P55" s="1037">
        <v>6205.0155651799987</v>
      </c>
      <c r="Q55" s="1037">
        <v>5587.3723451900023</v>
      </c>
      <c r="R55" s="1037">
        <v>5117.0799584800025</v>
      </c>
      <c r="S55" s="1037">
        <v>7745.4358920199993</v>
      </c>
      <c r="T55" s="1103">
        <v>8945.3689049300046</v>
      </c>
      <c r="U55" s="836" t="s">
        <v>361</v>
      </c>
    </row>
    <row r="56" spans="1:21" s="364" customFormat="1" ht="24.95" customHeight="1" x14ac:dyDescent="0.2">
      <c r="B56" s="594" t="s">
        <v>997</v>
      </c>
      <c r="C56" s="851">
        <v>2158.8074703900002</v>
      </c>
      <c r="D56" s="851">
        <v>2179.2415276899997</v>
      </c>
      <c r="E56" s="851">
        <v>3389.2835851599998</v>
      </c>
      <c r="F56" s="851">
        <v>36990.762450599999</v>
      </c>
      <c r="G56" s="1383">
        <v>18209.785741990003</v>
      </c>
      <c r="H56" s="851">
        <v>13302.875499</v>
      </c>
      <c r="I56" s="1036">
        <v>621.57363083999996</v>
      </c>
      <c r="J56" s="1037">
        <v>131.39597264</v>
      </c>
      <c r="K56" s="1037">
        <v>648.81731894000006</v>
      </c>
      <c r="L56" s="1037">
        <v>787.23779007000007</v>
      </c>
      <c r="M56" s="1037">
        <v>1499.6673658299999</v>
      </c>
      <c r="N56" s="1037">
        <v>2109.4960771000001</v>
      </c>
      <c r="O56" s="1037">
        <v>4911.5400027799997</v>
      </c>
      <c r="P56" s="1037">
        <v>785.41976846999989</v>
      </c>
      <c r="Q56" s="1037">
        <v>425.58863329000002</v>
      </c>
      <c r="R56" s="1037">
        <v>508.93109900000002</v>
      </c>
      <c r="S56" s="1037">
        <v>161.20429919999998</v>
      </c>
      <c r="T56" s="1103">
        <v>712.00354084000003</v>
      </c>
      <c r="U56" s="836"/>
    </row>
    <row r="57" spans="1:21" s="364" customFormat="1" ht="24.95" customHeight="1" x14ac:dyDescent="0.2">
      <c r="B57" s="594" t="s">
        <v>196</v>
      </c>
      <c r="C57" s="851">
        <v>28.64140686</v>
      </c>
      <c r="D57" s="851">
        <v>4.1694440199999994</v>
      </c>
      <c r="E57" s="851">
        <v>16.670999999999999</v>
      </c>
      <c r="F57" s="851">
        <v>33.274720000000002</v>
      </c>
      <c r="G57" s="1383">
        <v>48.865970000000004</v>
      </c>
      <c r="H57" s="851">
        <v>77.300000000000011</v>
      </c>
      <c r="I57" s="1036">
        <v>0</v>
      </c>
      <c r="J57" s="1037">
        <v>0</v>
      </c>
      <c r="K57" s="1037">
        <v>0</v>
      </c>
      <c r="L57" s="1037">
        <v>0</v>
      </c>
      <c r="M57" s="1037">
        <v>0</v>
      </c>
      <c r="N57" s="1037">
        <v>0</v>
      </c>
      <c r="O57" s="1037">
        <v>0</v>
      </c>
      <c r="P57" s="1037">
        <v>0</v>
      </c>
      <c r="Q57" s="1037">
        <v>34.715000000000003</v>
      </c>
      <c r="R57" s="1037">
        <v>0</v>
      </c>
      <c r="S57" s="1037">
        <v>0</v>
      </c>
      <c r="T57" s="1103">
        <v>42.585000000000001</v>
      </c>
      <c r="U57" s="836" t="s">
        <v>204</v>
      </c>
    </row>
    <row r="58" spans="1:21" s="364" customFormat="1" ht="24.95" customHeight="1" x14ac:dyDescent="0.2">
      <c r="B58" s="594" t="s">
        <v>1176</v>
      </c>
      <c r="C58" s="851">
        <v>25455.0901075</v>
      </c>
      <c r="D58" s="851">
        <v>12538.271545359999</v>
      </c>
      <c r="E58" s="851">
        <v>12440.73328851</v>
      </c>
      <c r="F58" s="851">
        <v>9325.4927426499999</v>
      </c>
      <c r="G58" s="1383">
        <v>8980.2549961299992</v>
      </c>
      <c r="H58" s="851">
        <v>11360.646286630001</v>
      </c>
      <c r="I58" s="1036">
        <v>197.66270771999999</v>
      </c>
      <c r="J58" s="1037">
        <v>158.64250594999999</v>
      </c>
      <c r="K58" s="1037">
        <v>525.12228297999991</v>
      </c>
      <c r="L58" s="1037">
        <v>99.150628159999997</v>
      </c>
      <c r="M58" s="1037">
        <v>64.741312870000002</v>
      </c>
      <c r="N58" s="1037">
        <v>697.81140759999994</v>
      </c>
      <c r="O58" s="1037">
        <v>55.148212699999995</v>
      </c>
      <c r="P58" s="1037">
        <v>697.08605366999996</v>
      </c>
      <c r="Q58" s="1037">
        <v>462.51915546000004</v>
      </c>
      <c r="R58" s="1037">
        <v>2498.8191432799999</v>
      </c>
      <c r="S58" s="1037">
        <v>805.02991513999996</v>
      </c>
      <c r="T58" s="1103">
        <v>5098.9129611000008</v>
      </c>
      <c r="U58" s="836" t="s">
        <v>1179</v>
      </c>
    </row>
    <row r="59" spans="1:21" s="364" customFormat="1" ht="24.95" customHeight="1" x14ac:dyDescent="0.2">
      <c r="B59" s="594" t="s">
        <v>266</v>
      </c>
      <c r="C59" s="851">
        <v>1192.48003208</v>
      </c>
      <c r="D59" s="851">
        <v>368.59613779999995</v>
      </c>
      <c r="E59" s="851">
        <v>390.93957518000002</v>
      </c>
      <c r="F59" s="851">
        <v>44116.905935359995</v>
      </c>
      <c r="G59" s="1383">
        <v>1832.35960821</v>
      </c>
      <c r="H59" s="851">
        <v>2332.2228781200001</v>
      </c>
      <c r="I59" s="1036">
        <v>209.32278500000001</v>
      </c>
      <c r="J59" s="1037">
        <v>273.62106992000002</v>
      </c>
      <c r="K59" s="1037">
        <v>518.04258158999994</v>
      </c>
      <c r="L59" s="1037">
        <v>405.56120009000006</v>
      </c>
      <c r="M59" s="1037">
        <v>615.24322180000001</v>
      </c>
      <c r="N59" s="1037">
        <v>252.71580224000002</v>
      </c>
      <c r="O59" s="1037">
        <v>0</v>
      </c>
      <c r="P59" s="1037">
        <v>1.3169999999999999</v>
      </c>
      <c r="Q59" s="1037">
        <v>0</v>
      </c>
      <c r="R59" s="1037">
        <v>0</v>
      </c>
      <c r="S59" s="1037">
        <v>10.49544</v>
      </c>
      <c r="T59" s="1103">
        <v>45.903777480000002</v>
      </c>
      <c r="U59" s="836" t="s">
        <v>267</v>
      </c>
    </row>
    <row r="60" spans="1:21" s="364" customFormat="1" ht="24.95" customHeight="1" x14ac:dyDescent="0.2">
      <c r="B60" s="594" t="s">
        <v>754</v>
      </c>
      <c r="C60" s="851">
        <v>362.56060402000003</v>
      </c>
      <c r="D60" s="851">
        <v>309.89380701000005</v>
      </c>
      <c r="E60" s="851">
        <v>786.72562361000007</v>
      </c>
      <c r="F60" s="851">
        <v>1396.0904740899996</v>
      </c>
      <c r="G60" s="1383">
        <v>3714.4624770400001</v>
      </c>
      <c r="H60" s="851">
        <v>6976.9483895099993</v>
      </c>
      <c r="I60" s="1036">
        <v>629.30744586000003</v>
      </c>
      <c r="J60" s="1037">
        <v>134.24382287999998</v>
      </c>
      <c r="K60" s="1037">
        <v>431.94153405000003</v>
      </c>
      <c r="L60" s="1037">
        <v>401.21516284999996</v>
      </c>
      <c r="M60" s="1037">
        <v>888.11423037999998</v>
      </c>
      <c r="N60" s="1037">
        <v>697.48628340999994</v>
      </c>
      <c r="O60" s="1037">
        <v>592.30942406999998</v>
      </c>
      <c r="P60" s="1037">
        <v>460.90890502000002</v>
      </c>
      <c r="Q60" s="1037">
        <v>491.64747768000001</v>
      </c>
      <c r="R60" s="1037">
        <v>736.92013311000005</v>
      </c>
      <c r="S60" s="1037">
        <v>787.93903984000008</v>
      </c>
      <c r="T60" s="1103">
        <v>724.91493035999997</v>
      </c>
      <c r="U60" s="836" t="s">
        <v>755</v>
      </c>
    </row>
    <row r="61" spans="1:21" s="364" customFormat="1" ht="24.95" customHeight="1" x14ac:dyDescent="0.2">
      <c r="B61" s="594" t="s">
        <v>26</v>
      </c>
      <c r="C61" s="851">
        <v>639003.19542885991</v>
      </c>
      <c r="D61" s="851">
        <v>649506.6290098601</v>
      </c>
      <c r="E61" s="851">
        <v>944337.22567838</v>
      </c>
      <c r="F61" s="851">
        <v>1510550.4024111899</v>
      </c>
      <c r="G61" s="1383">
        <v>1426006.5884712834</v>
      </c>
      <c r="H61" s="851">
        <v>1406545.1561541543</v>
      </c>
      <c r="I61" s="1036">
        <v>80822.598800959939</v>
      </c>
      <c r="J61" s="1037">
        <v>65081.611960619994</v>
      </c>
      <c r="K61" s="1037">
        <v>71730.231778600006</v>
      </c>
      <c r="L61" s="1037">
        <v>95299.700685259944</v>
      </c>
      <c r="M61" s="1037">
        <v>184754.80755938994</v>
      </c>
      <c r="N61" s="1037">
        <v>99845.771424685707</v>
      </c>
      <c r="O61" s="1037">
        <v>188447.89970549542</v>
      </c>
      <c r="P61" s="1037">
        <v>107633.55551382339</v>
      </c>
      <c r="Q61" s="1037">
        <v>154926.25995588995</v>
      </c>
      <c r="R61" s="1037">
        <v>147643.66368356004</v>
      </c>
      <c r="S61" s="1037">
        <v>89623.996436579982</v>
      </c>
      <c r="T61" s="1103">
        <v>120735.05864928996</v>
      </c>
      <c r="U61" s="836" t="s">
        <v>657</v>
      </c>
    </row>
    <row r="62" spans="1:21" s="359" customFormat="1" ht="24.95" customHeight="1" x14ac:dyDescent="0.2">
      <c r="A62" s="364"/>
      <c r="B62" s="592" t="s">
        <v>852</v>
      </c>
      <c r="C62" s="850">
        <v>1562845.5748846899</v>
      </c>
      <c r="D62" s="850">
        <v>1497340.4330493999</v>
      </c>
      <c r="E62" s="850">
        <v>2238472.3511169599</v>
      </c>
      <c r="F62" s="850">
        <v>3019922.2033151342</v>
      </c>
      <c r="G62" s="923">
        <v>3007768.6355712996</v>
      </c>
      <c r="H62" s="850">
        <v>2982669.3583569061</v>
      </c>
      <c r="I62" s="961">
        <v>188641.54083145986</v>
      </c>
      <c r="J62" s="962">
        <v>245960.57316769997</v>
      </c>
      <c r="K62" s="962">
        <v>207523.33604160999</v>
      </c>
      <c r="L62" s="962">
        <v>244912.92789930999</v>
      </c>
      <c r="M62" s="962">
        <v>314389.46303113201</v>
      </c>
      <c r="N62" s="962">
        <v>211382.98242462572</v>
      </c>
      <c r="O62" s="962">
        <v>333712.90508997533</v>
      </c>
      <c r="P62" s="962">
        <v>221981.08890278341</v>
      </c>
      <c r="Q62" s="962">
        <v>291430.50652618002</v>
      </c>
      <c r="R62" s="962">
        <v>279671.28932407015</v>
      </c>
      <c r="S62" s="962">
        <v>201730.66935473995</v>
      </c>
      <c r="T62" s="964">
        <v>241332.07576332003</v>
      </c>
      <c r="U62" s="709" t="s">
        <v>332</v>
      </c>
    </row>
    <row r="63" spans="1:21" s="364" customFormat="1" ht="15.75" customHeight="1" thickBot="1" x14ac:dyDescent="0.25">
      <c r="B63" s="1273"/>
      <c r="C63" s="1379"/>
      <c r="D63" s="1379"/>
      <c r="E63" s="1380"/>
      <c r="F63" s="1381"/>
      <c r="G63" s="1380"/>
      <c r="H63" s="1538"/>
      <c r="I63" s="1382"/>
      <c r="J63" s="1377"/>
      <c r="K63" s="1377"/>
      <c r="L63" s="1377"/>
      <c r="M63" s="1377"/>
      <c r="N63" s="1377"/>
      <c r="O63" s="1377"/>
      <c r="P63" s="1377"/>
      <c r="Q63" s="1377"/>
      <c r="R63" s="1377"/>
      <c r="S63" s="1377"/>
      <c r="T63" s="1378"/>
      <c r="U63" s="1388"/>
    </row>
    <row r="64" spans="1:21" ht="9" customHeight="1" thickTop="1" x14ac:dyDescent="0.35"/>
    <row r="65" spans="2:21" s="333" customFormat="1" ht="18.75" customHeight="1" x14ac:dyDescent="0.5">
      <c r="B65" s="333" t="s">
        <v>1750</v>
      </c>
      <c r="U65" s="333" t="s">
        <v>1751</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54" t="s">
        <v>1861</v>
      </c>
      <c r="C4" s="1754"/>
      <c r="D4" s="1754"/>
      <c r="E4" s="1754"/>
      <c r="F4" s="1754"/>
      <c r="G4" s="1754"/>
      <c r="H4" s="1754"/>
      <c r="I4" s="1754"/>
      <c r="J4" s="1754"/>
      <c r="K4" s="1754"/>
      <c r="L4" s="1754" t="s">
        <v>1862</v>
      </c>
      <c r="M4" s="1754"/>
      <c r="N4" s="1754"/>
      <c r="O4" s="1754"/>
      <c r="P4" s="1754"/>
      <c r="Q4" s="1754"/>
      <c r="R4" s="1754"/>
      <c r="S4" s="1754"/>
      <c r="T4" s="1754"/>
      <c r="U4" s="1754"/>
      <c r="V4" s="119"/>
      <c r="W4" s="119"/>
      <c r="X4" s="119"/>
      <c r="Y4" s="119"/>
      <c r="Z4" s="119"/>
      <c r="AA4" s="119"/>
      <c r="AB4" s="119"/>
      <c r="AC4" s="119"/>
      <c r="AD4" s="119"/>
      <c r="AE4" s="119"/>
      <c r="AF4" s="119"/>
      <c r="AG4" s="119"/>
      <c r="AH4" s="119"/>
    </row>
    <row r="5" spans="1:37" s="73" customFormat="1" ht="10.5" customHeight="1" x14ac:dyDescent="0.65">
      <c r="B5" s="74" t="s">
        <v>869</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24" customFormat="1" ht="24.75" customHeight="1" thickTop="1" x14ac:dyDescent="0.7">
      <c r="A9" s="544"/>
      <c r="B9" s="1985" t="s">
        <v>885</v>
      </c>
      <c r="C9" s="1758">
        <v>2014</v>
      </c>
      <c r="D9" s="1758" t="s">
        <v>1887</v>
      </c>
      <c r="E9" s="1758" t="s">
        <v>1889</v>
      </c>
      <c r="F9" s="1758" t="s">
        <v>1576</v>
      </c>
      <c r="G9" s="1758">
        <v>2018</v>
      </c>
      <c r="H9" s="1758">
        <v>2019</v>
      </c>
      <c r="I9" s="1796">
        <v>2019</v>
      </c>
      <c r="J9" s="1797"/>
      <c r="K9" s="1797"/>
      <c r="L9" s="1798">
        <v>2019</v>
      </c>
      <c r="M9" s="1798"/>
      <c r="N9" s="1798"/>
      <c r="O9" s="1798"/>
      <c r="P9" s="1798"/>
      <c r="Q9" s="1798"/>
      <c r="R9" s="1798"/>
      <c r="S9" s="1798"/>
      <c r="T9" s="1799"/>
      <c r="U9" s="1988" t="s">
        <v>884</v>
      </c>
    </row>
    <row r="10" spans="1:37" s="20" customFormat="1" ht="23.25" customHeight="1" x14ac:dyDescent="0.65">
      <c r="B10" s="1986"/>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989"/>
    </row>
    <row r="11" spans="1:37" s="1487" customFormat="1" ht="23.25" customHeight="1" x14ac:dyDescent="0.65">
      <c r="A11" s="20"/>
      <c r="B11" s="1987"/>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990"/>
    </row>
    <row r="12" spans="1:37" s="544" customFormat="1" ht="15" customHeight="1" x14ac:dyDescent="0.7">
      <c r="B12" s="1457"/>
      <c r="C12" s="728"/>
      <c r="D12" s="728"/>
      <c r="E12" s="1458"/>
      <c r="F12" s="1458"/>
      <c r="G12" s="728"/>
      <c r="H12" s="728"/>
      <c r="I12" s="729"/>
      <c r="J12" s="726"/>
      <c r="K12" s="726"/>
      <c r="L12" s="726"/>
      <c r="M12" s="726"/>
      <c r="N12" s="726"/>
      <c r="O12" s="726"/>
      <c r="P12" s="726"/>
      <c r="Q12" s="726"/>
      <c r="R12" s="726"/>
      <c r="S12" s="726"/>
      <c r="T12" s="727"/>
      <c r="U12" s="1459"/>
    </row>
    <row r="13" spans="1:37" s="1460" customFormat="1" ht="23.1" customHeight="1" x14ac:dyDescent="0.2">
      <c r="B13" s="1266" t="s">
        <v>801</v>
      </c>
      <c r="C13" s="1461"/>
      <c r="D13" s="1461"/>
      <c r="E13" s="1465"/>
      <c r="F13" s="1465"/>
      <c r="G13" s="1461"/>
      <c r="H13" s="1461"/>
      <c r="I13" s="1462"/>
      <c r="J13" s="1463"/>
      <c r="K13" s="1463"/>
      <c r="L13" s="1463"/>
      <c r="M13" s="1463"/>
      <c r="N13" s="1463"/>
      <c r="O13" s="1463"/>
      <c r="P13" s="1463"/>
      <c r="Q13" s="1463"/>
      <c r="R13" s="1463"/>
      <c r="S13" s="1463"/>
      <c r="T13" s="1464"/>
      <c r="U13" s="1482" t="s">
        <v>598</v>
      </c>
    </row>
    <row r="14" spans="1:37" s="1460" customFormat="1" ht="9" customHeight="1" x14ac:dyDescent="0.2">
      <c r="B14" s="1266"/>
      <c r="C14" s="1461"/>
      <c r="D14" s="1461"/>
      <c r="E14" s="1465"/>
      <c r="F14" s="1465"/>
      <c r="G14" s="1461"/>
      <c r="H14" s="1461"/>
      <c r="I14" s="1462"/>
      <c r="J14" s="1463"/>
      <c r="K14" s="1463"/>
      <c r="L14" s="1463"/>
      <c r="M14" s="1463"/>
      <c r="N14" s="1463"/>
      <c r="O14" s="1463"/>
      <c r="P14" s="1463"/>
      <c r="Q14" s="1463"/>
      <c r="R14" s="1463"/>
      <c r="S14" s="1463"/>
      <c r="T14" s="1464"/>
      <c r="U14" s="1482"/>
    </row>
    <row r="15" spans="1:37" s="542" customFormat="1" ht="23.1" customHeight="1" x14ac:dyDescent="0.2">
      <c r="B15" s="1267" t="s">
        <v>658</v>
      </c>
      <c r="C15" s="1466"/>
      <c r="D15" s="1466"/>
      <c r="E15" s="1470"/>
      <c r="F15" s="1470"/>
      <c r="G15" s="1466"/>
      <c r="H15" s="1466"/>
      <c r="I15" s="1467"/>
      <c r="J15" s="1468"/>
      <c r="K15" s="1468"/>
      <c r="L15" s="1468"/>
      <c r="M15" s="1468"/>
      <c r="N15" s="1468"/>
      <c r="O15" s="1468"/>
      <c r="P15" s="1468"/>
      <c r="Q15" s="1468"/>
      <c r="R15" s="1468"/>
      <c r="S15" s="1468"/>
      <c r="T15" s="1469"/>
      <c r="U15" s="1483" t="s">
        <v>700</v>
      </c>
      <c r="V15" s="1449"/>
      <c r="W15" s="1450"/>
    </row>
    <row r="16" spans="1:37" s="543" customFormat="1" ht="23.1" customHeight="1" x14ac:dyDescent="0.2">
      <c r="B16" s="834" t="s">
        <v>1754</v>
      </c>
      <c r="C16" s="851">
        <v>8836.7816038300007</v>
      </c>
      <c r="D16" s="851">
        <v>12255.096026683999</v>
      </c>
      <c r="E16" s="1383">
        <v>28485.263268179999</v>
      </c>
      <c r="F16" s="851">
        <v>31574.375456559999</v>
      </c>
      <c r="G16" s="851">
        <v>71360.482025180012</v>
      </c>
      <c r="H16" s="851">
        <v>90132.029120215724</v>
      </c>
      <c r="I16" s="1036">
        <v>4506.4157267333949</v>
      </c>
      <c r="J16" s="1037">
        <v>6050.0762755097767</v>
      </c>
      <c r="K16" s="1037">
        <v>8231.4307079862974</v>
      </c>
      <c r="L16" s="1037">
        <v>8805.5354724952031</v>
      </c>
      <c r="M16" s="1037">
        <v>6698.5647802943704</v>
      </c>
      <c r="N16" s="1037">
        <v>4833.1738544829568</v>
      </c>
      <c r="O16" s="1037">
        <v>7877.4779894462699</v>
      </c>
      <c r="P16" s="1037">
        <v>5637.1496706417374</v>
      </c>
      <c r="Q16" s="1037">
        <v>9913.5029716442496</v>
      </c>
      <c r="R16" s="1037">
        <v>9844.4040873779122</v>
      </c>
      <c r="S16" s="1037">
        <v>8503.3983420159202</v>
      </c>
      <c r="T16" s="1103">
        <v>9230.8992415876237</v>
      </c>
      <c r="U16" s="1484" t="s">
        <v>749</v>
      </c>
      <c r="V16" s="1449"/>
      <c r="W16" s="1450"/>
    </row>
    <row r="17" spans="2:23" s="543" customFormat="1" ht="23.1" customHeight="1" x14ac:dyDescent="0.2">
      <c r="B17" s="834" t="s">
        <v>595</v>
      </c>
      <c r="C17" s="851">
        <v>38742.052974269995</v>
      </c>
      <c r="D17" s="851">
        <v>68876.118947877883</v>
      </c>
      <c r="E17" s="1383">
        <v>140135.47262297</v>
      </c>
      <c r="F17" s="851">
        <v>137491.78543513999</v>
      </c>
      <c r="G17" s="851">
        <v>382954.96568686061</v>
      </c>
      <c r="H17" s="851">
        <v>435634.34078015736</v>
      </c>
      <c r="I17" s="1036">
        <v>37608.112243099386</v>
      </c>
      <c r="J17" s="1037">
        <v>38698.566167062105</v>
      </c>
      <c r="K17" s="1037">
        <v>43485.227495680178</v>
      </c>
      <c r="L17" s="1037">
        <v>38690.515548658201</v>
      </c>
      <c r="M17" s="1037">
        <v>25398.341300934244</v>
      </c>
      <c r="N17" s="1037">
        <v>30945.369766772958</v>
      </c>
      <c r="O17" s="1037">
        <v>32904.409695303009</v>
      </c>
      <c r="P17" s="1037">
        <v>26773.077944413442</v>
      </c>
      <c r="Q17" s="1037">
        <v>38112.106130619119</v>
      </c>
      <c r="R17" s="1037">
        <v>38139.112940483501</v>
      </c>
      <c r="S17" s="1037">
        <v>37264.477933747658</v>
      </c>
      <c r="T17" s="1103">
        <v>47615.023613383557</v>
      </c>
      <c r="U17" s="1484" t="s">
        <v>1759</v>
      </c>
      <c r="V17" s="1449"/>
      <c r="W17" s="1450"/>
    </row>
    <row r="18" spans="2:23" s="543" customFormat="1" ht="23.1" customHeight="1" x14ac:dyDescent="0.2">
      <c r="B18" s="834" t="s">
        <v>1755</v>
      </c>
      <c r="C18" s="851">
        <v>17659.504270010002</v>
      </c>
      <c r="D18" s="851">
        <v>13338.311471140001</v>
      </c>
      <c r="E18" s="1383">
        <v>3431.8076558599996</v>
      </c>
      <c r="F18" s="851">
        <v>3523.5041675700004</v>
      </c>
      <c r="G18" s="851">
        <v>11142.542040807521</v>
      </c>
      <c r="H18" s="851">
        <v>13527.019870528462</v>
      </c>
      <c r="I18" s="1036">
        <v>835.90070519148014</v>
      </c>
      <c r="J18" s="1037">
        <v>1072.9024722748627</v>
      </c>
      <c r="K18" s="1037">
        <v>1306.8236601650715</v>
      </c>
      <c r="L18" s="1037">
        <v>1266.8908161398754</v>
      </c>
      <c r="M18" s="1037">
        <v>1333.7176379785074</v>
      </c>
      <c r="N18" s="1037">
        <v>742.48854173571465</v>
      </c>
      <c r="O18" s="1037">
        <v>1144.9466560620522</v>
      </c>
      <c r="P18" s="1037">
        <v>846.48267774291162</v>
      </c>
      <c r="Q18" s="1037">
        <v>906.51357361393411</v>
      </c>
      <c r="R18" s="1037">
        <v>964.97781176250032</v>
      </c>
      <c r="S18" s="1037">
        <v>1294.0322711609322</v>
      </c>
      <c r="T18" s="1103">
        <v>1811.3430467006197</v>
      </c>
      <c r="U18" s="1484" t="s">
        <v>579</v>
      </c>
      <c r="V18" s="1449"/>
      <c r="W18" s="1450"/>
    </row>
    <row r="19" spans="2:23" s="543" customFormat="1" ht="23.1" customHeight="1" x14ac:dyDescent="0.2">
      <c r="B19" s="834" t="s">
        <v>750</v>
      </c>
      <c r="C19" s="851">
        <v>42367.044491135122</v>
      </c>
      <c r="D19" s="851">
        <v>42097.219560345788</v>
      </c>
      <c r="E19" s="1383">
        <v>0</v>
      </c>
      <c r="F19" s="851">
        <v>634.18093900000008</v>
      </c>
      <c r="G19" s="851">
        <v>9183.0989162000005</v>
      </c>
      <c r="H19" s="851">
        <v>5655.8718514793682</v>
      </c>
      <c r="I19" s="1036">
        <v>0.29737079999999999</v>
      </c>
      <c r="J19" s="1037">
        <v>881.04291699999999</v>
      </c>
      <c r="K19" s="1037">
        <v>0</v>
      </c>
      <c r="L19" s="1037">
        <v>0</v>
      </c>
      <c r="M19" s="1037">
        <v>86.092213999999998</v>
      </c>
      <c r="N19" s="1037">
        <v>1148.8160210000001</v>
      </c>
      <c r="O19" s="1037">
        <v>1327.439566</v>
      </c>
      <c r="P19" s="1037">
        <v>750.99916700000006</v>
      </c>
      <c r="Q19" s="1037">
        <v>0</v>
      </c>
      <c r="R19" s="1037">
        <v>830.37776699999995</v>
      </c>
      <c r="S19" s="1037">
        <v>508.25668004444429</v>
      </c>
      <c r="T19" s="1103">
        <v>122.55014863492289</v>
      </c>
      <c r="U19" s="1484" t="s">
        <v>751</v>
      </c>
      <c r="V19" s="1449"/>
      <c r="W19" s="1450"/>
    </row>
    <row r="20" spans="2:23" s="543" customFormat="1" ht="23.1" customHeight="1" x14ac:dyDescent="0.2">
      <c r="B20" s="834" t="s">
        <v>509</v>
      </c>
      <c r="C20" s="851">
        <v>892.16965142000015</v>
      </c>
      <c r="D20" s="851">
        <v>2143.26231048</v>
      </c>
      <c r="E20" s="1383">
        <v>1930.0360819400003</v>
      </c>
      <c r="F20" s="851">
        <v>2159.77309603</v>
      </c>
      <c r="G20" s="851">
        <v>10448.584736929999</v>
      </c>
      <c r="H20" s="851">
        <v>12798.308189078853</v>
      </c>
      <c r="I20" s="1036">
        <v>67.333585356062756</v>
      </c>
      <c r="J20" s="1037">
        <v>1024.1001527095968</v>
      </c>
      <c r="K20" s="1037">
        <v>474.42540213023744</v>
      </c>
      <c r="L20" s="1037">
        <v>1560.9046145224997</v>
      </c>
      <c r="M20" s="1037">
        <v>1071.2805968238556</v>
      </c>
      <c r="N20" s="1037">
        <v>1666.0504104897029</v>
      </c>
      <c r="O20" s="1037">
        <v>738.19939946237298</v>
      </c>
      <c r="P20" s="1037">
        <v>1218.943890897966</v>
      </c>
      <c r="Q20" s="1037">
        <v>551.10596683007725</v>
      </c>
      <c r="R20" s="1037">
        <v>1737.7210992088167</v>
      </c>
      <c r="S20" s="1037">
        <v>847.5626866897403</v>
      </c>
      <c r="T20" s="1103">
        <v>1840.6803839579263</v>
      </c>
      <c r="U20" s="1484" t="s">
        <v>1233</v>
      </c>
      <c r="V20" s="1449"/>
      <c r="W20" s="1450"/>
    </row>
    <row r="21" spans="2:23" s="543" customFormat="1" ht="23.1" customHeight="1" x14ac:dyDescent="0.2">
      <c r="B21" s="834" t="s">
        <v>802</v>
      </c>
      <c r="C21" s="851">
        <v>1453.0550891900002</v>
      </c>
      <c r="D21" s="851">
        <v>2028.1909448820991</v>
      </c>
      <c r="E21" s="1383">
        <v>2349.2007432599999</v>
      </c>
      <c r="F21" s="851">
        <v>2507.1811648099997</v>
      </c>
      <c r="G21" s="851">
        <v>8328.6978000000017</v>
      </c>
      <c r="H21" s="851">
        <v>9443.9652086666647</v>
      </c>
      <c r="I21" s="1036">
        <v>911.85351242424224</v>
      </c>
      <c r="J21" s="1037">
        <v>675.25119090909095</v>
      </c>
      <c r="K21" s="1037">
        <v>411.04738242424236</v>
      </c>
      <c r="L21" s="1037">
        <v>421.08679772727271</v>
      </c>
      <c r="M21" s="1037">
        <v>302.45510454545456</v>
      </c>
      <c r="N21" s="1037">
        <v>301.68314427272725</v>
      </c>
      <c r="O21" s="1037">
        <v>946.01779999999997</v>
      </c>
      <c r="P21" s="1037">
        <v>658.35504000000003</v>
      </c>
      <c r="Q21" s="1037">
        <v>323.33179999999999</v>
      </c>
      <c r="R21" s="1037">
        <v>306.7534363636363</v>
      </c>
      <c r="S21" s="1037">
        <v>1692.8422727272728</v>
      </c>
      <c r="T21" s="1103">
        <v>2493.2877272727264</v>
      </c>
      <c r="U21" s="1484" t="s">
        <v>351</v>
      </c>
      <c r="V21" s="1449"/>
      <c r="W21" s="1450"/>
    </row>
    <row r="22" spans="2:23" s="1460" customFormat="1" ht="9" customHeight="1" x14ac:dyDescent="0.2">
      <c r="B22" s="832"/>
      <c r="C22" s="853"/>
      <c r="D22" s="853"/>
      <c r="E22" s="1385"/>
      <c r="F22" s="1385"/>
      <c r="G22" s="853"/>
      <c r="H22" s="853"/>
      <c r="I22" s="1368"/>
      <c r="J22" s="1369"/>
      <c r="K22" s="1369"/>
      <c r="L22" s="1369"/>
      <c r="M22" s="1369"/>
      <c r="N22" s="1369"/>
      <c r="O22" s="1369"/>
      <c r="P22" s="1369"/>
      <c r="Q22" s="1369"/>
      <c r="R22" s="1369"/>
      <c r="S22" s="1369"/>
      <c r="T22" s="1370"/>
      <c r="U22" s="1482"/>
      <c r="V22" s="1449"/>
      <c r="W22" s="1450"/>
    </row>
    <row r="23" spans="2:23" s="543" customFormat="1" ht="23.1" customHeight="1" x14ac:dyDescent="0.2">
      <c r="B23" s="842" t="s">
        <v>564</v>
      </c>
      <c r="C23" s="851"/>
      <c r="D23" s="851"/>
      <c r="E23" s="1383"/>
      <c r="F23" s="1383"/>
      <c r="G23" s="851"/>
      <c r="H23" s="851"/>
      <c r="I23" s="1036"/>
      <c r="J23" s="1037"/>
      <c r="K23" s="1037"/>
      <c r="L23" s="1037"/>
      <c r="M23" s="1037"/>
      <c r="N23" s="1037"/>
      <c r="O23" s="1037"/>
      <c r="P23" s="1037"/>
      <c r="Q23" s="1037"/>
      <c r="R23" s="1037"/>
      <c r="S23" s="1037"/>
      <c r="T23" s="1103"/>
      <c r="U23" s="1483" t="s">
        <v>272</v>
      </c>
      <c r="V23" s="1449"/>
      <c r="W23" s="1450"/>
    </row>
    <row r="24" spans="2:23" s="543" customFormat="1" ht="23.1" customHeight="1" x14ac:dyDescent="0.2">
      <c r="B24" s="834" t="s">
        <v>1754</v>
      </c>
      <c r="C24" s="851">
        <v>57.948548370000012</v>
      </c>
      <c r="D24" s="851">
        <v>39.640600831151268</v>
      </c>
      <c r="E24" s="1383">
        <v>34.57880385</v>
      </c>
      <c r="F24" s="851">
        <v>26.042733500000004</v>
      </c>
      <c r="G24" s="851">
        <v>33.9799638</v>
      </c>
      <c r="H24" s="851">
        <v>35.972827899999999</v>
      </c>
      <c r="I24" s="1036">
        <v>2.0403903900000002</v>
      </c>
      <c r="J24" s="1037">
        <v>2.5222820000000001</v>
      </c>
      <c r="K24" s="1037">
        <v>3.9861977599999996</v>
      </c>
      <c r="L24" s="1037">
        <v>3.0625948799999998</v>
      </c>
      <c r="M24" s="1037">
        <v>2.3076979999999998</v>
      </c>
      <c r="N24" s="1037">
        <v>2.3634369999999998</v>
      </c>
      <c r="O24" s="1037">
        <v>3.1389128500000001</v>
      </c>
      <c r="P24" s="1037">
        <v>2.2060778700000001</v>
      </c>
      <c r="Q24" s="1037">
        <v>4.5236499000000006</v>
      </c>
      <c r="R24" s="1037">
        <v>3.4819957499999998</v>
      </c>
      <c r="S24" s="1037">
        <v>3.1647280000000002</v>
      </c>
      <c r="T24" s="1103">
        <v>3.1748634999999998</v>
      </c>
      <c r="U24" s="1484" t="s">
        <v>749</v>
      </c>
      <c r="V24" s="1449"/>
      <c r="W24" s="1450"/>
    </row>
    <row r="25" spans="2:23" s="543" customFormat="1" ht="23.1" customHeight="1" x14ac:dyDescent="0.2">
      <c r="B25" s="834" t="s">
        <v>595</v>
      </c>
      <c r="C25" s="851">
        <v>578.63439737166664</v>
      </c>
      <c r="D25" s="851">
        <v>422.32524320054512</v>
      </c>
      <c r="E25" s="1383">
        <v>404.65402450833324</v>
      </c>
      <c r="F25" s="851">
        <v>317.93479200000002</v>
      </c>
      <c r="G25" s="851">
        <v>224.31530566000004</v>
      </c>
      <c r="H25" s="851">
        <v>356.36425092000002</v>
      </c>
      <c r="I25" s="1036">
        <v>17.6542195</v>
      </c>
      <c r="J25" s="1037">
        <v>18.095102000000001</v>
      </c>
      <c r="K25" s="1037">
        <v>15.777480000000001</v>
      </c>
      <c r="L25" s="1037">
        <v>17.489989000000001</v>
      </c>
      <c r="M25" s="1037">
        <v>18.942018000000001</v>
      </c>
      <c r="N25" s="1037">
        <v>34.263055999999999</v>
      </c>
      <c r="O25" s="1037">
        <v>40.317290999999997</v>
      </c>
      <c r="P25" s="1037">
        <v>33.044683800000001</v>
      </c>
      <c r="Q25" s="1037">
        <v>34.6275768</v>
      </c>
      <c r="R25" s="1037">
        <v>40.952482320000001</v>
      </c>
      <c r="S25" s="1037">
        <v>36.257688999999999</v>
      </c>
      <c r="T25" s="1103">
        <v>48.942663500000002</v>
      </c>
      <c r="U25" s="1484" t="s">
        <v>510</v>
      </c>
      <c r="V25" s="1449"/>
      <c r="W25" s="1450"/>
    </row>
    <row r="26" spans="2:23" s="543" customFormat="1" ht="23.1" customHeight="1" x14ac:dyDescent="0.2">
      <c r="B26" s="834" t="s">
        <v>1755</v>
      </c>
      <c r="C26" s="851">
        <v>26.736410714285714</v>
      </c>
      <c r="D26" s="851">
        <v>11.808847607298562</v>
      </c>
      <c r="E26" s="1383">
        <v>7.7097263599999994</v>
      </c>
      <c r="F26" s="851">
        <v>8.4865145000000002</v>
      </c>
      <c r="G26" s="851">
        <v>10.179008720000001</v>
      </c>
      <c r="H26" s="851">
        <v>10.975243599999999</v>
      </c>
      <c r="I26" s="1036">
        <v>0.76039100000000004</v>
      </c>
      <c r="J26" s="1037">
        <v>1.0730599999999999</v>
      </c>
      <c r="K26" s="1037">
        <v>1.00710364</v>
      </c>
      <c r="L26" s="1037">
        <v>1.0025303999999999</v>
      </c>
      <c r="M26" s="1037">
        <v>1.00987556</v>
      </c>
      <c r="N26" s="1037">
        <v>0.54960600000000004</v>
      </c>
      <c r="O26" s="1037">
        <v>1.0049330000000001</v>
      </c>
      <c r="P26" s="1037">
        <v>0.61672400000000005</v>
      </c>
      <c r="Q26" s="1037">
        <v>0.65757200000000005</v>
      </c>
      <c r="R26" s="1037">
        <v>0.68691500000000005</v>
      </c>
      <c r="S26" s="1037">
        <v>1.113753</v>
      </c>
      <c r="T26" s="1103">
        <v>1.49278</v>
      </c>
      <c r="U26" s="1485" t="s">
        <v>579</v>
      </c>
      <c r="V26" s="1449"/>
      <c r="W26" s="1450"/>
    </row>
    <row r="27" spans="2:23" s="543" customFormat="1" ht="23.1" customHeight="1" x14ac:dyDescent="0.2">
      <c r="B27" s="834" t="s">
        <v>750</v>
      </c>
      <c r="C27" s="851">
        <v>3516.0179577200001</v>
      </c>
      <c r="D27" s="851">
        <v>2754.1672209999997</v>
      </c>
      <c r="E27" s="1383">
        <v>0</v>
      </c>
      <c r="F27" s="851">
        <v>26.017224999999996</v>
      </c>
      <c r="G27" s="851">
        <v>416.90195599999998</v>
      </c>
      <c r="H27" s="851">
        <v>277.33744000000002</v>
      </c>
      <c r="I27" s="1036">
        <v>0.02</v>
      </c>
      <c r="J27" s="1037">
        <v>40.317610000000002</v>
      </c>
      <c r="K27" s="1037">
        <v>0</v>
      </c>
      <c r="L27" s="1037">
        <v>0</v>
      </c>
      <c r="M27" s="1037">
        <v>6.15252</v>
      </c>
      <c r="N27" s="1037">
        <v>59.698394</v>
      </c>
      <c r="O27" s="1037">
        <v>64.090198999999998</v>
      </c>
      <c r="P27" s="1037">
        <v>37.415300000000002</v>
      </c>
      <c r="Q27" s="1037">
        <v>0</v>
      </c>
      <c r="R27" s="1037">
        <v>41.334474999999998</v>
      </c>
      <c r="S27" s="1037">
        <v>23.749991999999999</v>
      </c>
      <c r="T27" s="1103">
        <v>4.5589500000000003</v>
      </c>
      <c r="U27" s="1485" t="s">
        <v>751</v>
      </c>
      <c r="V27" s="1449"/>
      <c r="W27" s="1450"/>
    </row>
    <row r="28" spans="2:23" s="543" customFormat="1" ht="23.1" customHeight="1" x14ac:dyDescent="0.2">
      <c r="B28" s="834" t="s">
        <v>509</v>
      </c>
      <c r="C28" s="851">
        <v>5.5161340000000001</v>
      </c>
      <c r="D28" s="851">
        <v>5.3176460000000008</v>
      </c>
      <c r="E28" s="1383">
        <v>3.5135109999999994</v>
      </c>
      <c r="F28" s="851">
        <v>3.4285099999999997</v>
      </c>
      <c r="G28" s="851">
        <v>3.174804</v>
      </c>
      <c r="H28" s="851">
        <v>3.3655749999999998</v>
      </c>
      <c r="I28" s="1036">
        <v>1.8149999999999999E-2</v>
      </c>
      <c r="J28" s="1037">
        <v>0.25294</v>
      </c>
      <c r="K28" s="1037">
        <v>0.11476</v>
      </c>
      <c r="L28" s="1037">
        <v>0.39032</v>
      </c>
      <c r="M28" s="1037">
        <v>0.27163999999999999</v>
      </c>
      <c r="N28" s="1037">
        <v>0.42774000000000001</v>
      </c>
      <c r="O28" s="1037">
        <v>0.24764</v>
      </c>
      <c r="P28" s="1037">
        <v>0.34636</v>
      </c>
      <c r="Q28" s="1037">
        <v>0.21954000000000001</v>
      </c>
      <c r="R28" s="1037">
        <v>0.40889500000000001</v>
      </c>
      <c r="S28" s="1037">
        <v>0.20558000000000001</v>
      </c>
      <c r="T28" s="1103">
        <v>0.46200999999999998</v>
      </c>
      <c r="U28" s="1485" t="s">
        <v>1233</v>
      </c>
      <c r="V28" s="1449"/>
      <c r="W28" s="1450"/>
    </row>
    <row r="29" spans="2:23" s="543" customFormat="1" ht="23.1" customHeight="1" x14ac:dyDescent="0.2">
      <c r="B29" s="834" t="s">
        <v>802</v>
      </c>
      <c r="C29" s="851">
        <v>15.381668000000001</v>
      </c>
      <c r="D29" s="851">
        <v>18.567250032401486</v>
      </c>
      <c r="E29" s="1383">
        <v>19.820701</v>
      </c>
      <c r="F29" s="851">
        <v>19.909673000000002</v>
      </c>
      <c r="G29" s="851">
        <v>13.881163000000001</v>
      </c>
      <c r="H29" s="851">
        <v>15.685211999999996</v>
      </c>
      <c r="I29" s="1036">
        <v>1.5432950000000001</v>
      </c>
      <c r="J29" s="1037">
        <v>1.1428499999999999</v>
      </c>
      <c r="K29" s="1037">
        <v>0.69569000000000003</v>
      </c>
      <c r="L29" s="1037">
        <v>0.70857499999999995</v>
      </c>
      <c r="M29" s="1037">
        <v>0.50895000000000001</v>
      </c>
      <c r="N29" s="1037">
        <v>0.50765099999999996</v>
      </c>
      <c r="O29" s="1037">
        <v>1.6034200000000001</v>
      </c>
      <c r="P29" s="1037">
        <v>1.115856</v>
      </c>
      <c r="Q29" s="1037">
        <v>0.54801999999999995</v>
      </c>
      <c r="R29" s="1037">
        <v>0.49915500000000002</v>
      </c>
      <c r="S29" s="1037">
        <v>2.7546249999999999</v>
      </c>
      <c r="T29" s="1103">
        <v>4.0571250000000001</v>
      </c>
      <c r="U29" s="1485" t="s">
        <v>351</v>
      </c>
      <c r="V29" s="1449"/>
      <c r="W29" s="1450"/>
    </row>
    <row r="30" spans="2:23" s="543" customFormat="1" ht="9" customHeight="1" thickBot="1" x14ac:dyDescent="0.25">
      <c r="B30" s="833"/>
      <c r="C30" s="1522"/>
      <c r="D30" s="1522"/>
      <c r="E30" s="1384"/>
      <c r="F30" s="1384"/>
      <c r="G30" s="1522"/>
      <c r="H30" s="1522"/>
      <c r="I30" s="1367"/>
      <c r="J30" s="1365"/>
      <c r="K30" s="1365"/>
      <c r="L30" s="1365"/>
      <c r="M30" s="1365"/>
      <c r="N30" s="1365"/>
      <c r="O30" s="1365"/>
      <c r="P30" s="1365"/>
      <c r="Q30" s="1365"/>
      <c r="R30" s="1365"/>
      <c r="S30" s="1365"/>
      <c r="T30" s="1366"/>
      <c r="U30" s="1486"/>
      <c r="V30" s="1449"/>
      <c r="W30" s="1450"/>
    </row>
    <row r="31" spans="2:23" s="543" customFormat="1" ht="15" customHeight="1" thickTop="1" x14ac:dyDescent="0.2">
      <c r="B31" s="834"/>
      <c r="C31" s="851"/>
      <c r="D31" s="851"/>
      <c r="E31" s="1383"/>
      <c r="F31" s="1383"/>
      <c r="G31" s="851"/>
      <c r="H31" s="851"/>
      <c r="I31" s="1036"/>
      <c r="J31" s="1037"/>
      <c r="K31" s="1037"/>
      <c r="L31" s="1037"/>
      <c r="M31" s="1037"/>
      <c r="N31" s="1037"/>
      <c r="O31" s="1037"/>
      <c r="P31" s="1037"/>
      <c r="Q31" s="1037"/>
      <c r="R31" s="1037"/>
      <c r="S31" s="1037"/>
      <c r="T31" s="1103"/>
      <c r="U31" s="1484"/>
      <c r="V31" s="1449"/>
      <c r="W31" s="1450"/>
    </row>
    <row r="32" spans="2:23" s="1460" customFormat="1" ht="23.1" customHeight="1" x14ac:dyDescent="0.2">
      <c r="B32" s="832" t="s">
        <v>1527</v>
      </c>
      <c r="C32" s="853"/>
      <c r="D32" s="853"/>
      <c r="E32" s="1385"/>
      <c r="F32" s="1385"/>
      <c r="G32" s="853"/>
      <c r="H32" s="853"/>
      <c r="I32" s="1368"/>
      <c r="J32" s="1369"/>
      <c r="K32" s="1369"/>
      <c r="L32" s="1369"/>
      <c r="M32" s="1369"/>
      <c r="N32" s="1369"/>
      <c r="O32" s="1369"/>
      <c r="P32" s="1369"/>
      <c r="Q32" s="1369"/>
      <c r="R32" s="1369"/>
      <c r="S32" s="1369"/>
      <c r="T32" s="1370"/>
      <c r="U32" s="1482" t="s">
        <v>597</v>
      </c>
      <c r="V32" s="1449"/>
      <c r="W32" s="1450"/>
    </row>
    <row r="33" spans="2:23" s="1460" customFormat="1" ht="9" customHeight="1" x14ac:dyDescent="0.2">
      <c r="B33" s="832"/>
      <c r="C33" s="853"/>
      <c r="D33" s="853"/>
      <c r="E33" s="1385"/>
      <c r="F33" s="1385"/>
      <c r="G33" s="853"/>
      <c r="H33" s="853"/>
      <c r="I33" s="1368"/>
      <c r="J33" s="1369"/>
      <c r="K33" s="1369"/>
      <c r="L33" s="1369"/>
      <c r="M33" s="1369"/>
      <c r="N33" s="1369"/>
      <c r="O33" s="1369"/>
      <c r="P33" s="1369"/>
      <c r="Q33" s="1369"/>
      <c r="R33" s="1369"/>
      <c r="S33" s="1369"/>
      <c r="T33" s="1370"/>
      <c r="U33" s="1482"/>
      <c r="V33" s="1449"/>
      <c r="W33" s="1450"/>
    </row>
    <row r="34" spans="2:23" s="542" customFormat="1" ht="23.1" customHeight="1" x14ac:dyDescent="0.2">
      <c r="B34" s="592" t="s">
        <v>658</v>
      </c>
      <c r="C34" s="850"/>
      <c r="D34" s="850"/>
      <c r="E34" s="923"/>
      <c r="F34" s="923"/>
      <c r="G34" s="850"/>
      <c r="H34" s="850"/>
      <c r="I34" s="961"/>
      <c r="J34" s="962"/>
      <c r="K34" s="962"/>
      <c r="L34" s="962"/>
      <c r="M34" s="962"/>
      <c r="N34" s="962"/>
      <c r="O34" s="962"/>
      <c r="P34" s="962"/>
      <c r="Q34" s="962"/>
      <c r="R34" s="962"/>
      <c r="S34" s="962"/>
      <c r="T34" s="964"/>
      <c r="U34" s="1483" t="s">
        <v>700</v>
      </c>
      <c r="V34" s="1449"/>
      <c r="W34" s="1450"/>
    </row>
    <row r="35" spans="2:23" s="543" customFormat="1" ht="23.1" customHeight="1" x14ac:dyDescent="0.2">
      <c r="B35" s="834" t="s">
        <v>757</v>
      </c>
      <c r="C35" s="851">
        <v>108187.84521078</v>
      </c>
      <c r="D35" s="851">
        <v>103744.48583564998</v>
      </c>
      <c r="E35" s="1383">
        <v>179415.62763157999</v>
      </c>
      <c r="F35" s="851">
        <v>202447.63953046003</v>
      </c>
      <c r="G35" s="851">
        <v>244992.97211220989</v>
      </c>
      <c r="H35" s="851">
        <v>336339.78139619197</v>
      </c>
      <c r="I35" s="1036">
        <v>13983.618839150004</v>
      </c>
      <c r="J35" s="1037">
        <v>88019.328128580033</v>
      </c>
      <c r="K35" s="1037">
        <v>31096.924882630003</v>
      </c>
      <c r="L35" s="1037">
        <v>25271.364837679997</v>
      </c>
      <c r="M35" s="1037">
        <v>22033.069367852007</v>
      </c>
      <c r="N35" s="1037">
        <v>18717.608005820006</v>
      </c>
      <c r="O35" s="1037">
        <v>23262.376769070001</v>
      </c>
      <c r="P35" s="1037">
        <v>19687.769550140005</v>
      </c>
      <c r="Q35" s="1037">
        <v>27345.146335989979</v>
      </c>
      <c r="R35" s="1037">
        <v>29175.34617859999</v>
      </c>
      <c r="S35" s="1037">
        <v>19536.384316539996</v>
      </c>
      <c r="T35" s="1103">
        <v>18210.844184139991</v>
      </c>
      <c r="U35" s="1484" t="s">
        <v>600</v>
      </c>
      <c r="V35" s="1449"/>
      <c r="W35" s="1450"/>
    </row>
    <row r="36" spans="2:23" s="543" customFormat="1" ht="23.1" customHeight="1" x14ac:dyDescent="0.2">
      <c r="B36" s="834" t="s">
        <v>701</v>
      </c>
      <c r="C36" s="851">
        <v>119732.52084940007</v>
      </c>
      <c r="D36" s="851">
        <v>79193.395270173351</v>
      </c>
      <c r="E36" s="1383">
        <v>120432.63811979999</v>
      </c>
      <c r="F36" s="851">
        <v>137220.39325795398</v>
      </c>
      <c r="G36" s="851">
        <v>185615.32549934997</v>
      </c>
      <c r="H36" s="851">
        <v>169369.29057889001</v>
      </c>
      <c r="I36" s="1036">
        <v>12497.238478750001</v>
      </c>
      <c r="J36" s="1037">
        <v>17092.619598369998</v>
      </c>
      <c r="K36" s="1037">
        <v>13554.438990409995</v>
      </c>
      <c r="L36" s="1037">
        <v>17750.316836109989</v>
      </c>
      <c r="M36" s="1037">
        <v>12440.434416670008</v>
      </c>
      <c r="N36" s="1037">
        <v>10962.792946349999</v>
      </c>
      <c r="O36" s="1037">
        <v>17107.196405220002</v>
      </c>
      <c r="P36" s="1037">
        <v>12726.93235761</v>
      </c>
      <c r="Q36" s="1037">
        <v>19985.49877740999</v>
      </c>
      <c r="R36" s="1037">
        <v>15382.687639740003</v>
      </c>
      <c r="S36" s="1037">
        <v>11002.278203940003</v>
      </c>
      <c r="T36" s="1103">
        <v>8866.8559283100039</v>
      </c>
      <c r="U36" s="1484" t="s">
        <v>455</v>
      </c>
      <c r="V36" s="1449"/>
      <c r="W36" s="1450"/>
    </row>
    <row r="37" spans="2:23" s="543" customFormat="1" ht="23.1" customHeight="1" x14ac:dyDescent="0.2">
      <c r="B37" s="834" t="s">
        <v>911</v>
      </c>
      <c r="C37" s="851">
        <v>310769.93789681001</v>
      </c>
      <c r="D37" s="851">
        <v>239761.88227437</v>
      </c>
      <c r="E37" s="1383">
        <v>322303.72195625002</v>
      </c>
      <c r="F37" s="851">
        <v>314598.83556480997</v>
      </c>
      <c r="G37" s="851">
        <v>447564.12883154006</v>
      </c>
      <c r="H37" s="851">
        <v>338360.52278842998</v>
      </c>
      <c r="I37" s="1036">
        <v>25770.414804779997</v>
      </c>
      <c r="J37" s="1037">
        <v>29029.556383209998</v>
      </c>
      <c r="K37" s="1037">
        <v>21993.462115769995</v>
      </c>
      <c r="L37" s="1037">
        <v>40479.446938729998</v>
      </c>
      <c r="M37" s="1037">
        <v>31379.243366449999</v>
      </c>
      <c r="N37" s="1037">
        <v>19762.86291245</v>
      </c>
      <c r="O37" s="1037">
        <v>34142.081915900002</v>
      </c>
      <c r="P37" s="1037">
        <v>22428.823185269997</v>
      </c>
      <c r="Q37" s="1037">
        <v>22406.227632820002</v>
      </c>
      <c r="R37" s="1037">
        <v>31293.479093920003</v>
      </c>
      <c r="S37" s="1037">
        <v>22021.49863695</v>
      </c>
      <c r="T37" s="1103">
        <v>37653.425802179998</v>
      </c>
      <c r="U37" s="1484" t="s">
        <v>912</v>
      </c>
      <c r="V37" s="1449"/>
      <c r="W37" s="1450"/>
    </row>
    <row r="38" spans="2:23" s="543" customFormat="1" ht="23.1" customHeight="1" x14ac:dyDescent="0.2">
      <c r="B38" s="834" t="s">
        <v>596</v>
      </c>
      <c r="C38" s="851">
        <v>80800.228302620017</v>
      </c>
      <c r="D38" s="851">
        <v>93739.861091860002</v>
      </c>
      <c r="E38" s="1383">
        <v>159631.51330890998</v>
      </c>
      <c r="F38" s="851">
        <v>181002.95228363003</v>
      </c>
      <c r="G38" s="851">
        <v>200996.91860434995</v>
      </c>
      <c r="H38" s="851">
        <v>203370.51877228255</v>
      </c>
      <c r="I38" s="1036">
        <v>12889.407959340009</v>
      </c>
      <c r="J38" s="1037">
        <v>12028.774978960006</v>
      </c>
      <c r="K38" s="1037">
        <v>19418.820269149994</v>
      </c>
      <c r="L38" s="1037">
        <v>19570.371285040001</v>
      </c>
      <c r="M38" s="1037">
        <v>17015.251862979996</v>
      </c>
      <c r="N38" s="1037">
        <v>17899.803791409995</v>
      </c>
      <c r="O38" s="1037">
        <v>24003.571572490011</v>
      </c>
      <c r="P38" s="1037">
        <v>15761.872477542505</v>
      </c>
      <c r="Q38" s="1037">
        <v>19797.114703860007</v>
      </c>
      <c r="R38" s="1037">
        <v>17559.486539549995</v>
      </c>
      <c r="S38" s="1037">
        <v>15214.408369300003</v>
      </c>
      <c r="T38" s="1103">
        <v>12211.634962659997</v>
      </c>
      <c r="U38" s="1484" t="s">
        <v>804</v>
      </c>
      <c r="V38" s="1449"/>
      <c r="W38" s="1450"/>
    </row>
    <row r="39" spans="2:23" s="543" customFormat="1" ht="23.1" customHeight="1" x14ac:dyDescent="0.2">
      <c r="B39" s="834" t="s">
        <v>612</v>
      </c>
      <c r="C39" s="851">
        <v>24362.822410069999</v>
      </c>
      <c r="D39" s="851">
        <v>23422.544882979997</v>
      </c>
      <c r="E39" s="1383">
        <v>77487.132666680001</v>
      </c>
      <c r="F39" s="851">
        <v>104298.03087618299</v>
      </c>
      <c r="G39" s="851">
        <v>107401.78926793599</v>
      </c>
      <c r="H39" s="851">
        <v>100695.12522936001</v>
      </c>
      <c r="I39" s="1036">
        <v>6939.0358835400002</v>
      </c>
      <c r="J39" s="1037">
        <v>6315.4760482900019</v>
      </c>
      <c r="K39" s="1037">
        <v>11870.52940752</v>
      </c>
      <c r="L39" s="1037">
        <v>7992.9051660400019</v>
      </c>
      <c r="M39" s="1037">
        <v>9927.3218061600019</v>
      </c>
      <c r="N39" s="1037">
        <v>12987.772122180002</v>
      </c>
      <c r="O39" s="1037">
        <v>9080.1111603399986</v>
      </c>
      <c r="P39" s="1037">
        <v>6981.0022493399983</v>
      </c>
      <c r="Q39" s="1037">
        <v>7085.6831151000015</v>
      </c>
      <c r="R39" s="1037">
        <v>7021.8385976299987</v>
      </c>
      <c r="S39" s="1037">
        <v>6795.6165910500013</v>
      </c>
      <c r="T39" s="1103">
        <v>7697.8330821700001</v>
      </c>
      <c r="U39" s="1484" t="s">
        <v>613</v>
      </c>
      <c r="V39" s="1449"/>
      <c r="W39" s="1450"/>
    </row>
    <row r="40" spans="2:23" s="543" customFormat="1" ht="23.1" customHeight="1" x14ac:dyDescent="0.2">
      <c r="B40" s="834" t="s">
        <v>758</v>
      </c>
      <c r="C40" s="851">
        <v>21901.522895139999</v>
      </c>
      <c r="D40" s="851">
        <v>12584.176823360001</v>
      </c>
      <c r="E40" s="1383">
        <v>34949.262822140001</v>
      </c>
      <c r="F40" s="851">
        <v>50813.248034290002</v>
      </c>
      <c r="G40" s="851">
        <v>61016.411810539998</v>
      </c>
      <c r="H40" s="851">
        <v>91600.613477120001</v>
      </c>
      <c r="I40" s="1036">
        <v>4322.4809061900005</v>
      </c>
      <c r="J40" s="1037">
        <v>3828.0455132499992</v>
      </c>
      <c r="K40" s="1037">
        <v>5612.8435793800018</v>
      </c>
      <c r="L40" s="1037">
        <v>5479.2986795600018</v>
      </c>
      <c r="M40" s="1037">
        <v>7789.3666314100001</v>
      </c>
      <c r="N40" s="1037">
        <v>7446.4330482399992</v>
      </c>
      <c r="O40" s="1037">
        <v>7175.1371964300006</v>
      </c>
      <c r="P40" s="1037">
        <v>8353.3118365499995</v>
      </c>
      <c r="Q40" s="1037">
        <v>5769.9788938500005</v>
      </c>
      <c r="R40" s="1037">
        <v>8533.3428790599992</v>
      </c>
      <c r="S40" s="1037">
        <v>13884.656087689997</v>
      </c>
      <c r="T40" s="1103">
        <v>13405.718225510002</v>
      </c>
      <c r="U40" s="1484" t="s">
        <v>427</v>
      </c>
      <c r="V40" s="1449"/>
      <c r="W40" s="1450"/>
    </row>
    <row r="41" spans="2:23" s="543" customFormat="1" ht="23.1" customHeight="1" x14ac:dyDescent="0.2">
      <c r="B41" s="834" t="s">
        <v>1756</v>
      </c>
      <c r="C41" s="851">
        <v>65366.285716110004</v>
      </c>
      <c r="D41" s="851">
        <v>75914.727220419998</v>
      </c>
      <c r="E41" s="1383">
        <v>122574.99571854998</v>
      </c>
      <c r="F41" s="851">
        <v>131584.49342088</v>
      </c>
      <c r="G41" s="851">
        <v>143209.99994845001</v>
      </c>
      <c r="H41" s="851">
        <v>141716.82959176999</v>
      </c>
      <c r="I41" s="1036">
        <v>11236.206934959997</v>
      </c>
      <c r="J41" s="1037">
        <v>7812.8674338400015</v>
      </c>
      <c r="K41" s="1037">
        <v>12885.766543499994</v>
      </c>
      <c r="L41" s="1037">
        <v>11238.368060550001</v>
      </c>
      <c r="M41" s="1037">
        <v>12861.139882959997</v>
      </c>
      <c r="N41" s="1037">
        <v>12199.977399909996</v>
      </c>
      <c r="O41" s="1037">
        <v>14658.719968419995</v>
      </c>
      <c r="P41" s="1037">
        <v>12021.602392509998</v>
      </c>
      <c r="Q41" s="1037">
        <v>12122.225936180004</v>
      </c>
      <c r="R41" s="1037">
        <v>11764.335737199999</v>
      </c>
      <c r="S41" s="1037">
        <v>12271.766240400006</v>
      </c>
      <c r="T41" s="1103">
        <v>10643.85306134</v>
      </c>
      <c r="U41" s="1484" t="s">
        <v>805</v>
      </c>
      <c r="V41" s="1449"/>
      <c r="W41" s="1450"/>
    </row>
    <row r="42" spans="2:23" s="543" customFormat="1" ht="23.1" customHeight="1" x14ac:dyDescent="0.2">
      <c r="B42" s="834" t="s">
        <v>1147</v>
      </c>
      <c r="C42" s="851">
        <v>16434.210999999999</v>
      </c>
      <c r="D42" s="851">
        <v>23350.882320740002</v>
      </c>
      <c r="E42" s="1383">
        <v>63849.069201959996</v>
      </c>
      <c r="F42" s="851">
        <v>172242.15700000001</v>
      </c>
      <c r="G42" s="851">
        <v>119509.1088448323</v>
      </c>
      <c r="H42" s="851">
        <v>135666.62270046002</v>
      </c>
      <c r="I42" s="1036">
        <v>11814.162736229999</v>
      </c>
      <c r="J42" s="1037">
        <v>8937.8511075000006</v>
      </c>
      <c r="K42" s="1037">
        <v>11076.340301190001</v>
      </c>
      <c r="L42" s="1037">
        <v>19527.866829270002</v>
      </c>
      <c r="M42" s="1037">
        <v>9142.8760294200001</v>
      </c>
      <c r="N42" s="1037">
        <v>8899.3350292499999</v>
      </c>
      <c r="O42" s="1037">
        <v>23666.61721068</v>
      </c>
      <c r="P42" s="1037">
        <v>11676.557022389999</v>
      </c>
      <c r="Q42" s="1037">
        <v>9332.5067647199994</v>
      </c>
      <c r="R42" s="1037">
        <v>8651.6207797499992</v>
      </c>
      <c r="S42" s="1037">
        <v>2308.97843298</v>
      </c>
      <c r="T42" s="1103">
        <v>10631.910457079999</v>
      </c>
      <c r="U42" s="1484" t="s">
        <v>634</v>
      </c>
      <c r="V42" s="1449"/>
      <c r="W42" s="1450"/>
    </row>
    <row r="43" spans="2:23" s="543" customFormat="1" ht="23.1" customHeight="1" x14ac:dyDescent="0.2">
      <c r="B43" s="834" t="s">
        <v>611</v>
      </c>
      <c r="C43" s="851">
        <v>21763.761867289999</v>
      </c>
      <c r="D43" s="851">
        <v>26521.505739379998</v>
      </c>
      <c r="E43" s="1383">
        <v>39249.363040310003</v>
      </c>
      <c r="F43" s="851">
        <v>47471.977998380004</v>
      </c>
      <c r="G43" s="851">
        <v>51527.216540350004</v>
      </c>
      <c r="H43" s="851">
        <v>57998.157670119996</v>
      </c>
      <c r="I43" s="1036">
        <v>3975.3252888900006</v>
      </c>
      <c r="J43" s="1037">
        <v>5781.29174633</v>
      </c>
      <c r="K43" s="1037">
        <v>4083.0707423500003</v>
      </c>
      <c r="L43" s="1037">
        <v>5580.8082260899982</v>
      </c>
      <c r="M43" s="1037">
        <v>8045.9332904400017</v>
      </c>
      <c r="N43" s="1037">
        <v>5435.2727477099988</v>
      </c>
      <c r="O43" s="1037">
        <v>6212.6632743399996</v>
      </c>
      <c r="P43" s="1037">
        <v>2952.0403838799998</v>
      </c>
      <c r="Q43" s="1037">
        <v>4116.428193570001</v>
      </c>
      <c r="R43" s="1037">
        <v>3817.4161342999996</v>
      </c>
      <c r="S43" s="1037">
        <v>3739.4644058200006</v>
      </c>
      <c r="T43" s="1103">
        <v>4258.4432363999995</v>
      </c>
      <c r="U43" s="1484" t="s">
        <v>454</v>
      </c>
      <c r="V43" s="1449"/>
      <c r="W43" s="1450"/>
    </row>
    <row r="44" spans="2:23" s="543" customFormat="1" ht="23.1" customHeight="1" x14ac:dyDescent="0.2">
      <c r="B44" s="834" t="s">
        <v>1757</v>
      </c>
      <c r="C44" s="851">
        <v>72597.855339250018</v>
      </c>
      <c r="D44" s="851">
        <v>59498.382721089998</v>
      </c>
      <c r="E44" s="1383">
        <v>81108.137831529995</v>
      </c>
      <c r="F44" s="851">
        <v>99495.802480530008</v>
      </c>
      <c r="G44" s="851">
        <v>84483.702580140016</v>
      </c>
      <c r="H44" s="851">
        <v>87423.471413840001</v>
      </c>
      <c r="I44" s="1036">
        <v>4260.2955188999995</v>
      </c>
      <c r="J44" s="1037">
        <v>4581.991</v>
      </c>
      <c r="K44" s="1037">
        <v>5568.2846064599998</v>
      </c>
      <c r="L44" s="1037">
        <v>5559.7956350000004</v>
      </c>
      <c r="M44" s="1037">
        <v>9353.2186177999993</v>
      </c>
      <c r="N44" s="1037">
        <v>10611.670562290001</v>
      </c>
      <c r="O44" s="1037">
        <v>9129.9274231199997</v>
      </c>
      <c r="P44" s="1037">
        <v>8525.21355391</v>
      </c>
      <c r="Q44" s="1037">
        <v>9036.7336959999993</v>
      </c>
      <c r="R44" s="1037">
        <v>5248.78956165</v>
      </c>
      <c r="S44" s="1037">
        <v>8595.6268471599997</v>
      </c>
      <c r="T44" s="1103">
        <v>6951.9243915500001</v>
      </c>
      <c r="U44" s="1484" t="s">
        <v>803</v>
      </c>
      <c r="V44" s="1449"/>
      <c r="W44" s="1450"/>
    </row>
    <row r="45" spans="2:23" s="543" customFormat="1" ht="23.1" customHeight="1" x14ac:dyDescent="0.2">
      <c r="B45" s="834" t="s">
        <v>610</v>
      </c>
      <c r="C45" s="851">
        <v>9310.8621849299998</v>
      </c>
      <c r="D45" s="851">
        <v>12600.157377539999</v>
      </c>
      <c r="E45" s="1383">
        <v>20514.851438930003</v>
      </c>
      <c r="F45" s="851">
        <v>23077.594639750001</v>
      </c>
      <c r="G45" s="851">
        <v>40426.636097660004</v>
      </c>
      <c r="H45" s="851">
        <v>41425.614204130005</v>
      </c>
      <c r="I45" s="1036">
        <v>4213.6368765099996</v>
      </c>
      <c r="J45" s="1037">
        <v>3227.1826073800007</v>
      </c>
      <c r="K45" s="1037">
        <v>2404.0593490400006</v>
      </c>
      <c r="L45" s="1037">
        <v>2364.82088286</v>
      </c>
      <c r="M45" s="1037">
        <v>4844.4131204100004</v>
      </c>
      <c r="N45" s="1037">
        <v>1195.0703560300001</v>
      </c>
      <c r="O45" s="1037">
        <v>2291.1228329700007</v>
      </c>
      <c r="P45" s="1037">
        <v>2356.86577012</v>
      </c>
      <c r="Q45" s="1037">
        <v>5214.0901232899996</v>
      </c>
      <c r="R45" s="1037">
        <v>5695.0227661499994</v>
      </c>
      <c r="S45" s="1037">
        <v>4374.544078689999</v>
      </c>
      <c r="T45" s="1103">
        <v>3244.7854406800002</v>
      </c>
      <c r="U45" s="1484" t="s">
        <v>453</v>
      </c>
      <c r="V45" s="1449"/>
      <c r="W45" s="1450"/>
    </row>
    <row r="46" spans="2:23" s="543" customFormat="1" ht="23.1" customHeight="1" x14ac:dyDescent="0.2">
      <c r="B46" s="834" t="s">
        <v>608</v>
      </c>
      <c r="C46" s="851">
        <v>34156.275397310004</v>
      </c>
      <c r="D46" s="851">
        <v>25639.25341343</v>
      </c>
      <c r="E46" s="1383">
        <v>22241.191808009997</v>
      </c>
      <c r="F46" s="851">
        <v>20377.858083309999</v>
      </c>
      <c r="G46" s="851">
        <v>22698.658791829999</v>
      </c>
      <c r="H46" s="851">
        <v>24999.441637669996</v>
      </c>
      <c r="I46" s="1036">
        <v>3428.8821048499999</v>
      </c>
      <c r="J46" s="1037">
        <v>6350.7228100699995</v>
      </c>
      <c r="K46" s="1037">
        <v>3138.6593019800002</v>
      </c>
      <c r="L46" s="1037">
        <v>1876.9450715999999</v>
      </c>
      <c r="M46" s="1037">
        <v>1732.1806167300001</v>
      </c>
      <c r="N46" s="1037">
        <v>473.04372368999998</v>
      </c>
      <c r="O46" s="1037">
        <v>490.86766252999996</v>
      </c>
      <c r="P46" s="1037">
        <v>313.31741913999997</v>
      </c>
      <c r="Q46" s="1037">
        <v>760.8766420799999</v>
      </c>
      <c r="R46" s="1037">
        <v>856.97758418000012</v>
      </c>
      <c r="S46" s="1037">
        <v>1143.3591477</v>
      </c>
      <c r="T46" s="1103">
        <v>4433.6095531199999</v>
      </c>
      <c r="U46" s="1484" t="s">
        <v>609</v>
      </c>
      <c r="V46" s="1449"/>
      <c r="W46" s="1450"/>
    </row>
    <row r="47" spans="2:23" s="543" customFormat="1" ht="23.1" customHeight="1" x14ac:dyDescent="0.2">
      <c r="B47" s="834" t="s">
        <v>1758</v>
      </c>
      <c r="C47" s="851">
        <v>27916.996747519999</v>
      </c>
      <c r="D47" s="851">
        <v>32674.35605722</v>
      </c>
      <c r="E47" s="1383">
        <v>37776.48794064</v>
      </c>
      <c r="F47" s="851">
        <v>41692.94246215</v>
      </c>
      <c r="G47" s="851">
        <v>42793.473918349999</v>
      </c>
      <c r="H47" s="851">
        <v>41725.21879585</v>
      </c>
      <c r="I47" s="1036">
        <v>4686.9305999999997</v>
      </c>
      <c r="J47" s="1037">
        <v>2674.9071416699994</v>
      </c>
      <c r="K47" s="1037">
        <v>2959.1827010000002</v>
      </c>
      <c r="L47" s="1037">
        <v>4899.0703328700001</v>
      </c>
      <c r="M47" s="1037">
        <v>3609.8180467299999</v>
      </c>
      <c r="N47" s="1037">
        <v>2938.52283597</v>
      </c>
      <c r="O47" s="1037">
        <v>5433.8502564</v>
      </c>
      <c r="P47" s="1037">
        <v>3928.0292084899997</v>
      </c>
      <c r="Q47" s="1037">
        <v>3862.5155360999997</v>
      </c>
      <c r="R47" s="1037">
        <v>2020.0083688600002</v>
      </c>
      <c r="S47" s="1037">
        <v>2536.0501819599999</v>
      </c>
      <c r="T47" s="1103">
        <v>2176.3335857999996</v>
      </c>
      <c r="U47" s="1484" t="s">
        <v>599</v>
      </c>
      <c r="V47" s="1449"/>
      <c r="W47" s="1450"/>
    </row>
    <row r="48" spans="2:23" s="1460" customFormat="1" ht="9" customHeight="1" x14ac:dyDescent="0.2">
      <c r="B48" s="832"/>
      <c r="C48" s="851"/>
      <c r="D48" s="851"/>
      <c r="E48" s="1383"/>
      <c r="F48" s="1383"/>
      <c r="G48" s="851"/>
      <c r="H48" s="851"/>
      <c r="I48" s="1368"/>
      <c r="J48" s="1369"/>
      <c r="K48" s="1369"/>
      <c r="L48" s="1369"/>
      <c r="M48" s="1369"/>
      <c r="N48" s="1369"/>
      <c r="O48" s="1369"/>
      <c r="P48" s="1369"/>
      <c r="Q48" s="1369"/>
      <c r="R48" s="1369"/>
      <c r="S48" s="1369"/>
      <c r="T48" s="1370"/>
      <c r="U48" s="1482"/>
      <c r="V48" s="1449"/>
      <c r="W48" s="1450"/>
    </row>
    <row r="49" spans="2:23" s="543" customFormat="1" ht="23.1" customHeight="1" x14ac:dyDescent="0.2">
      <c r="B49" s="592" t="s">
        <v>564</v>
      </c>
      <c r="C49" s="851"/>
      <c r="D49" s="851"/>
      <c r="E49" s="1383"/>
      <c r="F49" s="1383"/>
      <c r="G49" s="851"/>
      <c r="H49" s="851"/>
      <c r="I49" s="1036"/>
      <c r="J49" s="1037"/>
      <c r="K49" s="1037"/>
      <c r="L49" s="1037"/>
      <c r="M49" s="1037"/>
      <c r="N49" s="1037"/>
      <c r="O49" s="1037"/>
      <c r="P49" s="1037"/>
      <c r="Q49" s="1037"/>
      <c r="R49" s="1037"/>
      <c r="S49" s="1037"/>
      <c r="T49" s="1103"/>
      <c r="U49" s="1483" t="s">
        <v>272</v>
      </c>
      <c r="V49" s="1449"/>
      <c r="W49" s="1450"/>
    </row>
    <row r="50" spans="2:23" s="543" customFormat="1" ht="23.1" customHeight="1" x14ac:dyDescent="0.2">
      <c r="B50" s="834" t="s">
        <v>757</v>
      </c>
      <c r="C50" s="851">
        <v>145.78981722100002</v>
      </c>
      <c r="D50" s="851">
        <v>113.70461465002748</v>
      </c>
      <c r="E50" s="1383">
        <v>107.79519679700002</v>
      </c>
      <c r="F50" s="851">
        <v>140.31481316915387</v>
      </c>
      <c r="G50" s="851">
        <v>176.56022580299998</v>
      </c>
      <c r="H50" s="851">
        <v>218.20215459099998</v>
      </c>
      <c r="I50" s="1036">
        <v>16.234092784999998</v>
      </c>
      <c r="J50" s="1037">
        <v>18.272514637</v>
      </c>
      <c r="K50" s="1037">
        <v>19.300355521999993</v>
      </c>
      <c r="L50" s="1037">
        <v>19.018339116000011</v>
      </c>
      <c r="M50" s="1037">
        <v>21.081335934000002</v>
      </c>
      <c r="N50" s="1037">
        <v>19.167050363000001</v>
      </c>
      <c r="O50" s="1037">
        <v>22.231734995000004</v>
      </c>
      <c r="P50" s="1037">
        <v>14.780664152999998</v>
      </c>
      <c r="Q50" s="1037">
        <v>16.747922850000002</v>
      </c>
      <c r="R50" s="1037">
        <v>16.500918480000003</v>
      </c>
      <c r="S50" s="1037">
        <v>18.341828556000003</v>
      </c>
      <c r="T50" s="1103">
        <v>16.525397199999997</v>
      </c>
      <c r="U50" s="1484" t="s">
        <v>600</v>
      </c>
      <c r="V50" s="1449"/>
      <c r="W50" s="1450"/>
    </row>
    <row r="51" spans="2:23" s="543" customFormat="1" ht="23.1" customHeight="1" x14ac:dyDescent="0.2">
      <c r="B51" s="834" t="s">
        <v>701</v>
      </c>
      <c r="C51" s="851">
        <v>926.32922565971137</v>
      </c>
      <c r="D51" s="851">
        <v>329.21920042134906</v>
      </c>
      <c r="E51" s="1383">
        <v>372.92825606400004</v>
      </c>
      <c r="F51" s="851">
        <v>400.09976518792001</v>
      </c>
      <c r="G51" s="851">
        <v>536.84479558400005</v>
      </c>
      <c r="H51" s="851">
        <v>509.21408404199997</v>
      </c>
      <c r="I51" s="1036">
        <v>42.507420827999994</v>
      </c>
      <c r="J51" s="1037">
        <v>43.019243189999997</v>
      </c>
      <c r="K51" s="1037">
        <v>46.406979870000015</v>
      </c>
      <c r="L51" s="1037">
        <v>58.691229081999985</v>
      </c>
      <c r="M51" s="1037">
        <v>41.762013895000003</v>
      </c>
      <c r="N51" s="1037">
        <v>34.035870939999995</v>
      </c>
      <c r="O51" s="1037">
        <v>56.641147169999996</v>
      </c>
      <c r="P51" s="1037">
        <v>34.990539020000014</v>
      </c>
      <c r="Q51" s="1037">
        <v>51.800706337000015</v>
      </c>
      <c r="R51" s="1037">
        <v>35.62343387</v>
      </c>
      <c r="S51" s="1037">
        <v>34.852306139999989</v>
      </c>
      <c r="T51" s="1103">
        <v>28.883193699999996</v>
      </c>
      <c r="U51" s="1484" t="s">
        <v>455</v>
      </c>
      <c r="V51" s="1449"/>
      <c r="W51" s="1450"/>
    </row>
    <row r="52" spans="2:23" s="543" customFormat="1" ht="23.1" customHeight="1" x14ac:dyDescent="0.2">
      <c r="B52" s="834" t="s">
        <v>911</v>
      </c>
      <c r="C52" s="851">
        <v>3057.35429707195</v>
      </c>
      <c r="D52" s="851">
        <v>1960.3313947097515</v>
      </c>
      <c r="E52" s="1383">
        <v>1980.3890093389998</v>
      </c>
      <c r="F52" s="851">
        <v>1744.1481243139999</v>
      </c>
      <c r="G52" s="851">
        <v>3025.251853289531</v>
      </c>
      <c r="H52" s="851">
        <v>1980.7852522840003</v>
      </c>
      <c r="I52" s="1036">
        <v>149.74576644999999</v>
      </c>
      <c r="J52" s="1037">
        <v>182.68428622499999</v>
      </c>
      <c r="K52" s="1037">
        <v>139.68645602999999</v>
      </c>
      <c r="L52" s="1037">
        <v>265.53280057000001</v>
      </c>
      <c r="M52" s="1037">
        <v>187.348864795</v>
      </c>
      <c r="N52" s="1037">
        <v>102.697817055</v>
      </c>
      <c r="O52" s="1037">
        <v>181.15482439600001</v>
      </c>
      <c r="P52" s="1037">
        <v>134.75033887999999</v>
      </c>
      <c r="Q52" s="1037">
        <v>121.269958453</v>
      </c>
      <c r="R52" s="1037">
        <v>186.37535298</v>
      </c>
      <c r="S52" s="1037">
        <v>121.66082017999999</v>
      </c>
      <c r="T52" s="1103">
        <v>207.87796626999997</v>
      </c>
      <c r="U52" s="1484" t="s">
        <v>912</v>
      </c>
      <c r="V52" s="1449"/>
      <c r="W52" s="1450"/>
    </row>
    <row r="53" spans="2:23" s="543" customFormat="1" ht="23.1" customHeight="1" x14ac:dyDescent="0.2">
      <c r="B53" s="834" t="s">
        <v>596</v>
      </c>
      <c r="C53" s="851">
        <v>325.73387290354168</v>
      </c>
      <c r="D53" s="851">
        <v>274.71196478182884</v>
      </c>
      <c r="E53" s="1383">
        <v>291.49105075900002</v>
      </c>
      <c r="F53" s="851">
        <v>321.44009648700001</v>
      </c>
      <c r="G53" s="851">
        <v>367.18263314299998</v>
      </c>
      <c r="H53" s="851">
        <v>412.87660913500008</v>
      </c>
      <c r="I53" s="1036">
        <v>25.500586290999994</v>
      </c>
      <c r="J53" s="1037">
        <v>21.014364020000002</v>
      </c>
      <c r="K53" s="1037">
        <v>39.263484537000011</v>
      </c>
      <c r="L53" s="1037">
        <v>41.989368925000015</v>
      </c>
      <c r="M53" s="1037">
        <v>33.053447701000003</v>
      </c>
      <c r="N53" s="1037">
        <v>35.693100075000011</v>
      </c>
      <c r="O53" s="1037">
        <v>32.974689659000006</v>
      </c>
      <c r="P53" s="1037">
        <v>42.840933920000012</v>
      </c>
      <c r="Q53" s="1037">
        <v>41.370486528999997</v>
      </c>
      <c r="R53" s="1037">
        <v>36.304547060000004</v>
      </c>
      <c r="S53" s="1037">
        <v>33.775536250000009</v>
      </c>
      <c r="T53" s="1103">
        <v>29.096064167999998</v>
      </c>
      <c r="U53" s="1484" t="s">
        <v>804</v>
      </c>
      <c r="V53" s="1449"/>
      <c r="W53" s="1450"/>
    </row>
    <row r="54" spans="2:23" s="543" customFormat="1" ht="23.1" customHeight="1" x14ac:dyDescent="0.2">
      <c r="B54" s="834" t="s">
        <v>612</v>
      </c>
      <c r="C54" s="851">
        <v>86.214707966999995</v>
      </c>
      <c r="D54" s="851">
        <v>55.311708476</v>
      </c>
      <c r="E54" s="1383">
        <v>92.079949433999985</v>
      </c>
      <c r="F54" s="851">
        <v>105.08085088599999</v>
      </c>
      <c r="G54" s="851">
        <v>113.33361511099997</v>
      </c>
      <c r="H54" s="851">
        <v>122.77017742800001</v>
      </c>
      <c r="I54" s="1036">
        <v>9.3769603999999998</v>
      </c>
      <c r="J54" s="1037">
        <v>7.2704370399999991</v>
      </c>
      <c r="K54" s="1037">
        <v>12.717141739000001</v>
      </c>
      <c r="L54" s="1037">
        <v>8.9839233800000002</v>
      </c>
      <c r="M54" s="1037">
        <v>10.970760769999998</v>
      </c>
      <c r="N54" s="1037">
        <v>12.909716915000002</v>
      </c>
      <c r="O54" s="1037">
        <v>10.973788925000001</v>
      </c>
      <c r="P54" s="1037">
        <v>9.3219831500000012</v>
      </c>
      <c r="Q54" s="1037">
        <v>9.6713945450000001</v>
      </c>
      <c r="R54" s="1037">
        <v>9.4850404290000014</v>
      </c>
      <c r="S54" s="1037">
        <v>9.8977661100000027</v>
      </c>
      <c r="T54" s="1103">
        <v>11.191264024999999</v>
      </c>
      <c r="U54" s="1484" t="s">
        <v>613</v>
      </c>
      <c r="V54" s="1449"/>
      <c r="W54" s="1450"/>
    </row>
    <row r="55" spans="2:23" s="543" customFormat="1" ht="23.1" customHeight="1" x14ac:dyDescent="0.2">
      <c r="B55" s="834" t="s">
        <v>758</v>
      </c>
      <c r="C55" s="851">
        <v>32.083263946999999</v>
      </c>
      <c r="D55" s="851">
        <v>19.313290469282297</v>
      </c>
      <c r="E55" s="1383">
        <v>40.168983052000002</v>
      </c>
      <c r="F55" s="851">
        <v>56.559601358422981</v>
      </c>
      <c r="G55" s="851">
        <v>61.425931859999999</v>
      </c>
      <c r="H55" s="851">
        <v>70.998708788000002</v>
      </c>
      <c r="I55" s="1036">
        <v>3.99951524</v>
      </c>
      <c r="J55" s="1037">
        <v>3.01190282</v>
      </c>
      <c r="K55" s="1037">
        <v>5.690371322999999</v>
      </c>
      <c r="L55" s="1037">
        <v>5.8222082000000004</v>
      </c>
      <c r="M55" s="1037">
        <v>6.2235643209999996</v>
      </c>
      <c r="N55" s="1037">
        <v>6.8064800299999995</v>
      </c>
      <c r="O55" s="1037">
        <v>6.6132146269999996</v>
      </c>
      <c r="P55" s="1037">
        <v>5.5429439900000004</v>
      </c>
      <c r="Q55" s="1037">
        <v>4.6771939470000001</v>
      </c>
      <c r="R55" s="1037">
        <v>6.9951023399999999</v>
      </c>
      <c r="S55" s="1037">
        <v>7.6260278000000001</v>
      </c>
      <c r="T55" s="1103">
        <v>7.9901841500000002</v>
      </c>
      <c r="U55" s="1484" t="s">
        <v>427</v>
      </c>
      <c r="V55" s="1449"/>
      <c r="W55" s="1450"/>
    </row>
    <row r="56" spans="2:23" s="543" customFormat="1" ht="23.1" customHeight="1" x14ac:dyDescent="0.2">
      <c r="B56" s="834" t="s">
        <v>1756</v>
      </c>
      <c r="C56" s="851">
        <v>265.26038785100002</v>
      </c>
      <c r="D56" s="851">
        <v>225.29123055093055</v>
      </c>
      <c r="E56" s="1383">
        <v>225.00153249900001</v>
      </c>
      <c r="F56" s="851">
        <v>224.12827475499998</v>
      </c>
      <c r="G56" s="851">
        <v>286.23626177300008</v>
      </c>
      <c r="H56" s="851">
        <v>285.00274008600002</v>
      </c>
      <c r="I56" s="1036">
        <v>21.7818869</v>
      </c>
      <c r="J56" s="1037">
        <v>16.169552270000001</v>
      </c>
      <c r="K56" s="1037">
        <v>25.404792707999995</v>
      </c>
      <c r="L56" s="1037">
        <v>23.476477028000001</v>
      </c>
      <c r="M56" s="1037">
        <v>25.785774558</v>
      </c>
      <c r="N56" s="1037">
        <v>25.304198787999994</v>
      </c>
      <c r="O56" s="1037">
        <v>29.747789470999997</v>
      </c>
      <c r="P56" s="1037">
        <v>24.191758610999997</v>
      </c>
      <c r="Q56" s="1037">
        <v>24.312527269999997</v>
      </c>
      <c r="R56" s="1037">
        <v>23.323064411999987</v>
      </c>
      <c r="S56" s="1037">
        <v>24.953088264999995</v>
      </c>
      <c r="T56" s="1103">
        <v>20.551829805000001</v>
      </c>
      <c r="U56" s="1484" t="s">
        <v>805</v>
      </c>
      <c r="V56" s="1449"/>
      <c r="W56" s="1450"/>
    </row>
    <row r="57" spans="2:23" s="543" customFormat="1" ht="23.1" customHeight="1" x14ac:dyDescent="0.2">
      <c r="B57" s="834" t="s">
        <v>1147</v>
      </c>
      <c r="C57" s="851">
        <v>198.661</v>
      </c>
      <c r="D57" s="851">
        <v>230.23888000000002</v>
      </c>
      <c r="E57" s="1383">
        <v>503.04391000000004</v>
      </c>
      <c r="F57" s="851">
        <v>1007.4920000000001</v>
      </c>
      <c r="G57" s="851">
        <v>729.69200000000001</v>
      </c>
      <c r="H57" s="851">
        <v>930.447</v>
      </c>
      <c r="I57" s="1036">
        <v>77.537999999999997</v>
      </c>
      <c r="J57" s="1037">
        <v>51</v>
      </c>
      <c r="K57" s="1037">
        <v>63.338000000000001</v>
      </c>
      <c r="L57" s="1037">
        <v>108.35599999999999</v>
      </c>
      <c r="M57" s="1037">
        <v>53</v>
      </c>
      <c r="N57" s="1037">
        <v>60.088999999999999</v>
      </c>
      <c r="O57" s="1037">
        <v>144.71600000000001</v>
      </c>
      <c r="P57" s="1037">
        <v>88.484999999999999</v>
      </c>
      <c r="Q57" s="1037">
        <v>70.025999999999996</v>
      </c>
      <c r="R57" s="1037">
        <v>76.846999999999994</v>
      </c>
      <c r="S57" s="1037">
        <v>25.5</v>
      </c>
      <c r="T57" s="1103">
        <v>111.55200000000001</v>
      </c>
      <c r="U57" s="1484" t="s">
        <v>634</v>
      </c>
      <c r="V57" s="1449"/>
      <c r="W57" s="1450"/>
    </row>
    <row r="58" spans="2:23" s="543" customFormat="1" ht="23.1" customHeight="1" x14ac:dyDescent="0.2">
      <c r="B58" s="834" t="s">
        <v>611</v>
      </c>
      <c r="C58" s="851">
        <v>177.58608518200001</v>
      </c>
      <c r="D58" s="851">
        <v>152.52474821099997</v>
      </c>
      <c r="E58" s="1383">
        <v>144.665978997</v>
      </c>
      <c r="F58" s="851">
        <v>163.09562757400002</v>
      </c>
      <c r="G58" s="851">
        <v>199.570249542</v>
      </c>
      <c r="H58" s="851">
        <v>243.11482062800002</v>
      </c>
      <c r="I58" s="1036">
        <v>16.283954469000001</v>
      </c>
      <c r="J58" s="1037">
        <v>22.278841775</v>
      </c>
      <c r="K58" s="1037">
        <v>16.903480124000001</v>
      </c>
      <c r="L58" s="1037">
        <v>19.986914913999996</v>
      </c>
      <c r="M58" s="1037">
        <v>36.286661441999996</v>
      </c>
      <c r="N58" s="1037">
        <v>21.718829610000007</v>
      </c>
      <c r="O58" s="1037">
        <v>27.119826673999999</v>
      </c>
      <c r="P58" s="1037">
        <v>12.575714869999997</v>
      </c>
      <c r="Q58" s="1037">
        <v>17.925771073</v>
      </c>
      <c r="R58" s="1037">
        <v>17.874082750000003</v>
      </c>
      <c r="S58" s="1037">
        <v>15.562231517000003</v>
      </c>
      <c r="T58" s="1103">
        <v>18.598511410000004</v>
      </c>
      <c r="U58" s="1484" t="s">
        <v>454</v>
      </c>
      <c r="V58" s="1449"/>
      <c r="W58" s="1450"/>
    </row>
    <row r="59" spans="2:23" s="543" customFormat="1" ht="23.1" customHeight="1" x14ac:dyDescent="0.2">
      <c r="B59" s="834" t="s">
        <v>1757</v>
      </c>
      <c r="C59" s="851">
        <v>684.51188331393325</v>
      </c>
      <c r="D59" s="851">
        <v>470.30917165400001</v>
      </c>
      <c r="E59" s="1383">
        <v>352.77121999999991</v>
      </c>
      <c r="F59" s="851">
        <v>340.44323500000002</v>
      </c>
      <c r="G59" s="851">
        <v>409.21654200000006</v>
      </c>
      <c r="H59" s="851">
        <v>449.19789000000003</v>
      </c>
      <c r="I59" s="1036">
        <v>20.20795</v>
      </c>
      <c r="J59" s="1037">
        <v>32</v>
      </c>
      <c r="K59" s="1037">
        <v>26.781479999999998</v>
      </c>
      <c r="L59" s="1037">
        <v>26.56</v>
      </c>
      <c r="M59" s="1037">
        <v>44.9968</v>
      </c>
      <c r="N59" s="1037">
        <v>50.81026</v>
      </c>
      <c r="O59" s="1037">
        <v>54.055340000000001</v>
      </c>
      <c r="P59" s="1037">
        <v>41.029179999999997</v>
      </c>
      <c r="Q59" s="1037">
        <v>43.24</v>
      </c>
      <c r="R59" s="1037">
        <v>25.259219999999999</v>
      </c>
      <c r="S59" s="1037">
        <v>41.363379999999999</v>
      </c>
      <c r="T59" s="1103">
        <v>42.894280000000002</v>
      </c>
      <c r="U59" s="1484" t="s">
        <v>803</v>
      </c>
      <c r="V59" s="1449"/>
      <c r="W59" s="1450"/>
    </row>
    <row r="60" spans="2:23" s="543" customFormat="1" ht="23.1" customHeight="1" x14ac:dyDescent="0.2">
      <c r="B60" s="834" t="s">
        <v>610</v>
      </c>
      <c r="C60" s="851">
        <v>159.04012698599999</v>
      </c>
      <c r="D60" s="851">
        <v>134.25594705000003</v>
      </c>
      <c r="E60" s="1383">
        <v>124.3564088</v>
      </c>
      <c r="F60" s="851">
        <v>128.59214179099999</v>
      </c>
      <c r="G60" s="851">
        <v>252.11732833000002</v>
      </c>
      <c r="H60" s="851">
        <v>255.22945771799999</v>
      </c>
      <c r="I60" s="1036">
        <v>24.226739999999999</v>
      </c>
      <c r="J60" s="1037">
        <v>21.257420490000001</v>
      </c>
      <c r="K60" s="1037">
        <v>11.468097049999999</v>
      </c>
      <c r="L60" s="1037">
        <v>15.25795755</v>
      </c>
      <c r="M60" s="1037">
        <v>30.86578797</v>
      </c>
      <c r="N60" s="1037">
        <v>5.6068335400000002</v>
      </c>
      <c r="O60" s="1037">
        <v>11.744417155000001</v>
      </c>
      <c r="P60" s="1037">
        <v>13.141525230000001</v>
      </c>
      <c r="Q60" s="1037">
        <v>36.056500349999993</v>
      </c>
      <c r="R60" s="1037">
        <v>41.412644982999993</v>
      </c>
      <c r="S60" s="1037">
        <v>27.0767992</v>
      </c>
      <c r="T60" s="1103">
        <v>17.114734200000001</v>
      </c>
      <c r="U60" s="1484" t="s">
        <v>453</v>
      </c>
      <c r="V60" s="1449"/>
      <c r="W60" s="1450"/>
    </row>
    <row r="61" spans="2:23" s="543" customFormat="1" ht="23.1" customHeight="1" x14ac:dyDescent="0.2">
      <c r="B61" s="834" t="s">
        <v>608</v>
      </c>
      <c r="C61" s="851">
        <v>402.1333417953</v>
      </c>
      <c r="D61" s="851">
        <v>217.53113123000003</v>
      </c>
      <c r="E61" s="1383">
        <v>89.043188420000007</v>
      </c>
      <c r="F61" s="851">
        <v>70.163092919999997</v>
      </c>
      <c r="G61" s="851">
        <v>86.194277280000009</v>
      </c>
      <c r="H61" s="851">
        <v>94.877674680000013</v>
      </c>
      <c r="I61" s="1036">
        <v>13.957013760000001</v>
      </c>
      <c r="J61" s="1037">
        <v>27.911653999999999</v>
      </c>
      <c r="K61" s="1037">
        <v>12.950461800000001</v>
      </c>
      <c r="L61" s="1037">
        <v>5.8030140000000001</v>
      </c>
      <c r="M61" s="1037">
        <v>5.3775019999999998</v>
      </c>
      <c r="N61" s="1037">
        <v>1.471312</v>
      </c>
      <c r="O61" s="1037">
        <v>0.6487735</v>
      </c>
      <c r="P61" s="1037">
        <v>0.62016009999999999</v>
      </c>
      <c r="Q61" s="1037">
        <v>1.965813</v>
      </c>
      <c r="R61" s="1037">
        <v>2.5602999999999998</v>
      </c>
      <c r="S61" s="1037">
        <v>3.2155456</v>
      </c>
      <c r="T61" s="1103">
        <v>18.396124920000002</v>
      </c>
      <c r="U61" s="1484" t="s">
        <v>609</v>
      </c>
      <c r="V61" s="1449"/>
      <c r="W61" s="1450"/>
    </row>
    <row r="62" spans="2:23" s="543" customFormat="1" ht="23.1" customHeight="1" x14ac:dyDescent="0.2">
      <c r="B62" s="834" t="s">
        <v>1758</v>
      </c>
      <c r="C62" s="851">
        <v>51.893531099685717</v>
      </c>
      <c r="D62" s="851">
        <v>42.127480012999996</v>
      </c>
      <c r="E62" s="1383">
        <v>30.695188979999998</v>
      </c>
      <c r="F62" s="851">
        <v>33.743070840000001</v>
      </c>
      <c r="G62" s="851">
        <v>42.902406335000009</v>
      </c>
      <c r="H62" s="851">
        <v>39.300537769999991</v>
      </c>
      <c r="I62" s="1036">
        <v>2.5640537999999999</v>
      </c>
      <c r="J62" s="1037">
        <v>3.4895256999999997</v>
      </c>
      <c r="K62" s="1037">
        <v>2.73744399</v>
      </c>
      <c r="L62" s="1037">
        <v>3.8283174</v>
      </c>
      <c r="M62" s="1037">
        <v>4.1990927600000001</v>
      </c>
      <c r="N62" s="1037">
        <v>2.6788992</v>
      </c>
      <c r="O62" s="1037">
        <v>4.9307645000000004</v>
      </c>
      <c r="P62" s="1037">
        <v>2.6763990199999999</v>
      </c>
      <c r="Q62" s="1037">
        <v>2.8536253999999999</v>
      </c>
      <c r="R62" s="1037">
        <v>2.8083663999999997</v>
      </c>
      <c r="S62" s="1037">
        <v>3.1715786000000001</v>
      </c>
      <c r="T62" s="1103">
        <v>3.3624710000000002</v>
      </c>
      <c r="U62" s="1484" t="s">
        <v>599</v>
      </c>
      <c r="V62" s="1449"/>
      <c r="W62" s="1450"/>
    </row>
    <row r="63" spans="2:23" s="1480" customFormat="1" ht="9" customHeight="1" thickBot="1" x14ac:dyDescent="0.25">
      <c r="B63" s="1471"/>
      <c r="C63" s="1475"/>
      <c r="D63" s="1475"/>
      <c r="E63" s="1476"/>
      <c r="F63" s="1477"/>
      <c r="G63" s="1472"/>
      <c r="H63" s="1539"/>
      <c r="I63" s="1478"/>
      <c r="J63" s="1473"/>
      <c r="K63" s="1473"/>
      <c r="L63" s="1473"/>
      <c r="M63" s="1473"/>
      <c r="N63" s="1473"/>
      <c r="O63" s="1473"/>
      <c r="P63" s="1473"/>
      <c r="Q63" s="1473"/>
      <c r="R63" s="1473"/>
      <c r="S63" s="1473"/>
      <c r="T63" s="1474"/>
      <c r="U63" s="1479"/>
      <c r="W63" s="1481"/>
    </row>
    <row r="64" spans="2:23" ht="9" customHeight="1" thickTop="1" x14ac:dyDescent="0.35"/>
    <row r="65" spans="2:21" s="333" customFormat="1" ht="22.5" x14ac:dyDescent="0.5">
      <c r="B65" s="333" t="s">
        <v>1750</v>
      </c>
      <c r="U65" s="333" t="s">
        <v>1751</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9" bestFit="1" customWidth="1"/>
    <col min="2" max="16384" width="9.140625" style="47"/>
  </cols>
  <sheetData>
    <row r="6" spans="1:1" ht="19.5" customHeight="1" x14ac:dyDescent="0.85"/>
    <row r="8" spans="1:1" ht="36.75" x14ac:dyDescent="0.85">
      <c r="A8" s="289" t="s">
        <v>647</v>
      </c>
    </row>
    <row r="9" spans="1:1" ht="18.75" customHeight="1" x14ac:dyDescent="0.85"/>
    <row r="10" spans="1:1" ht="53.25" x14ac:dyDescent="1.1499999999999999">
      <c r="A10" s="290" t="s">
        <v>924</v>
      </c>
    </row>
    <row r="11" spans="1:1" ht="36.75" x14ac:dyDescent="0.85"/>
    <row r="12" spans="1:1" ht="36.75" x14ac:dyDescent="0.85"/>
    <row r="13" spans="1:1" ht="36.75" x14ac:dyDescent="0.85">
      <c r="A13" s="289" t="s">
        <v>648</v>
      </c>
    </row>
    <row r="14" spans="1:1" ht="18.75" customHeight="1" x14ac:dyDescent="0.85"/>
    <row r="15" spans="1:1" ht="48" x14ac:dyDescent="1.05">
      <c r="A15" s="292" t="s">
        <v>649</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9" customWidth="1"/>
    <col min="2" max="16384" width="9.140625" style="47"/>
  </cols>
  <sheetData>
    <row r="6" spans="1:1" ht="19.5" customHeight="1" x14ac:dyDescent="0.85"/>
    <row r="8" spans="1:1" ht="36.75" x14ac:dyDescent="0.85">
      <c r="A8" s="289" t="s">
        <v>559</v>
      </c>
    </row>
    <row r="9" spans="1:1" ht="18.75" customHeight="1" x14ac:dyDescent="0.85"/>
    <row r="10" spans="1:1" ht="53.25" x14ac:dyDescent="1.1499999999999999">
      <c r="A10" s="290" t="s">
        <v>1552</v>
      </c>
    </row>
    <row r="11" spans="1:1" ht="36.75" x14ac:dyDescent="0.85"/>
    <row r="12" spans="1:1" ht="36.75" x14ac:dyDescent="0.85"/>
    <row r="13" spans="1:1" ht="36.75" x14ac:dyDescent="0.85">
      <c r="A13" s="289" t="s">
        <v>560</v>
      </c>
    </row>
    <row r="14" spans="1:1" ht="18.75" customHeight="1" x14ac:dyDescent="0.85"/>
    <row r="15" spans="1:1" ht="48" x14ac:dyDescent="1.05">
      <c r="A15" s="292" t="s">
        <v>1553</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71" t="s">
        <v>1863</v>
      </c>
      <c r="C3" s="1772"/>
      <c r="D3" s="1772"/>
      <c r="E3" s="1772"/>
      <c r="F3" s="1772"/>
      <c r="G3" s="1772"/>
      <c r="H3" s="1772"/>
      <c r="I3" s="1772"/>
    </row>
    <row r="4" spans="2:23" ht="18.75" customHeight="1" x14ac:dyDescent="0.85">
      <c r="B4" s="674"/>
      <c r="C4" s="675"/>
      <c r="D4" s="675"/>
      <c r="E4" s="675"/>
      <c r="F4" s="675"/>
      <c r="G4" s="675"/>
      <c r="H4" s="675"/>
      <c r="I4" s="675"/>
    </row>
    <row r="5" spans="2:23" ht="38.1" customHeight="1" x14ac:dyDescent="0.85">
      <c r="B5" s="1771" t="s">
        <v>1864</v>
      </c>
      <c r="C5" s="1771"/>
      <c r="D5" s="1771"/>
      <c r="E5" s="1771"/>
      <c r="F5" s="1771"/>
      <c r="G5" s="1771"/>
      <c r="H5" s="1771"/>
      <c r="I5" s="1771"/>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086" customFormat="1" ht="20.100000000000001" customHeight="1" x14ac:dyDescent="0.2">
      <c r="B7" s="1087" t="s">
        <v>714</v>
      </c>
      <c r="C7" s="1398"/>
      <c r="D7" s="1398"/>
      <c r="E7" s="1398"/>
      <c r="F7" s="1398"/>
      <c r="G7" s="1398"/>
      <c r="H7" s="1398"/>
      <c r="I7" s="1088" t="s">
        <v>1724</v>
      </c>
    </row>
    <row r="8" spans="2:23" ht="16.5" customHeight="1" thickBot="1" x14ac:dyDescent="0.7">
      <c r="B8" s="101"/>
      <c r="C8" s="1567"/>
      <c r="D8" s="1567"/>
      <c r="E8" s="1567"/>
      <c r="F8" s="1568"/>
      <c r="G8" s="1568"/>
      <c r="H8" s="1568"/>
      <c r="I8" s="99"/>
      <c r="J8" s="42"/>
      <c r="K8" s="42"/>
      <c r="L8" s="42"/>
      <c r="M8" s="42"/>
      <c r="N8" s="42"/>
      <c r="O8" s="42"/>
      <c r="P8" s="42"/>
      <c r="R8" s="42"/>
      <c r="S8" s="42"/>
      <c r="T8" s="42"/>
      <c r="U8" s="42"/>
    </row>
    <row r="9" spans="2:23" s="257" customFormat="1" ht="24.95" customHeight="1" thickTop="1" x14ac:dyDescent="0.7">
      <c r="B9" s="1959" t="s">
        <v>885</v>
      </c>
      <c r="C9" s="1758">
        <v>2014</v>
      </c>
      <c r="D9" s="1758" t="s">
        <v>1887</v>
      </c>
      <c r="E9" s="1758" t="s">
        <v>1889</v>
      </c>
      <c r="F9" s="1758" t="s">
        <v>1576</v>
      </c>
      <c r="G9" s="1758">
        <v>2018</v>
      </c>
      <c r="H9" s="1758" t="s">
        <v>1621</v>
      </c>
      <c r="I9" s="1962" t="s">
        <v>884</v>
      </c>
    </row>
    <row r="10" spans="2:23" s="257" customFormat="1" ht="24.95" customHeight="1" x14ac:dyDescent="0.7">
      <c r="B10" s="1960"/>
      <c r="C10" s="1759"/>
      <c r="D10" s="1759"/>
      <c r="E10" s="1759"/>
      <c r="F10" s="1759"/>
      <c r="G10" s="1759"/>
      <c r="H10" s="1759"/>
      <c r="I10" s="1991"/>
    </row>
    <row r="11" spans="2:23" s="257" customFormat="1" ht="24.95" customHeight="1" x14ac:dyDescent="0.7">
      <c r="B11" s="1961"/>
      <c r="C11" s="1760"/>
      <c r="D11" s="1760"/>
      <c r="E11" s="1760"/>
      <c r="F11" s="1760"/>
      <c r="G11" s="1760"/>
      <c r="H11" s="1760"/>
      <c r="I11" s="1992"/>
    </row>
    <row r="12" spans="2:23" s="257" customFormat="1" ht="15" customHeight="1" x14ac:dyDescent="0.7">
      <c r="B12" s="481"/>
      <c r="C12" s="562"/>
      <c r="D12" s="562"/>
      <c r="E12" s="562"/>
      <c r="F12" s="562"/>
      <c r="G12" s="562"/>
      <c r="H12" s="562"/>
      <c r="I12" s="572"/>
      <c r="N12" s="1389"/>
      <c r="O12" s="1389"/>
      <c r="P12" s="1389"/>
    </row>
    <row r="13" spans="2:23" s="364" customFormat="1" ht="38.1" customHeight="1" x14ac:dyDescent="0.2">
      <c r="B13" s="1306" t="s">
        <v>221</v>
      </c>
      <c r="C13" s="1269"/>
      <c r="D13" s="1269"/>
      <c r="E13" s="1269"/>
      <c r="F13" s="1269"/>
      <c r="G13" s="1269"/>
      <c r="H13" s="1269"/>
      <c r="I13" s="1396" t="s">
        <v>222</v>
      </c>
      <c r="J13" s="1391"/>
      <c r="K13" s="1391"/>
      <c r="L13" s="1391"/>
      <c r="M13" s="1391"/>
      <c r="N13" s="589"/>
      <c r="O13" s="589"/>
      <c r="P13" s="589"/>
    </row>
    <row r="14" spans="2:23" s="364" customFormat="1" ht="30.75" x14ac:dyDescent="0.2">
      <c r="B14" s="1090"/>
      <c r="C14" s="1269"/>
      <c r="D14" s="1269"/>
      <c r="E14" s="1269"/>
      <c r="F14" s="1269"/>
      <c r="G14" s="1269"/>
      <c r="H14" s="1269"/>
      <c r="I14" s="836"/>
    </row>
    <row r="15" spans="2:23" s="359" customFormat="1" ht="38.1" customHeight="1" x14ac:dyDescent="0.2">
      <c r="B15" s="1394" t="s">
        <v>437</v>
      </c>
      <c r="C15" s="860">
        <v>7002931.7533019967</v>
      </c>
      <c r="D15" s="860">
        <v>8854361.1950335596</v>
      </c>
      <c r="E15" s="860">
        <v>11225797.906833353</v>
      </c>
      <c r="F15" s="860">
        <v>14895414.730329094</v>
      </c>
      <c r="G15" s="860">
        <v>16970133</v>
      </c>
      <c r="H15" s="860">
        <v>21286145</v>
      </c>
      <c r="I15" s="709" t="s">
        <v>766</v>
      </c>
    </row>
    <row r="16" spans="2:23" s="364" customFormat="1" ht="38.1" customHeight="1" x14ac:dyDescent="0.2">
      <c r="B16" s="1090" t="s">
        <v>767</v>
      </c>
      <c r="C16" s="864">
        <v>3390916.9027822968</v>
      </c>
      <c r="D16" s="864">
        <v>4121705.4661655445</v>
      </c>
      <c r="E16" s="864">
        <v>5108765.0306282267</v>
      </c>
      <c r="F16" s="864">
        <v>6578241.6380252596</v>
      </c>
      <c r="G16" s="864">
        <v>7381966</v>
      </c>
      <c r="H16" s="864">
        <v>9381827</v>
      </c>
      <c r="I16" s="836" t="s">
        <v>768</v>
      </c>
      <c r="J16" s="359"/>
      <c r="K16" s="359"/>
      <c r="L16" s="359"/>
      <c r="M16" s="359"/>
      <c r="N16" s="359"/>
      <c r="P16" s="359"/>
    </row>
    <row r="17" spans="2:16" s="364" customFormat="1" ht="38.1" customHeight="1" x14ac:dyDescent="0.2">
      <c r="B17" s="1089" t="s">
        <v>769</v>
      </c>
      <c r="C17" s="860">
        <v>3612014.8505197</v>
      </c>
      <c r="D17" s="860">
        <v>4732655.7288680151</v>
      </c>
      <c r="E17" s="860">
        <v>6117032.8762051258</v>
      </c>
      <c r="F17" s="860">
        <v>8317173.0923038349</v>
      </c>
      <c r="G17" s="860">
        <v>9588167</v>
      </c>
      <c r="H17" s="860">
        <v>11904318</v>
      </c>
      <c r="I17" s="709" t="s">
        <v>770</v>
      </c>
      <c r="J17" s="359"/>
      <c r="K17" s="359"/>
      <c r="L17" s="359"/>
      <c r="M17" s="359"/>
      <c r="N17" s="359"/>
      <c r="P17" s="359"/>
    </row>
    <row r="18" spans="2:16" s="364" customFormat="1" ht="38.1" customHeight="1" x14ac:dyDescent="0.2">
      <c r="B18" s="1090" t="s">
        <v>771</v>
      </c>
      <c r="C18" s="864">
        <v>170464.81629552122</v>
      </c>
      <c r="D18" s="864">
        <v>199402.45236166212</v>
      </c>
      <c r="E18" s="864">
        <v>244632.18548870058</v>
      </c>
      <c r="F18" s="864">
        <v>329583.74594235944</v>
      </c>
      <c r="G18" s="864">
        <v>384670</v>
      </c>
      <c r="H18" s="864">
        <v>456851</v>
      </c>
      <c r="I18" s="836" t="s">
        <v>772</v>
      </c>
      <c r="J18" s="359"/>
      <c r="K18" s="359"/>
      <c r="L18" s="359"/>
      <c r="M18" s="359"/>
      <c r="N18" s="359"/>
      <c r="P18" s="359"/>
    </row>
    <row r="19" spans="2:16" s="364" customFormat="1" ht="38.1" customHeight="1" x14ac:dyDescent="0.2">
      <c r="B19" s="1090" t="s">
        <v>773</v>
      </c>
      <c r="C19" s="864">
        <v>3441550.0342241791</v>
      </c>
      <c r="D19" s="864">
        <v>4533253.2765063532</v>
      </c>
      <c r="E19" s="864">
        <v>5872400.690716425</v>
      </c>
      <c r="F19" s="864">
        <v>7987589.5463614706</v>
      </c>
      <c r="G19" s="864">
        <v>9203497</v>
      </c>
      <c r="H19" s="864">
        <v>11447467</v>
      </c>
      <c r="I19" s="836" t="s">
        <v>870</v>
      </c>
      <c r="J19" s="359"/>
      <c r="K19" s="359"/>
      <c r="L19" s="359"/>
      <c r="M19" s="359"/>
      <c r="N19" s="359"/>
      <c r="P19" s="359"/>
    </row>
    <row r="20" spans="2:16" s="364" customFormat="1" ht="38.1" customHeight="1" x14ac:dyDescent="0.2">
      <c r="B20" s="1090" t="s">
        <v>34</v>
      </c>
      <c r="C20" s="864">
        <v>-39764.704470825098</v>
      </c>
      <c r="D20" s="864">
        <v>67759.06</v>
      </c>
      <c r="E20" s="864">
        <v>416349.234</v>
      </c>
      <c r="F20" s="864">
        <v>442522.5</v>
      </c>
      <c r="G20" s="864">
        <v>796251</v>
      </c>
      <c r="H20" s="864">
        <v>887190</v>
      </c>
      <c r="I20" s="836" t="s">
        <v>3</v>
      </c>
      <c r="J20" s="359"/>
      <c r="K20" s="359"/>
      <c r="L20" s="359"/>
      <c r="M20" s="359"/>
      <c r="N20" s="359"/>
      <c r="P20" s="359"/>
    </row>
    <row r="21" spans="2:16" s="364" customFormat="1" ht="38.1" customHeight="1" x14ac:dyDescent="0.2">
      <c r="B21" s="1090" t="s">
        <v>834</v>
      </c>
      <c r="C21" s="864">
        <v>3651779.5549905249</v>
      </c>
      <c r="D21" s="864">
        <v>4664896.6688680155</v>
      </c>
      <c r="E21" s="864">
        <v>5700683.6422051257</v>
      </c>
      <c r="F21" s="864">
        <v>7874650.5923038349</v>
      </c>
      <c r="G21" s="864">
        <v>8791916</v>
      </c>
      <c r="H21" s="864">
        <v>11017128</v>
      </c>
      <c r="I21" s="836" t="s">
        <v>219</v>
      </c>
      <c r="J21" s="359"/>
      <c r="K21" s="359"/>
      <c r="L21" s="359"/>
      <c r="M21" s="359"/>
      <c r="N21" s="359"/>
      <c r="P21" s="359"/>
    </row>
    <row r="22" spans="2:16" s="359" customFormat="1" ht="38.1" customHeight="1" x14ac:dyDescent="0.2">
      <c r="B22" s="1089" t="s">
        <v>2</v>
      </c>
      <c r="C22" s="860">
        <v>3481314.7386950036</v>
      </c>
      <c r="D22" s="860">
        <v>4465494.2165063536</v>
      </c>
      <c r="E22" s="860">
        <v>5456051.4567164248</v>
      </c>
      <c r="F22" s="860">
        <v>7545066.8463614751</v>
      </c>
      <c r="G22" s="860">
        <v>8407246</v>
      </c>
      <c r="H22" s="860">
        <v>10560277</v>
      </c>
      <c r="I22" s="709" t="s">
        <v>220</v>
      </c>
    </row>
    <row r="23" spans="2:16" s="364" customFormat="1" ht="35.1" customHeight="1" thickBot="1" x14ac:dyDescent="0.25">
      <c r="B23" s="1395"/>
      <c r="C23" s="1520"/>
      <c r="D23" s="1520"/>
      <c r="E23" s="1520"/>
      <c r="F23" s="1520"/>
      <c r="G23" s="1520"/>
      <c r="H23" s="1520"/>
      <c r="I23" s="1397"/>
      <c r="K23" s="359"/>
      <c r="L23" s="359"/>
      <c r="M23" s="359"/>
      <c r="N23" s="359"/>
      <c r="O23" s="359"/>
      <c r="P23" s="359"/>
    </row>
    <row r="24" spans="2:16" s="364" customFormat="1" ht="15" customHeight="1" thickTop="1" x14ac:dyDescent="0.2">
      <c r="B24" s="1090"/>
      <c r="C24" s="864"/>
      <c r="D24" s="864"/>
      <c r="E24" s="864"/>
      <c r="F24" s="864"/>
      <c r="G24" s="864"/>
      <c r="H24" s="864"/>
      <c r="I24" s="836"/>
      <c r="K24" s="359"/>
      <c r="L24" s="359"/>
      <c r="M24" s="359"/>
      <c r="N24" s="359"/>
      <c r="O24" s="359"/>
      <c r="P24" s="359"/>
    </row>
    <row r="25" spans="2:16" s="364" customFormat="1" ht="38.1" customHeight="1" x14ac:dyDescent="0.2">
      <c r="B25" s="1306" t="s">
        <v>51</v>
      </c>
      <c r="C25" s="1392"/>
      <c r="D25" s="1392"/>
      <c r="E25" s="1392"/>
      <c r="F25" s="1392"/>
      <c r="G25" s="1392"/>
      <c r="H25" s="1392"/>
      <c r="I25" s="835" t="s">
        <v>406</v>
      </c>
      <c r="J25" s="1393"/>
      <c r="K25" s="359"/>
      <c r="L25" s="359"/>
      <c r="M25" s="359"/>
      <c r="N25" s="359"/>
      <c r="O25" s="359"/>
      <c r="P25" s="359"/>
    </row>
    <row r="26" spans="2:16" s="364" customFormat="1" ht="30.75" x14ac:dyDescent="0.2">
      <c r="B26" s="1090"/>
      <c r="C26" s="1392"/>
      <c r="D26" s="1392"/>
      <c r="E26" s="1392"/>
      <c r="F26" s="1392"/>
      <c r="G26" s="1392"/>
      <c r="H26" s="1392"/>
      <c r="I26" s="836"/>
      <c r="K26" s="359"/>
      <c r="L26" s="359"/>
      <c r="M26" s="359"/>
      <c r="N26" s="359"/>
      <c r="O26" s="359"/>
      <c r="P26" s="359"/>
    </row>
    <row r="27" spans="2:16" s="359" customFormat="1" ht="38.1" customHeight="1" x14ac:dyDescent="0.2">
      <c r="B27" s="1394" t="s">
        <v>437</v>
      </c>
      <c r="C27" s="860">
        <v>1403029.9949579514</v>
      </c>
      <c r="D27" s="860">
        <v>1369358.5933216223</v>
      </c>
      <c r="E27" s="860">
        <v>1314056.06486337</v>
      </c>
      <c r="F27" s="860">
        <v>1351728.3753804949</v>
      </c>
      <c r="G27" s="860">
        <v>1399912</v>
      </c>
      <c r="H27" s="860">
        <v>1428958</v>
      </c>
      <c r="I27" s="709" t="s">
        <v>766</v>
      </c>
    </row>
    <row r="28" spans="2:16" s="364" customFormat="1" ht="38.1" customHeight="1" x14ac:dyDescent="0.2">
      <c r="B28" s="1090" t="s">
        <v>767</v>
      </c>
      <c r="C28" s="864">
        <v>654559.48743012885</v>
      </c>
      <c r="D28" s="864">
        <v>644744.04636057501</v>
      </c>
      <c r="E28" s="864">
        <v>630239.89662894316</v>
      </c>
      <c r="F28" s="864">
        <v>672888.21296266501</v>
      </c>
      <c r="G28" s="864">
        <v>711053</v>
      </c>
      <c r="H28" s="864">
        <v>714283</v>
      </c>
      <c r="I28" s="836" t="s">
        <v>768</v>
      </c>
      <c r="K28" s="359"/>
      <c r="L28" s="359"/>
      <c r="M28" s="359"/>
      <c r="N28" s="359"/>
      <c r="O28" s="359"/>
      <c r="P28" s="359"/>
    </row>
    <row r="29" spans="2:16" s="364" customFormat="1" ht="38.1" customHeight="1" x14ac:dyDescent="0.2">
      <c r="B29" s="1089" t="s">
        <v>769</v>
      </c>
      <c r="C29" s="860">
        <v>748470.50752782251</v>
      </c>
      <c r="D29" s="860">
        <v>724614.54696104734</v>
      </c>
      <c r="E29" s="860">
        <v>683816.16823442688</v>
      </c>
      <c r="F29" s="860">
        <v>678840.16241782985</v>
      </c>
      <c r="G29" s="860">
        <v>688859</v>
      </c>
      <c r="H29" s="860">
        <v>714675</v>
      </c>
      <c r="I29" s="709" t="s">
        <v>770</v>
      </c>
      <c r="K29" s="359"/>
      <c r="L29" s="359"/>
      <c r="M29" s="359"/>
      <c r="N29" s="359"/>
      <c r="O29" s="359"/>
      <c r="P29" s="359"/>
    </row>
    <row r="30" spans="2:16" s="364" customFormat="1" ht="38.1" customHeight="1" x14ac:dyDescent="0.2">
      <c r="B30" s="1090" t="s">
        <v>771</v>
      </c>
      <c r="C30" s="864">
        <v>29622.10418842818</v>
      </c>
      <c r="D30" s="864">
        <v>28464.44519872297</v>
      </c>
      <c r="E30" s="864">
        <v>27001.743824569839</v>
      </c>
      <c r="F30" s="864">
        <v>28129.141111665569</v>
      </c>
      <c r="G30" s="864">
        <v>30081</v>
      </c>
      <c r="H30" s="864">
        <v>30600</v>
      </c>
      <c r="I30" s="836" t="s">
        <v>772</v>
      </c>
      <c r="K30" s="359"/>
      <c r="L30" s="359"/>
      <c r="M30" s="359"/>
      <c r="N30" s="359"/>
      <c r="O30" s="359"/>
      <c r="P30" s="359"/>
    </row>
    <row r="31" spans="2:16" s="364" customFormat="1" ht="38.1" customHeight="1" x14ac:dyDescent="0.2">
      <c r="B31" s="1090" t="s">
        <v>773</v>
      </c>
      <c r="C31" s="864">
        <v>718848.40333939414</v>
      </c>
      <c r="D31" s="864">
        <v>696149.30176232499</v>
      </c>
      <c r="E31" s="864">
        <v>656813.92440986191</v>
      </c>
      <c r="F31" s="864">
        <v>650711.02130616433</v>
      </c>
      <c r="G31" s="864">
        <v>658778</v>
      </c>
      <c r="H31" s="864">
        <v>684075</v>
      </c>
      <c r="I31" s="836" t="s">
        <v>870</v>
      </c>
      <c r="K31" s="359"/>
      <c r="L31" s="359"/>
      <c r="M31" s="359"/>
      <c r="N31" s="359"/>
      <c r="O31" s="359"/>
      <c r="P31" s="359"/>
    </row>
    <row r="32" spans="2:16" s="364" customFormat="1" ht="38.1" customHeight="1" x14ac:dyDescent="0.2">
      <c r="B32" s="1090" t="s">
        <v>34</v>
      </c>
      <c r="C32" s="864">
        <v>-32801.426631939197</v>
      </c>
      <c r="D32" s="864">
        <v>3661.52708652823</v>
      </c>
      <c r="E32" s="864">
        <v>3451.5091006832599</v>
      </c>
      <c r="F32" s="864">
        <v>3953.5931021071701</v>
      </c>
      <c r="G32" s="864">
        <v>8218</v>
      </c>
      <c r="H32" s="864">
        <v>35885</v>
      </c>
      <c r="I32" s="836" t="s">
        <v>3</v>
      </c>
      <c r="K32" s="359"/>
      <c r="L32" s="359"/>
      <c r="M32" s="359"/>
      <c r="N32" s="359"/>
      <c r="O32" s="359"/>
      <c r="P32" s="359"/>
    </row>
    <row r="33" spans="2:16" s="364" customFormat="1" ht="38.1" customHeight="1" x14ac:dyDescent="0.2">
      <c r="B33" s="1090" t="s">
        <v>834</v>
      </c>
      <c r="C33" s="864">
        <v>781271.93415976176</v>
      </c>
      <c r="D33" s="864">
        <v>720953.01987451909</v>
      </c>
      <c r="E33" s="864">
        <v>680364.65913374361</v>
      </c>
      <c r="F33" s="864">
        <v>674886.56931572268</v>
      </c>
      <c r="G33" s="864">
        <v>680641</v>
      </c>
      <c r="H33" s="864">
        <v>678790</v>
      </c>
      <c r="I33" s="836" t="s">
        <v>219</v>
      </c>
      <c r="K33" s="359"/>
      <c r="L33" s="359"/>
      <c r="M33" s="359"/>
      <c r="N33" s="359"/>
      <c r="O33" s="359"/>
      <c r="P33" s="359"/>
    </row>
    <row r="34" spans="2:16" s="359" customFormat="1" ht="38.1" customHeight="1" x14ac:dyDescent="0.2">
      <c r="B34" s="1089" t="s">
        <v>2</v>
      </c>
      <c r="C34" s="860">
        <v>751649.82997133362</v>
      </c>
      <c r="D34" s="860">
        <v>692488.57467579609</v>
      </c>
      <c r="E34" s="860">
        <v>653362.91530917375</v>
      </c>
      <c r="F34" s="860">
        <v>646757.42820405716</v>
      </c>
      <c r="G34" s="860">
        <v>650560</v>
      </c>
      <c r="H34" s="860">
        <v>648190</v>
      </c>
      <c r="I34" s="709" t="s">
        <v>220</v>
      </c>
    </row>
    <row r="35" spans="2:16" s="257" customFormat="1" ht="35.1" customHeight="1" thickBot="1" x14ac:dyDescent="0.75">
      <c r="B35" s="574"/>
      <c r="C35" s="1521"/>
      <c r="D35" s="1521"/>
      <c r="E35" s="1521"/>
      <c r="F35" s="1521"/>
      <c r="G35" s="1521"/>
      <c r="H35" s="1521"/>
      <c r="I35" s="575"/>
      <c r="L35" s="358"/>
      <c r="M35" s="358"/>
      <c r="N35" s="358"/>
      <c r="O35" s="358"/>
      <c r="P35" s="358"/>
    </row>
    <row r="36" spans="2:16" ht="9" customHeight="1" thickTop="1" x14ac:dyDescent="0.5">
      <c r="B36" s="114"/>
      <c r="C36" s="115"/>
      <c r="D36" s="115"/>
      <c r="E36" s="115"/>
      <c r="F36" s="115"/>
      <c r="G36" s="115"/>
      <c r="H36" s="115"/>
      <c r="I36" s="115"/>
      <c r="J36" s="51"/>
      <c r="K36" s="51"/>
      <c r="L36" s="113"/>
      <c r="M36" s="113"/>
      <c r="N36" s="113"/>
      <c r="O36" s="113"/>
      <c r="P36" s="113"/>
    </row>
    <row r="37" spans="2:16" s="416" customFormat="1" ht="18.75" customHeight="1" x14ac:dyDescent="0.5">
      <c r="B37" s="333" t="s">
        <v>1750</v>
      </c>
      <c r="C37" s="333"/>
      <c r="D37" s="333"/>
      <c r="E37" s="333"/>
      <c r="F37" s="333"/>
      <c r="G37" s="333"/>
      <c r="H37" s="333"/>
      <c r="I37" s="333" t="s">
        <v>1751</v>
      </c>
      <c r="L37" s="417"/>
      <c r="M37" s="417"/>
      <c r="N37" s="417"/>
      <c r="O37" s="417"/>
      <c r="P37" s="1399"/>
    </row>
    <row r="38" spans="2:16" s="416" customFormat="1" ht="22.5" x14ac:dyDescent="0.5">
      <c r="B38" s="561"/>
      <c r="C38" s="1400"/>
      <c r="D38" s="1400"/>
      <c r="E38" s="1400"/>
      <c r="F38" s="1400"/>
      <c r="G38" s="1400"/>
      <c r="H38" s="1400"/>
      <c r="I38" s="697"/>
      <c r="L38" s="417"/>
      <c r="M38" s="417"/>
      <c r="N38" s="417"/>
      <c r="O38" s="417"/>
      <c r="P38" s="417"/>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78" t="s">
        <v>1865</v>
      </c>
      <c r="C3" s="1978"/>
      <c r="D3" s="1978"/>
      <c r="E3" s="1978"/>
      <c r="F3" s="1978"/>
      <c r="G3" s="1978"/>
      <c r="H3" s="1978"/>
      <c r="I3" s="1978"/>
      <c r="J3" s="109"/>
      <c r="K3" s="109"/>
      <c r="L3" s="109"/>
    </row>
    <row r="4" spans="2:20" s="5" customFormat="1" ht="25.5" customHeight="1" x14ac:dyDescent="0.5">
      <c r="B4" s="1519"/>
      <c r="C4" s="1519"/>
      <c r="D4" s="1519"/>
      <c r="E4" s="1519"/>
      <c r="F4" s="1519"/>
      <c r="G4" s="1519"/>
      <c r="H4" s="1519"/>
      <c r="I4" s="1519"/>
    </row>
    <row r="5" spans="2:20" ht="30" customHeight="1" x14ac:dyDescent="0.35">
      <c r="B5" s="1978" t="s">
        <v>1866</v>
      </c>
      <c r="C5" s="1978"/>
      <c r="D5" s="1978"/>
      <c r="E5" s="1978"/>
      <c r="F5" s="1978"/>
      <c r="G5" s="1978"/>
      <c r="H5" s="1978"/>
      <c r="I5" s="1978"/>
    </row>
    <row r="6" spans="2:20" s="5" customFormat="1" ht="19.5" customHeight="1" x14ac:dyDescent="0.65">
      <c r="C6" s="2"/>
      <c r="D6" s="2"/>
      <c r="E6" s="2"/>
      <c r="F6" s="2"/>
      <c r="G6" s="2"/>
      <c r="H6" s="2"/>
      <c r="I6" s="2"/>
      <c r="J6" s="2"/>
      <c r="K6" s="2"/>
      <c r="L6" s="2"/>
      <c r="M6" s="2"/>
      <c r="N6" s="2"/>
      <c r="O6" s="2"/>
      <c r="P6" s="2"/>
      <c r="Q6" s="2"/>
    </row>
    <row r="7" spans="2:20" s="416" customFormat="1" ht="22.5" customHeight="1" x14ac:dyDescent="0.5">
      <c r="B7" s="354" t="s">
        <v>1760</v>
      </c>
      <c r="G7" s="1565"/>
      <c r="H7" s="1565"/>
      <c r="I7" s="228" t="s">
        <v>1724</v>
      </c>
      <c r="K7" s="228"/>
    </row>
    <row r="8" spans="2:20" ht="18.75" customHeight="1" thickBot="1" x14ac:dyDescent="0.5">
      <c r="G8" s="106"/>
      <c r="H8" s="106"/>
    </row>
    <row r="9" spans="2:20" s="257" customFormat="1" ht="24.95" customHeight="1" thickTop="1" x14ac:dyDescent="0.7">
      <c r="B9" s="1768" t="s">
        <v>885</v>
      </c>
      <c r="C9" s="1758">
        <v>2014</v>
      </c>
      <c r="D9" s="1758" t="s">
        <v>1887</v>
      </c>
      <c r="E9" s="1758" t="s">
        <v>1889</v>
      </c>
      <c r="F9" s="1758" t="s">
        <v>1576</v>
      </c>
      <c r="G9" s="1758">
        <v>2018</v>
      </c>
      <c r="H9" s="1758" t="s">
        <v>1621</v>
      </c>
      <c r="I9" s="1765" t="s">
        <v>884</v>
      </c>
      <c r="K9" s="338"/>
    </row>
    <row r="10" spans="2:20" s="257" customFormat="1" ht="24.95" customHeight="1" x14ac:dyDescent="0.7">
      <c r="B10" s="1769"/>
      <c r="C10" s="1759"/>
      <c r="D10" s="1759"/>
      <c r="E10" s="1759"/>
      <c r="F10" s="1759"/>
      <c r="G10" s="1759"/>
      <c r="H10" s="1759"/>
      <c r="I10" s="1789"/>
    </row>
    <row r="11" spans="2:20" s="257" customFormat="1" ht="24.95" customHeight="1" x14ac:dyDescent="0.7">
      <c r="B11" s="1770"/>
      <c r="C11" s="1760"/>
      <c r="D11" s="1760"/>
      <c r="E11" s="1760"/>
      <c r="F11" s="1760"/>
      <c r="G11" s="1760"/>
      <c r="H11" s="1760"/>
      <c r="I11" s="1789"/>
    </row>
    <row r="12" spans="2:20" s="257" customFormat="1" ht="21" customHeight="1" x14ac:dyDescent="0.7">
      <c r="B12" s="1401"/>
      <c r="C12" s="1402"/>
      <c r="D12" s="1402"/>
      <c r="E12" s="1402"/>
      <c r="F12" s="1402"/>
      <c r="G12" s="1402"/>
      <c r="H12" s="1402"/>
      <c r="I12" s="1403"/>
    </row>
    <row r="13" spans="2:20" s="364" customFormat="1" ht="37.5" customHeight="1" x14ac:dyDescent="0.2">
      <c r="B13" s="832" t="s">
        <v>221</v>
      </c>
      <c r="C13" s="1405"/>
      <c r="D13" s="1405"/>
      <c r="E13" s="1405"/>
      <c r="F13" s="1405"/>
      <c r="G13" s="1405"/>
      <c r="H13" s="1405"/>
      <c r="I13" s="378" t="s">
        <v>222</v>
      </c>
    </row>
    <row r="14" spans="2:20" s="364" customFormat="1" ht="16.5" customHeight="1" x14ac:dyDescent="0.2">
      <c r="B14" s="832"/>
      <c r="C14" s="1407"/>
      <c r="D14" s="1407"/>
      <c r="E14" s="1407"/>
      <c r="F14" s="1407"/>
      <c r="G14" s="1407"/>
      <c r="H14" s="1407"/>
      <c r="I14" s="378"/>
    </row>
    <row r="15" spans="2:20" s="364" customFormat="1" ht="37.5" customHeight="1" x14ac:dyDescent="0.2">
      <c r="B15" s="594" t="s">
        <v>851</v>
      </c>
      <c r="C15" s="1407">
        <v>970191.72621779901</v>
      </c>
      <c r="D15" s="1407">
        <v>1584906.4559717388</v>
      </c>
      <c r="E15" s="1407">
        <v>2093999.1151744733</v>
      </c>
      <c r="F15" s="1407">
        <v>3392532.6761161298</v>
      </c>
      <c r="G15" s="1407">
        <v>3737623</v>
      </c>
      <c r="H15" s="1407">
        <v>4734793</v>
      </c>
      <c r="I15" s="606" t="s">
        <v>853</v>
      </c>
      <c r="J15" s="829"/>
      <c r="K15" s="829"/>
      <c r="L15" s="829"/>
      <c r="M15" s="829"/>
    </row>
    <row r="16" spans="2:20" s="364" customFormat="1" ht="37.5" customHeight="1" x14ac:dyDescent="0.2">
      <c r="B16" s="594" t="s">
        <v>4</v>
      </c>
      <c r="C16" s="1407">
        <v>629659.3158388359</v>
      </c>
      <c r="D16" s="1407">
        <v>661451.1248969431</v>
      </c>
      <c r="E16" s="1407">
        <v>921644.70664596488</v>
      </c>
      <c r="F16" s="1407">
        <v>1342155.0076059005</v>
      </c>
      <c r="G16" s="1407">
        <v>1708887</v>
      </c>
      <c r="H16" s="1407">
        <v>2064307</v>
      </c>
      <c r="I16" s="606" t="s">
        <v>644</v>
      </c>
      <c r="J16" s="829"/>
      <c r="K16" s="829"/>
      <c r="L16" s="829"/>
      <c r="M16" s="829"/>
    </row>
    <row r="17" spans="2:19" s="364" customFormat="1" ht="37.5" customHeight="1" x14ac:dyDescent="0.2">
      <c r="B17" s="594" t="s">
        <v>396</v>
      </c>
      <c r="C17" s="1407">
        <v>74511.215906388854</v>
      </c>
      <c r="D17" s="1407">
        <v>61344.268083799718</v>
      </c>
      <c r="E17" s="1407">
        <v>64077.080051772558</v>
      </c>
      <c r="F17" s="1407">
        <v>66119.641613316169</v>
      </c>
      <c r="G17" s="1407">
        <v>70938</v>
      </c>
      <c r="H17" s="1407">
        <v>88008</v>
      </c>
      <c r="I17" s="606" t="s">
        <v>695</v>
      </c>
      <c r="J17" s="829"/>
      <c r="K17" s="829"/>
      <c r="L17" s="829"/>
      <c r="M17" s="829"/>
    </row>
    <row r="18" spans="2:19" s="364" customFormat="1" ht="37.5" customHeight="1" x14ac:dyDescent="0.2">
      <c r="B18" s="594" t="s">
        <v>397</v>
      </c>
      <c r="C18" s="1407">
        <v>579102.62304471713</v>
      </c>
      <c r="D18" s="1407">
        <v>836232.903849127</v>
      </c>
      <c r="E18" s="1407">
        <v>1221203.4222243996</v>
      </c>
      <c r="F18" s="1407">
        <v>1441493.1312343439</v>
      </c>
      <c r="G18" s="1407">
        <v>1625318</v>
      </c>
      <c r="H18" s="1407">
        <v>2224403</v>
      </c>
      <c r="I18" s="606" t="s">
        <v>696</v>
      </c>
      <c r="J18" s="829"/>
      <c r="K18" s="829"/>
      <c r="L18" s="829"/>
      <c r="M18" s="829"/>
    </row>
    <row r="19" spans="2:19" s="364" customFormat="1" ht="37.5" customHeight="1" x14ac:dyDescent="0.2">
      <c r="B19" s="594" t="s">
        <v>1577</v>
      </c>
      <c r="C19" s="1407">
        <v>473810.45264597546</v>
      </c>
      <c r="D19" s="1407">
        <v>575201.80929740774</v>
      </c>
      <c r="E19" s="1407">
        <v>594752.88414485892</v>
      </c>
      <c r="F19" s="1407">
        <v>625841.23483552493</v>
      </c>
      <c r="G19" s="1407">
        <v>887798</v>
      </c>
      <c r="H19" s="1407">
        <v>1056538</v>
      </c>
      <c r="I19" s="606" t="s">
        <v>698</v>
      </c>
      <c r="J19" s="829"/>
      <c r="K19" s="829"/>
      <c r="L19" s="829"/>
      <c r="M19" s="829"/>
    </row>
    <row r="20" spans="2:19" s="364" customFormat="1" ht="37.5" customHeight="1" x14ac:dyDescent="0.2">
      <c r="B20" s="594" t="s">
        <v>259</v>
      </c>
      <c r="C20" s="1407">
        <v>149654.71667794837</v>
      </c>
      <c r="D20" s="1407">
        <v>148800.49570635951</v>
      </c>
      <c r="E20" s="1407">
        <v>167983.94087870521</v>
      </c>
      <c r="F20" s="1407">
        <v>152754.82768528914</v>
      </c>
      <c r="G20" s="1407">
        <v>178579</v>
      </c>
      <c r="H20" s="1407">
        <v>196921</v>
      </c>
      <c r="I20" s="606" t="s">
        <v>699</v>
      </c>
      <c r="J20" s="829"/>
      <c r="K20" s="829"/>
      <c r="L20" s="829"/>
      <c r="M20" s="829"/>
    </row>
    <row r="21" spans="2:19" s="364" customFormat="1" ht="37.5" customHeight="1" x14ac:dyDescent="0.2">
      <c r="B21" s="594" t="s">
        <v>399</v>
      </c>
      <c r="C21" s="1407">
        <v>174883.4291991053</v>
      </c>
      <c r="D21" s="1407">
        <v>243555.34251502407</v>
      </c>
      <c r="E21" s="1407">
        <v>332022.43479342846</v>
      </c>
      <c r="F21" s="1407">
        <v>366792.85887548944</v>
      </c>
      <c r="G21" s="1407">
        <v>434004</v>
      </c>
      <c r="H21" s="1407">
        <v>484934</v>
      </c>
      <c r="I21" s="606" t="s">
        <v>645</v>
      </c>
      <c r="J21" s="829"/>
      <c r="K21" s="829"/>
      <c r="L21" s="829"/>
      <c r="M21" s="829"/>
    </row>
    <row r="22" spans="2:19" s="364" customFormat="1" ht="37.5" customHeight="1" x14ac:dyDescent="0.2">
      <c r="B22" s="594" t="s">
        <v>400</v>
      </c>
      <c r="C22" s="1407">
        <v>557116.75255156844</v>
      </c>
      <c r="D22" s="1407">
        <v>616392.65694300889</v>
      </c>
      <c r="E22" s="1407">
        <v>715818.28838355676</v>
      </c>
      <c r="F22" s="1407">
        <v>923345</v>
      </c>
      <c r="G22" s="1407">
        <v>938203</v>
      </c>
      <c r="H22" s="1407">
        <v>1046903</v>
      </c>
      <c r="I22" s="606" t="s">
        <v>926</v>
      </c>
      <c r="J22" s="829"/>
      <c r="K22" s="829"/>
      <c r="L22" s="829"/>
      <c r="M22" s="829"/>
    </row>
    <row r="23" spans="2:19" s="364" customFormat="1" ht="37.5" customHeight="1" x14ac:dyDescent="0.2">
      <c r="B23" s="594" t="s">
        <v>121</v>
      </c>
      <c r="C23" s="1407">
        <v>3084.6184373617061</v>
      </c>
      <c r="D23" s="1407">
        <v>4770.6716046053107</v>
      </c>
      <c r="E23" s="1407">
        <v>5531.0039079658391</v>
      </c>
      <c r="F23" s="1407">
        <v>6138.4143378420804</v>
      </c>
      <c r="G23" s="1407">
        <v>6816.5844641114199</v>
      </c>
      <c r="H23" s="1407">
        <v>7511</v>
      </c>
      <c r="I23" s="606" t="s">
        <v>1265</v>
      </c>
      <c r="J23" s="829"/>
      <c r="K23" s="829"/>
      <c r="L23" s="829"/>
      <c r="M23" s="829"/>
    </row>
    <row r="24" spans="2:19" s="359" customFormat="1" ht="37.5" customHeight="1" x14ac:dyDescent="0.2">
      <c r="B24" s="592" t="s">
        <v>122</v>
      </c>
      <c r="C24" s="1408">
        <v>3612014.8505197009</v>
      </c>
      <c r="D24" s="1408">
        <v>4732655.7288680142</v>
      </c>
      <c r="E24" s="1408">
        <v>6117032.8762051258</v>
      </c>
      <c r="F24" s="1408">
        <v>8317172.792303836</v>
      </c>
      <c r="G24" s="1408">
        <v>9588166.5844641123</v>
      </c>
      <c r="H24" s="1408">
        <v>11904318</v>
      </c>
      <c r="I24" s="604" t="s">
        <v>332</v>
      </c>
      <c r="J24" s="829"/>
      <c r="K24" s="829"/>
      <c r="L24" s="829"/>
      <c r="M24" s="829"/>
      <c r="N24" s="364"/>
      <c r="O24" s="364"/>
      <c r="P24" s="364"/>
      <c r="Q24" s="364"/>
      <c r="R24" s="364"/>
    </row>
    <row r="25" spans="2:19" s="364" customFormat="1" ht="36" customHeight="1" thickBot="1" x14ac:dyDescent="0.25">
      <c r="B25" s="1409"/>
      <c r="C25" s="1660"/>
      <c r="D25" s="1660"/>
      <c r="E25" s="1660"/>
      <c r="F25" s="1660"/>
      <c r="G25" s="1660"/>
      <c r="H25" s="1660"/>
      <c r="I25" s="1371"/>
      <c r="J25" s="829"/>
      <c r="K25" s="829"/>
      <c r="L25" s="829"/>
      <c r="M25" s="829"/>
      <c r="N25" s="829"/>
      <c r="O25" s="829"/>
      <c r="P25" s="829"/>
      <c r="Q25" s="829"/>
      <c r="R25" s="829"/>
      <c r="S25" s="829"/>
    </row>
    <row r="26" spans="2:19" s="364" customFormat="1" ht="18.75" customHeight="1" thickTop="1" x14ac:dyDescent="0.2">
      <c r="B26" s="832"/>
      <c r="C26" s="1383"/>
      <c r="D26" s="1383"/>
      <c r="E26" s="1383"/>
      <c r="F26" s="1383"/>
      <c r="G26" s="1383"/>
      <c r="H26" s="1383"/>
      <c r="I26" s="378"/>
      <c r="J26" s="829"/>
      <c r="K26" s="829"/>
      <c r="L26" s="829"/>
      <c r="M26" s="829"/>
      <c r="N26" s="829"/>
      <c r="O26" s="829"/>
      <c r="P26" s="829"/>
      <c r="Q26" s="829"/>
      <c r="R26" s="829"/>
    </row>
    <row r="27" spans="2:19" s="364" customFormat="1" ht="37.5" customHeight="1" x14ac:dyDescent="0.2">
      <c r="B27" s="832" t="s">
        <v>51</v>
      </c>
      <c r="C27" s="1405"/>
      <c r="D27" s="1405"/>
      <c r="E27" s="1405"/>
      <c r="F27" s="1405"/>
      <c r="G27" s="1405"/>
      <c r="H27" s="1405"/>
      <c r="I27" s="378" t="s">
        <v>406</v>
      </c>
      <c r="J27" s="829"/>
      <c r="K27" s="829"/>
      <c r="L27" s="829"/>
      <c r="M27" s="829"/>
      <c r="N27" s="829"/>
      <c r="O27" s="829"/>
      <c r="P27" s="829"/>
      <c r="Q27" s="829"/>
      <c r="R27" s="829"/>
    </row>
    <row r="28" spans="2:19" s="364" customFormat="1" ht="15.75" customHeight="1" x14ac:dyDescent="0.2">
      <c r="B28" s="832"/>
      <c r="C28" s="1407"/>
      <c r="D28" s="1407"/>
      <c r="E28" s="1407"/>
      <c r="F28" s="1407"/>
      <c r="G28" s="1407"/>
      <c r="H28" s="1407"/>
      <c r="I28" s="378"/>
      <c r="J28" s="829"/>
      <c r="K28" s="829"/>
      <c r="L28" s="829"/>
      <c r="M28" s="829"/>
      <c r="N28" s="829"/>
      <c r="O28" s="829"/>
      <c r="P28" s="829"/>
      <c r="Q28" s="829"/>
      <c r="R28" s="829"/>
    </row>
    <row r="29" spans="2:19" s="364" customFormat="1" ht="37.5" customHeight="1" x14ac:dyDescent="0.2">
      <c r="B29" s="594" t="s">
        <v>851</v>
      </c>
      <c r="C29" s="1407">
        <v>103666.06134661328</v>
      </c>
      <c r="D29" s="1407">
        <v>111903.88843462151</v>
      </c>
      <c r="E29" s="1407">
        <v>109704.84548324739</v>
      </c>
      <c r="F29" s="1407">
        <v>114323.13964442197</v>
      </c>
      <c r="G29" s="1407">
        <v>97454</v>
      </c>
      <c r="H29" s="1407">
        <v>103199</v>
      </c>
      <c r="I29" s="606" t="s">
        <v>853</v>
      </c>
      <c r="J29" s="829"/>
      <c r="K29" s="829"/>
      <c r="L29" s="829"/>
      <c r="M29" s="829"/>
      <c r="N29" s="829"/>
      <c r="O29" s="829"/>
      <c r="P29" s="829"/>
      <c r="Q29" s="829"/>
      <c r="R29" s="829"/>
    </row>
    <row r="30" spans="2:19" s="364" customFormat="1" ht="37.5" customHeight="1" x14ac:dyDescent="0.2">
      <c r="B30" s="594" t="s">
        <v>4</v>
      </c>
      <c r="C30" s="1407">
        <v>61753</v>
      </c>
      <c r="D30" s="1407">
        <v>73045.265809398596</v>
      </c>
      <c r="E30" s="1407">
        <v>61753.720884629438</v>
      </c>
      <c r="F30" s="1407">
        <v>76511.979370861125</v>
      </c>
      <c r="G30" s="1407">
        <v>94428</v>
      </c>
      <c r="H30" s="1407">
        <v>98868</v>
      </c>
      <c r="I30" s="606" t="s">
        <v>644</v>
      </c>
      <c r="J30" s="829"/>
      <c r="K30" s="829"/>
      <c r="L30" s="829"/>
      <c r="M30" s="829"/>
      <c r="N30" s="829"/>
      <c r="O30" s="829"/>
      <c r="P30" s="829"/>
      <c r="Q30" s="829"/>
      <c r="R30" s="829"/>
    </row>
    <row r="31" spans="2:19" s="364" customFormat="1" ht="37.5" customHeight="1" x14ac:dyDescent="0.2">
      <c r="B31" s="594" t="s">
        <v>396</v>
      </c>
      <c r="C31" s="1407">
        <v>28895.212771178412</v>
      </c>
      <c r="D31" s="1407">
        <v>27977.114819193252</v>
      </c>
      <c r="E31" s="1407">
        <v>27187.559778133225</v>
      </c>
      <c r="F31" s="1407">
        <v>27021.588774989676</v>
      </c>
      <c r="G31" s="1407">
        <v>27255</v>
      </c>
      <c r="H31" s="1407">
        <v>28174</v>
      </c>
      <c r="I31" s="606" t="s">
        <v>695</v>
      </c>
      <c r="J31" s="829"/>
      <c r="K31" s="829"/>
      <c r="L31" s="829"/>
      <c r="M31" s="829"/>
      <c r="N31" s="829"/>
      <c r="O31" s="829"/>
      <c r="P31" s="829"/>
      <c r="Q31" s="829"/>
      <c r="R31" s="829"/>
    </row>
    <row r="32" spans="2:19" s="364" customFormat="1" ht="37.5" customHeight="1" x14ac:dyDescent="0.2">
      <c r="B32" s="594" t="s">
        <v>397</v>
      </c>
      <c r="C32" s="1407">
        <v>91224.368099854793</v>
      </c>
      <c r="D32" s="1407">
        <v>97507.643009055202</v>
      </c>
      <c r="E32" s="1407">
        <v>93744.518444470887</v>
      </c>
      <c r="F32" s="1407">
        <v>104472.47576616339</v>
      </c>
      <c r="G32" s="1407">
        <v>111811</v>
      </c>
      <c r="H32" s="1407">
        <v>114955</v>
      </c>
      <c r="I32" s="606" t="s">
        <v>696</v>
      </c>
      <c r="J32" s="829"/>
      <c r="K32" s="829"/>
      <c r="L32" s="829"/>
      <c r="M32" s="829"/>
      <c r="N32" s="829"/>
      <c r="O32" s="829"/>
      <c r="P32" s="829"/>
      <c r="Q32" s="829"/>
      <c r="R32" s="829"/>
    </row>
    <row r="33" spans="2:18" s="364" customFormat="1" ht="37.5" customHeight="1" x14ac:dyDescent="0.2">
      <c r="B33" s="594" t="s">
        <v>1577</v>
      </c>
      <c r="C33" s="1407">
        <v>134035.24127852501</v>
      </c>
      <c r="D33" s="1407">
        <v>121230.1143027103</v>
      </c>
      <c r="E33" s="1407">
        <v>123299.83144121303</v>
      </c>
      <c r="F33" s="1407">
        <v>124819.65997828198</v>
      </c>
      <c r="G33" s="1407">
        <v>127339</v>
      </c>
      <c r="H33" s="1407">
        <v>129057</v>
      </c>
      <c r="I33" s="606" t="s">
        <v>698</v>
      </c>
      <c r="J33" s="829"/>
      <c r="K33" s="829"/>
      <c r="L33" s="829"/>
      <c r="M33" s="829"/>
      <c r="N33" s="829"/>
      <c r="O33" s="829"/>
      <c r="P33" s="829"/>
      <c r="Q33" s="829"/>
      <c r="R33" s="829"/>
    </row>
    <row r="34" spans="2:18" s="364" customFormat="1" ht="37.5" customHeight="1" x14ac:dyDescent="0.2">
      <c r="B34" s="594" t="s">
        <v>259</v>
      </c>
      <c r="C34" s="1407">
        <v>41990.147752078614</v>
      </c>
      <c r="D34" s="1407">
        <v>24137.680588059167</v>
      </c>
      <c r="E34" s="1407">
        <v>17925.651656321817</v>
      </c>
      <c r="F34" s="1407">
        <v>14124.605321778836</v>
      </c>
      <c r="G34" s="1407">
        <v>12962</v>
      </c>
      <c r="H34" s="1407">
        <v>13744</v>
      </c>
      <c r="I34" s="606" t="s">
        <v>699</v>
      </c>
      <c r="J34" s="829"/>
      <c r="K34" s="829"/>
      <c r="L34" s="829"/>
      <c r="M34" s="829"/>
      <c r="N34" s="829"/>
      <c r="O34" s="829"/>
      <c r="P34" s="829"/>
      <c r="Q34" s="829"/>
      <c r="R34" s="829"/>
    </row>
    <row r="35" spans="2:18" s="364" customFormat="1" ht="37.5" customHeight="1" x14ac:dyDescent="0.2">
      <c r="B35" s="594" t="s">
        <v>399</v>
      </c>
      <c r="C35" s="1407">
        <v>42319.607408744901</v>
      </c>
      <c r="D35" s="1407">
        <v>43755.554657404246</v>
      </c>
      <c r="E35" s="1407">
        <v>44096.540564575873</v>
      </c>
      <c r="F35" s="1407">
        <v>32171.876112400321</v>
      </c>
      <c r="G35" s="1407">
        <v>29012</v>
      </c>
      <c r="H35" s="1407">
        <v>25161</v>
      </c>
      <c r="I35" s="606" t="s">
        <v>645</v>
      </c>
      <c r="J35" s="829"/>
      <c r="K35" s="829"/>
      <c r="L35" s="829"/>
      <c r="M35" s="829"/>
    </row>
    <row r="36" spans="2:18" s="364" customFormat="1" ht="37.5" customHeight="1" x14ac:dyDescent="0.2">
      <c r="B36" s="594" t="s">
        <v>400</v>
      </c>
      <c r="C36" s="1407">
        <v>243414.55464377967</v>
      </c>
      <c r="D36" s="1407">
        <v>223244.18387985093</v>
      </c>
      <c r="E36" s="1407">
        <v>204000.93299921835</v>
      </c>
      <c r="F36" s="1407">
        <v>183061.54309822229</v>
      </c>
      <c r="G36" s="1407">
        <v>186007</v>
      </c>
      <c r="H36" s="1407">
        <v>198867</v>
      </c>
      <c r="I36" s="606" t="s">
        <v>926</v>
      </c>
      <c r="J36" s="829"/>
      <c r="K36" s="829"/>
      <c r="L36" s="829"/>
      <c r="M36" s="829"/>
    </row>
    <row r="37" spans="2:18" s="364" customFormat="1" ht="37.5" customHeight="1" x14ac:dyDescent="0.2">
      <c r="B37" s="594" t="s">
        <v>121</v>
      </c>
      <c r="C37" s="1407">
        <v>1172.3142270475819</v>
      </c>
      <c r="D37" s="1407">
        <v>1813.1014607544842</v>
      </c>
      <c r="E37" s="1407">
        <v>2102.0669826216817</v>
      </c>
      <c r="F37" s="1407">
        <v>2333.2943507100667</v>
      </c>
      <c r="G37" s="1407">
        <v>2591</v>
      </c>
      <c r="H37" s="1407">
        <v>2651</v>
      </c>
      <c r="I37" s="606" t="s">
        <v>1265</v>
      </c>
      <c r="J37" s="829"/>
      <c r="K37" s="829"/>
      <c r="L37" s="829"/>
      <c r="M37" s="829"/>
    </row>
    <row r="38" spans="2:18" s="359" customFormat="1" ht="37.5" customHeight="1" x14ac:dyDescent="0.2">
      <c r="B38" s="592" t="s">
        <v>122</v>
      </c>
      <c r="C38" s="965">
        <v>748470.50752782228</v>
      </c>
      <c r="D38" s="965">
        <v>724614.54696104769</v>
      </c>
      <c r="E38" s="965">
        <v>683815.66823443177</v>
      </c>
      <c r="F38" s="965">
        <v>678840.16241782974</v>
      </c>
      <c r="G38" s="965">
        <v>688859</v>
      </c>
      <c r="H38" s="965">
        <v>714676</v>
      </c>
      <c r="I38" s="604" t="s">
        <v>332</v>
      </c>
      <c r="J38" s="362"/>
      <c r="K38" s="362"/>
      <c r="L38" s="362"/>
      <c r="M38" s="362"/>
      <c r="N38" s="364"/>
      <c r="O38" s="364"/>
      <c r="P38" s="364"/>
      <c r="Q38" s="364"/>
      <c r="R38" s="364"/>
    </row>
    <row r="39" spans="2:18" s="257" customFormat="1" ht="24.95" customHeight="1" thickBot="1" x14ac:dyDescent="0.75">
      <c r="B39" s="1410"/>
      <c r="C39" s="1566"/>
      <c r="D39" s="1566"/>
      <c r="E39" s="1566"/>
      <c r="F39" s="1566"/>
      <c r="G39" s="1566"/>
      <c r="H39" s="1566"/>
      <c r="I39" s="1404"/>
      <c r="N39" s="338"/>
      <c r="O39" s="338"/>
      <c r="P39" s="338"/>
      <c r="Q39" s="338"/>
      <c r="R39" s="338"/>
    </row>
    <row r="40" spans="2:18" ht="9" customHeight="1" thickTop="1" x14ac:dyDescent="0.5">
      <c r="N40" s="51"/>
      <c r="O40" s="51"/>
      <c r="P40" s="51"/>
      <c r="Q40" s="51"/>
      <c r="R40" s="51"/>
    </row>
    <row r="41" spans="2:18" s="37" customFormat="1" ht="9" customHeight="1" x14ac:dyDescent="0.5">
      <c r="N41" s="48"/>
      <c r="O41" s="48"/>
      <c r="P41" s="48"/>
      <c r="Q41" s="48"/>
      <c r="R41" s="48"/>
    </row>
    <row r="42" spans="2:18" s="416" customFormat="1" ht="18.75" customHeight="1" x14ac:dyDescent="0.5">
      <c r="B42" s="333" t="s">
        <v>1750</v>
      </c>
      <c r="C42" s="333"/>
      <c r="G42" s="1411"/>
      <c r="H42" s="1411"/>
      <c r="I42" s="333" t="s">
        <v>1751</v>
      </c>
    </row>
    <row r="43" spans="2:18" s="416" customFormat="1" ht="18.75" customHeight="1" x14ac:dyDescent="0.5">
      <c r="B43" s="561"/>
      <c r="I43" s="697"/>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71" t="s">
        <v>1867</v>
      </c>
      <c r="C3" s="1771"/>
      <c r="D3" s="1771"/>
      <c r="E3" s="1771"/>
      <c r="F3" s="1771"/>
      <c r="G3" s="1771"/>
      <c r="H3" s="1771"/>
      <c r="I3" s="1771"/>
    </row>
    <row r="4" spans="2:23" ht="12.75" customHeight="1" x14ac:dyDescent="0.85">
      <c r="B4" s="1553"/>
      <c r="C4" s="1553"/>
      <c r="D4" s="1553"/>
      <c r="E4" s="1553"/>
      <c r="F4" s="1553"/>
      <c r="G4" s="1553"/>
      <c r="H4" s="1553"/>
      <c r="I4" s="1553"/>
    </row>
    <row r="5" spans="2:23" ht="30" customHeight="1" x14ac:dyDescent="0.85">
      <c r="B5" s="1771" t="s">
        <v>1868</v>
      </c>
      <c r="C5" s="1771"/>
      <c r="D5" s="1771"/>
      <c r="E5" s="1771"/>
      <c r="F5" s="1771"/>
      <c r="G5" s="1771"/>
      <c r="H5" s="1771"/>
      <c r="I5" s="1771"/>
    </row>
    <row r="6" spans="2:23" s="5" customFormat="1" ht="19.5" customHeight="1" x14ac:dyDescent="0.65">
      <c r="C6" s="104"/>
      <c r="D6" s="104"/>
      <c r="E6" s="104"/>
      <c r="F6" s="104"/>
      <c r="G6" s="104"/>
      <c r="H6" s="104"/>
      <c r="I6" s="2"/>
      <c r="J6" s="2"/>
      <c r="K6" s="2"/>
      <c r="L6" s="2"/>
      <c r="M6" s="2"/>
      <c r="N6" s="2"/>
      <c r="O6" s="2"/>
      <c r="P6" s="2"/>
      <c r="Q6" s="2"/>
      <c r="R6" s="2"/>
      <c r="S6" s="2"/>
    </row>
    <row r="7" spans="2:23" s="416" customFormat="1" ht="24" customHeight="1" x14ac:dyDescent="0.5">
      <c r="B7" s="354" t="s">
        <v>1720</v>
      </c>
      <c r="C7" s="413"/>
      <c r="D7" s="413"/>
      <c r="E7" s="413"/>
      <c r="F7" s="413"/>
      <c r="G7" s="413"/>
      <c r="H7" s="413"/>
      <c r="I7" s="228" t="s">
        <v>1724</v>
      </c>
      <c r="J7" s="228"/>
      <c r="N7" s="228"/>
    </row>
    <row r="8" spans="2:23" ht="18.75" customHeight="1" thickBot="1" x14ac:dyDescent="0.4"/>
    <row r="9" spans="2:23" s="633" customFormat="1" ht="24.95" customHeight="1" thickTop="1" x14ac:dyDescent="0.7">
      <c r="B9" s="1965" t="s">
        <v>885</v>
      </c>
      <c r="C9" s="1758">
        <v>2014</v>
      </c>
      <c r="D9" s="1758" t="s">
        <v>1887</v>
      </c>
      <c r="E9" s="1758" t="s">
        <v>1889</v>
      </c>
      <c r="F9" s="1758" t="s">
        <v>1576</v>
      </c>
      <c r="G9" s="1758">
        <v>2018</v>
      </c>
      <c r="H9" s="1758" t="s">
        <v>1621</v>
      </c>
      <c r="I9" s="1942" t="s">
        <v>884</v>
      </c>
      <c r="J9" s="641"/>
      <c r="N9" s="641"/>
    </row>
    <row r="10" spans="2:23" s="633" customFormat="1" ht="24.95" customHeight="1" x14ac:dyDescent="0.7">
      <c r="B10" s="1966"/>
      <c r="C10" s="1759"/>
      <c r="D10" s="1759"/>
      <c r="E10" s="1759"/>
      <c r="F10" s="1759"/>
      <c r="G10" s="1759"/>
      <c r="H10" s="1759"/>
      <c r="I10" s="1993"/>
    </row>
    <row r="11" spans="2:23" s="633" customFormat="1" ht="24.95" customHeight="1" x14ac:dyDescent="0.7">
      <c r="B11" s="1967"/>
      <c r="C11" s="1760"/>
      <c r="D11" s="1760"/>
      <c r="E11" s="1760"/>
      <c r="F11" s="1760"/>
      <c r="G11" s="1760"/>
      <c r="H11" s="1760"/>
      <c r="I11" s="1994"/>
    </row>
    <row r="12" spans="2:23" s="633" customFormat="1" ht="21" customHeight="1" x14ac:dyDescent="0.7">
      <c r="B12" s="672"/>
      <c r="C12" s="398"/>
      <c r="D12" s="398"/>
      <c r="E12" s="398"/>
      <c r="F12" s="398"/>
      <c r="G12" s="398"/>
      <c r="H12" s="398"/>
      <c r="I12" s="696"/>
    </row>
    <row r="13" spans="2:23" s="1328" customFormat="1" ht="37.5" customHeight="1" x14ac:dyDescent="0.2">
      <c r="B13" s="711" t="s">
        <v>221</v>
      </c>
      <c r="C13" s="908"/>
      <c r="D13" s="908"/>
      <c r="E13" s="908"/>
      <c r="F13" s="908"/>
      <c r="G13" s="908"/>
      <c r="H13" s="908"/>
      <c r="I13" s="1038" t="s">
        <v>222</v>
      </c>
    </row>
    <row r="14" spans="2:23" s="1328" customFormat="1" ht="15.75" customHeight="1" x14ac:dyDescent="0.2">
      <c r="B14" s="834"/>
      <c r="C14" s="908"/>
      <c r="D14" s="908"/>
      <c r="E14" s="908"/>
      <c r="F14" s="908"/>
      <c r="G14" s="908"/>
      <c r="H14" s="908"/>
      <c r="I14" s="599"/>
    </row>
    <row r="15" spans="2:23" s="1328" customFormat="1" ht="37.5" customHeight="1" x14ac:dyDescent="0.2">
      <c r="B15" s="834" t="s">
        <v>61</v>
      </c>
      <c r="C15" s="851">
        <v>4767735.8505197</v>
      </c>
      <c r="D15" s="851">
        <v>5744831.588483341</v>
      </c>
      <c r="E15" s="851">
        <v>7777498.3824528148</v>
      </c>
      <c r="F15" s="851">
        <v>10530749.412705777</v>
      </c>
      <c r="G15" s="851">
        <v>10905759.4</v>
      </c>
      <c r="H15" s="851">
        <v>12927027</v>
      </c>
      <c r="I15" s="599" t="s">
        <v>862</v>
      </c>
    </row>
    <row r="16" spans="2:23" s="1328" customFormat="1" ht="37.5" customHeight="1" x14ac:dyDescent="0.2">
      <c r="B16" s="834" t="s">
        <v>408</v>
      </c>
      <c r="C16" s="1383">
        <v>708819.49759641767</v>
      </c>
      <c r="D16" s="1383">
        <v>799997.06957565702</v>
      </c>
      <c r="E16" s="1383">
        <v>1025154.0185232457</v>
      </c>
      <c r="F16" s="1383">
        <v>1376709.1463710826</v>
      </c>
      <c r="G16" s="1383">
        <v>1529397.4</v>
      </c>
      <c r="H16" s="1383">
        <v>1748555</v>
      </c>
      <c r="I16" s="599" t="s">
        <v>407</v>
      </c>
    </row>
    <row r="17" spans="2:9" s="1328" customFormat="1" ht="37.5" customHeight="1" x14ac:dyDescent="0.2">
      <c r="B17" s="834" t="s">
        <v>223</v>
      </c>
      <c r="C17" s="1383">
        <v>4058916.3529232824</v>
      </c>
      <c r="D17" s="1383">
        <v>4944834.5189076839</v>
      </c>
      <c r="E17" s="1383">
        <v>6752344.3639295688</v>
      </c>
      <c r="F17" s="1383">
        <v>9154040.2663346939</v>
      </c>
      <c r="G17" s="1383">
        <v>9376362</v>
      </c>
      <c r="H17" s="1383">
        <v>11178472</v>
      </c>
      <c r="I17" s="599" t="s">
        <v>224</v>
      </c>
    </row>
    <row r="18" spans="2:9" s="1328" customFormat="1" ht="37.5" customHeight="1" x14ac:dyDescent="0.2">
      <c r="B18" s="834" t="s">
        <v>62</v>
      </c>
      <c r="C18" s="851">
        <v>297496.36724406801</v>
      </c>
      <c r="D18" s="851">
        <v>399594.06860274798</v>
      </c>
      <c r="E18" s="851">
        <v>554723.68791278603</v>
      </c>
      <c r="F18" s="851">
        <v>521776.58729422343</v>
      </c>
      <c r="G18" s="851">
        <v>677598.4</v>
      </c>
      <c r="H18" s="851">
        <v>833073</v>
      </c>
      <c r="I18" s="599" t="s">
        <v>863</v>
      </c>
    </row>
    <row r="19" spans="2:9" s="1328" customFormat="1" ht="37.5" customHeight="1" x14ac:dyDescent="0.2">
      <c r="B19" s="834" t="s">
        <v>800</v>
      </c>
      <c r="C19" s="1383">
        <v>74183.367244067995</v>
      </c>
      <c r="D19" s="1383">
        <v>141590.06860274801</v>
      </c>
      <c r="E19" s="1383">
        <v>179087.687912786</v>
      </c>
      <c r="F19" s="1383">
        <v>268895.53405646002</v>
      </c>
      <c r="G19" s="1383">
        <v>362061</v>
      </c>
      <c r="H19" s="1383">
        <v>303523</v>
      </c>
      <c r="I19" s="599" t="s">
        <v>887</v>
      </c>
    </row>
    <row r="20" spans="2:9" s="1328" customFormat="1" ht="37.5" customHeight="1" x14ac:dyDescent="0.2">
      <c r="B20" s="834" t="s">
        <v>871</v>
      </c>
      <c r="C20" s="1383">
        <v>223313</v>
      </c>
      <c r="D20" s="1383">
        <v>258004</v>
      </c>
      <c r="E20" s="1383">
        <v>375636</v>
      </c>
      <c r="F20" s="1383">
        <v>252881.05323776341</v>
      </c>
      <c r="G20" s="1383">
        <v>315537.40000000002</v>
      </c>
      <c r="H20" s="1383">
        <v>529550</v>
      </c>
      <c r="I20" s="599" t="s">
        <v>888</v>
      </c>
    </row>
    <row r="21" spans="2:9" s="1328" customFormat="1" ht="37.5" customHeight="1" x14ac:dyDescent="0.2">
      <c r="B21" s="834" t="s">
        <v>63</v>
      </c>
      <c r="C21" s="851">
        <v>-1453217</v>
      </c>
      <c r="D21" s="851">
        <v>-1411770</v>
      </c>
      <c r="E21" s="851">
        <v>-2215189</v>
      </c>
      <c r="F21" s="851">
        <v>-2735353</v>
      </c>
      <c r="G21" s="851">
        <v>-1995191</v>
      </c>
      <c r="H21" s="851">
        <v>-1855782</v>
      </c>
      <c r="I21" s="599" t="s">
        <v>864</v>
      </c>
    </row>
    <row r="22" spans="2:9" s="1328" customFormat="1" ht="37.5" customHeight="1" x14ac:dyDescent="0.2">
      <c r="B22" s="844" t="s">
        <v>64</v>
      </c>
      <c r="C22" s="1383">
        <v>253411</v>
      </c>
      <c r="D22" s="1383">
        <v>335244</v>
      </c>
      <c r="E22" s="1383">
        <v>568866</v>
      </c>
      <c r="F22" s="1383">
        <v>747200</v>
      </c>
      <c r="G22" s="1383">
        <v>1429160</v>
      </c>
      <c r="H22" s="1383">
        <v>1511119</v>
      </c>
      <c r="I22" s="1415" t="s">
        <v>225</v>
      </c>
    </row>
    <row r="23" spans="2:9" s="1328" customFormat="1" ht="37.5" customHeight="1" x14ac:dyDescent="0.2">
      <c r="B23" s="834" t="s">
        <v>65</v>
      </c>
      <c r="C23" s="1383">
        <v>1706628</v>
      </c>
      <c r="D23" s="1383">
        <v>1747014</v>
      </c>
      <c r="E23" s="1383">
        <v>2784055</v>
      </c>
      <c r="F23" s="1383">
        <v>3482553</v>
      </c>
      <c r="G23" s="1383">
        <v>3424351</v>
      </c>
      <c r="H23" s="1383">
        <v>3366901</v>
      </c>
      <c r="I23" s="599" t="s">
        <v>317</v>
      </c>
    </row>
    <row r="24" spans="2:9" s="1329" customFormat="1" ht="37.5" customHeight="1" x14ac:dyDescent="0.2">
      <c r="B24" s="842" t="s">
        <v>889</v>
      </c>
      <c r="C24" s="850">
        <v>3612015.2177637676</v>
      </c>
      <c r="D24" s="850">
        <v>4732655.6570860893</v>
      </c>
      <c r="E24" s="850">
        <v>6117033.0703656012</v>
      </c>
      <c r="F24" s="850">
        <v>8317173</v>
      </c>
      <c r="G24" s="850">
        <v>9588166.8000000007</v>
      </c>
      <c r="H24" s="850">
        <v>11904318</v>
      </c>
      <c r="I24" s="558" t="s">
        <v>318</v>
      </c>
    </row>
    <row r="25" spans="2:9" s="1328" customFormat="1" ht="24.95" customHeight="1" x14ac:dyDescent="0.2">
      <c r="B25" s="834"/>
      <c r="C25" s="1383"/>
      <c r="D25" s="1383"/>
      <c r="E25" s="1383"/>
      <c r="F25" s="1383"/>
      <c r="G25" s="1383"/>
      <c r="H25" s="1383"/>
      <c r="I25" s="599"/>
    </row>
    <row r="26" spans="2:9" s="1328" customFormat="1" ht="24.95" customHeight="1" thickBot="1" x14ac:dyDescent="0.25">
      <c r="B26" s="833"/>
      <c r="C26" s="1384"/>
      <c r="D26" s="1384"/>
      <c r="E26" s="1384"/>
      <c r="F26" s="1384"/>
      <c r="G26" s="1384"/>
      <c r="H26" s="1384"/>
      <c r="I26" s="1416"/>
    </row>
    <row r="27" spans="2:9" s="1328" customFormat="1" ht="22.5" customHeight="1" thickTop="1" x14ac:dyDescent="0.2">
      <c r="B27" s="1414"/>
      <c r="C27" s="1383"/>
      <c r="D27" s="1383"/>
      <c r="E27" s="1383"/>
      <c r="F27" s="1383"/>
      <c r="G27" s="1383"/>
      <c r="H27" s="1383"/>
      <c r="I27" s="1417"/>
    </row>
    <row r="28" spans="2:9" s="1328" customFormat="1" ht="37.5" customHeight="1" x14ac:dyDescent="0.2">
      <c r="B28" s="711" t="s">
        <v>51</v>
      </c>
      <c r="C28" s="1385"/>
      <c r="D28" s="1385"/>
      <c r="E28" s="1385"/>
      <c r="F28" s="1385"/>
      <c r="G28" s="1385"/>
      <c r="H28" s="1385"/>
      <c r="I28" s="1038" t="s">
        <v>406</v>
      </c>
    </row>
    <row r="29" spans="2:9" s="1328" customFormat="1" ht="15.75" customHeight="1" x14ac:dyDescent="0.2">
      <c r="B29" s="834"/>
      <c r="C29" s="1383"/>
      <c r="D29" s="1383"/>
      <c r="E29" s="1383"/>
      <c r="F29" s="1383"/>
      <c r="G29" s="1383"/>
      <c r="H29" s="1383"/>
      <c r="I29" s="599"/>
    </row>
    <row r="30" spans="2:9" s="1328" customFormat="1" ht="37.5" customHeight="1" x14ac:dyDescent="0.2">
      <c r="B30" s="834" t="s">
        <v>61</v>
      </c>
      <c r="C30" s="851">
        <v>735315.50752782251</v>
      </c>
      <c r="D30" s="851">
        <v>590032.3699569715</v>
      </c>
      <c r="E30" s="851">
        <v>571558.91265153163</v>
      </c>
      <c r="F30" s="851">
        <v>548535.48748882697</v>
      </c>
      <c r="G30" s="851">
        <v>441640</v>
      </c>
      <c r="H30" s="851">
        <v>410289</v>
      </c>
      <c r="I30" s="599" t="s">
        <v>862</v>
      </c>
    </row>
    <row r="31" spans="2:9" s="1328" customFormat="1" ht="37.5" customHeight="1" x14ac:dyDescent="0.2">
      <c r="B31" s="834" t="s">
        <v>408</v>
      </c>
      <c r="C31" s="1383">
        <v>269136.91987178498</v>
      </c>
      <c r="D31" s="1383">
        <v>251792.49959224349</v>
      </c>
      <c r="E31" s="1383">
        <v>230338.27658697058</v>
      </c>
      <c r="F31" s="1383">
        <v>215905</v>
      </c>
      <c r="G31" s="1383">
        <v>228267</v>
      </c>
      <c r="H31" s="1383">
        <v>248523</v>
      </c>
      <c r="I31" s="599" t="s">
        <v>407</v>
      </c>
    </row>
    <row r="32" spans="2:9" s="1328" customFormat="1" ht="37.5" customHeight="1" x14ac:dyDescent="0.2">
      <c r="B32" s="834" t="s">
        <v>223</v>
      </c>
      <c r="C32" s="1383">
        <v>466178.58765603753</v>
      </c>
      <c r="D32" s="1383">
        <v>338239.87036472798</v>
      </c>
      <c r="E32" s="1383">
        <v>341220.63606456103</v>
      </c>
      <c r="F32" s="1383">
        <v>332630.48748882703</v>
      </c>
      <c r="G32" s="1383">
        <v>213373</v>
      </c>
      <c r="H32" s="1383">
        <v>161766</v>
      </c>
      <c r="I32" s="599" t="s">
        <v>224</v>
      </c>
    </row>
    <row r="33" spans="2:9" s="1328" customFormat="1" ht="37.5" customHeight="1" x14ac:dyDescent="0.2">
      <c r="B33" s="834" t="s">
        <v>62</v>
      </c>
      <c r="C33" s="851">
        <v>126939</v>
      </c>
      <c r="D33" s="851">
        <v>246558.97700407653</v>
      </c>
      <c r="E33" s="851">
        <v>221430.05558290059</v>
      </c>
      <c r="F33" s="851">
        <v>274128.7381139269</v>
      </c>
      <c r="G33" s="851">
        <v>386304</v>
      </c>
      <c r="H33" s="851">
        <v>434719</v>
      </c>
      <c r="I33" s="599" t="s">
        <v>863</v>
      </c>
    </row>
    <row r="34" spans="2:9" s="1328" customFormat="1" ht="37.5" customHeight="1" x14ac:dyDescent="0.2">
      <c r="B34" s="834" t="s">
        <v>800</v>
      </c>
      <c r="C34" s="1383">
        <v>24129</v>
      </c>
      <c r="D34" s="1383">
        <v>71481.359488196016</v>
      </c>
      <c r="E34" s="1383">
        <v>58898.208840633684</v>
      </c>
      <c r="F34" s="1383">
        <v>168204.67708835044</v>
      </c>
      <c r="G34" s="1383">
        <v>257691</v>
      </c>
      <c r="H34" s="1383">
        <v>182594</v>
      </c>
      <c r="I34" s="599" t="s">
        <v>887</v>
      </c>
    </row>
    <row r="35" spans="2:9" s="1328" customFormat="1" ht="37.5" customHeight="1" x14ac:dyDescent="0.2">
      <c r="B35" s="834" t="s">
        <v>871</v>
      </c>
      <c r="C35" s="1383">
        <v>102810</v>
      </c>
      <c r="D35" s="1383">
        <v>175077.6175158805</v>
      </c>
      <c r="E35" s="1383">
        <v>162531.84674226691</v>
      </c>
      <c r="F35" s="1383">
        <v>105924.06102557648</v>
      </c>
      <c r="G35" s="1383">
        <v>128613</v>
      </c>
      <c r="H35" s="1383">
        <v>252125</v>
      </c>
      <c r="I35" s="599" t="s">
        <v>888</v>
      </c>
    </row>
    <row r="36" spans="2:9" s="1328" customFormat="1" ht="37.5" customHeight="1" x14ac:dyDescent="0.2">
      <c r="B36" s="834" t="s">
        <v>63</v>
      </c>
      <c r="C36" s="851">
        <v>-113784</v>
      </c>
      <c r="D36" s="851">
        <v>-111976</v>
      </c>
      <c r="E36" s="851">
        <v>-109173</v>
      </c>
      <c r="F36" s="851">
        <v>-143822.42560275403</v>
      </c>
      <c r="G36" s="851">
        <v>-139084.89212856206</v>
      </c>
      <c r="H36" s="851">
        <v>-130332</v>
      </c>
      <c r="I36" s="599" t="s">
        <v>864</v>
      </c>
    </row>
    <row r="37" spans="2:9" s="1328" customFormat="1" ht="37.5" customHeight="1" x14ac:dyDescent="0.2">
      <c r="B37" s="844" t="s">
        <v>64</v>
      </c>
      <c r="C37" s="1383">
        <v>41590</v>
      </c>
      <c r="D37" s="1383">
        <v>40930</v>
      </c>
      <c r="E37" s="1383">
        <v>39905</v>
      </c>
      <c r="F37" s="1383">
        <v>51869.462081128753</v>
      </c>
      <c r="G37" s="1383">
        <v>44409.268077601417</v>
      </c>
      <c r="H37" s="1383">
        <v>49160</v>
      </c>
      <c r="I37" s="1415" t="s">
        <v>225</v>
      </c>
    </row>
    <row r="38" spans="2:9" s="1328" customFormat="1" ht="37.5" customHeight="1" x14ac:dyDescent="0.2">
      <c r="B38" s="834" t="s">
        <v>65</v>
      </c>
      <c r="C38" s="1383">
        <v>155374</v>
      </c>
      <c r="D38" s="1383">
        <v>152906</v>
      </c>
      <c r="E38" s="1383">
        <v>149078</v>
      </c>
      <c r="F38" s="1383">
        <v>195691.88768388279</v>
      </c>
      <c r="G38" s="1383">
        <v>183494.16020616348</v>
      </c>
      <c r="H38" s="1383">
        <v>179492</v>
      </c>
      <c r="I38" s="599" t="s">
        <v>317</v>
      </c>
    </row>
    <row r="39" spans="2:9" s="1329" customFormat="1" ht="37.5" customHeight="1" x14ac:dyDescent="0.2">
      <c r="B39" s="842" t="s">
        <v>889</v>
      </c>
      <c r="C39" s="850">
        <v>748470.50752782251</v>
      </c>
      <c r="D39" s="850">
        <v>724615.34696104797</v>
      </c>
      <c r="E39" s="850">
        <v>683815.96823443216</v>
      </c>
      <c r="F39" s="850">
        <v>678841.79999999993</v>
      </c>
      <c r="G39" s="850">
        <v>688859.10787143791</v>
      </c>
      <c r="H39" s="850">
        <v>714676</v>
      </c>
      <c r="I39" s="558" t="s">
        <v>318</v>
      </c>
    </row>
    <row r="40" spans="2:9" s="1328" customFormat="1" ht="24.95" customHeight="1" thickBot="1" x14ac:dyDescent="0.25">
      <c r="B40" s="833"/>
      <c r="C40" s="1413"/>
      <c r="D40" s="1413"/>
      <c r="E40" s="1413"/>
      <c r="F40" s="1413"/>
      <c r="G40" s="1413"/>
      <c r="H40" s="1413"/>
      <c r="I40" s="1412"/>
    </row>
    <row r="41" spans="2:9" ht="9" customHeight="1" thickTop="1" x14ac:dyDescent="0.35"/>
    <row r="42" spans="2:9" s="416" customFormat="1" ht="18.75" customHeight="1" x14ac:dyDescent="0.5">
      <c r="B42" s="333" t="s">
        <v>1750</v>
      </c>
      <c r="C42" s="333"/>
      <c r="D42" s="333"/>
      <c r="E42" s="333"/>
      <c r="F42" s="333"/>
      <c r="G42" s="333"/>
      <c r="H42" s="333"/>
      <c r="I42" s="333" t="s">
        <v>1751</v>
      </c>
    </row>
    <row r="43" spans="2:9" s="416" customFormat="1" ht="18.75" customHeight="1" x14ac:dyDescent="0.5">
      <c r="B43" s="561"/>
      <c r="I43" s="697"/>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1" t="s">
        <v>1869</v>
      </c>
      <c r="C3" s="1772"/>
      <c r="D3" s="1772"/>
      <c r="E3" s="1772"/>
      <c r="F3" s="1772"/>
      <c r="G3" s="1772"/>
      <c r="H3" s="1772"/>
      <c r="I3" s="1772"/>
    </row>
    <row r="4" spans="2:23" ht="14.25" customHeight="1" x14ac:dyDescent="0.85">
      <c r="B4" s="698"/>
      <c r="C4" s="675"/>
      <c r="D4" s="675"/>
      <c r="E4" s="675"/>
      <c r="F4" s="675"/>
      <c r="G4" s="675"/>
      <c r="H4" s="675"/>
      <c r="I4" s="675"/>
    </row>
    <row r="5" spans="2:23" ht="36.75" x14ac:dyDescent="0.85">
      <c r="B5" s="1771" t="s">
        <v>1870</v>
      </c>
      <c r="C5" s="1772"/>
      <c r="D5" s="1772"/>
      <c r="E5" s="1772"/>
      <c r="F5" s="1772"/>
      <c r="G5" s="1772"/>
      <c r="H5" s="1772"/>
      <c r="I5" s="1772"/>
    </row>
    <row r="6" spans="2:23" ht="19.5" customHeight="1" x14ac:dyDescent="0.65">
      <c r="B6" s="88"/>
      <c r="C6" s="86"/>
      <c r="D6" s="86"/>
      <c r="E6" s="86"/>
      <c r="F6" s="86"/>
      <c r="G6" s="86"/>
      <c r="H6" s="86"/>
      <c r="I6" s="86"/>
    </row>
    <row r="7" spans="2:23" s="37" customFormat="1" ht="20.25" customHeight="1" x14ac:dyDescent="0.5">
      <c r="B7" s="354" t="s">
        <v>1720</v>
      </c>
      <c r="C7" s="416"/>
      <c r="D7" s="416"/>
      <c r="E7" s="416"/>
      <c r="F7" s="416"/>
      <c r="G7" s="416"/>
      <c r="H7" s="416"/>
      <c r="I7" s="228" t="s">
        <v>1724</v>
      </c>
      <c r="J7" s="79"/>
      <c r="N7" s="79"/>
    </row>
    <row r="8" spans="2:23" ht="18.75" customHeight="1" thickBot="1" x14ac:dyDescent="0.4"/>
    <row r="9" spans="2:23" s="358" customFormat="1" ht="24.95" customHeight="1" thickTop="1" x14ac:dyDescent="0.7">
      <c r="B9" s="1965" t="s">
        <v>885</v>
      </c>
      <c r="C9" s="1758">
        <v>2014</v>
      </c>
      <c r="D9" s="1758" t="s">
        <v>1887</v>
      </c>
      <c r="E9" s="1758" t="s">
        <v>1889</v>
      </c>
      <c r="F9" s="1758" t="s">
        <v>1576</v>
      </c>
      <c r="G9" s="1758">
        <v>2018</v>
      </c>
      <c r="H9" s="1758" t="s">
        <v>1621</v>
      </c>
      <c r="I9" s="1968" t="s">
        <v>884</v>
      </c>
      <c r="J9" s="518"/>
      <c r="N9" s="518"/>
    </row>
    <row r="10" spans="2:23" s="358" customFormat="1" ht="24.95" customHeight="1" x14ac:dyDescent="0.7">
      <c r="B10" s="1966"/>
      <c r="C10" s="1759"/>
      <c r="D10" s="1759"/>
      <c r="E10" s="1759"/>
      <c r="F10" s="1759"/>
      <c r="G10" s="1759"/>
      <c r="H10" s="1759"/>
      <c r="I10" s="1995"/>
    </row>
    <row r="11" spans="2:23" s="358" customFormat="1" ht="24.95" customHeight="1" x14ac:dyDescent="0.7">
      <c r="B11" s="1967"/>
      <c r="C11" s="1760"/>
      <c r="D11" s="1760"/>
      <c r="E11" s="1760"/>
      <c r="F11" s="1760"/>
      <c r="G11" s="1760"/>
      <c r="H11" s="1760"/>
      <c r="I11" s="1996"/>
    </row>
    <row r="12" spans="2:23" s="358" customFormat="1" ht="15" customHeight="1" x14ac:dyDescent="0.7">
      <c r="B12" s="671"/>
      <c r="C12" s="396"/>
      <c r="D12" s="396"/>
      <c r="E12" s="396"/>
      <c r="F12" s="396"/>
      <c r="G12" s="396"/>
      <c r="H12" s="396"/>
      <c r="I12" s="678"/>
    </row>
    <row r="13" spans="2:23" s="589" customFormat="1" ht="36.950000000000003" customHeight="1" x14ac:dyDescent="0.2">
      <c r="B13" s="1421" t="s">
        <v>221</v>
      </c>
      <c r="C13" s="864"/>
      <c r="D13" s="864"/>
      <c r="E13" s="864"/>
      <c r="F13" s="864"/>
      <c r="G13" s="864"/>
      <c r="H13" s="864"/>
      <c r="I13" s="1422" t="s">
        <v>222</v>
      </c>
    </row>
    <row r="14" spans="2:23" s="589" customFormat="1" ht="15.75" customHeight="1" x14ac:dyDescent="0.2">
      <c r="B14" s="834"/>
      <c r="C14" s="864"/>
      <c r="D14" s="864"/>
      <c r="E14" s="864"/>
      <c r="F14" s="864"/>
      <c r="G14" s="864"/>
      <c r="H14" s="864"/>
      <c r="I14" s="847"/>
    </row>
    <row r="15" spans="2:23" s="551" customFormat="1" ht="36.75" customHeight="1" x14ac:dyDescent="0.2">
      <c r="B15" s="842" t="s">
        <v>409</v>
      </c>
      <c r="C15" s="860"/>
      <c r="D15" s="860"/>
      <c r="E15" s="860"/>
      <c r="F15" s="860"/>
      <c r="G15" s="860"/>
      <c r="H15" s="860"/>
      <c r="I15" s="846" t="s">
        <v>46</v>
      </c>
    </row>
    <row r="16" spans="2:23" s="589" customFormat="1" ht="36.950000000000003" customHeight="1" x14ac:dyDescent="0.2">
      <c r="B16" s="834" t="s">
        <v>851</v>
      </c>
      <c r="C16" s="851">
        <v>24457.352207418568</v>
      </c>
      <c r="D16" s="851">
        <v>22688.06366970126</v>
      </c>
      <c r="E16" s="851">
        <v>39623.125911692223</v>
      </c>
      <c r="F16" s="851">
        <v>89047.592942560819</v>
      </c>
      <c r="G16" s="851">
        <v>114404</v>
      </c>
      <c r="H16" s="851">
        <v>41657</v>
      </c>
      <c r="I16" s="847" t="s">
        <v>853</v>
      </c>
    </row>
    <row r="17" spans="2:10" s="589" customFormat="1" ht="36.950000000000003" customHeight="1" x14ac:dyDescent="0.2">
      <c r="B17" s="834" t="s">
        <v>47</v>
      </c>
      <c r="C17" s="851">
        <v>50285.898553945422</v>
      </c>
      <c r="D17" s="851">
        <v>108195.8182568074</v>
      </c>
      <c r="E17" s="851">
        <v>108195.8182568074</v>
      </c>
      <c r="F17" s="851">
        <v>124664.85891006839</v>
      </c>
      <c r="G17" s="851">
        <v>166871</v>
      </c>
      <c r="H17" s="851">
        <v>194107</v>
      </c>
      <c r="I17" s="847" t="s">
        <v>697</v>
      </c>
    </row>
    <row r="18" spans="2:10" s="589" customFormat="1" ht="36.950000000000003" customHeight="1" x14ac:dyDescent="0.2">
      <c r="B18" s="834" t="s">
        <v>1577</v>
      </c>
      <c r="C18" s="851">
        <v>17727.250236659216</v>
      </c>
      <c r="D18" s="851">
        <v>50716.292977205849</v>
      </c>
      <c r="E18" s="851">
        <v>50716.292977205849</v>
      </c>
      <c r="F18" s="851">
        <v>60555.462427799896</v>
      </c>
      <c r="G18" s="851">
        <v>80721</v>
      </c>
      <c r="H18" s="851">
        <v>81500</v>
      </c>
      <c r="I18" s="847" t="s">
        <v>698</v>
      </c>
    </row>
    <row r="19" spans="2:10" s="589" customFormat="1" ht="36.950000000000003" customHeight="1" x14ac:dyDescent="0.2">
      <c r="B19" s="834" t="s">
        <v>319</v>
      </c>
      <c r="C19" s="851">
        <v>136698</v>
      </c>
      <c r="D19" s="851">
        <v>118600.18606393778</v>
      </c>
      <c r="E19" s="851">
        <v>115495.16139030171</v>
      </c>
      <c r="F19" s="851">
        <v>119891.98263861284</v>
      </c>
      <c r="G19" s="851">
        <v>149597</v>
      </c>
      <c r="H19" s="851">
        <v>118518</v>
      </c>
      <c r="I19" s="847" t="s">
        <v>320</v>
      </c>
    </row>
    <row r="20" spans="2:10" s="589" customFormat="1" ht="36.950000000000003" customHeight="1" x14ac:dyDescent="0.2">
      <c r="B20" s="834" t="s">
        <v>848</v>
      </c>
      <c r="C20" s="851">
        <v>68328.047463225754</v>
      </c>
      <c r="D20" s="851">
        <v>99393.779417021869</v>
      </c>
      <c r="E20" s="851">
        <v>240693.09521630406</v>
      </c>
      <c r="F20" s="851">
        <v>127616.69037518164</v>
      </c>
      <c r="G20" s="851">
        <v>166005</v>
      </c>
      <c r="H20" s="851">
        <v>397291</v>
      </c>
      <c r="I20" s="847" t="s">
        <v>850</v>
      </c>
    </row>
    <row r="21" spans="2:10" s="589" customFormat="1" ht="36.950000000000003" customHeight="1" x14ac:dyDescent="0.2">
      <c r="B21" s="842" t="s">
        <v>852</v>
      </c>
      <c r="C21" s="850">
        <v>297496.54846124898</v>
      </c>
      <c r="D21" s="850">
        <v>399594.14038467419</v>
      </c>
      <c r="E21" s="850">
        <v>554723.49375231122</v>
      </c>
      <c r="F21" s="850">
        <v>521776.5872942236</v>
      </c>
      <c r="G21" s="850">
        <v>677598</v>
      </c>
      <c r="H21" s="850">
        <v>833073</v>
      </c>
      <c r="I21" s="846" t="s">
        <v>332</v>
      </c>
    </row>
    <row r="22" spans="2:10" s="589" customFormat="1" ht="17.25" customHeight="1" x14ac:dyDescent="0.2">
      <c r="B22" s="834"/>
      <c r="C22" s="851"/>
      <c r="D22" s="851"/>
      <c r="E22" s="851"/>
      <c r="F22" s="851"/>
      <c r="G22" s="851"/>
      <c r="H22" s="851"/>
      <c r="I22" s="847"/>
    </row>
    <row r="23" spans="2:10" s="589" customFormat="1" ht="36.950000000000003" customHeight="1" x14ac:dyDescent="0.2">
      <c r="B23" s="842" t="s">
        <v>48</v>
      </c>
      <c r="C23" s="850"/>
      <c r="D23" s="850"/>
      <c r="E23" s="850"/>
      <c r="F23" s="850"/>
      <c r="G23" s="850"/>
      <c r="H23" s="850"/>
      <c r="I23" s="846" t="s">
        <v>49</v>
      </c>
    </row>
    <row r="24" spans="2:10" s="589" customFormat="1" ht="36.950000000000003" customHeight="1" x14ac:dyDescent="0.2">
      <c r="B24" s="834" t="s">
        <v>319</v>
      </c>
      <c r="C24" s="851">
        <v>136698</v>
      </c>
      <c r="D24" s="851">
        <v>118600.18606393778</v>
      </c>
      <c r="E24" s="851">
        <v>115495.16139030171</v>
      </c>
      <c r="F24" s="851">
        <v>119891.98263861284</v>
      </c>
      <c r="G24" s="851">
        <v>149597</v>
      </c>
      <c r="H24" s="851">
        <v>118518</v>
      </c>
      <c r="I24" s="847" t="s">
        <v>320</v>
      </c>
      <c r="J24" s="1277"/>
    </row>
    <row r="25" spans="2:10" s="589" customFormat="1" ht="36.950000000000003" customHeight="1" x14ac:dyDescent="0.2">
      <c r="B25" s="834" t="s">
        <v>37</v>
      </c>
      <c r="C25" s="851">
        <v>7357.1910301566095</v>
      </c>
      <c r="D25" s="851">
        <v>26600</v>
      </c>
      <c r="E25" s="851">
        <v>97262</v>
      </c>
      <c r="F25" s="851">
        <v>44787</v>
      </c>
      <c r="G25" s="851">
        <v>58815</v>
      </c>
      <c r="H25" s="851">
        <v>47815</v>
      </c>
      <c r="I25" s="847" t="s">
        <v>50</v>
      </c>
      <c r="J25" s="1277"/>
    </row>
    <row r="26" spans="2:10" s="589" customFormat="1" ht="36.950000000000003" customHeight="1" x14ac:dyDescent="0.2">
      <c r="B26" s="834" t="s">
        <v>38</v>
      </c>
      <c r="C26" s="851">
        <v>35666.357431092372</v>
      </c>
      <c r="D26" s="851">
        <v>46409.37149887289</v>
      </c>
      <c r="E26" s="851">
        <v>56175.597757749209</v>
      </c>
      <c r="F26" s="851">
        <v>149706.59450276644</v>
      </c>
      <c r="G26" s="851">
        <v>196253</v>
      </c>
      <c r="H26" s="851">
        <v>90775</v>
      </c>
      <c r="I26" s="847" t="s">
        <v>39</v>
      </c>
      <c r="J26" s="1277"/>
    </row>
    <row r="27" spans="2:10" s="589" customFormat="1" ht="36.950000000000003" customHeight="1" x14ac:dyDescent="0.2">
      <c r="B27" s="834" t="s">
        <v>40</v>
      </c>
      <c r="C27" s="851">
        <v>23202</v>
      </c>
      <c r="D27" s="851">
        <v>25702.06843963161</v>
      </c>
      <c r="E27" s="851">
        <v>13229</v>
      </c>
      <c r="F27" s="851">
        <v>47698.286114335358</v>
      </c>
      <c r="G27" s="851">
        <v>60167</v>
      </c>
      <c r="H27" s="851">
        <v>151545</v>
      </c>
      <c r="I27" s="847" t="s">
        <v>427</v>
      </c>
      <c r="J27" s="1277"/>
    </row>
    <row r="28" spans="2:10" s="589" customFormat="1" ht="36.950000000000003" customHeight="1" x14ac:dyDescent="0.2">
      <c r="B28" s="834" t="s">
        <v>41</v>
      </c>
      <c r="C28" s="851">
        <v>94573</v>
      </c>
      <c r="D28" s="851">
        <v>182282.26995921577</v>
      </c>
      <c r="E28" s="851">
        <v>272561.71684980101</v>
      </c>
      <c r="F28" s="851">
        <v>159692.27588304499</v>
      </c>
      <c r="G28" s="851">
        <v>212766</v>
      </c>
      <c r="H28" s="851">
        <v>424421</v>
      </c>
      <c r="I28" s="849" t="s">
        <v>890</v>
      </c>
      <c r="J28" s="1277"/>
    </row>
    <row r="29" spans="2:10" s="589" customFormat="1" ht="36.950000000000003" customHeight="1" x14ac:dyDescent="0.2">
      <c r="B29" s="842" t="s">
        <v>852</v>
      </c>
      <c r="C29" s="850">
        <v>297496.54846124898</v>
      </c>
      <c r="D29" s="850">
        <v>399593.89596165804</v>
      </c>
      <c r="E29" s="850">
        <v>554723.47599785193</v>
      </c>
      <c r="F29" s="850">
        <v>521776.13913875964</v>
      </c>
      <c r="G29" s="850">
        <v>677598</v>
      </c>
      <c r="H29" s="850">
        <v>833074</v>
      </c>
      <c r="I29" s="846" t="s">
        <v>332</v>
      </c>
      <c r="J29" s="1277"/>
    </row>
    <row r="30" spans="2:10" s="589" customFormat="1" ht="30" customHeight="1" thickBot="1" x14ac:dyDescent="0.25">
      <c r="B30" s="833"/>
      <c r="C30" s="1522"/>
      <c r="D30" s="1522"/>
      <c r="E30" s="1522"/>
      <c r="F30" s="1522"/>
      <c r="G30" s="1522"/>
      <c r="H30" s="1522"/>
      <c r="I30" s="848"/>
    </row>
    <row r="31" spans="2:10" s="589" customFormat="1" ht="17.25" customHeight="1" thickTop="1" x14ac:dyDescent="0.2">
      <c r="B31" s="834"/>
      <c r="C31" s="851"/>
      <c r="D31" s="851"/>
      <c r="E31" s="851"/>
      <c r="F31" s="851"/>
      <c r="G31" s="851"/>
      <c r="H31" s="851"/>
      <c r="I31" s="847"/>
    </row>
    <row r="32" spans="2:10" s="589" customFormat="1" ht="36.950000000000003" customHeight="1" x14ac:dyDescent="0.2">
      <c r="B32" s="711" t="s">
        <v>51</v>
      </c>
      <c r="C32" s="853"/>
      <c r="D32" s="853"/>
      <c r="E32" s="853"/>
      <c r="F32" s="853"/>
      <c r="G32" s="853"/>
      <c r="H32" s="853"/>
      <c r="I32" s="845" t="s">
        <v>406</v>
      </c>
    </row>
    <row r="33" spans="2:10" s="589" customFormat="1" ht="15.75" customHeight="1" x14ac:dyDescent="0.2">
      <c r="B33" s="834"/>
      <c r="C33" s="851"/>
      <c r="D33" s="851"/>
      <c r="E33" s="851"/>
      <c r="F33" s="851"/>
      <c r="G33" s="851"/>
      <c r="H33" s="851"/>
      <c r="I33" s="847"/>
    </row>
    <row r="34" spans="2:10" s="589" customFormat="1" ht="36.950000000000003" customHeight="1" x14ac:dyDescent="0.2">
      <c r="B34" s="842" t="s">
        <v>409</v>
      </c>
      <c r="C34" s="851"/>
      <c r="D34" s="851"/>
      <c r="E34" s="851"/>
      <c r="F34" s="851"/>
      <c r="G34" s="851"/>
      <c r="H34" s="851"/>
      <c r="I34" s="846" t="s">
        <v>46</v>
      </c>
    </row>
    <row r="35" spans="2:10" s="589" customFormat="1" ht="36.950000000000003" customHeight="1" x14ac:dyDescent="0.2">
      <c r="B35" s="834" t="s">
        <v>851</v>
      </c>
      <c r="C35" s="851">
        <v>14829</v>
      </c>
      <c r="D35" s="851">
        <v>20476.72443364892</v>
      </c>
      <c r="E35" s="851">
        <v>18607.538751300806</v>
      </c>
      <c r="F35" s="851">
        <v>35800.791497554528</v>
      </c>
      <c r="G35" s="851">
        <v>49328</v>
      </c>
      <c r="H35" s="851">
        <v>17568</v>
      </c>
      <c r="I35" s="847" t="s">
        <v>853</v>
      </c>
    </row>
    <row r="36" spans="2:10" s="589" customFormat="1" ht="36.950000000000003" customHeight="1" x14ac:dyDescent="0.2">
      <c r="B36" s="834" t="s">
        <v>47</v>
      </c>
      <c r="C36" s="851">
        <v>20015</v>
      </c>
      <c r="D36" s="851">
        <v>59393.160760461535</v>
      </c>
      <c r="E36" s="851">
        <v>43027.245996569356</v>
      </c>
      <c r="F36" s="851">
        <v>96282.832403818349</v>
      </c>
      <c r="G36" s="851">
        <v>145484</v>
      </c>
      <c r="H36" s="851">
        <v>136423</v>
      </c>
      <c r="I36" s="847" t="s">
        <v>697</v>
      </c>
    </row>
    <row r="37" spans="2:10" s="589" customFormat="1" ht="36.950000000000003" customHeight="1" x14ac:dyDescent="0.2">
      <c r="B37" s="834" t="s">
        <v>1577</v>
      </c>
      <c r="C37" s="851">
        <v>8391</v>
      </c>
      <c r="D37" s="851">
        <v>19354.135055355655</v>
      </c>
      <c r="E37" s="851">
        <v>29196.962531573474</v>
      </c>
      <c r="F37" s="851">
        <v>36804.201567387448</v>
      </c>
      <c r="G37" s="851">
        <v>54407</v>
      </c>
      <c r="H37" s="851">
        <v>37101</v>
      </c>
      <c r="I37" s="847" t="s">
        <v>698</v>
      </c>
    </row>
    <row r="38" spans="2:10" s="589" customFormat="1" ht="36.950000000000003" customHeight="1" x14ac:dyDescent="0.2">
      <c r="B38" s="834" t="s">
        <v>319</v>
      </c>
      <c r="C38" s="851">
        <v>24649</v>
      </c>
      <c r="D38" s="851">
        <v>34277.510423103406</v>
      </c>
      <c r="E38" s="851">
        <v>33380.104448064078</v>
      </c>
      <c r="F38" s="851">
        <v>35158.93919020905</v>
      </c>
      <c r="G38" s="851">
        <v>42690</v>
      </c>
      <c r="H38" s="851">
        <v>31521</v>
      </c>
      <c r="I38" s="847" t="s">
        <v>320</v>
      </c>
    </row>
    <row r="39" spans="2:10" s="589" customFormat="1" ht="36.950000000000003" customHeight="1" x14ac:dyDescent="0.2">
      <c r="B39" s="834" t="s">
        <v>848</v>
      </c>
      <c r="C39" s="851">
        <v>59055</v>
      </c>
      <c r="D39" s="851">
        <v>113057.446331507</v>
      </c>
      <c r="E39" s="851">
        <v>97218.203855392887</v>
      </c>
      <c r="F39" s="851">
        <v>70082.309000017689</v>
      </c>
      <c r="G39" s="851">
        <v>94395</v>
      </c>
      <c r="H39" s="851">
        <v>212106</v>
      </c>
      <c r="I39" s="847" t="s">
        <v>850</v>
      </c>
    </row>
    <row r="40" spans="2:10" s="589" customFormat="1" ht="36.950000000000003" customHeight="1" x14ac:dyDescent="0.2">
      <c r="B40" s="842" t="s">
        <v>852</v>
      </c>
      <c r="C40" s="850">
        <v>126939</v>
      </c>
      <c r="D40" s="850">
        <v>246558.97700407653</v>
      </c>
      <c r="E40" s="850">
        <v>221430.05558290059</v>
      </c>
      <c r="F40" s="850">
        <v>274129.07365898706</v>
      </c>
      <c r="G40" s="850">
        <v>386304</v>
      </c>
      <c r="H40" s="850">
        <v>434719</v>
      </c>
      <c r="I40" s="846" t="s">
        <v>332</v>
      </c>
    </row>
    <row r="41" spans="2:10" s="589" customFormat="1" ht="17.25" customHeight="1" x14ac:dyDescent="0.2">
      <c r="B41" s="834"/>
      <c r="C41" s="851"/>
      <c r="D41" s="851"/>
      <c r="E41" s="851"/>
      <c r="F41" s="851"/>
      <c r="G41" s="851"/>
      <c r="H41" s="851"/>
      <c r="I41" s="847"/>
    </row>
    <row r="42" spans="2:10" s="589" customFormat="1" ht="36.950000000000003" customHeight="1" x14ac:dyDescent="0.2">
      <c r="B42" s="842" t="s">
        <v>48</v>
      </c>
      <c r="C42" s="851"/>
      <c r="D42" s="851"/>
      <c r="E42" s="851"/>
      <c r="F42" s="851"/>
      <c r="G42" s="851"/>
      <c r="H42" s="851"/>
      <c r="I42" s="846" t="s">
        <v>49</v>
      </c>
    </row>
    <row r="43" spans="2:10" s="589" customFormat="1" ht="36.950000000000003" customHeight="1" x14ac:dyDescent="0.2">
      <c r="B43" s="834" t="s">
        <v>319</v>
      </c>
      <c r="C43" s="851">
        <v>24649</v>
      </c>
      <c r="D43" s="851">
        <v>34277.510423103406</v>
      </c>
      <c r="E43" s="851">
        <v>33380.104448064078</v>
      </c>
      <c r="F43" s="851">
        <v>35158.93919020905</v>
      </c>
      <c r="G43" s="851">
        <v>42690</v>
      </c>
      <c r="H43" s="851">
        <v>31521</v>
      </c>
      <c r="I43" s="847" t="s">
        <v>320</v>
      </c>
      <c r="J43" s="1277"/>
    </row>
    <row r="44" spans="2:10" s="589" customFormat="1" ht="36.950000000000003" customHeight="1" x14ac:dyDescent="0.2">
      <c r="B44" s="834" t="s">
        <v>37</v>
      </c>
      <c r="C44" s="851">
        <v>3024</v>
      </c>
      <c r="D44" s="851">
        <v>7687.9319141665037</v>
      </c>
      <c r="E44" s="851">
        <v>10096.446985651557</v>
      </c>
      <c r="F44" s="851">
        <v>13134.484564257764</v>
      </c>
      <c r="G44" s="851">
        <v>18714</v>
      </c>
      <c r="H44" s="851">
        <v>12716</v>
      </c>
      <c r="I44" s="847" t="s">
        <v>50</v>
      </c>
      <c r="J44" s="1277"/>
    </row>
    <row r="45" spans="2:10" s="589" customFormat="1" ht="36.950000000000003" customHeight="1" x14ac:dyDescent="0.2">
      <c r="B45" s="834" t="s">
        <v>38</v>
      </c>
      <c r="C45" s="851">
        <v>14706</v>
      </c>
      <c r="D45" s="851">
        <v>13413.113149963265</v>
      </c>
      <c r="E45" s="851">
        <v>14245.051457669031</v>
      </c>
      <c r="F45" s="851">
        <v>43902.227126910977</v>
      </c>
      <c r="G45" s="851">
        <v>62232</v>
      </c>
      <c r="H45" s="851">
        <v>23377</v>
      </c>
      <c r="I45" s="847" t="s">
        <v>39</v>
      </c>
      <c r="J45" s="1277"/>
    </row>
    <row r="46" spans="2:10" s="589" customFormat="1" ht="36.950000000000003" customHeight="1" x14ac:dyDescent="0.2">
      <c r="B46" s="834" t="s">
        <v>40</v>
      </c>
      <c r="C46" s="851">
        <v>31193</v>
      </c>
      <c r="D46" s="851">
        <v>10799.188420013281</v>
      </c>
      <c r="E46" s="851">
        <v>71016.068557770894</v>
      </c>
      <c r="F46" s="851">
        <v>34070.204367382394</v>
      </c>
      <c r="G46" s="851">
        <v>42865</v>
      </c>
      <c r="H46" s="851">
        <v>77319</v>
      </c>
      <c r="I46" s="847" t="s">
        <v>427</v>
      </c>
      <c r="J46" s="1277"/>
    </row>
    <row r="47" spans="2:10" s="589" customFormat="1" ht="36.950000000000003" customHeight="1" x14ac:dyDescent="0.2">
      <c r="B47" s="834" t="s">
        <v>41</v>
      </c>
      <c r="C47" s="851">
        <v>53367</v>
      </c>
      <c r="D47" s="851">
        <v>180381.23309683008</v>
      </c>
      <c r="E47" s="851">
        <v>92692.384133745043</v>
      </c>
      <c r="F47" s="851">
        <v>147863.21841022687</v>
      </c>
      <c r="G47" s="851">
        <v>219802</v>
      </c>
      <c r="H47" s="851">
        <v>289786</v>
      </c>
      <c r="I47" s="849" t="s">
        <v>890</v>
      </c>
      <c r="J47" s="1277"/>
    </row>
    <row r="48" spans="2:10" s="589" customFormat="1" ht="36.950000000000003" customHeight="1" x14ac:dyDescent="0.2">
      <c r="B48" s="842" t="s">
        <v>852</v>
      </c>
      <c r="C48" s="850">
        <v>126939</v>
      </c>
      <c r="D48" s="850">
        <v>246558.97700407653</v>
      </c>
      <c r="E48" s="850">
        <v>221430.05558290059</v>
      </c>
      <c r="F48" s="850">
        <v>274129.07365898706</v>
      </c>
      <c r="G48" s="850">
        <v>386303</v>
      </c>
      <c r="H48" s="850">
        <v>434719</v>
      </c>
      <c r="I48" s="846" t="s">
        <v>332</v>
      </c>
      <c r="J48" s="1277"/>
    </row>
    <row r="49" spans="2:9" s="589" customFormat="1" ht="30" customHeight="1" thickBot="1" x14ac:dyDescent="0.25">
      <c r="B49" s="833"/>
      <c r="C49" s="1418"/>
      <c r="D49" s="1419"/>
      <c r="E49" s="1419"/>
      <c r="F49" s="1419"/>
      <c r="G49" s="1419"/>
      <c r="H49" s="1419"/>
      <c r="I49" s="1420"/>
    </row>
    <row r="50" spans="2:9" ht="9" customHeight="1" thickTop="1" x14ac:dyDescent="0.35"/>
    <row r="51" spans="2:9" s="416" customFormat="1" ht="18.75" customHeight="1" x14ac:dyDescent="0.5">
      <c r="B51" s="333" t="s">
        <v>1750</v>
      </c>
      <c r="C51" s="333"/>
      <c r="D51" s="333"/>
      <c r="E51" s="333"/>
      <c r="F51" s="333"/>
      <c r="G51" s="333"/>
      <c r="H51" s="333"/>
      <c r="I51" s="333" t="s">
        <v>1751</v>
      </c>
    </row>
    <row r="52" spans="2:9" s="416" customFormat="1" ht="18.75" customHeight="1" x14ac:dyDescent="0.5">
      <c r="B52" s="561"/>
      <c r="I52" s="697"/>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60"/>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1" t="s">
        <v>1871</v>
      </c>
      <c r="C3" s="1772"/>
      <c r="D3" s="1772"/>
      <c r="E3" s="1772"/>
      <c r="F3" s="1772"/>
      <c r="G3" s="1772"/>
      <c r="H3" s="1772"/>
      <c r="I3" s="1938"/>
    </row>
    <row r="4" spans="2:22" ht="10.5" customHeight="1" x14ac:dyDescent="0.85">
      <c r="B4" s="698"/>
      <c r="C4" s="675"/>
      <c r="D4" s="675"/>
      <c r="E4" s="675"/>
      <c r="F4" s="675"/>
      <c r="G4" s="675"/>
      <c r="H4" s="675"/>
      <c r="I4" s="468"/>
    </row>
    <row r="5" spans="2:22" ht="36.75" x14ac:dyDescent="0.85">
      <c r="B5" s="1771" t="s">
        <v>1872</v>
      </c>
      <c r="C5" s="1771"/>
      <c r="D5" s="1771"/>
      <c r="E5" s="1771"/>
      <c r="F5" s="1771"/>
      <c r="G5" s="1771"/>
      <c r="H5" s="1771"/>
      <c r="I5" s="1997"/>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58" customFormat="1" ht="24.95" customHeight="1" thickTop="1" x14ac:dyDescent="0.7">
      <c r="B9" s="1965" t="s">
        <v>885</v>
      </c>
      <c r="C9" s="1758">
        <v>2014</v>
      </c>
      <c r="D9" s="1758">
        <v>2015</v>
      </c>
      <c r="E9" s="1758">
        <v>2016</v>
      </c>
      <c r="F9" s="1758">
        <v>2017</v>
      </c>
      <c r="G9" s="1758">
        <v>2018</v>
      </c>
      <c r="H9" s="1758">
        <v>2019</v>
      </c>
      <c r="I9" s="1968" t="s">
        <v>884</v>
      </c>
      <c r="J9" s="518"/>
      <c r="N9" s="518"/>
    </row>
    <row r="10" spans="2:22" s="358" customFormat="1" ht="24.95" customHeight="1" x14ac:dyDescent="0.7">
      <c r="B10" s="1966"/>
      <c r="C10" s="1759"/>
      <c r="D10" s="1759"/>
      <c r="E10" s="1759"/>
      <c r="F10" s="1759"/>
      <c r="G10" s="1759"/>
      <c r="H10" s="1759"/>
      <c r="I10" s="1995"/>
    </row>
    <row r="11" spans="2:22" s="358" customFormat="1" ht="24.95" customHeight="1" x14ac:dyDescent="0.7">
      <c r="B11" s="1967"/>
      <c r="C11" s="1760"/>
      <c r="D11" s="1760"/>
      <c r="E11" s="1760"/>
      <c r="F11" s="1760"/>
      <c r="G11" s="1760"/>
      <c r="H11" s="1760"/>
      <c r="I11" s="1996"/>
    </row>
    <row r="12" spans="2:22" s="358" customFormat="1" ht="15" customHeight="1" x14ac:dyDescent="0.7">
      <c r="B12" s="672"/>
      <c r="C12" s="462"/>
      <c r="D12" s="462"/>
      <c r="E12" s="462"/>
      <c r="F12" s="462"/>
      <c r="G12" s="462"/>
      <c r="H12" s="462"/>
      <c r="I12" s="683"/>
    </row>
    <row r="13" spans="2:22" s="841" customFormat="1" ht="24.95" customHeight="1" x14ac:dyDescent="0.2">
      <c r="B13" s="711" t="s">
        <v>1579</v>
      </c>
      <c r="C13" s="1423"/>
      <c r="D13" s="1423"/>
      <c r="E13" s="1423"/>
      <c r="F13" s="1423"/>
      <c r="G13" s="1423"/>
      <c r="H13" s="1423"/>
      <c r="I13" s="845" t="s">
        <v>1580</v>
      </c>
    </row>
    <row r="14" spans="2:22" s="589" customFormat="1" ht="15" customHeight="1" x14ac:dyDescent="0.2">
      <c r="B14" s="834"/>
      <c r="C14" s="1049"/>
      <c r="D14" s="1049"/>
      <c r="E14" s="1049"/>
      <c r="F14" s="1049"/>
      <c r="G14" s="1049"/>
      <c r="H14" s="1049"/>
      <c r="I14" s="847"/>
    </row>
    <row r="15" spans="2:22" s="589" customFormat="1" ht="24.95" customHeight="1" x14ac:dyDescent="0.2">
      <c r="B15" s="710" t="s">
        <v>891</v>
      </c>
      <c r="C15" s="360"/>
      <c r="D15" s="360"/>
      <c r="E15" s="360"/>
      <c r="F15" s="360"/>
      <c r="G15" s="360"/>
      <c r="H15" s="360"/>
      <c r="I15" s="846" t="s">
        <v>691</v>
      </c>
    </row>
    <row r="16" spans="2:22" s="589" customFormat="1" ht="24.95" customHeight="1" x14ac:dyDescent="0.2">
      <c r="B16" s="834" t="s">
        <v>685</v>
      </c>
      <c r="C16" s="864">
        <v>94.8</v>
      </c>
      <c r="D16" s="864">
        <v>185</v>
      </c>
      <c r="E16" s="864">
        <v>110.8</v>
      </c>
      <c r="F16" s="864">
        <v>116.7</v>
      </c>
      <c r="G16" s="864">
        <v>62</v>
      </c>
      <c r="H16" s="864">
        <v>289</v>
      </c>
      <c r="I16" s="847" t="s">
        <v>339</v>
      </c>
    </row>
    <row r="17" spans="1:15" s="589" customFormat="1" ht="24.95" customHeight="1" x14ac:dyDescent="0.2">
      <c r="B17" s="834" t="s">
        <v>686</v>
      </c>
      <c r="C17" s="864">
        <v>99.4</v>
      </c>
      <c r="D17" s="864">
        <v>127.7</v>
      </c>
      <c r="E17" s="864">
        <v>125.5</v>
      </c>
      <c r="F17" s="864">
        <v>149</v>
      </c>
      <c r="G17" s="864">
        <v>104</v>
      </c>
      <c r="H17" s="864">
        <v>129</v>
      </c>
      <c r="I17" s="847" t="s">
        <v>690</v>
      </c>
    </row>
    <row r="18" spans="1:15" s="589" customFormat="1" ht="24.95" customHeight="1" x14ac:dyDescent="0.2">
      <c r="B18" s="834" t="s">
        <v>687</v>
      </c>
      <c r="C18" s="864">
        <v>110.1</v>
      </c>
      <c r="D18" s="864">
        <v>120.8</v>
      </c>
      <c r="E18" s="864">
        <v>113.2</v>
      </c>
      <c r="F18" s="864">
        <v>129</v>
      </c>
      <c r="G18" s="864">
        <v>128</v>
      </c>
      <c r="H18" s="864">
        <v>131.86363340909685</v>
      </c>
      <c r="I18" s="847" t="s">
        <v>340</v>
      </c>
    </row>
    <row r="19" spans="1:15" s="589" customFormat="1" ht="24.95" customHeight="1" x14ac:dyDescent="0.2">
      <c r="B19" s="834" t="s">
        <v>688</v>
      </c>
      <c r="C19" s="864">
        <v>22.3</v>
      </c>
      <c r="D19" s="864">
        <v>22.6</v>
      </c>
      <c r="E19" s="864">
        <v>19.7</v>
      </c>
      <c r="F19" s="864">
        <v>19</v>
      </c>
      <c r="G19" s="864">
        <v>25</v>
      </c>
      <c r="H19" s="864">
        <v>23</v>
      </c>
      <c r="I19" s="847" t="s">
        <v>341</v>
      </c>
    </row>
    <row r="20" spans="1:15" s="589" customFormat="1" ht="24.95" customHeight="1" x14ac:dyDescent="0.2">
      <c r="B20" s="834" t="s">
        <v>342</v>
      </c>
      <c r="C20" s="864">
        <v>73.2</v>
      </c>
      <c r="D20" s="864">
        <v>103.8</v>
      </c>
      <c r="E20" s="864">
        <v>97.5</v>
      </c>
      <c r="F20" s="864">
        <v>101</v>
      </c>
      <c r="G20" s="864">
        <v>100</v>
      </c>
      <c r="H20" s="864">
        <v>96</v>
      </c>
      <c r="I20" s="847" t="s">
        <v>343</v>
      </c>
    </row>
    <row r="21" spans="1:15" s="589" customFormat="1" ht="24.95" customHeight="1" x14ac:dyDescent="0.2">
      <c r="B21" s="834" t="s">
        <v>1578</v>
      </c>
      <c r="C21" s="864">
        <v>537.1</v>
      </c>
      <c r="D21" s="864">
        <v>577.4</v>
      </c>
      <c r="E21" s="864">
        <v>537</v>
      </c>
      <c r="F21" s="864">
        <v>1289</v>
      </c>
      <c r="G21" s="864">
        <v>1304</v>
      </c>
      <c r="H21" s="864">
        <v>1777</v>
      </c>
      <c r="I21" s="847" t="s">
        <v>1581</v>
      </c>
    </row>
    <row r="22" spans="1:15" s="551" customFormat="1" ht="24.95" customHeight="1" x14ac:dyDescent="0.2">
      <c r="A22" s="589"/>
      <c r="B22" s="842" t="s">
        <v>852</v>
      </c>
      <c r="C22" s="860">
        <v>114.99112149532711</v>
      </c>
      <c r="D22" s="860">
        <v>154.87383177570092</v>
      </c>
      <c r="E22" s="860">
        <v>127.43457943925232</v>
      </c>
      <c r="F22" s="860">
        <v>198.97959501557631</v>
      </c>
      <c r="G22" s="860">
        <v>184.98753894080997</v>
      </c>
      <c r="H22" s="860">
        <v>288.87652191872053</v>
      </c>
      <c r="I22" s="846" t="s">
        <v>332</v>
      </c>
      <c r="J22" s="589"/>
      <c r="K22" s="589"/>
      <c r="L22" s="589"/>
      <c r="M22" s="589"/>
      <c r="N22" s="589"/>
      <c r="O22" s="589"/>
    </row>
    <row r="23" spans="1:15" s="589" customFormat="1" ht="15" customHeight="1" x14ac:dyDescent="0.2">
      <c r="B23" s="834"/>
      <c r="C23" s="864"/>
      <c r="D23" s="864"/>
      <c r="E23" s="864"/>
      <c r="F23" s="864"/>
      <c r="G23" s="864"/>
      <c r="H23" s="864"/>
      <c r="I23" s="847"/>
    </row>
    <row r="24" spans="1:15" s="551" customFormat="1" ht="24.95" customHeight="1" x14ac:dyDescent="0.2">
      <c r="B24" s="710" t="s">
        <v>892</v>
      </c>
      <c r="C24" s="860"/>
      <c r="D24" s="860"/>
      <c r="E24" s="860"/>
      <c r="F24" s="860"/>
      <c r="G24" s="860"/>
      <c r="H24" s="860"/>
      <c r="I24" s="846" t="s">
        <v>895</v>
      </c>
      <c r="J24" s="589"/>
      <c r="K24" s="589"/>
      <c r="L24" s="589"/>
      <c r="M24" s="589"/>
      <c r="N24" s="589"/>
      <c r="O24" s="589"/>
    </row>
    <row r="25" spans="1:15" s="589" customFormat="1" ht="24.95" customHeight="1" x14ac:dyDescent="0.2">
      <c r="B25" s="834" t="s">
        <v>305</v>
      </c>
      <c r="C25" s="864">
        <v>141.30000000000001</v>
      </c>
      <c r="D25" s="864">
        <v>120.7</v>
      </c>
      <c r="E25" s="864">
        <v>128.19999999999999</v>
      </c>
      <c r="F25" s="864">
        <v>115</v>
      </c>
      <c r="G25" s="864">
        <v>109.60385633886303</v>
      </c>
      <c r="H25" s="864">
        <v>107</v>
      </c>
      <c r="I25" s="847" t="s">
        <v>302</v>
      </c>
    </row>
    <row r="26" spans="1:15" s="589" customFormat="1" ht="24.95" customHeight="1" x14ac:dyDescent="0.2">
      <c r="B26" s="834" t="s">
        <v>732</v>
      </c>
      <c r="C26" s="864">
        <v>98.5</v>
      </c>
      <c r="D26" s="864">
        <v>84.4</v>
      </c>
      <c r="E26" s="864">
        <v>86.5</v>
      </c>
      <c r="F26" s="864">
        <v>84</v>
      </c>
      <c r="G26" s="864">
        <v>81.994738016765623</v>
      </c>
      <c r="H26" s="864">
        <v>77.667586045135792</v>
      </c>
      <c r="I26" s="847" t="s">
        <v>303</v>
      </c>
    </row>
    <row r="27" spans="1:15" s="589" customFormat="1" ht="24.95" customHeight="1" x14ac:dyDescent="0.2">
      <c r="B27" s="834" t="s">
        <v>733</v>
      </c>
      <c r="C27" s="864">
        <v>88.1</v>
      </c>
      <c r="D27" s="864">
        <v>80</v>
      </c>
      <c r="E27" s="864">
        <v>84</v>
      </c>
      <c r="F27" s="864">
        <v>82</v>
      </c>
      <c r="G27" s="864">
        <v>85.839891755243841</v>
      </c>
      <c r="H27" s="864">
        <v>97</v>
      </c>
      <c r="I27" s="847" t="s">
        <v>304</v>
      </c>
    </row>
    <row r="28" spans="1:15" s="589" customFormat="1" ht="24.95" customHeight="1" x14ac:dyDescent="0.2">
      <c r="B28" s="834" t="s">
        <v>734</v>
      </c>
      <c r="C28" s="864">
        <v>133.30000000000001</v>
      </c>
      <c r="D28" s="864">
        <v>108.8</v>
      </c>
      <c r="E28" s="864">
        <v>110.8</v>
      </c>
      <c r="F28" s="864">
        <v>102</v>
      </c>
      <c r="G28" s="864">
        <v>105.41130254288821</v>
      </c>
      <c r="H28" s="864">
        <v>105</v>
      </c>
      <c r="I28" s="847" t="s">
        <v>896</v>
      </c>
    </row>
    <row r="29" spans="1:15" s="589" customFormat="1" ht="24.95" customHeight="1" x14ac:dyDescent="0.2">
      <c r="B29" s="834" t="s">
        <v>689</v>
      </c>
      <c r="C29" s="864">
        <v>77.099999999999994</v>
      </c>
      <c r="D29" s="864">
        <v>55.6</v>
      </c>
      <c r="E29" s="864">
        <v>67.099999999999994</v>
      </c>
      <c r="F29" s="864">
        <v>72</v>
      </c>
      <c r="G29" s="864">
        <v>83.373740514011388</v>
      </c>
      <c r="H29" s="864">
        <v>81</v>
      </c>
      <c r="I29" s="847" t="s">
        <v>826</v>
      </c>
    </row>
    <row r="30" spans="1:15" s="551" customFormat="1" ht="24.95" customHeight="1" x14ac:dyDescent="0.2">
      <c r="A30" s="589"/>
      <c r="B30" s="842" t="s">
        <v>852</v>
      </c>
      <c r="C30" s="860">
        <v>109.82402234636874</v>
      </c>
      <c r="D30" s="860">
        <v>93.966480446927378</v>
      </c>
      <c r="E30" s="860">
        <v>97.900279329608949</v>
      </c>
      <c r="F30" s="860">
        <v>92.519553072625698</v>
      </c>
      <c r="G30" s="860">
        <v>90.300939293483069</v>
      </c>
      <c r="H30" s="860">
        <v>87.505228178953317</v>
      </c>
      <c r="I30" s="846" t="s">
        <v>332</v>
      </c>
      <c r="J30" s="589"/>
      <c r="K30" s="589"/>
      <c r="L30" s="589"/>
      <c r="M30" s="589"/>
      <c r="N30" s="589"/>
      <c r="O30" s="589"/>
    </row>
    <row r="31" spans="1:15" s="589" customFormat="1" ht="24.95" customHeight="1" thickBot="1" x14ac:dyDescent="0.25">
      <c r="B31" s="703"/>
      <c r="C31" s="1564"/>
      <c r="D31" s="1564"/>
      <c r="E31" s="1564"/>
      <c r="F31" s="1564"/>
      <c r="G31" s="1564"/>
      <c r="H31" s="1564"/>
      <c r="I31" s="705"/>
    </row>
    <row r="32" spans="1:15" s="589" customFormat="1" ht="15" customHeight="1" thickTop="1" x14ac:dyDescent="0.2">
      <c r="B32" s="834"/>
      <c r="C32" s="864"/>
      <c r="D32" s="864"/>
      <c r="E32" s="864"/>
      <c r="F32" s="864"/>
      <c r="G32" s="864"/>
      <c r="H32" s="864"/>
      <c r="I32" s="847"/>
    </row>
    <row r="33" spans="2:15" s="841" customFormat="1" ht="24.95" customHeight="1" x14ac:dyDescent="0.2">
      <c r="B33" s="711" t="s">
        <v>893</v>
      </c>
      <c r="C33" s="1392"/>
      <c r="D33" s="1392"/>
      <c r="E33" s="1392"/>
      <c r="F33" s="1392"/>
      <c r="G33" s="1392"/>
      <c r="H33" s="1392"/>
      <c r="I33" s="845" t="s">
        <v>894</v>
      </c>
      <c r="J33" s="589"/>
      <c r="K33" s="589"/>
      <c r="L33" s="589"/>
      <c r="M33" s="589"/>
      <c r="N33" s="589"/>
      <c r="O33" s="589"/>
    </row>
    <row r="34" spans="2:15" s="589" customFormat="1" ht="15" customHeight="1" x14ac:dyDescent="0.2">
      <c r="B34" s="834"/>
      <c r="C34" s="864"/>
      <c r="D34" s="864"/>
      <c r="E34" s="864"/>
      <c r="F34" s="864"/>
      <c r="G34" s="864"/>
      <c r="H34" s="864"/>
      <c r="I34" s="847"/>
    </row>
    <row r="35" spans="2:15" s="589" customFormat="1" ht="24.95" customHeight="1" x14ac:dyDescent="0.2">
      <c r="B35" s="710" t="s">
        <v>891</v>
      </c>
      <c r="C35" s="850">
        <v>6458.3015079999996</v>
      </c>
      <c r="D35" s="850">
        <v>8920.4</v>
      </c>
      <c r="E35" s="850">
        <v>6942.7106968589997</v>
      </c>
      <c r="F35" s="850">
        <v>7562.2841741553893</v>
      </c>
      <c r="G35" s="850">
        <v>6193.5570816901109</v>
      </c>
      <c r="H35" s="850">
        <v>11205.292634455112</v>
      </c>
      <c r="I35" s="846" t="s">
        <v>691</v>
      </c>
    </row>
    <row r="36" spans="2:15" s="589" customFormat="1" ht="24.95" customHeight="1" x14ac:dyDescent="0.2">
      <c r="B36" s="834" t="s">
        <v>344</v>
      </c>
      <c r="C36" s="851">
        <v>2024.3</v>
      </c>
      <c r="D36" s="851">
        <v>2861.6</v>
      </c>
      <c r="E36" s="851">
        <v>1726.2</v>
      </c>
      <c r="F36" s="851">
        <v>1850.7401826387218</v>
      </c>
      <c r="G36" s="851">
        <v>1222.9882135061109</v>
      </c>
      <c r="H36" s="851">
        <v>3085.0971290398452</v>
      </c>
      <c r="I36" s="847" t="s">
        <v>345</v>
      </c>
    </row>
    <row r="37" spans="2:15" s="589" customFormat="1" ht="24.95" customHeight="1" x14ac:dyDescent="0.2">
      <c r="B37" s="834" t="s">
        <v>346</v>
      </c>
      <c r="C37" s="851">
        <v>600.1</v>
      </c>
      <c r="D37" s="851">
        <v>1614.9</v>
      </c>
      <c r="E37" s="851">
        <v>954.5</v>
      </c>
      <c r="F37" s="851">
        <v>990.05299151666668</v>
      </c>
      <c r="G37" s="851">
        <v>408.11021328000004</v>
      </c>
      <c r="H37" s="851">
        <v>3053.1244560599966</v>
      </c>
      <c r="I37" s="847" t="s">
        <v>347</v>
      </c>
    </row>
    <row r="38" spans="2:15" s="589" customFormat="1" ht="24.95" customHeight="1" x14ac:dyDescent="0.2">
      <c r="B38" s="834" t="s">
        <v>348</v>
      </c>
      <c r="C38" s="851">
        <v>67</v>
      </c>
      <c r="D38" s="851">
        <v>89.1</v>
      </c>
      <c r="E38" s="851">
        <v>79.347200000000001</v>
      </c>
      <c r="F38" s="851">
        <v>91.852999999999994</v>
      </c>
      <c r="G38" s="851">
        <v>101.349</v>
      </c>
      <c r="H38" s="851">
        <v>215.309</v>
      </c>
      <c r="I38" s="847" t="s">
        <v>349</v>
      </c>
    </row>
    <row r="39" spans="2:15" s="589" customFormat="1" ht="24.95" customHeight="1" x14ac:dyDescent="0.2">
      <c r="B39" s="834" t="s">
        <v>350</v>
      </c>
      <c r="C39" s="851">
        <v>74.8</v>
      </c>
      <c r="D39" s="851">
        <v>98.7</v>
      </c>
      <c r="E39" s="851">
        <v>113.459</v>
      </c>
      <c r="F39" s="851">
        <v>137.8527</v>
      </c>
      <c r="G39" s="851">
        <v>73.683300000000003</v>
      </c>
      <c r="H39" s="851">
        <v>100.65300000000001</v>
      </c>
      <c r="I39" s="847" t="s">
        <v>351</v>
      </c>
    </row>
    <row r="40" spans="2:15" s="589" customFormat="1" ht="24.95" customHeight="1" x14ac:dyDescent="0.2">
      <c r="B40" s="834" t="s">
        <v>352</v>
      </c>
      <c r="C40" s="851">
        <v>27.3</v>
      </c>
      <c r="D40" s="851">
        <v>53</v>
      </c>
      <c r="E40" s="851">
        <v>30.699000000000002</v>
      </c>
      <c r="F40" s="851">
        <v>41.332300000000004</v>
      </c>
      <c r="G40" s="851">
        <v>34.216999999999999</v>
      </c>
      <c r="H40" s="851">
        <v>52.418999999999997</v>
      </c>
      <c r="I40" s="847" t="s">
        <v>692</v>
      </c>
    </row>
    <row r="41" spans="2:15" s="589" customFormat="1" ht="24.95" customHeight="1" x14ac:dyDescent="0.2">
      <c r="B41" s="834" t="s">
        <v>353</v>
      </c>
      <c r="C41" s="851">
        <v>539.6</v>
      </c>
      <c r="D41" s="851">
        <v>505.2</v>
      </c>
      <c r="E41" s="851">
        <v>507.4</v>
      </c>
      <c r="F41" s="851">
        <v>562.41600000000005</v>
      </c>
      <c r="G41" s="851">
        <v>562.34199999999998</v>
      </c>
      <c r="H41" s="851">
        <v>635.51900000000001</v>
      </c>
      <c r="I41" s="847" t="s">
        <v>354</v>
      </c>
    </row>
    <row r="42" spans="2:15" s="589" customFormat="1" ht="24.95" customHeight="1" x14ac:dyDescent="0.2">
      <c r="B42" s="834" t="s">
        <v>355</v>
      </c>
      <c r="C42" s="851">
        <v>669</v>
      </c>
      <c r="D42" s="851">
        <v>722.6</v>
      </c>
      <c r="E42" s="851">
        <v>866.4</v>
      </c>
      <c r="F42" s="851">
        <v>1174.134</v>
      </c>
      <c r="G42" s="851">
        <v>1079.2349999999999</v>
      </c>
      <c r="H42" s="851">
        <v>1345.489</v>
      </c>
      <c r="I42" s="847" t="s">
        <v>356</v>
      </c>
    </row>
    <row r="43" spans="2:15" s="589" customFormat="1" ht="24.95" customHeight="1" x14ac:dyDescent="0.2">
      <c r="B43" s="834" t="s">
        <v>357</v>
      </c>
      <c r="C43" s="851">
        <v>75.900000000000006</v>
      </c>
      <c r="D43" s="851">
        <v>96.2</v>
      </c>
      <c r="E43" s="851">
        <v>79.099999999999994</v>
      </c>
      <c r="F43" s="851">
        <v>83.369</v>
      </c>
      <c r="G43" s="851">
        <v>73.921999999999997</v>
      </c>
      <c r="H43" s="851">
        <v>78.293999999999997</v>
      </c>
      <c r="I43" s="847" t="s">
        <v>716</v>
      </c>
    </row>
    <row r="44" spans="2:15" s="589" customFormat="1" ht="24.95" customHeight="1" x14ac:dyDescent="0.2">
      <c r="B44" s="834" t="s">
        <v>491</v>
      </c>
      <c r="C44" s="851">
        <v>162.4</v>
      </c>
      <c r="D44" s="851">
        <v>130.5</v>
      </c>
      <c r="E44" s="851">
        <v>40.700000000000003</v>
      </c>
      <c r="F44" s="851">
        <v>34.042000000000002</v>
      </c>
      <c r="G44" s="851">
        <v>79.7</v>
      </c>
      <c r="H44" s="851">
        <v>114.66500000000001</v>
      </c>
      <c r="I44" s="847" t="s">
        <v>897</v>
      </c>
    </row>
    <row r="45" spans="2:15" s="589" customFormat="1" ht="24.95" customHeight="1" x14ac:dyDescent="0.2">
      <c r="B45" s="834" t="s">
        <v>492</v>
      </c>
      <c r="C45" s="851">
        <v>14.7</v>
      </c>
      <c r="D45" s="851">
        <v>11.9</v>
      </c>
      <c r="E45" s="851">
        <v>8.3000000000000007</v>
      </c>
      <c r="F45" s="851">
        <v>14.089</v>
      </c>
      <c r="G45" s="851">
        <v>13.993</v>
      </c>
      <c r="H45" s="851">
        <v>13.292999999999999</v>
      </c>
      <c r="I45" s="847" t="s">
        <v>493</v>
      </c>
    </row>
    <row r="46" spans="2:15" s="589" customFormat="1" ht="24.95" customHeight="1" x14ac:dyDescent="0.2">
      <c r="B46" s="834" t="s">
        <v>494</v>
      </c>
      <c r="C46" s="851">
        <v>65.3</v>
      </c>
      <c r="D46" s="851">
        <v>29.3</v>
      </c>
      <c r="E46" s="851">
        <v>10.7</v>
      </c>
      <c r="F46" s="851">
        <v>17.838000000000001</v>
      </c>
      <c r="G46" s="851">
        <v>5.0579999999999998</v>
      </c>
      <c r="H46" s="851">
        <v>18.452000000000002</v>
      </c>
      <c r="I46" s="847" t="s">
        <v>495</v>
      </c>
    </row>
    <row r="47" spans="2:15" s="589" customFormat="1" ht="24.95" customHeight="1" x14ac:dyDescent="0.2">
      <c r="B47" s="834" t="s">
        <v>496</v>
      </c>
      <c r="C47" s="851">
        <v>17.899999999999999</v>
      </c>
      <c r="D47" s="851">
        <v>15.4</v>
      </c>
      <c r="E47" s="851">
        <v>19.899999999999999</v>
      </c>
      <c r="F47" s="851">
        <v>15.943</v>
      </c>
      <c r="G47" s="851">
        <v>16.992000000000001</v>
      </c>
      <c r="H47" s="851">
        <v>15.284000000000001</v>
      </c>
      <c r="I47" s="847" t="s">
        <v>898</v>
      </c>
    </row>
    <row r="48" spans="2:15" s="589" customFormat="1" ht="24.95" customHeight="1" x14ac:dyDescent="0.2">
      <c r="B48" s="834" t="s">
        <v>497</v>
      </c>
      <c r="C48" s="851">
        <v>392.21436</v>
      </c>
      <c r="D48" s="851">
        <v>913.3</v>
      </c>
      <c r="E48" s="851">
        <v>668.44099700900006</v>
      </c>
      <c r="F48" s="851">
        <v>849.91899999999998</v>
      </c>
      <c r="G48" s="851">
        <v>664.64299990400002</v>
      </c>
      <c r="H48" s="851">
        <v>844.31604935526912</v>
      </c>
      <c r="I48" s="847" t="s">
        <v>498</v>
      </c>
    </row>
    <row r="49" spans="2:15" s="589" customFormat="1" ht="24.95" customHeight="1" x14ac:dyDescent="0.2">
      <c r="B49" s="834" t="s">
        <v>499</v>
      </c>
      <c r="C49" s="851">
        <v>195.92951199999999</v>
      </c>
      <c r="D49" s="851">
        <v>181.7</v>
      </c>
      <c r="E49" s="851">
        <v>212.83416930000001</v>
      </c>
      <c r="F49" s="851">
        <v>239.33699999999999</v>
      </c>
      <c r="G49" s="851">
        <v>223.38339000000002</v>
      </c>
      <c r="H49" s="851">
        <v>252.006</v>
      </c>
      <c r="I49" s="847" t="s">
        <v>500</v>
      </c>
    </row>
    <row r="50" spans="2:15" s="589" customFormat="1" ht="24.95" customHeight="1" x14ac:dyDescent="0.2">
      <c r="B50" s="834" t="s">
        <v>501</v>
      </c>
      <c r="C50" s="851">
        <v>397.85763600000007</v>
      </c>
      <c r="D50" s="851">
        <v>307.2</v>
      </c>
      <c r="E50" s="851">
        <v>451.73033055000002</v>
      </c>
      <c r="F50" s="851">
        <v>308.98500000000001</v>
      </c>
      <c r="G50" s="851">
        <v>476.63496499999997</v>
      </c>
      <c r="H50" s="851">
        <v>286.56400000000002</v>
      </c>
      <c r="I50" s="847" t="s">
        <v>300</v>
      </c>
    </row>
    <row r="51" spans="2:15" s="589" customFormat="1" ht="24.95" customHeight="1" x14ac:dyDescent="0.2">
      <c r="B51" s="834" t="s">
        <v>301</v>
      </c>
      <c r="C51" s="851">
        <v>1134</v>
      </c>
      <c r="D51" s="851">
        <v>1289.8</v>
      </c>
      <c r="E51" s="851">
        <v>1173</v>
      </c>
      <c r="F51" s="851">
        <v>1150.3809999999999</v>
      </c>
      <c r="G51" s="851">
        <v>1157.306</v>
      </c>
      <c r="H51" s="851">
        <v>1094.808</v>
      </c>
      <c r="I51" s="847" t="s">
        <v>730</v>
      </c>
    </row>
    <row r="52" spans="2:15" s="589" customFormat="1" ht="15" customHeight="1" x14ac:dyDescent="0.2">
      <c r="B52" s="834"/>
      <c r="C52" s="851"/>
      <c r="D52" s="851"/>
      <c r="E52" s="851"/>
      <c r="F52" s="851"/>
      <c r="G52" s="851"/>
      <c r="H52" s="851"/>
      <c r="I52" s="847"/>
    </row>
    <row r="53" spans="2:15" s="551" customFormat="1" ht="24.95" customHeight="1" x14ac:dyDescent="0.2">
      <c r="B53" s="710" t="s">
        <v>892</v>
      </c>
      <c r="C53" s="850">
        <v>4572.9297999999999</v>
      </c>
      <c r="D53" s="850">
        <v>4031.4670000000001</v>
      </c>
      <c r="E53" s="850">
        <v>4141.8629999999994</v>
      </c>
      <c r="F53" s="850">
        <v>3966.1089099999999</v>
      </c>
      <c r="G53" s="850">
        <v>3972.4086327999999</v>
      </c>
      <c r="H53" s="850">
        <v>4257.2001048499997</v>
      </c>
      <c r="I53" s="846" t="s">
        <v>895</v>
      </c>
      <c r="J53" s="589"/>
      <c r="K53" s="589"/>
      <c r="L53" s="589"/>
      <c r="M53" s="589"/>
      <c r="N53" s="589"/>
      <c r="O53" s="589"/>
    </row>
    <row r="54" spans="2:15" s="589" customFormat="1" ht="24.95" customHeight="1" x14ac:dyDescent="0.2">
      <c r="B54" s="834" t="s">
        <v>1637</v>
      </c>
      <c r="C54" s="851">
        <v>19.341000000000001</v>
      </c>
      <c r="D54" s="851">
        <v>15.467000000000001</v>
      </c>
      <c r="E54" s="851">
        <v>15.863</v>
      </c>
      <c r="F54" s="851">
        <v>14.81</v>
      </c>
      <c r="G54" s="851">
        <v>14.743432800000001</v>
      </c>
      <c r="H54" s="851">
        <v>14.487535100000001</v>
      </c>
      <c r="I54" s="847" t="s">
        <v>1266</v>
      </c>
    </row>
    <row r="55" spans="2:15" s="589" customFormat="1" ht="24.95" customHeight="1" x14ac:dyDescent="0.2">
      <c r="B55" s="834" t="s">
        <v>731</v>
      </c>
      <c r="C55" s="851">
        <v>2242.4559999999997</v>
      </c>
      <c r="D55" s="851">
        <v>2038</v>
      </c>
      <c r="E55" s="851">
        <v>2137</v>
      </c>
      <c r="F55" s="851">
        <v>2077.29891</v>
      </c>
      <c r="G55" s="851">
        <v>2185.395</v>
      </c>
      <c r="H55" s="851">
        <v>2457.6104222499998</v>
      </c>
      <c r="I55" s="849" t="s">
        <v>899</v>
      </c>
    </row>
    <row r="56" spans="2:15" s="589" customFormat="1" ht="24.95" customHeight="1" x14ac:dyDescent="0.2">
      <c r="B56" s="834" t="s">
        <v>1636</v>
      </c>
      <c r="C56" s="851">
        <v>2311.1328000000003</v>
      </c>
      <c r="D56" s="851">
        <v>1978</v>
      </c>
      <c r="E56" s="851">
        <v>1989</v>
      </c>
      <c r="F56" s="851">
        <v>1874</v>
      </c>
      <c r="G56" s="851">
        <v>1772.2701999999999</v>
      </c>
      <c r="H56" s="851">
        <v>1785.1021475</v>
      </c>
      <c r="I56" s="847" t="s">
        <v>1635</v>
      </c>
    </row>
    <row r="57" spans="2:15" s="358" customFormat="1" ht="24.95" customHeight="1" thickBot="1" x14ac:dyDescent="0.75">
      <c r="B57" s="704"/>
      <c r="C57" s="701"/>
      <c r="D57" s="702"/>
      <c r="E57" s="702"/>
      <c r="F57" s="702"/>
      <c r="G57" s="702"/>
      <c r="H57" s="1526"/>
      <c r="I57" s="706"/>
      <c r="J57" s="589"/>
      <c r="K57" s="589"/>
      <c r="L57" s="589"/>
      <c r="M57" s="589"/>
      <c r="N57" s="589"/>
      <c r="O57" s="589"/>
    </row>
    <row r="58" spans="2:15" ht="9" customHeight="1" thickTop="1" x14ac:dyDescent="0.35">
      <c r="J58" s="589"/>
      <c r="K58" s="589"/>
      <c r="L58" s="589"/>
      <c r="M58" s="589"/>
      <c r="N58" s="589"/>
      <c r="O58" s="589"/>
    </row>
    <row r="59" spans="2:15" s="416" customFormat="1" ht="18.75" customHeight="1" x14ac:dyDescent="0.5">
      <c r="B59" s="333" t="s">
        <v>1750</v>
      </c>
      <c r="I59" s="355" t="s">
        <v>1751</v>
      </c>
    </row>
    <row r="60" spans="2:15" ht="22.5" x14ac:dyDescent="0.5">
      <c r="B60" s="356" t="s">
        <v>1955</v>
      </c>
      <c r="I60" s="355" t="s">
        <v>1956</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W55"/>
  <sheetViews>
    <sheetView rightToLeft="1" view="pageBreakPreview" zoomScale="50" zoomScaleNormal="50" zoomScaleSheetLayoutView="50" workbookViewId="0"/>
  </sheetViews>
  <sheetFormatPr defaultRowHeight="15" x14ac:dyDescent="0.35"/>
  <cols>
    <col min="1" max="1" width="9.140625" style="48"/>
    <col min="2" max="2" width="54.42578125" style="48" customWidth="1"/>
    <col min="3" max="3" width="15.5703125" style="48" customWidth="1"/>
    <col min="4" max="9" width="15" style="48" customWidth="1"/>
    <col min="10" max="10" width="56.140625" style="48" customWidth="1"/>
    <col min="11" max="11" width="9.140625" style="48"/>
    <col min="12" max="12" width="9.28515625" style="48" bestFit="1" customWidth="1"/>
    <col min="13" max="13" width="9.7109375" style="48" bestFit="1" customWidth="1"/>
    <col min="14" max="14" width="9" style="48" bestFit="1" customWidth="1"/>
    <col min="15"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85">
      <c r="B3" s="1771" t="s">
        <v>1873</v>
      </c>
      <c r="C3" s="1772"/>
      <c r="D3" s="1772"/>
      <c r="E3" s="1772"/>
      <c r="F3" s="1772"/>
      <c r="G3" s="1772"/>
      <c r="H3" s="1772"/>
      <c r="I3" s="1772"/>
      <c r="J3" s="1772"/>
    </row>
    <row r="4" spans="2:23" ht="14.25" customHeight="1" x14ac:dyDescent="0.85">
      <c r="B4" s="699"/>
      <c r="C4" s="675"/>
      <c r="D4" s="468"/>
      <c r="E4" s="468"/>
      <c r="F4" s="468"/>
      <c r="G4" s="468"/>
      <c r="H4" s="468"/>
      <c r="I4" s="468"/>
      <c r="J4" s="468"/>
    </row>
    <row r="5" spans="2:23" ht="29.25" customHeight="1" x14ac:dyDescent="0.85">
      <c r="B5" s="1999" t="s">
        <v>1874</v>
      </c>
      <c r="C5" s="1772"/>
      <c r="D5" s="1772"/>
      <c r="E5" s="1772"/>
      <c r="F5" s="1772"/>
      <c r="G5" s="1772"/>
      <c r="H5" s="1772"/>
      <c r="I5" s="1772"/>
      <c r="J5" s="1772"/>
    </row>
    <row r="6" spans="2:23" s="5" customFormat="1" ht="19.5" customHeight="1" x14ac:dyDescent="0.65">
      <c r="D6" s="2"/>
      <c r="E6" s="2"/>
      <c r="F6" s="2"/>
      <c r="G6" s="2"/>
      <c r="H6" s="2"/>
      <c r="I6" s="2"/>
      <c r="J6" s="2"/>
      <c r="K6" s="2"/>
      <c r="L6" s="2"/>
      <c r="M6" s="2"/>
      <c r="N6" s="2"/>
      <c r="O6" s="2"/>
      <c r="P6" s="2"/>
      <c r="Q6" s="2"/>
      <c r="R6" s="2"/>
      <c r="S6" s="2"/>
      <c r="T6" s="2"/>
      <c r="U6" s="2"/>
    </row>
    <row r="7" spans="2:23" ht="22.5" x14ac:dyDescent="0.5">
      <c r="B7" s="717" t="s">
        <v>1766</v>
      </c>
      <c r="C7" s="99"/>
      <c r="D7" s="100"/>
      <c r="E7" s="100"/>
      <c r="F7" s="100"/>
      <c r="G7" s="100"/>
      <c r="H7" s="100"/>
      <c r="I7" s="100"/>
      <c r="J7" s="721" t="s">
        <v>1766</v>
      </c>
      <c r="N7" s="100"/>
    </row>
    <row r="8" spans="2:23" s="5" customFormat="1" ht="19.5" customHeight="1" thickBot="1" x14ac:dyDescent="0.7">
      <c r="D8" s="2"/>
      <c r="E8" s="2"/>
      <c r="F8" s="2"/>
      <c r="G8" s="2"/>
      <c r="H8" s="2"/>
      <c r="I8" s="2"/>
      <c r="J8" s="2"/>
      <c r="K8" s="2"/>
      <c r="L8" s="2"/>
      <c r="M8" s="2"/>
      <c r="N8" s="2"/>
      <c r="O8" s="2"/>
      <c r="P8" s="2"/>
      <c r="Q8" s="2"/>
      <c r="R8" s="2"/>
      <c r="S8" s="2"/>
      <c r="T8" s="2"/>
      <c r="U8" s="2"/>
    </row>
    <row r="9" spans="2:23" s="257" customFormat="1" ht="24.95" customHeight="1" thickTop="1" x14ac:dyDescent="0.7">
      <c r="B9" s="1959" t="s">
        <v>885</v>
      </c>
      <c r="C9" s="229"/>
      <c r="D9" s="1758">
        <v>2014</v>
      </c>
      <c r="E9" s="1758">
        <v>2015</v>
      </c>
      <c r="F9" s="1758">
        <v>2016</v>
      </c>
      <c r="G9" s="1758">
        <v>2017</v>
      </c>
      <c r="H9" s="1758">
        <v>2018</v>
      </c>
      <c r="I9" s="1758">
        <v>2019</v>
      </c>
      <c r="J9" s="1962" t="s">
        <v>884</v>
      </c>
      <c r="L9" s="1998"/>
      <c r="M9" s="1998"/>
      <c r="N9" s="1998"/>
    </row>
    <row r="10" spans="2:23" s="257" customFormat="1" ht="24.95" customHeight="1" x14ac:dyDescent="0.7">
      <c r="B10" s="1960"/>
      <c r="C10" s="1661" t="s">
        <v>308</v>
      </c>
      <c r="D10" s="1759"/>
      <c r="E10" s="1759"/>
      <c r="F10" s="1759"/>
      <c r="G10" s="1759"/>
      <c r="H10" s="1759"/>
      <c r="I10" s="1759"/>
      <c r="J10" s="1991"/>
      <c r="L10" s="1998"/>
      <c r="M10" s="1998"/>
      <c r="N10" s="1998"/>
    </row>
    <row r="11" spans="2:23" s="257" customFormat="1" ht="24.95" customHeight="1" x14ac:dyDescent="0.7">
      <c r="B11" s="1961"/>
      <c r="C11" s="1695" t="s">
        <v>309</v>
      </c>
      <c r="D11" s="1760"/>
      <c r="E11" s="1760"/>
      <c r="F11" s="1760"/>
      <c r="G11" s="1760"/>
      <c r="H11" s="1760"/>
      <c r="I11" s="1760"/>
      <c r="J11" s="1992"/>
      <c r="M11" s="256"/>
    </row>
    <row r="12" spans="2:23" s="257" customFormat="1" ht="17.25" customHeight="1" x14ac:dyDescent="0.7">
      <c r="B12" s="342"/>
      <c r="C12" s="1662"/>
      <c r="D12" s="559"/>
      <c r="E12" s="559"/>
      <c r="F12" s="559"/>
      <c r="G12" s="559"/>
      <c r="H12" s="559"/>
      <c r="I12" s="559"/>
      <c r="J12" s="1424"/>
    </row>
    <row r="13" spans="2:23" s="359" customFormat="1" ht="37.5" customHeight="1" x14ac:dyDescent="0.2">
      <c r="B13" s="453" t="s">
        <v>511</v>
      </c>
      <c r="C13" s="1663">
        <v>60.743463881052485</v>
      </c>
      <c r="D13" s="1205">
        <v>4</v>
      </c>
      <c r="E13" s="1205">
        <v>3</v>
      </c>
      <c r="F13" s="1205">
        <v>2</v>
      </c>
      <c r="G13" s="1205">
        <v>3</v>
      </c>
      <c r="H13" s="1205">
        <v>4</v>
      </c>
      <c r="I13" s="1205">
        <v>4</v>
      </c>
      <c r="J13" s="709" t="s">
        <v>784</v>
      </c>
      <c r="M13" s="362"/>
      <c r="O13" s="936"/>
      <c r="P13" s="936"/>
      <c r="Q13" s="936"/>
      <c r="R13" s="1527"/>
      <c r="S13" s="1527"/>
      <c r="T13" s="1527"/>
    </row>
    <row r="14" spans="2:23" s="364" customFormat="1" ht="17.25" customHeight="1" x14ac:dyDescent="0.2">
      <c r="B14" s="453"/>
      <c r="C14" s="1663"/>
      <c r="D14" s="1205"/>
      <c r="E14" s="1205"/>
      <c r="F14" s="1205"/>
      <c r="G14" s="1205"/>
      <c r="H14" s="1205"/>
      <c r="I14" s="1205"/>
      <c r="J14" s="709"/>
      <c r="M14" s="829"/>
      <c r="O14" s="936"/>
      <c r="P14" s="936"/>
      <c r="Q14" s="936"/>
      <c r="R14" s="1527"/>
      <c r="S14" s="1527"/>
      <c r="T14" s="1527"/>
    </row>
    <row r="15" spans="2:23" s="359" customFormat="1" ht="37.5" customHeight="1" x14ac:dyDescent="0.2">
      <c r="B15" s="453" t="s">
        <v>785</v>
      </c>
      <c r="C15" s="1663">
        <v>33.816162877946333</v>
      </c>
      <c r="D15" s="1205">
        <v>30</v>
      </c>
      <c r="E15" s="1205">
        <v>30</v>
      </c>
      <c r="F15" s="1205">
        <v>28</v>
      </c>
      <c r="G15" s="1205">
        <v>26</v>
      </c>
      <c r="H15" s="1205">
        <v>25</v>
      </c>
      <c r="I15" s="1205">
        <v>27</v>
      </c>
      <c r="J15" s="709" t="s">
        <v>167</v>
      </c>
      <c r="M15" s="362"/>
      <c r="O15" s="936"/>
      <c r="P15" s="936"/>
      <c r="Q15" s="936"/>
      <c r="R15" s="1527"/>
      <c r="S15" s="1527"/>
      <c r="T15" s="1527"/>
    </row>
    <row r="16" spans="2:23" s="364" customFormat="1" ht="37.5" customHeight="1" x14ac:dyDescent="0.2">
      <c r="B16" s="615" t="s">
        <v>168</v>
      </c>
      <c r="C16" s="1235">
        <v>5.7478443487774511</v>
      </c>
      <c r="D16" s="1269">
        <v>51</v>
      </c>
      <c r="E16" s="1269">
        <v>38</v>
      </c>
      <c r="F16" s="1269">
        <v>45</v>
      </c>
      <c r="G16" s="1269">
        <v>40</v>
      </c>
      <c r="H16" s="1269">
        <v>48</v>
      </c>
      <c r="I16" s="1269">
        <v>41</v>
      </c>
      <c r="J16" s="836" t="s">
        <v>683</v>
      </c>
      <c r="O16" s="936"/>
      <c r="P16" s="936"/>
      <c r="Q16" s="936"/>
      <c r="R16" s="1527"/>
      <c r="S16" s="1527"/>
      <c r="T16" s="1527"/>
    </row>
    <row r="17" spans="2:20" s="364" customFormat="1" ht="37.5" customHeight="1" x14ac:dyDescent="0.2">
      <c r="B17" s="615" t="s">
        <v>169</v>
      </c>
      <c r="C17" s="1235">
        <v>2.116038380442574</v>
      </c>
      <c r="D17" s="1269">
        <v>38</v>
      </c>
      <c r="E17" s="1269">
        <v>38</v>
      </c>
      <c r="F17" s="1269">
        <v>42</v>
      </c>
      <c r="G17" s="1269">
        <v>38</v>
      </c>
      <c r="H17" s="1269">
        <v>28</v>
      </c>
      <c r="I17" s="1269">
        <v>30</v>
      </c>
      <c r="J17" s="836" t="s">
        <v>493</v>
      </c>
      <c r="O17" s="936"/>
      <c r="P17" s="936"/>
      <c r="Q17" s="936"/>
      <c r="R17" s="1527"/>
      <c r="S17" s="1527"/>
      <c r="T17" s="1527"/>
    </row>
    <row r="18" spans="2:20" s="364" customFormat="1" ht="37.5" customHeight="1" x14ac:dyDescent="0.2">
      <c r="B18" s="615" t="s">
        <v>170</v>
      </c>
      <c r="C18" s="1235">
        <v>2.5970514631600565</v>
      </c>
      <c r="D18" s="1269">
        <v>8</v>
      </c>
      <c r="E18" s="1269">
        <v>6</v>
      </c>
      <c r="F18" s="1269">
        <v>11</v>
      </c>
      <c r="G18" s="1269">
        <v>15</v>
      </c>
      <c r="H18" s="1269">
        <v>16</v>
      </c>
      <c r="I18" s="1269">
        <v>15</v>
      </c>
      <c r="J18" s="836" t="s">
        <v>171</v>
      </c>
      <c r="O18" s="936"/>
      <c r="P18" s="936"/>
      <c r="Q18" s="936"/>
      <c r="R18" s="1527"/>
      <c r="S18" s="1527"/>
      <c r="T18" s="1527"/>
    </row>
    <row r="19" spans="2:20" s="364" customFormat="1" ht="37.5" customHeight="1" x14ac:dyDescent="0.2">
      <c r="B19" s="615" t="s">
        <v>52</v>
      </c>
      <c r="C19" s="1235">
        <v>0.16704463046877291</v>
      </c>
      <c r="D19" s="1269">
        <v>53</v>
      </c>
      <c r="E19" s="1269">
        <v>24</v>
      </c>
      <c r="F19" s="1269">
        <v>21</v>
      </c>
      <c r="G19" s="1269">
        <v>25</v>
      </c>
      <c r="H19" s="1269">
        <v>33</v>
      </c>
      <c r="I19" s="1269">
        <v>57</v>
      </c>
      <c r="J19" s="836" t="s">
        <v>507</v>
      </c>
      <c r="O19" s="936"/>
      <c r="P19" s="936"/>
      <c r="Q19" s="936"/>
      <c r="R19" s="1527"/>
      <c r="S19" s="1527"/>
      <c r="T19" s="1527"/>
    </row>
    <row r="20" spans="2:20" s="364" customFormat="1" ht="37.5" customHeight="1" x14ac:dyDescent="0.2">
      <c r="B20" s="615" t="s">
        <v>82</v>
      </c>
      <c r="C20" s="1235">
        <v>9.8088942358074943E-2</v>
      </c>
      <c r="D20" s="1269">
        <v>34</v>
      </c>
      <c r="E20" s="1269">
        <v>34</v>
      </c>
      <c r="F20" s="1269">
        <v>54</v>
      </c>
      <c r="G20" s="1269">
        <v>64</v>
      </c>
      <c r="H20" s="1269">
        <v>71</v>
      </c>
      <c r="I20" s="1269">
        <v>68</v>
      </c>
      <c r="J20" s="836" t="s">
        <v>900</v>
      </c>
      <c r="O20" s="936"/>
      <c r="P20" s="936"/>
      <c r="Q20" s="936"/>
      <c r="R20" s="1527"/>
      <c r="S20" s="1527"/>
      <c r="T20" s="1527"/>
    </row>
    <row r="21" spans="2:20" s="364" customFormat="1" ht="37.5" customHeight="1" x14ac:dyDescent="0.2">
      <c r="B21" s="615" t="s">
        <v>83</v>
      </c>
      <c r="C21" s="1235">
        <v>2.3055093289291118E-2</v>
      </c>
      <c r="D21" s="1269">
        <v>37</v>
      </c>
      <c r="E21" s="1269">
        <v>15</v>
      </c>
      <c r="F21" s="1269">
        <v>20</v>
      </c>
      <c r="G21" s="1269">
        <v>29</v>
      </c>
      <c r="H21" s="1269">
        <v>22</v>
      </c>
      <c r="I21" s="1269">
        <v>19</v>
      </c>
      <c r="J21" s="836" t="s">
        <v>506</v>
      </c>
      <c r="O21" s="936"/>
      <c r="P21" s="936"/>
      <c r="Q21" s="936"/>
      <c r="R21" s="1527"/>
      <c r="S21" s="1527"/>
      <c r="T21" s="1527"/>
    </row>
    <row r="22" spans="2:20" s="364" customFormat="1" ht="37.5" customHeight="1" x14ac:dyDescent="0.2">
      <c r="B22" s="615" t="s">
        <v>84</v>
      </c>
      <c r="C22" s="1235">
        <v>6.2248751881086015E-2</v>
      </c>
      <c r="D22" s="1269">
        <v>71</v>
      </c>
      <c r="E22" s="1269">
        <v>131</v>
      </c>
      <c r="F22" s="1269">
        <v>105</v>
      </c>
      <c r="G22" s="1269">
        <v>156</v>
      </c>
      <c r="H22" s="1269">
        <v>78</v>
      </c>
      <c r="I22" s="1269">
        <v>232</v>
      </c>
      <c r="J22" s="836" t="s">
        <v>85</v>
      </c>
      <c r="O22" s="936"/>
      <c r="P22" s="936"/>
      <c r="Q22" s="936"/>
      <c r="R22" s="1527"/>
      <c r="S22" s="1527"/>
      <c r="T22" s="1527"/>
    </row>
    <row r="23" spans="2:20" s="364" customFormat="1" ht="37.5" customHeight="1" x14ac:dyDescent="0.2">
      <c r="B23" s="615" t="s">
        <v>86</v>
      </c>
      <c r="C23" s="1235">
        <v>18.304905704668446</v>
      </c>
      <c r="D23" s="1269">
        <v>27</v>
      </c>
      <c r="E23" s="1269">
        <v>31</v>
      </c>
      <c r="F23" s="1269">
        <v>27</v>
      </c>
      <c r="G23" s="1269">
        <v>24</v>
      </c>
      <c r="H23" s="1269">
        <v>22</v>
      </c>
      <c r="I23" s="1269">
        <v>25</v>
      </c>
      <c r="J23" s="836" t="s">
        <v>358</v>
      </c>
      <c r="O23" s="936"/>
      <c r="P23" s="936"/>
      <c r="Q23" s="936"/>
      <c r="R23" s="1527"/>
      <c r="S23" s="1527"/>
      <c r="T23" s="1527"/>
    </row>
    <row r="24" spans="2:20" s="364" customFormat="1" ht="37.5" customHeight="1" x14ac:dyDescent="0.2">
      <c r="B24" s="615" t="s">
        <v>359</v>
      </c>
      <c r="C24" s="1235">
        <v>1.209973214173433</v>
      </c>
      <c r="D24" s="1269">
        <v>31</v>
      </c>
      <c r="E24" s="1269">
        <v>29</v>
      </c>
      <c r="F24" s="1269">
        <v>14</v>
      </c>
      <c r="G24" s="1269">
        <v>18</v>
      </c>
      <c r="H24" s="1269">
        <v>23</v>
      </c>
      <c r="I24" s="1269">
        <v>18</v>
      </c>
      <c r="J24" s="836" t="s">
        <v>360</v>
      </c>
      <c r="O24" s="936"/>
      <c r="P24" s="936"/>
      <c r="Q24" s="936"/>
      <c r="R24" s="1527"/>
      <c r="S24" s="1527"/>
      <c r="T24" s="1527"/>
    </row>
    <row r="25" spans="2:20" s="364" customFormat="1" ht="37.5" customHeight="1" x14ac:dyDescent="0.2">
      <c r="B25" s="615" t="s">
        <v>79</v>
      </c>
      <c r="C25" s="1235">
        <v>0.16515830465419457</v>
      </c>
      <c r="D25" s="1269">
        <v>4</v>
      </c>
      <c r="E25" s="1269">
        <v>0</v>
      </c>
      <c r="F25" s="1269">
        <v>1</v>
      </c>
      <c r="G25" s="1269">
        <v>1</v>
      </c>
      <c r="H25" s="1269">
        <v>2</v>
      </c>
      <c r="I25" s="1269">
        <v>3</v>
      </c>
      <c r="J25" s="836" t="s">
        <v>80</v>
      </c>
      <c r="O25" s="936"/>
      <c r="P25" s="936"/>
      <c r="Q25" s="936"/>
      <c r="R25" s="1527"/>
      <c r="S25" s="1527"/>
      <c r="T25" s="1527"/>
    </row>
    <row r="26" spans="2:20" s="364" customFormat="1" ht="37.5" customHeight="1" x14ac:dyDescent="0.2">
      <c r="B26" s="615" t="s">
        <v>81</v>
      </c>
      <c r="C26" s="1235">
        <v>1.5799026655879678</v>
      </c>
      <c r="D26" s="1269">
        <v>36</v>
      </c>
      <c r="E26" s="1269">
        <v>29</v>
      </c>
      <c r="F26" s="1269">
        <v>30</v>
      </c>
      <c r="G26" s="1269">
        <v>29</v>
      </c>
      <c r="H26" s="1269">
        <v>29</v>
      </c>
      <c r="I26" s="1269">
        <v>33</v>
      </c>
      <c r="J26" s="836" t="s">
        <v>1272</v>
      </c>
      <c r="O26" s="936"/>
      <c r="P26" s="936"/>
      <c r="Q26" s="936"/>
      <c r="R26" s="1527"/>
      <c r="S26" s="1527"/>
      <c r="T26" s="1527"/>
    </row>
    <row r="27" spans="2:20" s="364" customFormat="1" ht="37.5" customHeight="1" x14ac:dyDescent="0.2">
      <c r="B27" s="615" t="s">
        <v>532</v>
      </c>
      <c r="C27" s="1235">
        <v>0.42798636815211333</v>
      </c>
      <c r="D27" s="1269">
        <v>2</v>
      </c>
      <c r="E27" s="1269">
        <v>1</v>
      </c>
      <c r="F27" s="1269">
        <v>1</v>
      </c>
      <c r="G27" s="1269">
        <v>28</v>
      </c>
      <c r="H27" s="1269">
        <v>42</v>
      </c>
      <c r="I27" s="1269">
        <v>42</v>
      </c>
      <c r="J27" s="836" t="s">
        <v>505</v>
      </c>
      <c r="O27" s="936"/>
      <c r="P27" s="936"/>
      <c r="Q27" s="936"/>
      <c r="R27" s="1527"/>
      <c r="S27" s="1527"/>
      <c r="T27" s="1527"/>
    </row>
    <row r="28" spans="2:20" s="364" customFormat="1" ht="37.5" customHeight="1" x14ac:dyDescent="0.2">
      <c r="B28" s="615" t="s">
        <v>330</v>
      </c>
      <c r="C28" s="1235">
        <v>6.3506302424138267E-2</v>
      </c>
      <c r="D28" s="1269">
        <v>0</v>
      </c>
      <c r="E28" s="1269">
        <v>259</v>
      </c>
      <c r="F28" s="1269">
        <v>128</v>
      </c>
      <c r="G28" s="1269">
        <v>81</v>
      </c>
      <c r="H28" s="1269">
        <v>178</v>
      </c>
      <c r="I28" s="1269">
        <v>108</v>
      </c>
      <c r="J28" s="836" t="s">
        <v>125</v>
      </c>
      <c r="O28" s="936"/>
      <c r="P28" s="936"/>
      <c r="Q28" s="936"/>
      <c r="R28" s="1527"/>
      <c r="S28" s="1527"/>
      <c r="T28" s="1527"/>
    </row>
    <row r="29" spans="2:20" s="364" customFormat="1" ht="37.5" customHeight="1" x14ac:dyDescent="0.2">
      <c r="B29" s="615" t="s">
        <v>533</v>
      </c>
      <c r="C29" s="1235">
        <v>0.31962742969244506</v>
      </c>
      <c r="D29" s="1269">
        <v>27</v>
      </c>
      <c r="E29" s="1269">
        <v>0</v>
      </c>
      <c r="F29" s="1269">
        <v>0</v>
      </c>
      <c r="G29" s="1269">
        <v>0</v>
      </c>
      <c r="H29" s="1269">
        <v>7</v>
      </c>
      <c r="I29" s="1269">
        <v>20</v>
      </c>
      <c r="J29" s="836" t="s">
        <v>534</v>
      </c>
      <c r="O29" s="936"/>
      <c r="P29" s="936"/>
      <c r="Q29" s="936"/>
      <c r="R29" s="1527"/>
      <c r="S29" s="1527"/>
      <c r="T29" s="1527"/>
    </row>
    <row r="30" spans="2:20" s="364" customFormat="1" ht="37.5" customHeight="1" x14ac:dyDescent="0.2">
      <c r="B30" s="615" t="s">
        <v>535</v>
      </c>
      <c r="C30" s="1235">
        <v>0.41226698636396025</v>
      </c>
      <c r="D30" s="1269">
        <v>24</v>
      </c>
      <c r="E30" s="1269">
        <v>32</v>
      </c>
      <c r="F30" s="1269">
        <v>24</v>
      </c>
      <c r="G30" s="1269">
        <v>32</v>
      </c>
      <c r="H30" s="1269">
        <v>38</v>
      </c>
      <c r="I30" s="1269">
        <v>38</v>
      </c>
      <c r="J30" s="836" t="s">
        <v>536</v>
      </c>
      <c r="O30" s="936"/>
      <c r="P30" s="936"/>
      <c r="Q30" s="936"/>
      <c r="R30" s="1527"/>
      <c r="S30" s="1527"/>
      <c r="T30" s="1527"/>
    </row>
    <row r="31" spans="2:20" s="364" customFormat="1" ht="37.5" customHeight="1" x14ac:dyDescent="0.2">
      <c r="B31" s="615" t="s">
        <v>537</v>
      </c>
      <c r="C31" s="1235">
        <v>0.48164185798900905</v>
      </c>
      <c r="D31" s="1269">
        <v>1</v>
      </c>
      <c r="E31" s="1269">
        <v>2</v>
      </c>
      <c r="F31" s="1269">
        <v>14</v>
      </c>
      <c r="G31" s="1269">
        <v>18</v>
      </c>
      <c r="H31" s="1269">
        <v>0</v>
      </c>
      <c r="I31" s="1269">
        <v>16</v>
      </c>
      <c r="J31" s="836" t="s">
        <v>901</v>
      </c>
      <c r="O31" s="936"/>
      <c r="P31" s="936"/>
      <c r="Q31" s="936"/>
      <c r="R31" s="1527"/>
      <c r="S31" s="1527"/>
      <c r="T31" s="1527"/>
    </row>
    <row r="32" spans="2:20" s="364" customFormat="1" ht="37.5" customHeight="1" x14ac:dyDescent="0.2">
      <c r="B32" s="615" t="s">
        <v>538</v>
      </c>
      <c r="C32" s="1235">
        <v>3.9822433863321023E-2</v>
      </c>
      <c r="D32" s="1269">
        <v>67</v>
      </c>
      <c r="E32" s="1269">
        <v>130</v>
      </c>
      <c r="F32" s="1269">
        <v>107</v>
      </c>
      <c r="G32" s="1269">
        <v>138</v>
      </c>
      <c r="H32" s="1269">
        <v>203</v>
      </c>
      <c r="I32" s="1269">
        <v>184</v>
      </c>
      <c r="J32" s="836" t="s">
        <v>1273</v>
      </c>
      <c r="O32" s="936"/>
      <c r="P32" s="936"/>
      <c r="Q32" s="936"/>
      <c r="R32" s="1527"/>
      <c r="S32" s="1527"/>
      <c r="T32" s="1527"/>
    </row>
    <row r="33" spans="2:20" s="364" customFormat="1" ht="17.25" customHeight="1" x14ac:dyDescent="0.2">
      <c r="B33" s="453"/>
      <c r="C33" s="1663"/>
      <c r="D33" s="1205"/>
      <c r="E33" s="1205"/>
      <c r="F33" s="1205"/>
      <c r="G33" s="1205"/>
      <c r="H33" s="1205"/>
      <c r="I33" s="1205"/>
      <c r="J33" s="709"/>
      <c r="M33" s="829"/>
      <c r="O33" s="936"/>
      <c r="P33" s="936"/>
      <c r="Q33" s="936"/>
      <c r="R33" s="1527"/>
      <c r="S33" s="1527"/>
      <c r="T33" s="1527"/>
    </row>
    <row r="34" spans="2:20" s="359" customFormat="1" ht="37.5" customHeight="1" x14ac:dyDescent="0.2">
      <c r="B34" s="453" t="s">
        <v>539</v>
      </c>
      <c r="C34" s="1663">
        <v>5.4403732410011774</v>
      </c>
      <c r="D34" s="955">
        <v>66</v>
      </c>
      <c r="E34" s="955">
        <v>45</v>
      </c>
      <c r="F34" s="955">
        <v>42</v>
      </c>
      <c r="G34" s="955">
        <v>47</v>
      </c>
      <c r="H34" s="955">
        <v>60</v>
      </c>
      <c r="I34" s="955">
        <v>62</v>
      </c>
      <c r="J34" s="709" t="s">
        <v>907</v>
      </c>
      <c r="M34" s="362"/>
      <c r="O34" s="936"/>
      <c r="P34" s="936"/>
      <c r="Q34" s="936"/>
      <c r="R34" s="1527"/>
      <c r="S34" s="1527"/>
      <c r="T34" s="1527"/>
    </row>
    <row r="35" spans="2:20" s="364" customFormat="1" ht="37.5" customHeight="1" x14ac:dyDescent="0.2">
      <c r="B35" s="615" t="s">
        <v>902</v>
      </c>
      <c r="C35" s="1235">
        <v>4.7732426779119628</v>
      </c>
      <c r="D35" s="839">
        <v>64</v>
      </c>
      <c r="E35" s="839">
        <v>43</v>
      </c>
      <c r="F35" s="839">
        <v>41</v>
      </c>
      <c r="G35" s="839">
        <v>46</v>
      </c>
      <c r="H35" s="839">
        <v>59</v>
      </c>
      <c r="I35" s="839">
        <v>61</v>
      </c>
      <c r="J35" s="836" t="s">
        <v>908</v>
      </c>
      <c r="O35" s="936"/>
      <c r="P35" s="936"/>
      <c r="Q35" s="936"/>
      <c r="R35" s="1527"/>
      <c r="S35" s="1527"/>
      <c r="T35" s="1527"/>
    </row>
    <row r="36" spans="2:20" s="364" customFormat="1" ht="37.5" customHeight="1" x14ac:dyDescent="0.2">
      <c r="B36" s="615" t="s">
        <v>646</v>
      </c>
      <c r="C36" s="1235">
        <v>0.66713056308921459</v>
      </c>
      <c r="D36" s="839">
        <v>91</v>
      </c>
      <c r="E36" s="839">
        <v>78</v>
      </c>
      <c r="F36" s="839">
        <v>58</v>
      </c>
      <c r="G36" s="839">
        <v>63</v>
      </c>
      <c r="H36" s="839">
        <v>79</v>
      </c>
      <c r="I36" s="839">
        <v>84</v>
      </c>
      <c r="J36" s="836" t="s">
        <v>684</v>
      </c>
      <c r="O36" s="936"/>
      <c r="P36" s="936"/>
      <c r="Q36" s="936"/>
      <c r="R36" s="1527"/>
      <c r="S36" s="1527"/>
      <c r="T36" s="1527"/>
    </row>
    <row r="37" spans="2:20" s="364" customFormat="1" ht="17.25" customHeight="1" x14ac:dyDescent="0.2">
      <c r="B37" s="453"/>
      <c r="C37" s="1663"/>
      <c r="D37" s="1205"/>
      <c r="E37" s="1205"/>
      <c r="F37" s="1205"/>
      <c r="G37" s="1205"/>
      <c r="H37" s="1205"/>
      <c r="I37" s="1205"/>
      <c r="J37" s="709"/>
      <c r="M37" s="829"/>
      <c r="O37" s="936"/>
      <c r="P37" s="936"/>
      <c r="Q37" s="936"/>
      <c r="R37" s="1527"/>
      <c r="S37" s="1527"/>
      <c r="T37" s="1527"/>
    </row>
    <row r="38" spans="2:20" s="359" customFormat="1" ht="37.5" customHeight="1" x14ac:dyDescent="0.2">
      <c r="B38" s="453" t="s">
        <v>306</v>
      </c>
      <c r="C38" s="1663">
        <v>100</v>
      </c>
      <c r="D38" s="955">
        <v>9</v>
      </c>
      <c r="E38" s="955">
        <v>8</v>
      </c>
      <c r="F38" s="955">
        <v>7</v>
      </c>
      <c r="G38" s="955">
        <v>8</v>
      </c>
      <c r="H38" s="955">
        <v>9</v>
      </c>
      <c r="I38" s="955">
        <v>9</v>
      </c>
      <c r="J38" s="709" t="s">
        <v>307</v>
      </c>
      <c r="L38" s="364"/>
      <c r="O38" s="936"/>
      <c r="P38" s="936"/>
      <c r="Q38" s="936"/>
      <c r="R38" s="1527"/>
      <c r="S38" s="1527"/>
      <c r="T38" s="1527"/>
    </row>
    <row r="39" spans="2:20" s="257" customFormat="1" ht="27" customHeight="1" thickBot="1" x14ac:dyDescent="0.75">
      <c r="B39" s="350"/>
      <c r="C39" s="1521"/>
      <c r="D39" s="1528"/>
      <c r="E39" s="1528"/>
      <c r="F39" s="1528"/>
      <c r="G39" s="1528"/>
      <c r="H39" s="1528"/>
      <c r="I39" s="1528"/>
      <c r="J39" s="1390"/>
      <c r="R39" s="1527"/>
      <c r="S39" s="1527"/>
      <c r="T39" s="1527"/>
    </row>
    <row r="40" spans="2:20" ht="9" customHeight="1" thickTop="1" x14ac:dyDescent="0.5">
      <c r="B40" s="37"/>
      <c r="C40" s="37"/>
      <c r="D40" s="37"/>
      <c r="E40" s="37"/>
      <c r="F40" s="37"/>
      <c r="G40" s="37"/>
      <c r="H40" s="37"/>
      <c r="I40" s="37"/>
      <c r="J40" s="37"/>
    </row>
    <row r="41" spans="2:20" s="416" customFormat="1" ht="18.75" customHeight="1" x14ac:dyDescent="0.5">
      <c r="B41" s="333" t="s">
        <v>1750</v>
      </c>
      <c r="J41" s="355" t="s">
        <v>1751</v>
      </c>
    </row>
    <row r="42" spans="2:20" ht="18" x14ac:dyDescent="0.45">
      <c r="C42" s="101"/>
    </row>
    <row r="43" spans="2:20" ht="18" x14ac:dyDescent="0.45">
      <c r="C43" s="101"/>
    </row>
    <row r="44" spans="2:20" ht="18" x14ac:dyDescent="0.45">
      <c r="C44" s="101"/>
    </row>
    <row r="45" spans="2:20" ht="18" x14ac:dyDescent="0.45">
      <c r="C45" s="101"/>
    </row>
    <row r="46" spans="2:20" ht="18" x14ac:dyDescent="0.45">
      <c r="C46" s="101"/>
    </row>
    <row r="47" spans="2:20" ht="18" x14ac:dyDescent="0.45">
      <c r="C47" s="101"/>
    </row>
    <row r="48" spans="2:20"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11">
    <mergeCell ref="L9:N10"/>
    <mergeCell ref="B3:J3"/>
    <mergeCell ref="B5:J5"/>
    <mergeCell ref="B9:B11"/>
    <mergeCell ref="J9:J11"/>
    <mergeCell ref="D9:D11"/>
    <mergeCell ref="E9:E11"/>
    <mergeCell ref="H9:H11"/>
    <mergeCell ref="F9:F11"/>
    <mergeCell ref="G9:G11"/>
    <mergeCell ref="I9:I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71" t="s">
        <v>1875</v>
      </c>
      <c r="C3" s="1772"/>
      <c r="D3" s="1772"/>
      <c r="E3" s="1772"/>
      <c r="F3" s="1772"/>
      <c r="G3" s="1772"/>
      <c r="H3" s="1772"/>
      <c r="I3" s="1772"/>
    </row>
    <row r="4" spans="1:23" ht="10.5" customHeight="1" x14ac:dyDescent="0.85">
      <c r="B4" s="699"/>
      <c r="C4" s="675"/>
      <c r="D4" s="675"/>
      <c r="E4" s="675"/>
      <c r="F4" s="675"/>
      <c r="G4" s="675"/>
      <c r="H4" s="675"/>
      <c r="I4" s="468"/>
    </row>
    <row r="5" spans="1:23" ht="36.75" x14ac:dyDescent="0.85">
      <c r="B5" s="1771" t="s">
        <v>1876</v>
      </c>
      <c r="C5" s="1772"/>
      <c r="D5" s="1772"/>
      <c r="E5" s="1772"/>
      <c r="F5" s="1772"/>
      <c r="G5" s="1772"/>
      <c r="H5" s="1772"/>
      <c r="I5" s="1772"/>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4" t="s">
        <v>1761</v>
      </c>
      <c r="C7" s="416"/>
      <c r="D7" s="416"/>
      <c r="E7" s="416"/>
      <c r="F7" s="416"/>
      <c r="G7" s="416"/>
      <c r="H7" s="416"/>
      <c r="I7" s="228" t="s">
        <v>1762</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7" customFormat="1" ht="23.1" customHeight="1" thickTop="1" x14ac:dyDescent="0.7">
      <c r="B9" s="1959" t="s">
        <v>885</v>
      </c>
      <c r="C9" s="1758">
        <v>2014</v>
      </c>
      <c r="D9" s="1758">
        <v>2015</v>
      </c>
      <c r="E9" s="1758">
        <v>2016</v>
      </c>
      <c r="F9" s="1758">
        <v>2017</v>
      </c>
      <c r="G9" s="1758">
        <v>2018</v>
      </c>
      <c r="H9" s="1758">
        <v>2019</v>
      </c>
      <c r="I9" s="1962" t="s">
        <v>884</v>
      </c>
      <c r="J9" s="338"/>
      <c r="N9" s="338"/>
    </row>
    <row r="10" spans="1:23" s="257" customFormat="1" ht="23.1" customHeight="1" x14ac:dyDescent="0.7">
      <c r="B10" s="1960"/>
      <c r="C10" s="1759"/>
      <c r="D10" s="1759"/>
      <c r="E10" s="1759"/>
      <c r="F10" s="1759"/>
      <c r="G10" s="1759"/>
      <c r="H10" s="1759"/>
      <c r="I10" s="1991"/>
    </row>
    <row r="11" spans="1:23" s="257" customFormat="1" ht="22.5" customHeight="1" x14ac:dyDescent="0.7">
      <c r="B11" s="1961"/>
      <c r="C11" s="1760"/>
      <c r="D11" s="1760"/>
      <c r="E11" s="1760"/>
      <c r="F11" s="1760"/>
      <c r="G11" s="1760"/>
      <c r="H11" s="1760"/>
      <c r="I11" s="1992"/>
    </row>
    <row r="12" spans="1:23" s="257" customFormat="1" ht="15" customHeight="1" x14ac:dyDescent="0.7">
      <c r="B12" s="1426"/>
      <c r="C12" s="708"/>
      <c r="D12" s="708"/>
      <c r="E12" s="708"/>
      <c r="F12" s="708"/>
      <c r="G12" s="708"/>
      <c r="H12" s="708"/>
      <c r="I12" s="571"/>
    </row>
    <row r="13" spans="1:23" s="364" customFormat="1" ht="23.1" customHeight="1" x14ac:dyDescent="0.2">
      <c r="B13" s="1427" t="s">
        <v>230</v>
      </c>
      <c r="C13" s="1269"/>
      <c r="D13" s="1269"/>
      <c r="E13" s="1269"/>
      <c r="F13" s="1269"/>
      <c r="G13" s="1269"/>
      <c r="H13" s="1269"/>
      <c r="I13" s="835" t="s">
        <v>231</v>
      </c>
    </row>
    <row r="14" spans="1:23" s="364" customFormat="1" ht="9.9499999999999993" customHeight="1" x14ac:dyDescent="0.2">
      <c r="B14" s="1428"/>
      <c r="C14" s="1205"/>
      <c r="D14" s="1205"/>
      <c r="E14" s="1205"/>
      <c r="F14" s="1205"/>
      <c r="G14" s="1205"/>
      <c r="H14" s="1205"/>
      <c r="I14" s="835"/>
    </row>
    <row r="15" spans="1:23" s="364" customFormat="1" ht="23.1" customHeight="1" x14ac:dyDescent="0.2">
      <c r="B15" s="710" t="s">
        <v>232</v>
      </c>
      <c r="C15" s="850">
        <v>31563</v>
      </c>
      <c r="D15" s="850">
        <v>29424</v>
      </c>
      <c r="E15" s="850">
        <v>34249</v>
      </c>
      <c r="F15" s="850">
        <v>38662</v>
      </c>
      <c r="G15" s="850">
        <v>40815</v>
      </c>
      <c r="H15" s="850">
        <v>45088</v>
      </c>
      <c r="I15" s="709" t="s">
        <v>274</v>
      </c>
    </row>
    <row r="16" spans="1:23" s="364" customFormat="1" ht="23.1" customHeight="1" x14ac:dyDescent="0.2">
      <c r="B16" s="593" t="s">
        <v>168</v>
      </c>
      <c r="C16" s="851">
        <v>7397</v>
      </c>
      <c r="D16" s="851">
        <v>7750</v>
      </c>
      <c r="E16" s="851">
        <v>7459</v>
      </c>
      <c r="F16" s="851">
        <v>7555</v>
      </c>
      <c r="G16" s="851">
        <v>7594</v>
      </c>
      <c r="H16" s="851">
        <v>12108</v>
      </c>
      <c r="I16" s="836" t="s">
        <v>683</v>
      </c>
    </row>
    <row r="17" spans="2:9" s="364" customFormat="1" ht="23.1" customHeight="1" x14ac:dyDescent="0.2">
      <c r="B17" s="593" t="s">
        <v>169</v>
      </c>
      <c r="C17" s="851">
        <v>3712</v>
      </c>
      <c r="D17" s="851">
        <v>3712</v>
      </c>
      <c r="E17" s="851">
        <v>4148</v>
      </c>
      <c r="F17" s="851">
        <v>5913</v>
      </c>
      <c r="G17" s="851">
        <v>6109</v>
      </c>
      <c r="H17" s="851">
        <v>6109</v>
      </c>
      <c r="I17" s="836" t="s">
        <v>493</v>
      </c>
    </row>
    <row r="18" spans="2:9" s="364" customFormat="1" ht="23.1" customHeight="1" x14ac:dyDescent="0.2">
      <c r="B18" s="593" t="s">
        <v>170</v>
      </c>
      <c r="C18" s="851">
        <v>6450</v>
      </c>
      <c r="D18" s="851">
        <v>4850</v>
      </c>
      <c r="E18" s="851">
        <v>5987</v>
      </c>
      <c r="F18" s="851">
        <v>7193</v>
      </c>
      <c r="G18" s="851">
        <v>8222</v>
      </c>
      <c r="H18" s="851">
        <v>8534</v>
      </c>
      <c r="I18" s="836" t="s">
        <v>171</v>
      </c>
    </row>
    <row r="19" spans="2:9" s="364" customFormat="1" ht="23.1" customHeight="1" x14ac:dyDescent="0.2">
      <c r="B19" s="593" t="s">
        <v>52</v>
      </c>
      <c r="C19" s="851">
        <v>536</v>
      </c>
      <c r="D19" s="851">
        <v>426</v>
      </c>
      <c r="E19" s="851">
        <v>522</v>
      </c>
      <c r="F19" s="851">
        <v>659</v>
      </c>
      <c r="G19" s="851">
        <v>771</v>
      </c>
      <c r="H19" s="851">
        <v>882</v>
      </c>
      <c r="I19" s="836" t="s">
        <v>507</v>
      </c>
    </row>
    <row r="20" spans="2:9" s="364" customFormat="1" ht="23.1" customHeight="1" x14ac:dyDescent="0.2">
      <c r="B20" s="593" t="s">
        <v>82</v>
      </c>
      <c r="C20" s="851">
        <v>274</v>
      </c>
      <c r="D20" s="851">
        <v>274</v>
      </c>
      <c r="E20" s="851">
        <v>318</v>
      </c>
      <c r="F20" s="851">
        <v>356</v>
      </c>
      <c r="G20" s="851">
        <v>361</v>
      </c>
      <c r="H20" s="851">
        <v>330</v>
      </c>
      <c r="I20" s="836" t="s">
        <v>900</v>
      </c>
    </row>
    <row r="21" spans="2:9" s="364" customFormat="1" ht="23.1" customHeight="1" x14ac:dyDescent="0.2">
      <c r="B21" s="593" t="s">
        <v>83</v>
      </c>
      <c r="C21" s="851">
        <v>29</v>
      </c>
      <c r="D21" s="851">
        <v>27</v>
      </c>
      <c r="E21" s="851">
        <v>26</v>
      </c>
      <c r="F21" s="851">
        <v>22</v>
      </c>
      <c r="G21" s="851">
        <v>17</v>
      </c>
      <c r="H21" s="851">
        <v>14</v>
      </c>
      <c r="I21" s="836" t="s">
        <v>506</v>
      </c>
    </row>
    <row r="22" spans="2:9" s="364" customFormat="1" ht="23.1" customHeight="1" x14ac:dyDescent="0.2">
      <c r="B22" s="593" t="s">
        <v>84</v>
      </c>
      <c r="C22" s="851">
        <v>126</v>
      </c>
      <c r="D22" s="851">
        <v>128</v>
      </c>
      <c r="E22" s="851">
        <v>136</v>
      </c>
      <c r="F22" s="851">
        <v>170</v>
      </c>
      <c r="G22" s="851">
        <v>129</v>
      </c>
      <c r="H22" s="851">
        <v>111</v>
      </c>
      <c r="I22" s="836" t="s">
        <v>85</v>
      </c>
    </row>
    <row r="23" spans="2:9" s="364" customFormat="1" ht="23.1" customHeight="1" x14ac:dyDescent="0.2">
      <c r="B23" s="593" t="s">
        <v>86</v>
      </c>
      <c r="C23" s="851">
        <v>4071</v>
      </c>
      <c r="D23" s="851">
        <v>4568</v>
      </c>
      <c r="E23" s="851">
        <v>5238</v>
      </c>
      <c r="F23" s="851">
        <v>5637</v>
      </c>
      <c r="G23" s="851">
        <v>5850</v>
      </c>
      <c r="H23" s="851">
        <v>6523</v>
      </c>
      <c r="I23" s="836" t="s">
        <v>358</v>
      </c>
    </row>
    <row r="24" spans="2:9" s="364" customFormat="1" ht="23.1" customHeight="1" x14ac:dyDescent="0.2">
      <c r="B24" s="593" t="s">
        <v>359</v>
      </c>
      <c r="C24" s="851">
        <v>2034</v>
      </c>
      <c r="D24" s="851">
        <v>2095</v>
      </c>
      <c r="E24" s="851">
        <v>2218</v>
      </c>
      <c r="F24" s="851">
        <v>2429</v>
      </c>
      <c r="G24" s="851">
        <v>2439</v>
      </c>
      <c r="H24" s="851">
        <v>1185</v>
      </c>
      <c r="I24" s="836" t="s">
        <v>360</v>
      </c>
    </row>
    <row r="25" spans="2:9" s="364" customFormat="1" ht="23.1" customHeight="1" x14ac:dyDescent="0.2">
      <c r="B25" s="593" t="s">
        <v>79</v>
      </c>
      <c r="C25" s="851">
        <v>252</v>
      </c>
      <c r="D25" s="851">
        <v>252</v>
      </c>
      <c r="E25" s="851">
        <v>240</v>
      </c>
      <c r="F25" s="851">
        <v>253</v>
      </c>
      <c r="G25" s="851">
        <v>218</v>
      </c>
      <c r="H25" s="851">
        <v>217</v>
      </c>
      <c r="I25" s="836" t="s">
        <v>80</v>
      </c>
    </row>
    <row r="26" spans="2:9" s="364" customFormat="1" ht="23.1" customHeight="1" x14ac:dyDescent="0.2">
      <c r="B26" s="593" t="s">
        <v>81</v>
      </c>
      <c r="C26" s="851">
        <v>5223</v>
      </c>
      <c r="D26" s="851">
        <v>3916</v>
      </c>
      <c r="E26" s="851">
        <v>6474</v>
      </c>
      <c r="F26" s="851">
        <v>6844</v>
      </c>
      <c r="G26" s="851">
        <v>7188</v>
      </c>
      <c r="H26" s="851">
        <v>7005</v>
      </c>
      <c r="I26" s="836" t="s">
        <v>1272</v>
      </c>
    </row>
    <row r="27" spans="2:9" s="364" customFormat="1" ht="23.1" customHeight="1" x14ac:dyDescent="0.2">
      <c r="B27" s="593" t="s">
        <v>532</v>
      </c>
      <c r="C27" s="851">
        <v>365</v>
      </c>
      <c r="D27" s="851">
        <v>357</v>
      </c>
      <c r="E27" s="851">
        <v>388</v>
      </c>
      <c r="F27" s="851">
        <v>554</v>
      </c>
      <c r="G27" s="851">
        <v>840</v>
      </c>
      <c r="H27" s="851">
        <v>893</v>
      </c>
      <c r="I27" s="836" t="s">
        <v>505</v>
      </c>
    </row>
    <row r="28" spans="2:9" s="364" customFormat="1" ht="23.1" customHeight="1" x14ac:dyDescent="0.2">
      <c r="B28" s="593" t="s">
        <v>330</v>
      </c>
      <c r="C28" s="851">
        <v>108</v>
      </c>
      <c r="D28" s="851">
        <v>124</v>
      </c>
      <c r="E28" s="851">
        <v>92</v>
      </c>
      <c r="F28" s="851">
        <v>102</v>
      </c>
      <c r="G28" s="851">
        <v>102</v>
      </c>
      <c r="H28" s="851">
        <v>122</v>
      </c>
      <c r="I28" s="836" t="s">
        <v>125</v>
      </c>
    </row>
    <row r="29" spans="2:9" s="364" customFormat="1" ht="23.1" customHeight="1" x14ac:dyDescent="0.2">
      <c r="B29" s="593" t="s">
        <v>533</v>
      </c>
      <c r="C29" s="851">
        <v>377</v>
      </c>
      <c r="D29" s="851">
        <v>307</v>
      </c>
      <c r="E29" s="851">
        <v>281</v>
      </c>
      <c r="F29" s="851">
        <v>237</v>
      </c>
      <c r="G29" s="851">
        <v>208</v>
      </c>
      <c r="H29" s="851">
        <v>214</v>
      </c>
      <c r="I29" s="836" t="s">
        <v>534</v>
      </c>
    </row>
    <row r="30" spans="2:9" s="364" customFormat="1" ht="23.1" customHeight="1" x14ac:dyDescent="0.2">
      <c r="B30" s="593" t="s">
        <v>535</v>
      </c>
      <c r="C30" s="851">
        <v>386</v>
      </c>
      <c r="D30" s="851">
        <v>417</v>
      </c>
      <c r="E30" s="851">
        <v>497</v>
      </c>
      <c r="F30" s="851">
        <v>525</v>
      </c>
      <c r="G30" s="851">
        <v>558</v>
      </c>
      <c r="H30" s="851">
        <v>626</v>
      </c>
      <c r="I30" s="836" t="s">
        <v>536</v>
      </c>
    </row>
    <row r="31" spans="2:9" s="364" customFormat="1" ht="23.1" customHeight="1" x14ac:dyDescent="0.2">
      <c r="B31" s="593" t="s">
        <v>537</v>
      </c>
      <c r="C31" s="851">
        <v>186</v>
      </c>
      <c r="D31" s="851">
        <v>188</v>
      </c>
      <c r="E31" s="851">
        <v>193</v>
      </c>
      <c r="F31" s="851">
        <v>191</v>
      </c>
      <c r="G31" s="851">
        <v>191</v>
      </c>
      <c r="H31" s="851">
        <v>196</v>
      </c>
      <c r="I31" s="836" t="s">
        <v>901</v>
      </c>
    </row>
    <row r="32" spans="2:9" s="364" customFormat="1" ht="23.1" customHeight="1" x14ac:dyDescent="0.2">
      <c r="B32" s="593" t="s">
        <v>538</v>
      </c>
      <c r="C32" s="851">
        <v>37</v>
      </c>
      <c r="D32" s="851">
        <v>33</v>
      </c>
      <c r="E32" s="851">
        <v>32</v>
      </c>
      <c r="F32" s="851">
        <v>22</v>
      </c>
      <c r="G32" s="851">
        <v>18</v>
      </c>
      <c r="H32" s="851">
        <v>19</v>
      </c>
      <c r="I32" s="836" t="s">
        <v>1273</v>
      </c>
    </row>
    <row r="33" spans="2:14" s="364" customFormat="1" ht="9.9499999999999993" customHeight="1" x14ac:dyDescent="0.2">
      <c r="B33" s="711"/>
      <c r="C33" s="850"/>
      <c r="D33" s="850"/>
      <c r="E33" s="850"/>
      <c r="F33" s="850"/>
      <c r="G33" s="850"/>
      <c r="H33" s="850"/>
      <c r="I33" s="835"/>
    </row>
    <row r="34" spans="2:14" s="364" customFormat="1" ht="23.1" customHeight="1" x14ac:dyDescent="0.2">
      <c r="B34" s="710" t="s">
        <v>511</v>
      </c>
      <c r="C34" s="850">
        <v>9075</v>
      </c>
      <c r="D34" s="850">
        <v>9518</v>
      </c>
      <c r="E34" s="850">
        <v>10389</v>
      </c>
      <c r="F34" s="850">
        <v>11057</v>
      </c>
      <c r="G34" s="850">
        <v>12113</v>
      </c>
      <c r="H34" s="850">
        <v>12166</v>
      </c>
      <c r="I34" s="709" t="s">
        <v>784</v>
      </c>
    </row>
    <row r="35" spans="2:14" s="364" customFormat="1" ht="9.9499999999999993" customHeight="1" x14ac:dyDescent="0.2">
      <c r="B35" s="711"/>
      <c r="C35" s="850"/>
      <c r="D35" s="850"/>
      <c r="E35" s="850"/>
      <c r="F35" s="850"/>
      <c r="G35" s="850"/>
      <c r="H35" s="850"/>
      <c r="I35" s="835"/>
    </row>
    <row r="36" spans="2:14" s="364" customFormat="1" ht="23.1" customHeight="1" x14ac:dyDescent="0.2">
      <c r="B36" s="710" t="s">
        <v>275</v>
      </c>
      <c r="C36" s="850">
        <v>26097</v>
      </c>
      <c r="D36" s="850">
        <v>27229</v>
      </c>
      <c r="E36" s="850">
        <v>30989</v>
      </c>
      <c r="F36" s="850">
        <v>34117</v>
      </c>
      <c r="G36" s="850">
        <v>36994</v>
      </c>
      <c r="H36" s="850">
        <v>38165</v>
      </c>
      <c r="I36" s="709" t="s">
        <v>276</v>
      </c>
    </row>
    <row r="37" spans="2:14" s="364" customFormat="1" ht="9.9499999999999993" customHeight="1" x14ac:dyDescent="0.2">
      <c r="B37" s="711"/>
      <c r="C37" s="850"/>
      <c r="D37" s="850"/>
      <c r="E37" s="850"/>
      <c r="F37" s="850"/>
      <c r="G37" s="850"/>
      <c r="H37" s="850"/>
      <c r="I37" s="835"/>
    </row>
    <row r="38" spans="2:14" s="364" customFormat="1" ht="23.1" customHeight="1" x14ac:dyDescent="0.2">
      <c r="B38" s="710" t="s">
        <v>852</v>
      </c>
      <c r="C38" s="850">
        <v>66735</v>
      </c>
      <c r="D38" s="850">
        <v>66171</v>
      </c>
      <c r="E38" s="850">
        <v>75627</v>
      </c>
      <c r="F38" s="850">
        <v>83836</v>
      </c>
      <c r="G38" s="850">
        <v>89922</v>
      </c>
      <c r="H38" s="850">
        <v>95419</v>
      </c>
      <c r="I38" s="709" t="s">
        <v>332</v>
      </c>
    </row>
    <row r="39" spans="2:14" s="364" customFormat="1" ht="15" customHeight="1" thickBot="1" x14ac:dyDescent="0.25">
      <c r="B39" s="834"/>
      <c r="C39" s="851"/>
      <c r="D39" s="851"/>
      <c r="E39" s="851"/>
      <c r="F39" s="851"/>
      <c r="G39" s="851"/>
      <c r="H39" s="851"/>
      <c r="I39" s="836"/>
    </row>
    <row r="40" spans="2:14" s="364" customFormat="1" ht="15" customHeight="1" thickTop="1" x14ac:dyDescent="0.2">
      <c r="B40" s="1429"/>
      <c r="C40" s="1106"/>
      <c r="D40" s="1106"/>
      <c r="E40" s="1106"/>
      <c r="F40" s="1106"/>
      <c r="G40" s="1106"/>
      <c r="H40" s="1106"/>
      <c r="I40" s="1430"/>
    </row>
    <row r="41" spans="2:14" s="364" customFormat="1" ht="23.1" customHeight="1" x14ac:dyDescent="0.2">
      <c r="B41" s="711" t="s">
        <v>783</v>
      </c>
      <c r="C41" s="851"/>
      <c r="D41" s="851"/>
      <c r="E41" s="851"/>
      <c r="F41" s="851"/>
      <c r="G41" s="851"/>
      <c r="H41" s="851"/>
      <c r="I41" s="835" t="s">
        <v>141</v>
      </c>
    </row>
    <row r="42" spans="2:14" s="364" customFormat="1" ht="9.9499999999999993" customHeight="1" x14ac:dyDescent="0.2">
      <c r="B42" s="711"/>
      <c r="C42" s="850"/>
      <c r="D42" s="850"/>
      <c r="E42" s="850"/>
      <c r="F42" s="850"/>
      <c r="G42" s="850"/>
      <c r="H42" s="850"/>
      <c r="I42" s="835"/>
    </row>
    <row r="43" spans="2:14" s="364" customFormat="1" ht="23.1" customHeight="1" x14ac:dyDescent="0.2">
      <c r="B43" s="710" t="s">
        <v>232</v>
      </c>
      <c r="C43" s="850">
        <v>71141</v>
      </c>
      <c r="D43" s="850">
        <v>63335</v>
      </c>
      <c r="E43" s="850">
        <v>61294</v>
      </c>
      <c r="F43" s="850">
        <v>57852</v>
      </c>
      <c r="G43" s="850">
        <v>56797</v>
      </c>
      <c r="H43" s="850">
        <v>59222</v>
      </c>
      <c r="I43" s="709" t="s">
        <v>274</v>
      </c>
    </row>
    <row r="44" spans="2:14" s="364" customFormat="1" ht="23.1" customHeight="1" x14ac:dyDescent="0.2">
      <c r="B44" s="593" t="s">
        <v>168</v>
      </c>
      <c r="C44" s="851">
        <v>19589</v>
      </c>
      <c r="D44" s="851">
        <v>15417</v>
      </c>
      <c r="E44" s="851">
        <v>14619</v>
      </c>
      <c r="F44" s="851">
        <v>13059</v>
      </c>
      <c r="G44" s="851">
        <v>13057</v>
      </c>
      <c r="H44" s="851">
        <v>17494</v>
      </c>
      <c r="I44" s="836" t="s">
        <v>683</v>
      </c>
      <c r="J44" s="1204"/>
      <c r="K44" s="1204"/>
      <c r="L44" s="1204"/>
      <c r="M44" s="1204"/>
      <c r="N44" s="1204"/>
    </row>
    <row r="45" spans="2:14" s="364" customFormat="1" ht="23.1" customHeight="1" x14ac:dyDescent="0.2">
      <c r="B45" s="593" t="s">
        <v>169</v>
      </c>
      <c r="C45" s="851">
        <v>10473</v>
      </c>
      <c r="D45" s="851">
        <v>10473</v>
      </c>
      <c r="E45" s="851">
        <v>11314</v>
      </c>
      <c r="F45" s="851">
        <v>10676</v>
      </c>
      <c r="G45" s="851">
        <v>10218</v>
      </c>
      <c r="H45" s="851">
        <v>9927</v>
      </c>
      <c r="I45" s="836" t="s">
        <v>493</v>
      </c>
      <c r="J45" s="1204"/>
      <c r="K45" s="1204"/>
      <c r="L45" s="1204"/>
      <c r="M45" s="1204"/>
      <c r="N45" s="1204"/>
    </row>
    <row r="46" spans="2:14" s="364" customFormat="1" ht="23.1" customHeight="1" x14ac:dyDescent="0.2">
      <c r="B46" s="593" t="s">
        <v>170</v>
      </c>
      <c r="C46" s="851">
        <v>11144</v>
      </c>
      <c r="D46" s="851">
        <v>9849</v>
      </c>
      <c r="E46" s="851">
        <v>10959</v>
      </c>
      <c r="F46" s="851">
        <v>10763</v>
      </c>
      <c r="G46" s="851">
        <v>10760</v>
      </c>
      <c r="H46" s="851">
        <v>10788</v>
      </c>
      <c r="I46" s="836" t="s">
        <v>171</v>
      </c>
      <c r="J46" s="1204"/>
      <c r="K46" s="1204"/>
      <c r="L46" s="1204"/>
      <c r="M46" s="1204"/>
      <c r="N46" s="1204"/>
    </row>
    <row r="47" spans="2:14" s="364" customFormat="1" ht="23.1" customHeight="1" x14ac:dyDescent="0.2">
      <c r="B47" s="593" t="s">
        <v>52</v>
      </c>
      <c r="C47" s="851">
        <v>1396</v>
      </c>
      <c r="D47" s="851">
        <v>839</v>
      </c>
      <c r="E47" s="851">
        <v>860</v>
      </c>
      <c r="F47" s="851">
        <v>1066</v>
      </c>
      <c r="G47" s="851">
        <v>1010</v>
      </c>
      <c r="H47" s="851">
        <v>960</v>
      </c>
      <c r="I47" s="836" t="s">
        <v>507</v>
      </c>
      <c r="J47" s="1204"/>
      <c r="K47" s="1204"/>
      <c r="L47" s="1204"/>
      <c r="M47" s="1204"/>
      <c r="N47" s="1204"/>
    </row>
    <row r="48" spans="2:14" s="364" customFormat="1" ht="23.1" customHeight="1" x14ac:dyDescent="0.2">
      <c r="B48" s="593" t="s">
        <v>82</v>
      </c>
      <c r="C48" s="851">
        <v>665</v>
      </c>
      <c r="D48" s="851">
        <v>665</v>
      </c>
      <c r="E48" s="851">
        <v>567</v>
      </c>
      <c r="F48" s="851">
        <v>522</v>
      </c>
      <c r="G48" s="851">
        <v>465</v>
      </c>
      <c r="H48" s="851">
        <v>625</v>
      </c>
      <c r="I48" s="836" t="s">
        <v>900</v>
      </c>
      <c r="J48" s="1204"/>
      <c r="K48" s="1204"/>
      <c r="L48" s="1204"/>
      <c r="M48" s="1204"/>
      <c r="N48" s="1204"/>
    </row>
    <row r="49" spans="2:14" s="364" customFormat="1" ht="23.1" customHeight="1" x14ac:dyDescent="0.2">
      <c r="B49" s="593" t="s">
        <v>83</v>
      </c>
      <c r="C49" s="851">
        <v>43</v>
      </c>
      <c r="D49" s="851">
        <v>38</v>
      </c>
      <c r="E49" s="851">
        <v>32</v>
      </c>
      <c r="F49" s="851">
        <v>22</v>
      </c>
      <c r="G49" s="851">
        <v>20</v>
      </c>
      <c r="H49" s="851">
        <v>13</v>
      </c>
      <c r="I49" s="836" t="s">
        <v>506</v>
      </c>
      <c r="J49" s="1204"/>
      <c r="K49" s="1204"/>
      <c r="L49" s="1204"/>
      <c r="M49" s="1204"/>
      <c r="N49" s="1204"/>
    </row>
    <row r="50" spans="2:14" s="364" customFormat="1" ht="23.1" customHeight="1" x14ac:dyDescent="0.2">
      <c r="B50" s="593" t="s">
        <v>84</v>
      </c>
      <c r="C50" s="851">
        <v>426</v>
      </c>
      <c r="D50" s="851">
        <v>427</v>
      </c>
      <c r="E50" s="851">
        <v>287</v>
      </c>
      <c r="F50" s="851">
        <v>281</v>
      </c>
      <c r="G50" s="851">
        <v>277</v>
      </c>
      <c r="H50" s="851">
        <v>175</v>
      </c>
      <c r="I50" s="836" t="s">
        <v>85</v>
      </c>
      <c r="J50" s="1204"/>
      <c r="K50" s="1204"/>
      <c r="L50" s="1204"/>
      <c r="M50" s="1204"/>
      <c r="N50" s="1204"/>
    </row>
    <row r="51" spans="2:14" s="364" customFormat="1" ht="23.1" customHeight="1" x14ac:dyDescent="0.2">
      <c r="B51" s="593" t="s">
        <v>86</v>
      </c>
      <c r="C51" s="851">
        <v>7149</v>
      </c>
      <c r="D51" s="851">
        <v>6971</v>
      </c>
      <c r="E51" s="851">
        <v>6791</v>
      </c>
      <c r="F51" s="851">
        <v>6671</v>
      </c>
      <c r="G51" s="851">
        <v>6765</v>
      </c>
      <c r="H51" s="851">
        <v>6750</v>
      </c>
      <c r="I51" s="836" t="s">
        <v>358</v>
      </c>
      <c r="J51" s="1204"/>
      <c r="K51" s="1204"/>
      <c r="L51" s="1204"/>
      <c r="M51" s="1204"/>
      <c r="N51" s="1204"/>
    </row>
    <row r="52" spans="2:14" s="364" customFormat="1" ht="23.1" customHeight="1" x14ac:dyDescent="0.2">
      <c r="B52" s="593" t="s">
        <v>359</v>
      </c>
      <c r="C52" s="851">
        <v>4611</v>
      </c>
      <c r="D52" s="851">
        <v>4623</v>
      </c>
      <c r="E52" s="851">
        <v>3464</v>
      </c>
      <c r="F52" s="851">
        <v>3304</v>
      </c>
      <c r="G52" s="851">
        <v>3194</v>
      </c>
      <c r="H52" s="851">
        <v>1489</v>
      </c>
      <c r="I52" s="836" t="s">
        <v>360</v>
      </c>
      <c r="J52" s="1204"/>
      <c r="K52" s="1204"/>
      <c r="L52" s="1204"/>
      <c r="M52" s="1204"/>
      <c r="N52" s="1204"/>
    </row>
    <row r="53" spans="2:14" s="364" customFormat="1" ht="23.1" customHeight="1" x14ac:dyDescent="0.2">
      <c r="B53" s="593" t="s">
        <v>79</v>
      </c>
      <c r="C53" s="851">
        <v>633</v>
      </c>
      <c r="D53" s="851">
        <v>633</v>
      </c>
      <c r="E53" s="851">
        <v>408</v>
      </c>
      <c r="F53" s="851">
        <v>345</v>
      </c>
      <c r="G53" s="851">
        <v>344</v>
      </c>
      <c r="H53" s="851">
        <v>279</v>
      </c>
      <c r="I53" s="836" t="s">
        <v>80</v>
      </c>
      <c r="J53" s="1204"/>
      <c r="K53" s="1204"/>
      <c r="L53" s="1204"/>
      <c r="M53" s="1204"/>
      <c r="N53" s="1204"/>
    </row>
    <row r="54" spans="2:14" s="364" customFormat="1" ht="23.1" customHeight="1" x14ac:dyDescent="0.2">
      <c r="B54" s="593" t="s">
        <v>81</v>
      </c>
      <c r="C54" s="851">
        <v>11753</v>
      </c>
      <c r="D54" s="851">
        <v>10705</v>
      </c>
      <c r="E54" s="851">
        <v>9579</v>
      </c>
      <c r="F54" s="851">
        <v>8885</v>
      </c>
      <c r="G54" s="851">
        <v>8495</v>
      </c>
      <c r="H54" s="851">
        <v>8277</v>
      </c>
      <c r="I54" s="836" t="s">
        <v>1272</v>
      </c>
      <c r="J54" s="1204"/>
      <c r="K54" s="1204"/>
      <c r="L54" s="1204"/>
      <c r="M54" s="1204"/>
      <c r="N54" s="1204"/>
    </row>
    <row r="55" spans="2:14" s="364" customFormat="1" ht="23.1" customHeight="1" x14ac:dyDescent="0.2">
      <c r="B55" s="593" t="s">
        <v>532</v>
      </c>
      <c r="C55" s="851">
        <v>776</v>
      </c>
      <c r="D55" s="851">
        <v>700</v>
      </c>
      <c r="E55" s="851">
        <v>641</v>
      </c>
      <c r="F55" s="851">
        <v>738</v>
      </c>
      <c r="G55" s="851">
        <v>738</v>
      </c>
      <c r="H55" s="851">
        <v>982</v>
      </c>
      <c r="I55" s="836" t="s">
        <v>505</v>
      </c>
      <c r="J55" s="1204"/>
      <c r="K55" s="1204"/>
      <c r="L55" s="1204"/>
      <c r="M55" s="1204"/>
      <c r="N55" s="1204"/>
    </row>
    <row r="56" spans="2:14" s="364" customFormat="1" ht="23.1" customHeight="1" x14ac:dyDescent="0.2">
      <c r="B56" s="593" t="s">
        <v>330</v>
      </c>
      <c r="C56" s="851">
        <v>267</v>
      </c>
      <c r="D56" s="851">
        <v>215</v>
      </c>
      <c r="E56" s="851">
        <v>203</v>
      </c>
      <c r="F56" s="851">
        <v>179</v>
      </c>
      <c r="G56" s="851">
        <v>169</v>
      </c>
      <c r="H56" s="851">
        <v>150</v>
      </c>
      <c r="I56" s="836" t="s">
        <v>125</v>
      </c>
      <c r="J56" s="1204"/>
      <c r="K56" s="1204"/>
      <c r="L56" s="1204"/>
      <c r="M56" s="1204"/>
      <c r="N56" s="1204"/>
    </row>
    <row r="57" spans="2:14" s="364" customFormat="1" ht="23.1" customHeight="1" x14ac:dyDescent="0.2">
      <c r="B57" s="593" t="s">
        <v>533</v>
      </c>
      <c r="C57" s="851">
        <v>903</v>
      </c>
      <c r="D57" s="851">
        <v>687</v>
      </c>
      <c r="E57" s="851">
        <v>536</v>
      </c>
      <c r="F57" s="851">
        <v>372</v>
      </c>
      <c r="G57" s="851">
        <v>321</v>
      </c>
      <c r="H57" s="851">
        <v>422</v>
      </c>
      <c r="I57" s="836" t="s">
        <v>534</v>
      </c>
      <c r="J57" s="1204"/>
      <c r="K57" s="1204"/>
      <c r="L57" s="1204"/>
      <c r="M57" s="1204"/>
      <c r="N57" s="1204"/>
    </row>
    <row r="58" spans="2:14" s="364" customFormat="1" ht="23.1" customHeight="1" x14ac:dyDescent="0.2">
      <c r="B58" s="593" t="s">
        <v>535</v>
      </c>
      <c r="C58" s="851">
        <v>772</v>
      </c>
      <c r="D58" s="851">
        <v>636</v>
      </c>
      <c r="E58" s="851">
        <v>656</v>
      </c>
      <c r="F58" s="851">
        <v>632</v>
      </c>
      <c r="G58" s="851">
        <v>645</v>
      </c>
      <c r="H58" s="851">
        <v>585</v>
      </c>
      <c r="I58" s="836" t="s">
        <v>536</v>
      </c>
      <c r="J58" s="1204"/>
      <c r="K58" s="1204"/>
      <c r="L58" s="1204"/>
      <c r="M58" s="1204"/>
      <c r="N58" s="1204"/>
    </row>
    <row r="59" spans="2:14" s="364" customFormat="1" ht="23.1" customHeight="1" x14ac:dyDescent="0.2">
      <c r="B59" s="593" t="s">
        <v>537</v>
      </c>
      <c r="C59" s="851">
        <v>455</v>
      </c>
      <c r="D59" s="851">
        <v>385</v>
      </c>
      <c r="E59" s="851">
        <v>323</v>
      </c>
      <c r="F59" s="851">
        <v>295</v>
      </c>
      <c r="G59" s="851">
        <v>281</v>
      </c>
      <c r="H59" s="851">
        <v>268</v>
      </c>
      <c r="I59" s="836" t="s">
        <v>901</v>
      </c>
      <c r="J59" s="1204"/>
      <c r="K59" s="1204"/>
      <c r="L59" s="1204"/>
      <c r="M59" s="1204"/>
      <c r="N59" s="1204"/>
    </row>
    <row r="60" spans="2:14" s="364" customFormat="1" ht="23.1" customHeight="1" x14ac:dyDescent="0.2">
      <c r="B60" s="593" t="s">
        <v>538</v>
      </c>
      <c r="C60" s="851">
        <v>86</v>
      </c>
      <c r="D60" s="851">
        <v>72</v>
      </c>
      <c r="E60" s="851">
        <v>55</v>
      </c>
      <c r="F60" s="851">
        <v>42</v>
      </c>
      <c r="G60" s="851">
        <v>38</v>
      </c>
      <c r="H60" s="851">
        <v>38</v>
      </c>
      <c r="I60" s="836" t="s">
        <v>1273</v>
      </c>
      <c r="J60" s="1204"/>
      <c r="K60" s="1204"/>
      <c r="L60" s="1204"/>
      <c r="M60" s="1204"/>
      <c r="N60" s="1204"/>
    </row>
    <row r="61" spans="2:14" s="364" customFormat="1" ht="9.9499999999999993" customHeight="1" x14ac:dyDescent="0.2">
      <c r="B61" s="711"/>
      <c r="C61" s="850"/>
      <c r="D61" s="850"/>
      <c r="E61" s="850"/>
      <c r="F61" s="850"/>
      <c r="G61" s="850"/>
      <c r="H61" s="850"/>
      <c r="I61" s="835"/>
      <c r="J61" s="1204"/>
      <c r="K61" s="1204"/>
      <c r="L61" s="1204"/>
      <c r="M61" s="1204"/>
      <c r="N61" s="1204"/>
    </row>
    <row r="62" spans="2:14" s="364" customFormat="1" ht="23.1" customHeight="1" x14ac:dyDescent="0.2">
      <c r="B62" s="710" t="s">
        <v>511</v>
      </c>
      <c r="C62" s="850">
        <v>21286</v>
      </c>
      <c r="D62" s="850">
        <v>18345</v>
      </c>
      <c r="E62" s="850">
        <v>16791</v>
      </c>
      <c r="F62" s="850">
        <v>15379</v>
      </c>
      <c r="G62" s="850">
        <v>15198</v>
      </c>
      <c r="H62" s="850">
        <v>14954</v>
      </c>
      <c r="I62" s="709" t="s">
        <v>784</v>
      </c>
      <c r="J62" s="1204"/>
      <c r="K62" s="1204"/>
      <c r="L62" s="1204"/>
      <c r="M62" s="1204"/>
      <c r="N62" s="1204"/>
    </row>
    <row r="63" spans="2:14" s="364" customFormat="1" ht="9.9499999999999993" customHeight="1" x14ac:dyDescent="0.2">
      <c r="B63" s="711"/>
      <c r="C63" s="850"/>
      <c r="D63" s="850"/>
      <c r="E63" s="850"/>
      <c r="F63" s="850"/>
      <c r="G63" s="850"/>
      <c r="H63" s="850"/>
      <c r="I63" s="835"/>
      <c r="J63" s="829"/>
      <c r="K63" s="829"/>
      <c r="L63" s="829"/>
      <c r="M63" s="829"/>
      <c r="N63" s="829"/>
    </row>
    <row r="64" spans="2:14" s="364" customFormat="1" ht="23.1" customHeight="1" x14ac:dyDescent="0.2">
      <c r="B64" s="710" t="s">
        <v>275</v>
      </c>
      <c r="C64" s="850">
        <v>63893</v>
      </c>
      <c r="D64" s="850">
        <v>58311</v>
      </c>
      <c r="E64" s="850">
        <v>56260</v>
      </c>
      <c r="F64" s="850">
        <v>55351</v>
      </c>
      <c r="G64" s="850">
        <v>53891</v>
      </c>
      <c r="H64" s="850">
        <v>53451</v>
      </c>
      <c r="I64" s="709" t="s">
        <v>276</v>
      </c>
      <c r="J64" s="829"/>
      <c r="K64" s="829"/>
      <c r="L64" s="829"/>
      <c r="M64" s="829"/>
      <c r="N64" s="829"/>
    </row>
    <row r="65" spans="2:14" s="364" customFormat="1" ht="9.9499999999999993" customHeight="1" x14ac:dyDescent="0.2">
      <c r="B65" s="711"/>
      <c r="C65" s="850"/>
      <c r="D65" s="850"/>
      <c r="E65" s="850"/>
      <c r="F65" s="850"/>
      <c r="G65" s="850"/>
      <c r="H65" s="850"/>
      <c r="I65" s="835"/>
      <c r="J65" s="829"/>
      <c r="K65" s="829"/>
      <c r="L65" s="829"/>
      <c r="M65" s="829"/>
      <c r="N65" s="829"/>
    </row>
    <row r="66" spans="2:14" s="364" customFormat="1" ht="23.1" customHeight="1" x14ac:dyDescent="0.2">
      <c r="B66" s="710" t="s">
        <v>852</v>
      </c>
      <c r="C66" s="850">
        <v>156320</v>
      </c>
      <c r="D66" s="850">
        <v>139991</v>
      </c>
      <c r="E66" s="850">
        <v>134345</v>
      </c>
      <c r="F66" s="850">
        <v>128582</v>
      </c>
      <c r="G66" s="850">
        <v>125886</v>
      </c>
      <c r="H66" s="850">
        <v>127627</v>
      </c>
      <c r="I66" s="709" t="s">
        <v>332</v>
      </c>
      <c r="J66" s="829"/>
      <c r="K66" s="829"/>
      <c r="L66" s="829"/>
      <c r="M66" s="829"/>
      <c r="N66" s="829"/>
    </row>
    <row r="67" spans="2:14" s="257" customFormat="1" ht="15" customHeight="1" thickBot="1" x14ac:dyDescent="0.75">
      <c r="B67" s="1425"/>
      <c r="C67" s="1529"/>
      <c r="D67" s="1529"/>
      <c r="E67" s="1529"/>
      <c r="F67" s="1529"/>
      <c r="G67" s="1529"/>
      <c r="H67" s="1529"/>
      <c r="I67" s="700"/>
    </row>
    <row r="68" spans="2:14" ht="9" customHeight="1" thickTop="1" x14ac:dyDescent="0.35"/>
    <row r="69" spans="2:14" s="37" customFormat="1" ht="18.75" customHeight="1" x14ac:dyDescent="0.5">
      <c r="B69" s="333" t="s">
        <v>1750</v>
      </c>
      <c r="C69" s="416"/>
      <c r="D69" s="416"/>
      <c r="E69" s="416"/>
      <c r="F69" s="416"/>
      <c r="G69" s="416"/>
      <c r="H69" s="416"/>
      <c r="I69" s="355" t="s">
        <v>1751</v>
      </c>
    </row>
    <row r="70" spans="2:14" ht="22.5" x14ac:dyDescent="0.5">
      <c r="B70" s="356" t="s">
        <v>1882</v>
      </c>
      <c r="C70" s="416"/>
      <c r="D70" s="416"/>
      <c r="E70" s="416"/>
      <c r="F70" s="416"/>
      <c r="G70" s="416"/>
      <c r="H70" s="416"/>
      <c r="I70" s="355" t="s">
        <v>1883</v>
      </c>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40"/>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78" t="s">
        <v>1877</v>
      </c>
      <c r="C3" s="2000"/>
      <c r="D3" s="2000"/>
      <c r="E3" s="2000"/>
      <c r="F3" s="2000"/>
      <c r="G3" s="2000"/>
      <c r="H3" s="2000"/>
      <c r="I3" s="2000"/>
    </row>
    <row r="4" spans="2:23" ht="10.5" customHeight="1" x14ac:dyDescent="0.35">
      <c r="B4" s="1436"/>
      <c r="C4" s="1437"/>
      <c r="D4" s="1437"/>
      <c r="E4" s="1437"/>
      <c r="F4" s="1437"/>
      <c r="G4" s="1437"/>
      <c r="H4" s="1437"/>
      <c r="I4" s="1373"/>
    </row>
    <row r="5" spans="2:23" ht="27.75" customHeight="1" x14ac:dyDescent="0.35">
      <c r="B5" s="1978" t="s">
        <v>1878</v>
      </c>
      <c r="C5" s="1978"/>
      <c r="D5" s="1978"/>
      <c r="E5" s="1978"/>
      <c r="F5" s="1978"/>
      <c r="G5" s="1978"/>
      <c r="H5" s="1978"/>
      <c r="I5" s="1978"/>
    </row>
    <row r="6" spans="2:23" ht="19.5" customHeight="1" x14ac:dyDescent="0.65">
      <c r="B6" s="88"/>
      <c r="C6" s="86"/>
      <c r="D6" s="90"/>
      <c r="E6" s="86"/>
      <c r="F6" s="86"/>
      <c r="G6" s="86"/>
      <c r="H6" s="86"/>
      <c r="I6" s="86"/>
    </row>
    <row r="7" spans="2:23" s="37" customFormat="1" ht="22.5" x14ac:dyDescent="0.5">
      <c r="B7" s="354" t="s">
        <v>1763</v>
      </c>
      <c r="C7" s="471"/>
      <c r="D7" s="471"/>
      <c r="E7" s="471"/>
      <c r="F7" s="471"/>
      <c r="G7" s="471"/>
      <c r="H7" s="471"/>
      <c r="I7" s="228" t="s">
        <v>1764</v>
      </c>
      <c r="J7" s="79"/>
      <c r="N7" s="79"/>
    </row>
    <row r="8" spans="2:23" ht="18.75" customHeight="1" thickBot="1" x14ac:dyDescent="0.4"/>
    <row r="9" spans="2:23" s="257" customFormat="1" ht="23.1" customHeight="1" thickTop="1" x14ac:dyDescent="0.7">
      <c r="B9" s="1959" t="s">
        <v>885</v>
      </c>
      <c r="C9" s="1758">
        <v>2014</v>
      </c>
      <c r="D9" s="1758">
        <v>2015</v>
      </c>
      <c r="E9" s="1758">
        <v>2016</v>
      </c>
      <c r="F9" s="1758">
        <v>2017</v>
      </c>
      <c r="G9" s="1758">
        <v>2018</v>
      </c>
      <c r="H9" s="1758">
        <v>2019</v>
      </c>
      <c r="I9" s="1962" t="s">
        <v>884</v>
      </c>
      <c r="J9" s="338"/>
      <c r="N9" s="338"/>
    </row>
    <row r="10" spans="2:23" s="257" customFormat="1" ht="23.1" customHeight="1" x14ac:dyDescent="0.7">
      <c r="B10" s="1960"/>
      <c r="C10" s="1759"/>
      <c r="D10" s="1759"/>
      <c r="E10" s="1759"/>
      <c r="F10" s="1759"/>
      <c r="G10" s="1759"/>
      <c r="H10" s="1759"/>
      <c r="I10" s="1991"/>
    </row>
    <row r="11" spans="2:23" s="257" customFormat="1" ht="23.1" customHeight="1" x14ac:dyDescent="0.7">
      <c r="B11" s="1961"/>
      <c r="C11" s="1760"/>
      <c r="D11" s="1760"/>
      <c r="E11" s="1760"/>
      <c r="F11" s="1760"/>
      <c r="G11" s="1760"/>
      <c r="H11" s="1760"/>
      <c r="I11" s="1992"/>
    </row>
    <row r="12" spans="2:23" s="257" customFormat="1" ht="9.9499999999999993" customHeight="1" x14ac:dyDescent="0.7">
      <c r="B12" s="573"/>
      <c r="C12" s="382"/>
      <c r="D12" s="382"/>
      <c r="E12" s="382"/>
      <c r="F12" s="382"/>
      <c r="G12" s="382"/>
      <c r="H12" s="382"/>
      <c r="I12" s="568"/>
    </row>
    <row r="13" spans="2:23" s="364" customFormat="1" ht="23.1" customHeight="1" x14ac:dyDescent="0.2">
      <c r="B13" s="1431" t="s">
        <v>540</v>
      </c>
      <c r="C13" s="851"/>
      <c r="D13" s="851"/>
      <c r="E13" s="851"/>
      <c r="F13" s="851"/>
      <c r="G13" s="851"/>
      <c r="H13" s="851"/>
      <c r="I13" s="835" t="s">
        <v>541</v>
      </c>
    </row>
    <row r="14" spans="2:23" s="364" customFormat="1" ht="9.9499999999999993" customHeight="1" x14ac:dyDescent="0.2">
      <c r="B14" s="1432"/>
      <c r="C14" s="864"/>
      <c r="D14" s="864"/>
      <c r="E14" s="864"/>
      <c r="F14" s="864"/>
      <c r="G14" s="864"/>
      <c r="H14" s="864"/>
      <c r="I14" s="836"/>
    </row>
    <row r="15" spans="2:23" s="364" customFormat="1" ht="23.1" customHeight="1" x14ac:dyDescent="0.2">
      <c r="B15" s="1432" t="s">
        <v>873</v>
      </c>
      <c r="C15" s="864">
        <v>609.70699999999999</v>
      </c>
      <c r="D15" s="864">
        <v>657.18099999999993</v>
      </c>
      <c r="E15" s="864">
        <v>904.96699999999998</v>
      </c>
      <c r="F15" s="864">
        <v>1119.921</v>
      </c>
      <c r="G15" s="864">
        <v>1586.884</v>
      </c>
      <c r="H15" s="864">
        <v>2164.5279999999998</v>
      </c>
      <c r="I15" s="1434" t="s">
        <v>872</v>
      </c>
    </row>
    <row r="16" spans="2:23" s="364" customFormat="1" ht="23.1" customHeight="1" x14ac:dyDescent="0.2">
      <c r="B16" s="1432" t="s">
        <v>42</v>
      </c>
      <c r="C16" s="864">
        <v>11.79200000000003</v>
      </c>
      <c r="D16" s="864">
        <v>15.489000000000033</v>
      </c>
      <c r="E16" s="864">
        <v>26.42</v>
      </c>
      <c r="F16" s="864">
        <v>29.209</v>
      </c>
      <c r="G16" s="864">
        <v>33.344999999999999</v>
      </c>
      <c r="H16" s="864">
        <v>55.098000000000411</v>
      </c>
      <c r="I16" s="836" t="s">
        <v>43</v>
      </c>
    </row>
    <row r="17" spans="2:9" s="364" customFormat="1" ht="23.1" customHeight="1" x14ac:dyDescent="0.2">
      <c r="B17" s="1432" t="s">
        <v>44</v>
      </c>
      <c r="C17" s="864">
        <v>16.975999999999999</v>
      </c>
      <c r="D17" s="864">
        <v>40.618000000000002</v>
      </c>
      <c r="E17" s="864">
        <v>54.9</v>
      </c>
      <c r="F17" s="864">
        <v>64.263000000000005</v>
      </c>
      <c r="G17" s="864">
        <v>78.364999999999995</v>
      </c>
      <c r="H17" s="864">
        <v>88.173000000000002</v>
      </c>
      <c r="I17" s="836" t="s">
        <v>45</v>
      </c>
    </row>
    <row r="18" spans="2:9" s="364" customFormat="1" ht="23.1" customHeight="1" x14ac:dyDescent="0.2">
      <c r="B18" s="1432" t="s">
        <v>24</v>
      </c>
      <c r="C18" s="864">
        <v>12.930999999999999</v>
      </c>
      <c r="D18" s="864">
        <v>13.516999999999999</v>
      </c>
      <c r="E18" s="864">
        <v>20.725000000000001</v>
      </c>
      <c r="F18" s="864">
        <v>32.549999999999997</v>
      </c>
      <c r="G18" s="864">
        <v>46.851999999999997</v>
      </c>
      <c r="H18" s="864">
        <v>50.441000000000003</v>
      </c>
      <c r="I18" s="836" t="s">
        <v>25</v>
      </c>
    </row>
    <row r="19" spans="2:9" s="364" customFormat="1" ht="23.1" customHeight="1" x14ac:dyDescent="0.2">
      <c r="B19" s="1432" t="s">
        <v>26</v>
      </c>
      <c r="C19" s="864">
        <v>25.361000000000001</v>
      </c>
      <c r="D19" s="864">
        <v>27.805</v>
      </c>
      <c r="E19" s="864">
        <v>36.32</v>
      </c>
      <c r="F19" s="864">
        <v>45.146999999999998</v>
      </c>
      <c r="G19" s="864">
        <v>56.613</v>
      </c>
      <c r="H19" s="864">
        <v>66.045000000000002</v>
      </c>
      <c r="I19" s="836" t="s">
        <v>27</v>
      </c>
    </row>
    <row r="20" spans="2:9" s="364" customFormat="1" ht="23.1" customHeight="1" x14ac:dyDescent="0.2">
      <c r="B20" s="1433" t="s">
        <v>852</v>
      </c>
      <c r="C20" s="860">
        <v>676.76700000000005</v>
      </c>
      <c r="D20" s="860">
        <v>754.61</v>
      </c>
      <c r="E20" s="860">
        <v>1043.3319999999999</v>
      </c>
      <c r="F20" s="860">
        <v>1291.0899999999999</v>
      </c>
      <c r="G20" s="860">
        <v>1802.0590000000002</v>
      </c>
      <c r="H20" s="860">
        <v>2424.2849999999999</v>
      </c>
      <c r="I20" s="709" t="s">
        <v>332</v>
      </c>
    </row>
    <row r="21" spans="2:9" s="364" customFormat="1" ht="9.9499999999999993" customHeight="1" x14ac:dyDescent="0.2">
      <c r="B21" s="1432"/>
      <c r="C21" s="864"/>
      <c r="D21" s="864"/>
      <c r="E21" s="864"/>
      <c r="F21" s="864"/>
      <c r="G21" s="864"/>
      <c r="H21" s="864"/>
      <c r="I21" s="836"/>
    </row>
    <row r="22" spans="2:9" s="364" customFormat="1" ht="23.1" customHeight="1" x14ac:dyDescent="0.2">
      <c r="B22" s="1431" t="s">
        <v>916</v>
      </c>
      <c r="C22" s="864"/>
      <c r="D22" s="864"/>
      <c r="E22" s="864"/>
      <c r="F22" s="864"/>
      <c r="G22" s="864"/>
      <c r="H22" s="864"/>
      <c r="I22" s="1396" t="s">
        <v>915</v>
      </c>
    </row>
    <row r="23" spans="2:9" s="364" customFormat="1" ht="9.9499999999999993" customHeight="1" x14ac:dyDescent="0.2">
      <c r="B23" s="1432"/>
      <c r="C23" s="864"/>
      <c r="D23" s="864"/>
      <c r="E23" s="864"/>
      <c r="F23" s="864"/>
      <c r="G23" s="864"/>
      <c r="H23" s="864"/>
      <c r="I23" s="836"/>
    </row>
    <row r="24" spans="2:9" s="364" customFormat="1" ht="23.1" customHeight="1" x14ac:dyDescent="0.2">
      <c r="B24" s="1432" t="s">
        <v>28</v>
      </c>
      <c r="C24" s="864">
        <v>109.318</v>
      </c>
      <c r="D24" s="864">
        <v>255.16200000000001</v>
      </c>
      <c r="E24" s="864">
        <v>619.13</v>
      </c>
      <c r="F24" s="864">
        <v>955.274</v>
      </c>
      <c r="G24" s="864">
        <v>1012.241</v>
      </c>
      <c r="H24" s="864">
        <v>1422.076</v>
      </c>
      <c r="I24" s="836" t="s">
        <v>29</v>
      </c>
    </row>
    <row r="25" spans="2:9" s="364" customFormat="1" ht="23.1" customHeight="1" x14ac:dyDescent="0.2">
      <c r="B25" s="1432" t="s">
        <v>30</v>
      </c>
      <c r="C25" s="864">
        <v>65.125</v>
      </c>
      <c r="D25" s="864">
        <v>73.266999999999996</v>
      </c>
      <c r="E25" s="864">
        <v>102.962</v>
      </c>
      <c r="F25" s="864">
        <v>150.03800000000001</v>
      </c>
      <c r="G25" s="864">
        <v>214.15899999999999</v>
      </c>
      <c r="H25" s="864">
        <v>290.637</v>
      </c>
      <c r="I25" s="836" t="s">
        <v>567</v>
      </c>
    </row>
    <row r="26" spans="2:9" s="364" customFormat="1" ht="23.1" customHeight="1" x14ac:dyDescent="0.2">
      <c r="B26" s="1433" t="s">
        <v>852</v>
      </c>
      <c r="C26" s="860">
        <v>174.44299999999998</v>
      </c>
      <c r="D26" s="860">
        <v>328.42899999999997</v>
      </c>
      <c r="E26" s="860">
        <v>722.09199999999998</v>
      </c>
      <c r="F26" s="860">
        <v>1105.3119999999999</v>
      </c>
      <c r="G26" s="860">
        <v>1226.4000000000001</v>
      </c>
      <c r="H26" s="860">
        <v>1712.713</v>
      </c>
      <c r="I26" s="709" t="s">
        <v>332</v>
      </c>
    </row>
    <row r="27" spans="2:9" s="364" customFormat="1" ht="9.9499999999999993" customHeight="1" x14ac:dyDescent="0.2">
      <c r="B27" s="1432"/>
      <c r="C27" s="864"/>
      <c r="D27" s="864"/>
      <c r="E27" s="864"/>
      <c r="F27" s="864"/>
      <c r="G27" s="864"/>
      <c r="H27" s="864"/>
      <c r="I27" s="836"/>
    </row>
    <row r="28" spans="2:9" s="364" customFormat="1" ht="60" customHeight="1" x14ac:dyDescent="0.2">
      <c r="B28" s="1431" t="s">
        <v>1460</v>
      </c>
      <c r="C28" s="864"/>
      <c r="D28" s="864"/>
      <c r="E28" s="864"/>
      <c r="F28" s="864"/>
      <c r="G28" s="864"/>
      <c r="H28" s="864"/>
      <c r="I28" s="1435" t="s">
        <v>1461</v>
      </c>
    </row>
    <row r="29" spans="2:9" s="364" customFormat="1" ht="9.9499999999999993" customHeight="1" x14ac:dyDescent="0.2">
      <c r="B29" s="1432"/>
      <c r="C29" s="864"/>
      <c r="D29" s="864"/>
      <c r="E29" s="864"/>
      <c r="F29" s="864"/>
      <c r="G29" s="864"/>
      <c r="H29" s="864"/>
      <c r="I29" s="836"/>
    </row>
    <row r="30" spans="2:9" s="364" customFormat="1" ht="27.75" customHeight="1" x14ac:dyDescent="0.2">
      <c r="B30" s="1432" t="s">
        <v>1211</v>
      </c>
      <c r="C30" s="864">
        <v>0</v>
      </c>
      <c r="D30" s="864">
        <v>0</v>
      </c>
      <c r="E30" s="864">
        <v>0</v>
      </c>
      <c r="F30" s="864">
        <v>0</v>
      </c>
      <c r="G30" s="864">
        <v>24.061</v>
      </c>
      <c r="H30" s="864">
        <v>237.61600000000001</v>
      </c>
      <c r="I30" s="836" t="s">
        <v>1216</v>
      </c>
    </row>
    <row r="31" spans="2:9" s="364" customFormat="1" ht="27.75" customHeight="1" x14ac:dyDescent="0.2">
      <c r="B31" s="1432" t="s">
        <v>1212</v>
      </c>
      <c r="C31" s="864">
        <v>1485.2550000000001</v>
      </c>
      <c r="D31" s="864">
        <v>1067.883</v>
      </c>
      <c r="E31" s="864">
        <v>1604.8579999999999</v>
      </c>
      <c r="F31" s="864">
        <v>1752.748</v>
      </c>
      <c r="G31" s="864">
        <v>1750.2090000000001</v>
      </c>
      <c r="H31" s="864">
        <v>1555.7180000000001</v>
      </c>
      <c r="I31" s="836" t="s">
        <v>1217</v>
      </c>
    </row>
    <row r="32" spans="2:9" s="364" customFormat="1" ht="27.75" customHeight="1" x14ac:dyDescent="0.2">
      <c r="B32" s="1432" t="s">
        <v>1213</v>
      </c>
      <c r="C32" s="864">
        <v>0</v>
      </c>
      <c r="D32" s="864">
        <v>0</v>
      </c>
      <c r="E32" s="864">
        <v>0</v>
      </c>
      <c r="F32" s="864">
        <v>0</v>
      </c>
      <c r="G32" s="864">
        <v>3.0000000000000001E-3</v>
      </c>
      <c r="H32" s="864">
        <v>1.2999999999999999E-2</v>
      </c>
      <c r="I32" s="836" t="s">
        <v>1218</v>
      </c>
    </row>
    <row r="33" spans="2:22" s="364" customFormat="1" ht="27.75" customHeight="1" x14ac:dyDescent="0.2">
      <c r="B33" s="1432" t="s">
        <v>1214</v>
      </c>
      <c r="C33" s="864">
        <v>35.131</v>
      </c>
      <c r="D33" s="864">
        <v>9.4510000000000005</v>
      </c>
      <c r="E33" s="864">
        <v>0</v>
      </c>
      <c r="F33" s="864">
        <v>0</v>
      </c>
      <c r="G33" s="864">
        <v>0</v>
      </c>
      <c r="H33" s="864">
        <v>0</v>
      </c>
      <c r="I33" s="836" t="s">
        <v>1219</v>
      </c>
    </row>
    <row r="34" spans="2:22" s="364" customFormat="1" ht="27.75" customHeight="1" x14ac:dyDescent="0.2">
      <c r="B34" s="1432" t="s">
        <v>1915</v>
      </c>
      <c r="C34" s="864">
        <v>304.233</v>
      </c>
      <c r="D34" s="864">
        <v>222.37100000000001</v>
      </c>
      <c r="E34" s="864">
        <v>330.87200000000001</v>
      </c>
      <c r="F34" s="864">
        <v>330.39100000000002</v>
      </c>
      <c r="G34" s="864">
        <v>355.46</v>
      </c>
      <c r="H34" s="864">
        <v>310.24599999999998</v>
      </c>
      <c r="I34" s="836" t="s">
        <v>1917</v>
      </c>
    </row>
    <row r="35" spans="2:22" s="364" customFormat="1" ht="27.75" customHeight="1" x14ac:dyDescent="0.2">
      <c r="B35" s="1432" t="s">
        <v>1916</v>
      </c>
      <c r="C35" s="864">
        <v>535.96400000000006</v>
      </c>
      <c r="D35" s="864">
        <v>265.83199999999999</v>
      </c>
      <c r="E35" s="864">
        <v>218.358</v>
      </c>
      <c r="F35" s="864">
        <v>204.33099999999999</v>
      </c>
      <c r="G35" s="864">
        <v>248.66200000000001</v>
      </c>
      <c r="H35" s="864">
        <v>270.79500000000002</v>
      </c>
      <c r="I35" s="836" t="s">
        <v>1918</v>
      </c>
    </row>
    <row r="36" spans="2:22" s="364" customFormat="1" ht="27.75" customHeight="1" x14ac:dyDescent="0.2">
      <c r="B36" s="1432" t="s">
        <v>1215</v>
      </c>
      <c r="C36" s="864">
        <v>43.930999999999997</v>
      </c>
      <c r="D36" s="864">
        <v>34.241</v>
      </c>
      <c r="E36" s="864">
        <v>95.471000000000004</v>
      </c>
      <c r="F36" s="864">
        <v>103.432</v>
      </c>
      <c r="G36" s="864">
        <v>141.07300000000001</v>
      </c>
      <c r="H36" s="864">
        <v>139.59299999999999</v>
      </c>
      <c r="I36" s="836" t="s">
        <v>27</v>
      </c>
      <c r="M36" s="829"/>
    </row>
    <row r="37" spans="2:22" s="364" customFormat="1" ht="27.75" customHeight="1" x14ac:dyDescent="0.2">
      <c r="B37" s="1433" t="s">
        <v>852</v>
      </c>
      <c r="C37" s="860">
        <v>2404.5140000000001</v>
      </c>
      <c r="D37" s="860">
        <v>1599.7780000000002</v>
      </c>
      <c r="E37" s="860">
        <v>2249.5590000000002</v>
      </c>
      <c r="F37" s="860">
        <v>2390.902</v>
      </c>
      <c r="G37" s="860">
        <v>2519.4679999999994</v>
      </c>
      <c r="H37" s="860">
        <v>2513.9809999999998</v>
      </c>
      <c r="I37" s="709" t="s">
        <v>332</v>
      </c>
    </row>
    <row r="38" spans="2:22" s="51" customFormat="1" ht="9.9499999999999993" customHeight="1" thickBot="1" x14ac:dyDescent="0.55000000000000004">
      <c r="B38" s="94"/>
      <c r="C38" s="95"/>
      <c r="D38" s="96"/>
      <c r="E38" s="96"/>
      <c r="F38" s="96"/>
      <c r="G38" s="96"/>
      <c r="H38" s="1524"/>
      <c r="I38" s="97"/>
    </row>
    <row r="39" spans="2:22" ht="23.25" thickTop="1" x14ac:dyDescent="0.5">
      <c r="B39" s="333" t="s">
        <v>1750</v>
      </c>
      <c r="C39" s="416"/>
      <c r="D39" s="416"/>
      <c r="E39" s="416"/>
      <c r="F39" s="416"/>
      <c r="G39" s="416"/>
      <c r="H39" s="416"/>
      <c r="I39" s="355" t="s">
        <v>1751</v>
      </c>
      <c r="J39" s="37"/>
    </row>
    <row r="40" spans="2:22" s="76" customFormat="1" ht="10.5" customHeight="1" x14ac:dyDescent="0.65">
      <c r="B40" s="75"/>
      <c r="C40" s="75"/>
      <c r="D40" s="75"/>
      <c r="E40" s="75"/>
      <c r="F40" s="75"/>
      <c r="G40" s="75"/>
      <c r="H40" s="75"/>
      <c r="I40" s="75"/>
      <c r="J40" s="75"/>
      <c r="K40" s="75"/>
      <c r="L40" s="75"/>
      <c r="M40" s="75"/>
      <c r="N40" s="75"/>
      <c r="O40" s="75"/>
      <c r="P40" s="75"/>
      <c r="Q40" s="75"/>
      <c r="R40" s="75"/>
      <c r="S40" s="75"/>
      <c r="T40" s="75"/>
      <c r="U40" s="75"/>
      <c r="V40"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Y50"/>
  <sheetViews>
    <sheetView rightToLeft="1" view="pageBreakPreview" zoomScale="50" zoomScaleNormal="50" zoomScaleSheetLayoutView="50" workbookViewId="0"/>
  </sheetViews>
  <sheetFormatPr defaultRowHeight="15" x14ac:dyDescent="0.35"/>
  <cols>
    <col min="1" max="1" width="9.140625" style="48"/>
    <col min="2" max="2" width="65.5703125" style="57" customWidth="1"/>
    <col min="3" max="8" width="14.28515625" style="57" customWidth="1"/>
    <col min="9" max="9" width="62.7109375" style="57" customWidth="1"/>
    <col min="10" max="16384" width="9.140625" style="48"/>
  </cols>
  <sheetData>
    <row r="1" spans="2:25" s="76" customFormat="1" ht="19.5" customHeight="1" x14ac:dyDescent="0.65">
      <c r="B1" s="73"/>
      <c r="C1" s="74"/>
      <c r="D1" s="74"/>
      <c r="E1" s="74"/>
      <c r="F1" s="74"/>
      <c r="G1" s="74"/>
      <c r="H1" s="74"/>
      <c r="I1" s="74"/>
      <c r="J1" s="75"/>
      <c r="K1" s="75"/>
      <c r="L1" s="75"/>
      <c r="M1" s="75"/>
      <c r="N1" s="75"/>
      <c r="O1" s="75"/>
      <c r="P1" s="75"/>
      <c r="Q1" s="75"/>
      <c r="R1" s="75"/>
      <c r="S1" s="75"/>
      <c r="T1" s="75"/>
      <c r="U1" s="75"/>
      <c r="V1" s="75"/>
      <c r="W1" s="75"/>
      <c r="X1" s="75"/>
      <c r="Y1" s="75"/>
    </row>
    <row r="2" spans="2:25" s="76" customFormat="1" ht="19.5" customHeight="1" x14ac:dyDescent="0.65">
      <c r="B2" s="74"/>
      <c r="C2" s="74"/>
      <c r="D2" s="74"/>
      <c r="E2" s="74"/>
      <c r="F2" s="74"/>
      <c r="G2" s="74"/>
      <c r="H2" s="74"/>
      <c r="I2" s="74"/>
      <c r="J2" s="75"/>
      <c r="K2" s="75"/>
      <c r="L2" s="75"/>
      <c r="M2" s="75"/>
      <c r="N2" s="75"/>
      <c r="O2" s="75"/>
      <c r="P2" s="75"/>
      <c r="Q2" s="75"/>
      <c r="R2" s="75"/>
      <c r="S2" s="75"/>
      <c r="T2" s="75"/>
      <c r="U2" s="75"/>
      <c r="V2" s="75"/>
      <c r="W2" s="75"/>
      <c r="X2" s="75"/>
    </row>
    <row r="3" spans="2:25" ht="36.75" x14ac:dyDescent="0.85">
      <c r="B3" s="1754" t="s">
        <v>1879</v>
      </c>
      <c r="C3" s="1754"/>
      <c r="D3" s="1754"/>
      <c r="E3" s="1754"/>
      <c r="F3" s="1754"/>
      <c r="G3" s="1754"/>
      <c r="H3" s="1754"/>
      <c r="I3" s="1754"/>
    </row>
    <row r="4" spans="2:25" ht="10.5" customHeight="1" x14ac:dyDescent="0.85">
      <c r="B4" s="719"/>
      <c r="C4" s="720"/>
      <c r="D4" s="720"/>
      <c r="E4" s="720"/>
      <c r="F4" s="720"/>
      <c r="G4" s="720"/>
      <c r="H4" s="720"/>
      <c r="I4" s="554"/>
    </row>
    <row r="5" spans="2:25" ht="30.75" customHeight="1" x14ac:dyDescent="0.35">
      <c r="B5" s="1893" t="s">
        <v>1880</v>
      </c>
      <c r="C5" s="1893"/>
      <c r="D5" s="1893"/>
      <c r="E5" s="1893"/>
      <c r="F5" s="1893"/>
      <c r="G5" s="1893"/>
      <c r="H5" s="1893"/>
      <c r="I5" s="1893"/>
    </row>
    <row r="6" spans="2:25" ht="19.5" customHeight="1" x14ac:dyDescent="0.65">
      <c r="B6" s="78"/>
      <c r="C6" s="77"/>
      <c r="D6" s="77"/>
      <c r="E6" s="77"/>
      <c r="F6" s="77"/>
      <c r="G6" s="77"/>
      <c r="H6" s="77"/>
      <c r="I6" s="77"/>
    </row>
    <row r="7" spans="2:25" s="416" customFormat="1" ht="22.5" x14ac:dyDescent="0.5">
      <c r="B7" s="717" t="s">
        <v>1765</v>
      </c>
      <c r="C7" s="552"/>
      <c r="D7" s="552"/>
      <c r="E7" s="552"/>
      <c r="F7" s="552"/>
      <c r="G7" s="552"/>
      <c r="H7" s="552"/>
      <c r="I7" s="718" t="s">
        <v>1766</v>
      </c>
      <c r="J7" s="228"/>
      <c r="K7" s="228"/>
      <c r="L7" s="228"/>
      <c r="P7" s="228"/>
    </row>
    <row r="8" spans="2:25" ht="18.75" customHeight="1" thickBot="1" x14ac:dyDescent="0.4"/>
    <row r="9" spans="2:25" s="257" customFormat="1" ht="24.95" customHeight="1" thickTop="1" x14ac:dyDescent="0.7">
      <c r="B9" s="1985" t="s">
        <v>885</v>
      </c>
      <c r="C9" s="1758">
        <v>2014</v>
      </c>
      <c r="D9" s="1758">
        <v>2015</v>
      </c>
      <c r="E9" s="1758">
        <v>2016</v>
      </c>
      <c r="F9" s="1758">
        <v>2017</v>
      </c>
      <c r="G9" s="1758">
        <v>2018</v>
      </c>
      <c r="H9" s="1758">
        <v>2019</v>
      </c>
      <c r="I9" s="2001" t="s">
        <v>884</v>
      </c>
      <c r="J9" s="338"/>
      <c r="K9" s="338"/>
      <c r="L9" s="338"/>
      <c r="P9" s="338"/>
    </row>
    <row r="10" spans="2:25" s="257" customFormat="1" ht="24.95" customHeight="1" x14ac:dyDescent="0.7">
      <c r="B10" s="1986"/>
      <c r="C10" s="1759"/>
      <c r="D10" s="1759"/>
      <c r="E10" s="1759"/>
      <c r="F10" s="1759"/>
      <c r="G10" s="1759"/>
      <c r="H10" s="1759"/>
      <c r="I10" s="2002"/>
    </row>
    <row r="11" spans="2:25" s="257" customFormat="1" ht="24.95" customHeight="1" x14ac:dyDescent="0.7">
      <c r="B11" s="1987"/>
      <c r="C11" s="1760"/>
      <c r="D11" s="1760"/>
      <c r="E11" s="1760"/>
      <c r="F11" s="1760"/>
      <c r="G11" s="1760"/>
      <c r="H11" s="1760"/>
      <c r="I11" s="2003"/>
    </row>
    <row r="12" spans="2:25" s="319" customFormat="1" ht="15" customHeight="1" x14ac:dyDescent="0.7">
      <c r="B12" s="712"/>
      <c r="C12" s="664"/>
      <c r="D12" s="664"/>
      <c r="E12" s="664"/>
      <c r="F12" s="664"/>
      <c r="G12" s="664"/>
      <c r="H12" s="664"/>
      <c r="I12" s="713"/>
      <c r="K12" s="257"/>
      <c r="L12" s="257"/>
      <c r="M12" s="257"/>
      <c r="N12" s="257"/>
    </row>
    <row r="13" spans="2:25" s="359" customFormat="1" ht="34.5" customHeight="1" x14ac:dyDescent="0.2">
      <c r="B13" s="714" t="s">
        <v>1596</v>
      </c>
      <c r="C13" s="1438"/>
      <c r="D13" s="1438"/>
      <c r="E13" s="1438"/>
      <c r="F13" s="1438"/>
      <c r="G13" s="1438"/>
      <c r="H13" s="1438"/>
      <c r="I13" s="1441" t="s">
        <v>1597</v>
      </c>
      <c r="K13" s="1258"/>
      <c r="L13" s="1258"/>
      <c r="M13" s="1258"/>
      <c r="N13" s="364"/>
      <c r="O13" s="362"/>
      <c r="P13" s="362"/>
      <c r="Q13" s="362"/>
      <c r="R13" s="362"/>
      <c r="S13" s="362"/>
    </row>
    <row r="14" spans="2:25" s="364" customFormat="1" ht="30" customHeight="1" x14ac:dyDescent="0.2">
      <c r="B14" s="1439" t="s">
        <v>724</v>
      </c>
      <c r="C14" s="1406">
        <v>569.16242825739118</v>
      </c>
      <c r="D14" s="1406">
        <v>811.31</v>
      </c>
      <c r="E14" s="1406">
        <v>865.31610946503645</v>
      </c>
      <c r="F14" s="1406">
        <v>826.05663581124759</v>
      </c>
      <c r="G14" s="1406">
        <v>903.31</v>
      </c>
      <c r="H14" s="1406">
        <v>1354.232286447547</v>
      </c>
      <c r="I14" s="1442" t="s">
        <v>280</v>
      </c>
      <c r="O14" s="362"/>
      <c r="P14" s="362"/>
      <c r="Q14" s="362"/>
      <c r="R14" s="362"/>
    </row>
    <row r="15" spans="2:25" s="364" customFormat="1" ht="30" customHeight="1" x14ac:dyDescent="0.2">
      <c r="B15" s="1439" t="s">
        <v>914</v>
      </c>
      <c r="C15" s="1406">
        <v>310.78908079295974</v>
      </c>
      <c r="D15" s="1406">
        <v>361.18369463670814</v>
      </c>
      <c r="E15" s="1406">
        <v>596.25178533581561</v>
      </c>
      <c r="F15" s="1406">
        <v>953.23203610263488</v>
      </c>
      <c r="G15" s="1406">
        <v>956.03</v>
      </c>
      <c r="H15" s="1406">
        <v>969.58513681740078</v>
      </c>
      <c r="I15" s="1442" t="s">
        <v>450</v>
      </c>
      <c r="O15" s="362"/>
      <c r="P15" s="362"/>
      <c r="Q15" s="362"/>
      <c r="R15" s="362"/>
    </row>
    <row r="16" spans="2:25" s="364" customFormat="1" ht="30" customHeight="1" x14ac:dyDescent="0.2">
      <c r="B16" s="1439" t="s">
        <v>451</v>
      </c>
      <c r="C16" s="1406">
        <v>430.92795102643038</v>
      </c>
      <c r="D16" s="1406">
        <v>449.91</v>
      </c>
      <c r="E16" s="1406">
        <v>397.42027839407228</v>
      </c>
      <c r="F16" s="1406">
        <v>779.98435824016019</v>
      </c>
      <c r="G16" s="1406">
        <v>833.05</v>
      </c>
      <c r="H16" s="1406">
        <v>1056.0134219322463</v>
      </c>
      <c r="I16" s="1442" t="s">
        <v>452</v>
      </c>
      <c r="O16" s="362"/>
      <c r="P16" s="362"/>
      <c r="Q16" s="362"/>
      <c r="R16" s="362"/>
    </row>
    <row r="17" spans="2:18" s="364" customFormat="1" ht="30" customHeight="1" x14ac:dyDescent="0.2">
      <c r="B17" s="1439" t="s">
        <v>635</v>
      </c>
      <c r="C17" s="1406">
        <v>250.69663054862241</v>
      </c>
      <c r="D17" s="1406">
        <v>368.96</v>
      </c>
      <c r="E17" s="1406">
        <v>511.39502557531705</v>
      </c>
      <c r="F17" s="1406">
        <v>737.56010463006771</v>
      </c>
      <c r="G17" s="1406">
        <v>1093.4100000000001</v>
      </c>
      <c r="H17" s="1406">
        <v>1080.1052540973972</v>
      </c>
      <c r="I17" s="1442" t="s">
        <v>868</v>
      </c>
      <c r="O17" s="362"/>
      <c r="P17" s="362"/>
      <c r="Q17" s="362"/>
      <c r="R17" s="362"/>
    </row>
    <row r="18" spans="2:18" s="364" customFormat="1" ht="13.5" customHeight="1" x14ac:dyDescent="0.2">
      <c r="B18" s="714"/>
      <c r="C18" s="1408"/>
      <c r="D18" s="1408"/>
      <c r="E18" s="1408"/>
      <c r="F18" s="1408"/>
      <c r="G18" s="1408"/>
      <c r="H18" s="1408"/>
      <c r="I18" s="1441"/>
      <c r="O18" s="362"/>
      <c r="P18" s="362"/>
      <c r="Q18" s="362"/>
      <c r="R18" s="362"/>
    </row>
    <row r="19" spans="2:18" s="364" customFormat="1" ht="30" customHeight="1" x14ac:dyDescent="0.2">
      <c r="B19" s="1440" t="s">
        <v>306</v>
      </c>
      <c r="C19" s="1408">
        <v>465.27941237560651</v>
      </c>
      <c r="D19" s="1408">
        <v>609.79</v>
      </c>
      <c r="E19" s="1408">
        <v>790.0276945387451</v>
      </c>
      <c r="F19" s="1408">
        <v>816.03767021660406</v>
      </c>
      <c r="G19" s="1408">
        <v>905.41</v>
      </c>
      <c r="H19" s="1408">
        <v>1321.4102354839267</v>
      </c>
      <c r="I19" s="1443" t="s">
        <v>438</v>
      </c>
      <c r="O19" s="362"/>
      <c r="P19" s="362"/>
      <c r="Q19" s="362"/>
      <c r="R19" s="362"/>
    </row>
    <row r="20" spans="2:18" s="364" customFormat="1" ht="30" customHeight="1" x14ac:dyDescent="0.2">
      <c r="B20" s="1440"/>
      <c r="C20" s="1408"/>
      <c r="D20" s="1408"/>
      <c r="E20" s="1408"/>
      <c r="F20" s="1408"/>
      <c r="G20" s="1408"/>
      <c r="H20" s="1408"/>
      <c r="I20" s="1443"/>
      <c r="O20" s="362"/>
      <c r="P20" s="362"/>
      <c r="Q20" s="362"/>
      <c r="R20" s="362"/>
    </row>
    <row r="21" spans="2:18" s="364" customFormat="1" ht="60" customHeight="1" x14ac:dyDescent="0.2">
      <c r="B21" s="714" t="s">
        <v>1598</v>
      </c>
      <c r="C21" s="1064"/>
      <c r="D21" s="1064"/>
      <c r="E21" s="1064"/>
      <c r="F21" s="1064"/>
      <c r="G21" s="1064"/>
      <c r="H21" s="1064"/>
      <c r="I21" s="1444" t="s">
        <v>1599</v>
      </c>
      <c r="O21" s="362"/>
      <c r="P21" s="362"/>
      <c r="Q21" s="362"/>
      <c r="R21" s="362"/>
    </row>
    <row r="22" spans="2:18" s="364" customFormat="1" ht="30" customHeight="1" x14ac:dyDescent="0.2">
      <c r="B22" s="1439" t="s">
        <v>380</v>
      </c>
      <c r="C22" s="1406">
        <v>271.40243902439028</v>
      </c>
      <c r="D22" s="1406">
        <v>331.32621890863931</v>
      </c>
      <c r="E22" s="1406">
        <v>445.37196060296839</v>
      </c>
      <c r="F22" s="1406">
        <v>814.55366280655767</v>
      </c>
      <c r="G22" s="1406">
        <v>1115.8499999999999</v>
      </c>
      <c r="H22" s="1406">
        <v>1522.8658536585365</v>
      </c>
      <c r="I22" s="1442" t="s">
        <v>339</v>
      </c>
      <c r="O22" s="362"/>
      <c r="P22" s="362"/>
      <c r="Q22" s="362"/>
      <c r="R22" s="362"/>
    </row>
    <row r="23" spans="2:18" s="359" customFormat="1" ht="30" customHeight="1" x14ac:dyDescent="0.2">
      <c r="B23" s="1439" t="s">
        <v>913</v>
      </c>
      <c r="C23" s="1406">
        <v>230.2138440163842</v>
      </c>
      <c r="D23" s="1406">
        <v>363.21449477238309</v>
      </c>
      <c r="E23" s="1406">
        <v>660.64209405635188</v>
      </c>
      <c r="F23" s="1406">
        <v>660.19610413569001</v>
      </c>
      <c r="G23" s="1406">
        <v>714.11</v>
      </c>
      <c r="H23" s="1406">
        <v>740.66452250350471</v>
      </c>
      <c r="I23" s="1442" t="s">
        <v>14</v>
      </c>
      <c r="K23" s="364"/>
      <c r="L23" s="364"/>
      <c r="M23" s="364"/>
      <c r="N23" s="364"/>
      <c r="O23" s="362"/>
      <c r="P23" s="362"/>
      <c r="Q23" s="362"/>
      <c r="R23" s="362"/>
    </row>
    <row r="24" spans="2:18" s="364" customFormat="1" ht="30" customHeight="1" x14ac:dyDescent="0.2">
      <c r="B24" s="1439" t="s">
        <v>1586</v>
      </c>
      <c r="C24" s="1406">
        <v>752.6525817370831</v>
      </c>
      <c r="D24" s="1406" t="s">
        <v>708</v>
      </c>
      <c r="E24" s="1406">
        <v>2272.6137333331721</v>
      </c>
      <c r="F24" s="1406">
        <v>2912.0633042378149</v>
      </c>
      <c r="G24" s="1406">
        <v>2690.53</v>
      </c>
      <c r="H24" s="1406">
        <v>2059.1646737406031</v>
      </c>
      <c r="I24" s="1442" t="s">
        <v>1587</v>
      </c>
      <c r="O24" s="362"/>
      <c r="P24" s="362"/>
      <c r="Q24" s="362"/>
      <c r="R24" s="362"/>
    </row>
    <row r="25" spans="2:18" s="359" customFormat="1" ht="30" customHeight="1" x14ac:dyDescent="0.2">
      <c r="B25" s="1439" t="s">
        <v>633</v>
      </c>
      <c r="C25" s="1406">
        <v>430.63926887483569</v>
      </c>
      <c r="D25" s="1406">
        <v>853.8532082205943</v>
      </c>
      <c r="E25" s="1406">
        <v>1176.5175378822976</v>
      </c>
      <c r="F25" s="1406">
        <v>1425.5633405593046</v>
      </c>
      <c r="G25" s="1406">
        <v>1449.54</v>
      </c>
      <c r="H25" s="1406">
        <v>1363.0796968300131</v>
      </c>
      <c r="I25" s="1442" t="s">
        <v>634</v>
      </c>
      <c r="K25" s="364"/>
      <c r="L25" s="364"/>
      <c r="M25" s="364"/>
      <c r="N25" s="364"/>
      <c r="O25" s="362"/>
      <c r="P25" s="362"/>
      <c r="Q25" s="362"/>
      <c r="R25" s="362"/>
    </row>
    <row r="26" spans="2:18" s="364" customFormat="1" ht="15" customHeight="1" x14ac:dyDescent="0.2">
      <c r="B26" s="714"/>
      <c r="C26" s="1408"/>
      <c r="D26" s="1408"/>
      <c r="E26" s="1408"/>
      <c r="F26" s="1408"/>
      <c r="G26" s="1408"/>
      <c r="H26" s="1408"/>
      <c r="I26" s="1441"/>
      <c r="O26" s="362"/>
      <c r="P26" s="362"/>
      <c r="Q26" s="362"/>
      <c r="R26" s="362"/>
    </row>
    <row r="27" spans="2:18" s="359" customFormat="1" ht="30" customHeight="1" x14ac:dyDescent="0.2">
      <c r="B27" s="1440" t="s">
        <v>306</v>
      </c>
      <c r="C27" s="1408">
        <v>410.38548007155049</v>
      </c>
      <c r="D27" s="1408">
        <v>763.87399068019135</v>
      </c>
      <c r="E27" s="1408">
        <v>1082.7813536369797</v>
      </c>
      <c r="F27" s="1408">
        <v>1346.9589299769386</v>
      </c>
      <c r="G27" s="1408">
        <v>1379.87</v>
      </c>
      <c r="H27" s="1408">
        <v>1391.4219319482481</v>
      </c>
      <c r="I27" s="1443" t="s">
        <v>438</v>
      </c>
      <c r="K27" s="364"/>
      <c r="L27" s="364"/>
      <c r="M27" s="364"/>
      <c r="N27" s="364"/>
      <c r="O27" s="362"/>
      <c r="P27" s="362"/>
      <c r="Q27" s="362"/>
      <c r="R27" s="362"/>
    </row>
    <row r="28" spans="2:18" s="257" customFormat="1" ht="30" customHeight="1" thickBot="1" x14ac:dyDescent="0.75">
      <c r="B28" s="715"/>
      <c r="C28" s="1525"/>
      <c r="D28" s="1525"/>
      <c r="E28" s="1525"/>
      <c r="F28" s="1525"/>
      <c r="G28" s="1525"/>
      <c r="H28" s="1525"/>
      <c r="I28" s="716"/>
      <c r="O28" s="343"/>
      <c r="P28" s="343"/>
      <c r="Q28" s="343"/>
      <c r="R28" s="343"/>
    </row>
    <row r="29" spans="2:18" s="42" customFormat="1" ht="16.5" customHeight="1" thickTop="1" x14ac:dyDescent="0.65">
      <c r="B29" s="83"/>
      <c r="C29" s="57"/>
      <c r="D29" s="57"/>
      <c r="E29" s="57"/>
      <c r="F29" s="57"/>
      <c r="G29" s="57"/>
      <c r="H29" s="57"/>
      <c r="I29" s="57"/>
      <c r="K29" s="43"/>
      <c r="L29" s="43"/>
      <c r="M29" s="43"/>
      <c r="N29" s="43"/>
      <c r="O29" s="52"/>
      <c r="P29" s="52"/>
      <c r="Q29" s="52"/>
      <c r="R29" s="52"/>
    </row>
    <row r="30" spans="2:18" s="416" customFormat="1" ht="22.5" x14ac:dyDescent="0.5">
      <c r="B30" s="414" t="s">
        <v>1750</v>
      </c>
      <c r="C30" s="1445"/>
      <c r="D30" s="1445"/>
      <c r="E30" s="1445"/>
      <c r="F30" s="1445"/>
      <c r="G30" s="1445"/>
      <c r="H30" s="1445"/>
      <c r="I30" s="1446" t="s">
        <v>1751</v>
      </c>
      <c r="K30" s="228"/>
      <c r="L30" s="228"/>
      <c r="M30" s="228"/>
      <c r="N30" s="228"/>
      <c r="O30" s="413"/>
      <c r="P30" s="413"/>
      <c r="Q30" s="413"/>
      <c r="R30" s="413"/>
    </row>
    <row r="31" spans="2:18" s="42" customFormat="1" ht="30" customHeight="1" x14ac:dyDescent="0.65">
      <c r="B31" s="57"/>
      <c r="C31" s="84"/>
      <c r="D31" s="84"/>
      <c r="E31" s="84"/>
      <c r="F31" s="84"/>
      <c r="G31" s="84"/>
      <c r="H31" s="84"/>
      <c r="I31" s="57"/>
      <c r="O31" s="52"/>
      <c r="P31" s="52"/>
      <c r="Q31" s="52"/>
      <c r="R31" s="52"/>
    </row>
    <row r="32" spans="2:18" s="42" customFormat="1" ht="30" customHeight="1" x14ac:dyDescent="0.65">
      <c r="B32" s="57"/>
      <c r="C32" s="57"/>
      <c r="D32" s="57"/>
      <c r="E32" s="57"/>
      <c r="F32" s="57"/>
      <c r="G32" s="57"/>
      <c r="H32" s="57"/>
      <c r="I32" s="57"/>
      <c r="K32" s="43"/>
      <c r="L32" s="43"/>
      <c r="M32" s="43"/>
      <c r="N32" s="43"/>
      <c r="O32" s="52"/>
      <c r="P32" s="52"/>
      <c r="Q32" s="52"/>
      <c r="R32" s="52"/>
    </row>
    <row r="33" spans="2:18" s="42" customFormat="1" ht="30" customHeight="1" x14ac:dyDescent="0.65">
      <c r="B33" s="57"/>
      <c r="C33" s="57"/>
      <c r="D33" s="57"/>
      <c r="E33" s="57"/>
      <c r="F33" s="57"/>
      <c r="G33" s="57"/>
      <c r="H33" s="57"/>
      <c r="I33" s="57"/>
      <c r="O33" s="52"/>
      <c r="P33" s="52"/>
      <c r="Q33" s="52"/>
      <c r="R33" s="52"/>
    </row>
    <row r="34" spans="2:18" s="42" customFormat="1" ht="30" customHeight="1" x14ac:dyDescent="0.65">
      <c r="B34" s="57"/>
      <c r="C34" s="57"/>
      <c r="D34" s="57"/>
      <c r="E34" s="57"/>
      <c r="F34" s="57"/>
      <c r="G34" s="57"/>
      <c r="H34" s="57"/>
      <c r="I34" s="57"/>
      <c r="K34" s="43"/>
      <c r="L34" s="43"/>
      <c r="M34" s="43"/>
      <c r="N34" s="43"/>
      <c r="O34" s="52"/>
      <c r="P34" s="52"/>
      <c r="Q34" s="52"/>
      <c r="R34" s="52"/>
    </row>
    <row r="35" spans="2:18" s="42" customFormat="1" ht="15" customHeight="1" x14ac:dyDescent="0.65">
      <c r="B35" s="57"/>
      <c r="C35" s="57"/>
      <c r="D35" s="57"/>
      <c r="E35" s="57"/>
      <c r="F35" s="57"/>
      <c r="G35" s="57"/>
      <c r="H35" s="57"/>
      <c r="I35" s="57"/>
      <c r="O35" s="52"/>
      <c r="P35" s="52"/>
      <c r="Q35" s="52"/>
      <c r="R35" s="52"/>
    </row>
    <row r="36" spans="2:18" s="43" customFormat="1" ht="30" customHeight="1" x14ac:dyDescent="0.65">
      <c r="B36" s="57"/>
      <c r="C36" s="57"/>
      <c r="D36" s="57"/>
      <c r="E36" s="57"/>
      <c r="F36" s="57"/>
      <c r="G36" s="57"/>
      <c r="H36" s="57"/>
      <c r="I36" s="57"/>
      <c r="K36" s="42"/>
      <c r="L36" s="42"/>
      <c r="M36" s="42"/>
      <c r="N36" s="42"/>
      <c r="O36" s="52"/>
      <c r="P36" s="52"/>
      <c r="Q36" s="52"/>
      <c r="R36" s="52"/>
    </row>
    <row r="37" spans="2:18" s="42" customFormat="1" ht="15" customHeight="1" x14ac:dyDescent="0.65">
      <c r="B37" s="57"/>
      <c r="C37" s="57"/>
      <c r="D37" s="57"/>
      <c r="E37" s="57"/>
      <c r="F37" s="57"/>
      <c r="G37" s="57"/>
      <c r="H37" s="57"/>
      <c r="I37" s="57"/>
      <c r="O37" s="52"/>
      <c r="P37" s="52"/>
      <c r="Q37" s="52"/>
      <c r="R37" s="52"/>
    </row>
    <row r="38" spans="2:18" s="43" customFormat="1" ht="30" customHeight="1" x14ac:dyDescent="0.65">
      <c r="B38" s="57"/>
      <c r="C38" s="57"/>
      <c r="D38" s="57"/>
      <c r="E38" s="57"/>
      <c r="F38" s="57"/>
      <c r="G38" s="57"/>
      <c r="H38" s="57"/>
      <c r="I38" s="57"/>
      <c r="K38" s="42"/>
      <c r="L38" s="42"/>
      <c r="M38" s="42"/>
      <c r="N38" s="42"/>
      <c r="O38" s="52"/>
      <c r="P38" s="52"/>
      <c r="Q38" s="52"/>
      <c r="R38" s="52"/>
    </row>
    <row r="39" spans="2:18" s="42" customFormat="1" ht="15" customHeight="1" x14ac:dyDescent="0.65">
      <c r="B39" s="57"/>
      <c r="C39" s="57"/>
      <c r="D39" s="57"/>
      <c r="E39" s="57"/>
      <c r="F39" s="57"/>
      <c r="G39" s="57"/>
      <c r="H39" s="57"/>
      <c r="I39" s="57"/>
      <c r="O39" s="52"/>
      <c r="P39" s="52"/>
      <c r="Q39" s="52"/>
      <c r="R39" s="52"/>
    </row>
    <row r="40" spans="2:18" s="43" customFormat="1" ht="30" customHeight="1" x14ac:dyDescent="0.65">
      <c r="B40" s="57"/>
      <c r="C40" s="57"/>
      <c r="D40" s="57"/>
      <c r="E40" s="57"/>
      <c r="F40" s="57"/>
      <c r="G40" s="57"/>
      <c r="H40" s="57"/>
      <c r="I40" s="57"/>
      <c r="K40" s="42"/>
      <c r="L40" s="42"/>
      <c r="M40" s="42"/>
      <c r="N40" s="42"/>
      <c r="O40" s="52"/>
      <c r="P40" s="52"/>
      <c r="Q40" s="52"/>
      <c r="R40" s="52"/>
    </row>
    <row r="41" spans="2:18" s="51" customFormat="1" ht="24.95" customHeight="1" x14ac:dyDescent="0.65">
      <c r="B41" s="57"/>
      <c r="C41" s="57"/>
      <c r="D41" s="57"/>
      <c r="E41" s="57"/>
      <c r="F41" s="57"/>
      <c r="G41" s="57"/>
      <c r="H41" s="57"/>
      <c r="I41" s="57"/>
      <c r="K41" s="42"/>
      <c r="L41" s="42"/>
      <c r="M41" s="42"/>
      <c r="N41" s="42"/>
    </row>
    <row r="42" spans="2:18" ht="9" customHeight="1" x14ac:dyDescent="0.65">
      <c r="K42" s="42"/>
      <c r="L42" s="42"/>
      <c r="M42" s="42"/>
      <c r="N42" s="42"/>
    </row>
    <row r="43" spans="2:18" s="37" customFormat="1" ht="18.75" customHeight="1" x14ac:dyDescent="0.65">
      <c r="B43" s="57"/>
      <c r="C43" s="57"/>
      <c r="D43" s="57"/>
      <c r="E43" s="57"/>
      <c r="F43" s="57"/>
      <c r="G43" s="57"/>
      <c r="H43" s="57"/>
      <c r="I43" s="57"/>
      <c r="K43" s="43"/>
      <c r="L43" s="43"/>
      <c r="M43" s="43"/>
      <c r="N43" s="43"/>
    </row>
    <row r="44" spans="2:18" ht="27" x14ac:dyDescent="0.65">
      <c r="K44" s="42"/>
      <c r="L44" s="42"/>
      <c r="M44" s="42"/>
      <c r="N44" s="42"/>
    </row>
    <row r="45" spans="2:18" ht="27" x14ac:dyDescent="0.65">
      <c r="K45" s="43"/>
      <c r="L45" s="43"/>
      <c r="M45" s="43"/>
      <c r="N45" s="43"/>
    </row>
    <row r="46" spans="2:18" ht="27" x14ac:dyDescent="0.65">
      <c r="K46" s="42"/>
      <c r="L46" s="42"/>
      <c r="M46" s="42"/>
      <c r="N46" s="42"/>
    </row>
    <row r="47" spans="2:18" ht="27" x14ac:dyDescent="0.65">
      <c r="K47" s="43"/>
      <c r="L47" s="43"/>
      <c r="M47" s="43"/>
      <c r="N47" s="43"/>
    </row>
    <row r="48" spans="2:18" ht="23.25" x14ac:dyDescent="0.5">
      <c r="K48" s="51"/>
      <c r="L48" s="51"/>
      <c r="M48" s="51"/>
      <c r="N48" s="51"/>
    </row>
    <row r="50" spans="11:14" ht="21.75" x14ac:dyDescent="0.5">
      <c r="K50" s="37"/>
      <c r="L50" s="37"/>
      <c r="M50" s="37"/>
      <c r="N50" s="37"/>
    </row>
  </sheetData>
  <mergeCells count="10">
    <mergeCell ref="B3:I3"/>
    <mergeCell ref="B5:I5"/>
    <mergeCell ref="B9:B11"/>
    <mergeCell ref="I9:I11"/>
    <mergeCell ref="C9:C11"/>
    <mergeCell ref="D9:D11"/>
    <mergeCell ref="G9:G11"/>
    <mergeCell ref="E9:E11"/>
    <mergeCell ref="F9:F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551" customFormat="1" ht="36.75" x14ac:dyDescent="0.85">
      <c r="B3" s="1763" t="s">
        <v>1717</v>
      </c>
      <c r="C3" s="1763"/>
      <c r="D3" s="1763"/>
      <c r="E3" s="1763"/>
      <c r="F3" s="1763"/>
      <c r="G3" s="1763"/>
      <c r="H3" s="1763"/>
      <c r="I3" s="1763"/>
      <c r="J3" s="1562"/>
      <c r="K3" s="1562"/>
    </row>
    <row r="4" spans="2:17" s="1551" customFormat="1" ht="12.75" customHeight="1" x14ac:dyDescent="0.85">
      <c r="J4" s="1562"/>
      <c r="K4" s="1562"/>
    </row>
    <row r="5" spans="2:17" s="1551" customFormat="1" ht="36.75" x14ac:dyDescent="0.85">
      <c r="B5" s="1763" t="s">
        <v>1774</v>
      </c>
      <c r="C5" s="1764"/>
      <c r="D5" s="1764"/>
      <c r="E5" s="1764"/>
      <c r="F5" s="1764"/>
      <c r="G5" s="1764"/>
      <c r="H5" s="1764"/>
      <c r="I5" s="1764"/>
      <c r="J5" s="1563"/>
      <c r="K5" s="1563"/>
      <c r="L5" s="1552"/>
      <c r="M5" s="1552"/>
      <c r="N5" s="1552"/>
    </row>
    <row r="6" spans="2:17" s="5" customFormat="1" ht="19.5" customHeight="1" x14ac:dyDescent="0.65">
      <c r="B6" s="2"/>
      <c r="C6" s="285"/>
      <c r="D6" s="285"/>
      <c r="E6" s="285"/>
      <c r="F6" s="285"/>
      <c r="G6" s="285"/>
      <c r="H6" s="285"/>
      <c r="I6" s="2"/>
      <c r="J6" s="2"/>
      <c r="K6" s="2"/>
      <c r="L6" s="2"/>
      <c r="M6" s="2"/>
      <c r="N6" s="2"/>
    </row>
    <row r="7" spans="2:17" s="143" customFormat="1" ht="18.75" x14ac:dyDescent="0.45">
      <c r="B7" s="286"/>
      <c r="I7" s="287"/>
      <c r="J7" s="287"/>
      <c r="K7" s="287"/>
      <c r="L7" s="287"/>
      <c r="M7" s="287"/>
      <c r="N7" s="287"/>
    </row>
    <row r="8" spans="2:17" s="5" customFormat="1" ht="19.5" customHeight="1" thickBot="1" x14ac:dyDescent="0.7">
      <c r="B8" s="2"/>
      <c r="C8" s="2"/>
      <c r="D8" s="2"/>
      <c r="E8" s="2"/>
      <c r="F8" s="2"/>
      <c r="G8" s="2"/>
      <c r="H8" s="2"/>
      <c r="I8" s="2"/>
      <c r="J8" s="2"/>
      <c r="K8" s="2"/>
      <c r="L8" s="2"/>
      <c r="M8" s="2"/>
      <c r="N8" s="2"/>
    </row>
    <row r="9" spans="2:17" s="317" customFormat="1" ht="24" customHeight="1" thickTop="1" x14ac:dyDescent="0.7">
      <c r="B9" s="1768" t="s">
        <v>885</v>
      </c>
      <c r="C9" s="1758">
        <v>2014</v>
      </c>
      <c r="D9" s="1758" t="s">
        <v>1887</v>
      </c>
      <c r="E9" s="1758" t="s">
        <v>1889</v>
      </c>
      <c r="F9" s="1758" t="s">
        <v>1576</v>
      </c>
      <c r="G9" s="1758">
        <v>2018</v>
      </c>
      <c r="H9" s="1758">
        <v>2019</v>
      </c>
      <c r="I9" s="1765" t="s">
        <v>884</v>
      </c>
      <c r="J9" s="316"/>
      <c r="K9" s="316"/>
      <c r="L9" s="316"/>
      <c r="M9" s="316"/>
      <c r="N9" s="316"/>
      <c r="Q9" s="318"/>
    </row>
    <row r="10" spans="2:17" s="255" customFormat="1" ht="24" customHeight="1" x14ac:dyDescent="0.7">
      <c r="B10" s="1769"/>
      <c r="C10" s="1759"/>
      <c r="D10" s="1759"/>
      <c r="E10" s="1759"/>
      <c r="F10" s="1759"/>
      <c r="G10" s="1759"/>
      <c r="H10" s="1759"/>
      <c r="I10" s="1766"/>
      <c r="J10" s="316"/>
      <c r="K10" s="316"/>
      <c r="L10" s="316"/>
      <c r="M10" s="316"/>
      <c r="N10" s="316"/>
    </row>
    <row r="11" spans="2:17" s="319" customFormat="1" ht="24" customHeight="1" x14ac:dyDescent="0.7">
      <c r="B11" s="1770"/>
      <c r="C11" s="1760"/>
      <c r="D11" s="1760"/>
      <c r="E11" s="1760"/>
      <c r="F11" s="1760"/>
      <c r="G11" s="1760"/>
      <c r="H11" s="1760"/>
      <c r="I11" s="1767"/>
      <c r="J11" s="316"/>
      <c r="K11" s="316"/>
      <c r="L11" s="316"/>
      <c r="M11" s="316"/>
      <c r="N11" s="316"/>
    </row>
    <row r="12" spans="2:17" s="327" customFormat="1" ht="24" customHeight="1" x14ac:dyDescent="0.7">
      <c r="B12" s="320"/>
      <c r="C12" s="322"/>
      <c r="D12" s="322"/>
      <c r="E12" s="322"/>
      <c r="F12" s="323"/>
      <c r="G12" s="322"/>
      <c r="H12" s="322"/>
      <c r="I12" s="324"/>
      <c r="J12" s="326"/>
      <c r="K12" s="326"/>
      <c r="L12" s="325"/>
      <c r="M12" s="326"/>
      <c r="N12" s="326"/>
    </row>
    <row r="13" spans="2:17" s="750" customFormat="1" ht="24" customHeight="1" x14ac:dyDescent="0.2">
      <c r="B13" s="979" t="s">
        <v>73</v>
      </c>
      <c r="C13" s="746"/>
      <c r="D13" s="746"/>
      <c r="E13" s="746"/>
      <c r="F13" s="746"/>
      <c r="G13" s="747"/>
      <c r="H13" s="747"/>
      <c r="I13" s="983" t="s">
        <v>1575</v>
      </c>
      <c r="J13" s="1569"/>
      <c r="K13" s="1569"/>
      <c r="L13" s="748"/>
      <c r="M13" s="749"/>
      <c r="N13" s="748"/>
    </row>
    <row r="14" spans="2:17" s="750" customFormat="1" ht="14.1" customHeight="1" x14ac:dyDescent="0.2">
      <c r="B14" s="980"/>
      <c r="C14" s="747"/>
      <c r="D14" s="747"/>
      <c r="E14" s="747"/>
      <c r="F14" s="747"/>
      <c r="G14" s="747"/>
      <c r="H14" s="747"/>
      <c r="I14" s="490"/>
      <c r="J14" s="1570"/>
      <c r="K14" s="1570"/>
      <c r="L14" s="749"/>
      <c r="N14" s="749"/>
      <c r="Q14" s="751"/>
    </row>
    <row r="15" spans="2:17" s="830" customFormat="1" ht="24" customHeight="1" x14ac:dyDescent="0.2">
      <c r="B15" s="981" t="s">
        <v>1638</v>
      </c>
      <c r="C15" s="328">
        <v>20982</v>
      </c>
      <c r="D15" s="328">
        <v>21139</v>
      </c>
      <c r="E15" s="328">
        <v>21296</v>
      </c>
      <c r="F15" s="328">
        <v>21700</v>
      </c>
      <c r="G15" s="328">
        <v>21901</v>
      </c>
      <c r="H15" s="328">
        <v>22146</v>
      </c>
      <c r="I15" s="984" t="s">
        <v>1639</v>
      </c>
      <c r="J15" s="872"/>
      <c r="K15" s="872"/>
      <c r="L15" s="872"/>
      <c r="M15" s="873"/>
      <c r="N15" s="874"/>
      <c r="O15" s="874"/>
      <c r="P15" s="874"/>
      <c r="Q15" s="874"/>
    </row>
    <row r="16" spans="2:17" s="830" customFormat="1" ht="24" customHeight="1" x14ac:dyDescent="0.2">
      <c r="B16" s="981" t="s">
        <v>1359</v>
      </c>
      <c r="C16" s="328">
        <v>3219.7260000000001</v>
      </c>
      <c r="D16" s="328">
        <v>2611.1950000000002</v>
      </c>
      <c r="E16" s="328">
        <v>3192.1480000000001</v>
      </c>
      <c r="F16" s="328">
        <v>3431.4229999999998</v>
      </c>
      <c r="G16" s="328">
        <v>3737.7669999999998</v>
      </c>
      <c r="H16" s="328">
        <v>3710.74</v>
      </c>
      <c r="I16" s="984" t="s">
        <v>1358</v>
      </c>
      <c r="J16" s="872"/>
      <c r="K16" s="872"/>
      <c r="L16" s="872"/>
      <c r="M16" s="872"/>
      <c r="N16" s="874"/>
      <c r="O16" s="874"/>
      <c r="P16" s="874"/>
      <c r="Q16" s="874"/>
    </row>
    <row r="17" spans="2:18" s="830" customFormat="1" ht="24" customHeight="1" x14ac:dyDescent="0.2">
      <c r="B17" s="981" t="s">
        <v>1699</v>
      </c>
      <c r="C17" s="876">
        <v>44.548317079038981</v>
      </c>
      <c r="D17" s="876">
        <v>48.374552512366151</v>
      </c>
      <c r="E17" s="876">
        <v>36.146133759646148</v>
      </c>
      <c r="F17" s="876">
        <v>32.62329144226895</v>
      </c>
      <c r="G17" s="876">
        <v>30.250081547925173</v>
      </c>
      <c r="H17" s="876">
        <v>31.235399702091843</v>
      </c>
      <c r="I17" s="984" t="s">
        <v>1700</v>
      </c>
      <c r="J17" s="872"/>
      <c r="K17" s="872"/>
      <c r="L17" s="872"/>
      <c r="M17" s="872"/>
      <c r="N17" s="874"/>
      <c r="O17" s="874"/>
      <c r="P17" s="874"/>
      <c r="Q17" s="874"/>
    </row>
    <row r="18" spans="2:18" s="750" customFormat="1" ht="24" customHeight="1" x14ac:dyDescent="0.2">
      <c r="B18" s="980"/>
      <c r="C18" s="878"/>
      <c r="D18" s="878"/>
      <c r="E18" s="878"/>
      <c r="F18" s="878"/>
      <c r="G18" s="878"/>
      <c r="H18" s="878"/>
      <c r="I18" s="490"/>
      <c r="J18" s="872"/>
      <c r="K18" s="872"/>
      <c r="L18" s="872"/>
      <c r="M18" s="872"/>
      <c r="N18" s="874"/>
      <c r="O18" s="874"/>
      <c r="P18" s="874"/>
      <c r="Q18" s="874"/>
      <c r="R18" s="830"/>
    </row>
    <row r="19" spans="2:18" s="830" customFormat="1" ht="24" customHeight="1" x14ac:dyDescent="0.2">
      <c r="B19" s="979" t="s">
        <v>858</v>
      </c>
      <c r="C19" s="879"/>
      <c r="D19" s="879"/>
      <c r="E19" s="879"/>
      <c r="F19" s="879"/>
      <c r="G19" s="879"/>
      <c r="H19" s="879"/>
      <c r="I19" s="609" t="s">
        <v>857</v>
      </c>
      <c r="J19" s="872"/>
      <c r="K19" s="872"/>
      <c r="L19" s="872"/>
      <c r="M19" s="872"/>
      <c r="N19" s="880"/>
      <c r="O19" s="880"/>
      <c r="P19" s="874"/>
      <c r="Q19" s="874"/>
    </row>
    <row r="20" spans="2:18" s="750" customFormat="1" ht="14.1" customHeight="1" x14ac:dyDescent="0.2">
      <c r="B20" s="980"/>
      <c r="C20" s="878"/>
      <c r="D20" s="878"/>
      <c r="E20" s="878"/>
      <c r="F20" s="878"/>
      <c r="G20" s="878"/>
      <c r="H20" s="878"/>
      <c r="I20" s="490"/>
      <c r="J20" s="872"/>
      <c r="K20" s="872"/>
      <c r="L20" s="872"/>
      <c r="M20" s="872"/>
      <c r="N20" s="874"/>
      <c r="O20" s="874"/>
      <c r="P20" s="874"/>
      <c r="Q20" s="874"/>
      <c r="R20" s="830"/>
    </row>
    <row r="21" spans="2:18" s="830" customFormat="1" ht="24" customHeight="1" x14ac:dyDescent="0.2">
      <c r="B21" s="981" t="s">
        <v>1560</v>
      </c>
      <c r="C21" s="330">
        <v>3612.0148505197008</v>
      </c>
      <c r="D21" s="330">
        <v>4732.6557288680142</v>
      </c>
      <c r="E21" s="330">
        <v>6117.0328762051258</v>
      </c>
      <c r="F21" s="330">
        <v>8317.1727923038361</v>
      </c>
      <c r="G21" s="330">
        <v>9588.166584464112</v>
      </c>
      <c r="H21" s="330">
        <v>11904.317999999999</v>
      </c>
      <c r="I21" s="984" t="s">
        <v>1561</v>
      </c>
      <c r="J21" s="872"/>
      <c r="K21" s="872"/>
      <c r="L21" s="872"/>
      <c r="M21" s="872"/>
      <c r="N21" s="874"/>
      <c r="O21" s="874"/>
      <c r="P21" s="874"/>
      <c r="Q21" s="874"/>
    </row>
    <row r="22" spans="2:18" s="830" customFormat="1" ht="24" customHeight="1" x14ac:dyDescent="0.2">
      <c r="B22" s="981" t="s">
        <v>859</v>
      </c>
      <c r="C22" s="881">
        <v>-10.310267724334221</v>
      </c>
      <c r="D22" s="881">
        <v>-3.187294666501983</v>
      </c>
      <c r="E22" s="881">
        <v>-5.6304250166825724</v>
      </c>
      <c r="F22" s="881">
        <v>-0.72760921513372878</v>
      </c>
      <c r="G22" s="881">
        <v>1.4758757859119731</v>
      </c>
      <c r="H22" s="881">
        <v>3.7477916380565635</v>
      </c>
      <c r="I22" s="984" t="s">
        <v>1562</v>
      </c>
      <c r="J22" s="872"/>
      <c r="K22" s="872"/>
      <c r="L22" s="872"/>
      <c r="M22" s="872"/>
      <c r="N22" s="874"/>
      <c r="O22" s="874"/>
      <c r="P22" s="874"/>
      <c r="Q22" s="874"/>
    </row>
    <row r="23" spans="2:18" s="830" customFormat="1" ht="24" customHeight="1" x14ac:dyDescent="0.2">
      <c r="B23" s="981" t="s">
        <v>1571</v>
      </c>
      <c r="C23" s="330">
        <v>1249.8261218681346</v>
      </c>
      <c r="D23" s="330">
        <v>1049.6700185065158</v>
      </c>
      <c r="E23" s="330">
        <v>811.74179784018747</v>
      </c>
      <c r="F23" s="330">
        <v>745.04556452532893</v>
      </c>
      <c r="G23" s="330">
        <v>786.70049298570461</v>
      </c>
      <c r="H23" s="330">
        <v>1012.8006547412323</v>
      </c>
      <c r="I23" s="984" t="s">
        <v>1572</v>
      </c>
      <c r="J23" s="872"/>
      <c r="K23" s="872"/>
      <c r="L23" s="872"/>
      <c r="M23" s="872"/>
      <c r="N23" s="874"/>
      <c r="O23" s="874"/>
      <c r="P23" s="874"/>
      <c r="Q23" s="874"/>
    </row>
    <row r="24" spans="2:18" s="830" customFormat="1" ht="24" customHeight="1" x14ac:dyDescent="0.2">
      <c r="B24" s="981" t="s">
        <v>1702</v>
      </c>
      <c r="C24" s="875">
        <v>22.538871382570292</v>
      </c>
      <c r="D24" s="875">
        <v>38.45764214584544</v>
      </c>
      <c r="E24" s="875">
        <v>47.703869911996108</v>
      </c>
      <c r="F24" s="875">
        <v>18.076168734961652</v>
      </c>
      <c r="G24" s="875">
        <v>0.94057198974073497</v>
      </c>
      <c r="H24" s="875">
        <v>13.417762677416366</v>
      </c>
      <c r="I24" s="984" t="s">
        <v>1703</v>
      </c>
      <c r="J24" s="872"/>
      <c r="K24" s="872"/>
      <c r="L24" s="872"/>
      <c r="M24" s="872"/>
      <c r="N24" s="882"/>
      <c r="O24" s="874"/>
      <c r="P24" s="874"/>
      <c r="Q24" s="874"/>
    </row>
    <row r="25" spans="2:18" s="750" customFormat="1" ht="24" customHeight="1" x14ac:dyDescent="0.2">
      <c r="B25" s="980"/>
      <c r="C25" s="876"/>
      <c r="D25" s="876"/>
      <c r="E25" s="876"/>
      <c r="F25" s="876"/>
      <c r="G25" s="876"/>
      <c r="H25" s="876"/>
      <c r="I25" s="490"/>
      <c r="J25" s="872"/>
      <c r="K25" s="872"/>
      <c r="L25" s="872"/>
      <c r="M25" s="872"/>
      <c r="N25" s="874"/>
      <c r="O25" s="874"/>
      <c r="P25" s="874"/>
      <c r="Q25" s="874"/>
      <c r="R25" s="830"/>
    </row>
    <row r="26" spans="2:18" s="830" customFormat="1" ht="24" customHeight="1" x14ac:dyDescent="0.2">
      <c r="B26" s="979" t="s">
        <v>927</v>
      </c>
      <c r="C26" s="879"/>
      <c r="D26" s="879"/>
      <c r="E26" s="879"/>
      <c r="F26" s="879"/>
      <c r="G26" s="879"/>
      <c r="H26" s="879"/>
      <c r="I26" s="609" t="s">
        <v>928</v>
      </c>
      <c r="J26" s="872"/>
      <c r="K26" s="872"/>
      <c r="L26" s="872"/>
      <c r="M26" s="872"/>
      <c r="N26" s="874"/>
      <c r="O26" s="874"/>
      <c r="P26" s="874"/>
      <c r="Q26" s="874"/>
    </row>
    <row r="27" spans="2:18" s="750" customFormat="1" ht="14.1" customHeight="1" x14ac:dyDescent="0.2">
      <c r="B27" s="980"/>
      <c r="C27" s="878"/>
      <c r="D27" s="878"/>
      <c r="E27" s="878"/>
      <c r="F27" s="878"/>
      <c r="G27" s="878"/>
      <c r="H27" s="878"/>
      <c r="I27" s="490"/>
      <c r="J27" s="872"/>
      <c r="K27" s="872"/>
      <c r="L27" s="872"/>
      <c r="M27" s="872"/>
      <c r="N27" s="874"/>
      <c r="O27" s="874"/>
      <c r="P27" s="874"/>
      <c r="Q27" s="874"/>
      <c r="R27" s="830"/>
    </row>
    <row r="28" spans="2:18" s="750" customFormat="1" ht="9" customHeight="1" x14ac:dyDescent="0.2">
      <c r="B28" s="980"/>
      <c r="C28" s="878"/>
      <c r="D28" s="878"/>
      <c r="E28" s="878"/>
      <c r="F28" s="878"/>
      <c r="G28" s="878"/>
      <c r="H28" s="878"/>
      <c r="I28" s="490"/>
      <c r="J28" s="872"/>
      <c r="K28" s="872"/>
      <c r="L28" s="872"/>
      <c r="M28" s="872"/>
      <c r="N28" s="874"/>
      <c r="O28" s="874"/>
      <c r="P28" s="874"/>
      <c r="Q28" s="874"/>
      <c r="R28" s="830"/>
    </row>
    <row r="29" spans="2:18" s="830" customFormat="1" ht="24" customHeight="1" x14ac:dyDescent="0.2">
      <c r="B29" s="981" t="s">
        <v>1601</v>
      </c>
      <c r="C29" s="875">
        <v>8.9999999999999982</v>
      </c>
      <c r="D29" s="875">
        <v>8.9999999999999982</v>
      </c>
      <c r="E29" s="875">
        <v>8.9999999999999982</v>
      </c>
      <c r="F29" s="875">
        <v>9.0008017349828116</v>
      </c>
      <c r="G29" s="875">
        <v>8.79231035146117</v>
      </c>
      <c r="H29" s="875">
        <v>7.8026318716148086</v>
      </c>
      <c r="I29" s="984" t="s">
        <v>1600</v>
      </c>
      <c r="J29" s="872"/>
      <c r="K29" s="872"/>
      <c r="L29" s="1592"/>
      <c r="M29" s="1592"/>
      <c r="N29" s="1592"/>
      <c r="O29" s="1592"/>
      <c r="P29" s="1592"/>
      <c r="Q29" s="872"/>
    </row>
    <row r="30" spans="2:18" s="750" customFormat="1" ht="9" customHeight="1" x14ac:dyDescent="0.2">
      <c r="B30" s="980"/>
      <c r="C30" s="878"/>
      <c r="D30" s="878"/>
      <c r="E30" s="878"/>
      <c r="F30" s="878"/>
      <c r="G30" s="878"/>
      <c r="H30" s="878"/>
      <c r="I30" s="490"/>
      <c r="J30" s="872"/>
      <c r="K30" s="872"/>
      <c r="L30" s="1592"/>
      <c r="M30" s="1592"/>
      <c r="N30" s="1592"/>
      <c r="O30" s="1592"/>
      <c r="P30" s="1592"/>
      <c r="Q30" s="874"/>
      <c r="R30" s="830"/>
    </row>
    <row r="31" spans="2:18" s="830" customFormat="1" ht="24" customHeight="1" x14ac:dyDescent="0.2">
      <c r="B31" s="981" t="s">
        <v>1775</v>
      </c>
      <c r="C31" s="875">
        <v>233.97934623383577</v>
      </c>
      <c r="D31" s="875">
        <v>331.75576748479409</v>
      </c>
      <c r="E31" s="875">
        <v>639.99974148237743</v>
      </c>
      <c r="F31" s="875">
        <v>682.91945401534224</v>
      </c>
      <c r="G31" s="875">
        <v>617.94530781260312</v>
      </c>
      <c r="H31" s="875">
        <v>603.07966528767088</v>
      </c>
      <c r="I31" s="984" t="s">
        <v>1776</v>
      </c>
      <c r="J31" s="872"/>
      <c r="K31" s="872"/>
      <c r="L31" s="1592"/>
      <c r="M31" s="1592"/>
      <c r="N31" s="1592"/>
      <c r="O31" s="1592"/>
      <c r="P31" s="1592"/>
      <c r="Q31" s="874"/>
    </row>
    <row r="32" spans="2:18" s="830" customFormat="1" ht="24" customHeight="1" x14ac:dyDescent="0.2">
      <c r="B32" s="981" t="s">
        <v>1778</v>
      </c>
      <c r="C32" s="875">
        <v>154.18963013698652</v>
      </c>
      <c r="D32" s="875">
        <v>237.21539726027424</v>
      </c>
      <c r="E32" s="875">
        <v>460.55016393442651</v>
      </c>
      <c r="F32" s="875">
        <v>492.52035616438297</v>
      </c>
      <c r="G32" s="875">
        <v>436.50001369863014</v>
      </c>
      <c r="H32" s="875">
        <v>436.5</v>
      </c>
      <c r="I32" s="984" t="s">
        <v>1777</v>
      </c>
      <c r="J32" s="872"/>
      <c r="K32" s="872"/>
      <c r="L32" s="1592"/>
      <c r="M32" s="1592"/>
      <c r="N32" s="1592"/>
      <c r="O32" s="1592"/>
      <c r="P32" s="1592"/>
      <c r="Q32" s="874"/>
    </row>
    <row r="33" spans="2:18" s="750" customFormat="1" ht="24" customHeight="1" x14ac:dyDescent="0.2">
      <c r="B33" s="980"/>
      <c r="C33" s="878"/>
      <c r="D33" s="878"/>
      <c r="E33" s="878"/>
      <c r="F33" s="878"/>
      <c r="G33" s="878"/>
      <c r="H33" s="878"/>
      <c r="I33" s="490"/>
      <c r="J33" s="872"/>
      <c r="K33" s="872"/>
      <c r="L33" s="872"/>
      <c r="M33" s="872"/>
      <c r="N33" s="874"/>
      <c r="O33" s="874"/>
      <c r="P33" s="874"/>
      <c r="Q33" s="874"/>
      <c r="R33" s="830"/>
    </row>
    <row r="34" spans="2:18" s="830" customFormat="1" ht="24" customHeight="1" x14ac:dyDescent="0.2">
      <c r="B34" s="979" t="s">
        <v>1606</v>
      </c>
      <c r="C34" s="879"/>
      <c r="D34" s="879"/>
      <c r="E34" s="879"/>
      <c r="F34" s="879"/>
      <c r="G34" s="879"/>
      <c r="H34" s="879"/>
      <c r="I34" s="609" t="s">
        <v>861</v>
      </c>
      <c r="J34" s="872"/>
      <c r="K34" s="872"/>
      <c r="L34" s="872"/>
      <c r="M34" s="872"/>
      <c r="N34" s="874"/>
      <c r="O34" s="874"/>
      <c r="P34" s="874"/>
      <c r="Q34" s="874"/>
    </row>
    <row r="35" spans="2:18" s="750" customFormat="1" ht="14.1" customHeight="1" x14ac:dyDescent="0.2">
      <c r="B35" s="980"/>
      <c r="C35" s="878"/>
      <c r="D35" s="878"/>
      <c r="E35" s="878"/>
      <c r="F35" s="878"/>
      <c r="G35" s="878"/>
      <c r="H35" s="878"/>
      <c r="I35" s="490"/>
      <c r="J35" s="872"/>
      <c r="K35" s="872"/>
      <c r="L35" s="872"/>
      <c r="M35" s="872"/>
      <c r="N35" s="874"/>
      <c r="O35" s="874"/>
      <c r="P35" s="874"/>
      <c r="Q35" s="874"/>
      <c r="R35" s="830"/>
    </row>
    <row r="36" spans="2:18" s="830" customFormat="1" ht="24" customHeight="1" x14ac:dyDescent="0.2">
      <c r="B36" s="981" t="s">
        <v>1349</v>
      </c>
      <c r="C36" s="330">
        <v>185.46616816727288</v>
      </c>
      <c r="D36" s="330">
        <v>551.20756234647831</v>
      </c>
      <c r="E36" s="330">
        <v>1099.09841946443</v>
      </c>
      <c r="F36" s="330">
        <v>1259.5693427602362</v>
      </c>
      <c r="G36" s="330">
        <v>1050.9833962650539</v>
      </c>
      <c r="H36" s="328">
        <v>1198.3164649657153</v>
      </c>
      <c r="I36" s="984" t="s">
        <v>1351</v>
      </c>
      <c r="J36" s="872"/>
      <c r="K36" s="872"/>
      <c r="L36" s="872"/>
      <c r="M36" s="872"/>
      <c r="N36" s="874"/>
      <c r="O36" s="874"/>
      <c r="P36" s="874"/>
      <c r="Q36" s="874"/>
    </row>
    <row r="37" spans="2:18" s="830" customFormat="1" ht="24" customHeight="1" x14ac:dyDescent="0.2">
      <c r="B37" s="986" t="s">
        <v>581</v>
      </c>
      <c r="C37" s="330">
        <v>58.070063225782157</v>
      </c>
      <c r="D37" s="330">
        <v>48.728614828613999</v>
      </c>
      <c r="E37" s="330">
        <v>15.393767959439282</v>
      </c>
      <c r="F37" s="330">
        <v>58.505054788285896</v>
      </c>
      <c r="G37" s="330">
        <v>20.122623105408056</v>
      </c>
      <c r="H37" s="328">
        <v>66.684734164705503</v>
      </c>
      <c r="I37" s="985" t="s">
        <v>588</v>
      </c>
      <c r="J37" s="872"/>
      <c r="K37" s="872"/>
      <c r="L37" s="872"/>
      <c r="M37" s="872"/>
      <c r="N37" s="874"/>
      <c r="O37" s="874"/>
      <c r="P37" s="874"/>
      <c r="Q37" s="874"/>
    </row>
    <row r="38" spans="2:18" s="830" customFormat="1" ht="24" customHeight="1" x14ac:dyDescent="0.2">
      <c r="B38" s="981" t="s">
        <v>1466</v>
      </c>
      <c r="C38" s="330">
        <v>1438.0466951419285</v>
      </c>
      <c r="D38" s="330">
        <v>1472.8853038232307</v>
      </c>
      <c r="E38" s="330">
        <v>2320.0796860475498</v>
      </c>
      <c r="F38" s="330">
        <v>2980.0266093464866</v>
      </c>
      <c r="G38" s="330">
        <v>2940.6209042886153</v>
      </c>
      <c r="H38" s="328">
        <v>2958.3700917048395</v>
      </c>
      <c r="I38" s="984" t="s">
        <v>1353</v>
      </c>
      <c r="J38" s="872"/>
      <c r="K38" s="872"/>
      <c r="L38" s="872"/>
      <c r="M38" s="872"/>
      <c r="N38" s="874"/>
      <c r="O38" s="874"/>
      <c r="P38" s="874"/>
      <c r="Q38" s="874"/>
    </row>
    <row r="39" spans="2:18" s="830" customFormat="1" ht="24" customHeight="1" x14ac:dyDescent="0.2">
      <c r="B39" s="981" t="s">
        <v>994</v>
      </c>
      <c r="C39" s="330">
        <v>585.80320244856978</v>
      </c>
      <c r="D39" s="330">
        <v>735.72964126137026</v>
      </c>
      <c r="E39" s="330">
        <v>1063.881239589409</v>
      </c>
      <c r="F39" s="330">
        <v>1383.5492043096122</v>
      </c>
      <c r="G39" s="330">
        <v>1353.3728774744322</v>
      </c>
      <c r="H39" s="328">
        <v>848.07180412103321</v>
      </c>
      <c r="I39" s="985" t="s">
        <v>588</v>
      </c>
      <c r="J39" s="872"/>
      <c r="K39" s="872"/>
      <c r="L39" s="872"/>
      <c r="M39" s="872"/>
      <c r="N39" s="874"/>
      <c r="O39" s="874"/>
      <c r="P39" s="874"/>
      <c r="Q39" s="874"/>
    </row>
    <row r="40" spans="2:18" s="830" customFormat="1" ht="24" customHeight="1" x14ac:dyDescent="0.2">
      <c r="B40" s="981" t="s">
        <v>1350</v>
      </c>
      <c r="C40" s="864">
        <v>-1149.1353210626944</v>
      </c>
      <c r="D40" s="864">
        <v>-395.01727423740948</v>
      </c>
      <c r="E40" s="864">
        <v>-316.33491156213853</v>
      </c>
      <c r="F40" s="864">
        <v>-82.933257701268872</v>
      </c>
      <c r="G40" s="864">
        <v>-286.61259097023026</v>
      </c>
      <c r="H40" s="864">
        <v>-474.74764595314792</v>
      </c>
      <c r="I40" s="984" t="s">
        <v>1352</v>
      </c>
      <c r="J40" s="872"/>
      <c r="K40" s="872"/>
      <c r="L40" s="872"/>
      <c r="M40" s="872"/>
      <c r="N40" s="874"/>
      <c r="O40" s="874"/>
      <c r="P40" s="874"/>
      <c r="Q40" s="874"/>
    </row>
    <row r="41" spans="2:18" s="830" customFormat="1" ht="24" customHeight="1" x14ac:dyDescent="0.2">
      <c r="B41" s="981" t="s">
        <v>856</v>
      </c>
      <c r="C41" s="881">
        <v>-31.814246857189843</v>
      </c>
      <c r="D41" s="881">
        <v>-8.3466302403511641</v>
      </c>
      <c r="E41" s="881">
        <v>-5.1713783130488231</v>
      </c>
      <c r="F41" s="881">
        <v>-0.99713279707270064</v>
      </c>
      <c r="G41" s="881">
        <v>-2.9892324924207516</v>
      </c>
      <c r="H41" s="881">
        <v>-3.9880289316292448</v>
      </c>
      <c r="I41" s="984" t="s">
        <v>1</v>
      </c>
      <c r="J41" s="872"/>
      <c r="K41" s="872"/>
      <c r="L41" s="872"/>
      <c r="M41" s="872"/>
      <c r="N41" s="874"/>
      <c r="O41" s="874"/>
      <c r="P41" s="874"/>
      <c r="Q41" s="874"/>
    </row>
    <row r="42" spans="2:18" s="755" customFormat="1" ht="24" customHeight="1" thickBot="1" x14ac:dyDescent="0.25">
      <c r="B42" s="982"/>
      <c r="C42" s="1679"/>
      <c r="D42" s="1679"/>
      <c r="E42" s="1679"/>
      <c r="F42" s="1679"/>
      <c r="G42" s="1679"/>
      <c r="H42" s="1679"/>
      <c r="I42" s="752"/>
      <c r="J42" s="753"/>
      <c r="K42" s="753"/>
      <c r="L42" s="753"/>
      <c r="M42" s="753"/>
      <c r="N42" s="754"/>
    </row>
    <row r="43" spans="2:18" s="181" customFormat="1" ht="9" customHeight="1" thickTop="1" x14ac:dyDescent="0.65">
      <c r="B43" s="179"/>
      <c r="C43" s="175"/>
      <c r="D43" s="175"/>
      <c r="E43" s="175"/>
      <c r="F43" s="175"/>
      <c r="G43" s="175"/>
      <c r="H43" s="175"/>
      <c r="I43" s="175"/>
      <c r="J43" s="175"/>
      <c r="K43" s="175"/>
      <c r="L43" s="175"/>
      <c r="M43" s="175"/>
      <c r="N43" s="288"/>
      <c r="R43" s="133"/>
    </row>
    <row r="44" spans="2:18" s="333" customFormat="1" ht="22.5" x14ac:dyDescent="0.5">
      <c r="B44" s="333" t="s">
        <v>1718</v>
      </c>
      <c r="I44" s="333" t="s">
        <v>1719</v>
      </c>
    </row>
    <row r="45" spans="2:18" s="333" customFormat="1" ht="22.5" customHeight="1" x14ac:dyDescent="0.5">
      <c r="B45" s="1761" t="s">
        <v>1920</v>
      </c>
      <c r="C45" s="1761"/>
      <c r="D45" s="1761"/>
      <c r="E45" s="1762" t="s">
        <v>1921</v>
      </c>
      <c r="F45" s="1762"/>
      <c r="G45" s="1762"/>
      <c r="H45" s="1762"/>
      <c r="I45" s="1762"/>
      <c r="J45" s="1696"/>
      <c r="K45" s="1696"/>
    </row>
    <row r="46" spans="2:18" s="333" customFormat="1" ht="47.25" customHeight="1" x14ac:dyDescent="0.5">
      <c r="B46" s="1756"/>
      <c r="C46" s="1756"/>
      <c r="D46" s="1756"/>
      <c r="E46" s="1756"/>
      <c r="F46" s="1757"/>
      <c r="G46" s="1757"/>
      <c r="H46" s="1757"/>
      <c r="I46" s="1757"/>
      <c r="J46" s="1561"/>
      <c r="K46" s="1561"/>
    </row>
    <row r="47" spans="2:18" ht="15" x14ac:dyDescent="0.35">
      <c r="B47" s="198"/>
      <c r="C47" s="198"/>
      <c r="D47" s="198"/>
      <c r="E47" s="198"/>
      <c r="F47" s="198"/>
      <c r="G47" s="198"/>
      <c r="H47" s="198"/>
      <c r="I47" s="129"/>
      <c r="J47" s="129"/>
      <c r="K47" s="129"/>
      <c r="L47" s="129"/>
      <c r="M47" s="129"/>
      <c r="N47" s="129"/>
    </row>
    <row r="48" spans="2:18" x14ac:dyDescent="0.5">
      <c r="B48" s="197"/>
      <c r="C48" s="198"/>
      <c r="D48" s="198"/>
      <c r="E48" s="198"/>
      <c r="F48" s="198"/>
      <c r="G48" s="198"/>
      <c r="H48" s="198"/>
    </row>
    <row r="49" spans="2:8" x14ac:dyDescent="0.5">
      <c r="B49" s="197"/>
      <c r="C49" s="198"/>
      <c r="D49" s="198"/>
      <c r="E49" s="198"/>
      <c r="F49" s="198"/>
      <c r="G49" s="198"/>
      <c r="H49" s="198"/>
    </row>
    <row r="50" spans="2:8" x14ac:dyDescent="0.5">
      <c r="B50" s="197"/>
      <c r="C50" s="198"/>
      <c r="D50" s="198"/>
      <c r="E50" s="198"/>
      <c r="F50" s="198"/>
      <c r="G50" s="198"/>
      <c r="H50" s="198"/>
    </row>
    <row r="51" spans="2:8" x14ac:dyDescent="0.5">
      <c r="B51" s="197"/>
      <c r="C51" s="198"/>
      <c r="D51" s="198"/>
      <c r="E51" s="198"/>
      <c r="F51" s="198"/>
      <c r="G51" s="198"/>
      <c r="H51" s="198"/>
    </row>
    <row r="52" spans="2:8" x14ac:dyDescent="0.5">
      <c r="B52" s="197"/>
      <c r="C52" s="198"/>
      <c r="D52" s="198"/>
      <c r="E52" s="198"/>
      <c r="F52" s="198"/>
      <c r="G52" s="198"/>
      <c r="H52" s="198"/>
    </row>
    <row r="53" spans="2:8" x14ac:dyDescent="0.5">
      <c r="B53" s="197"/>
      <c r="C53" s="198"/>
      <c r="D53" s="198"/>
      <c r="E53" s="198"/>
      <c r="F53" s="198"/>
      <c r="G53" s="198"/>
      <c r="H53" s="198"/>
    </row>
    <row r="54" spans="2:8" x14ac:dyDescent="0.5">
      <c r="B54" s="197"/>
      <c r="C54" s="198"/>
      <c r="D54" s="198"/>
      <c r="E54" s="198"/>
      <c r="F54" s="198"/>
      <c r="G54" s="198"/>
      <c r="H54" s="198"/>
    </row>
    <row r="55" spans="2:8" ht="23.25" x14ac:dyDescent="0.5">
      <c r="C55" s="116"/>
      <c r="D55" s="116"/>
      <c r="E55" s="116"/>
      <c r="F55" s="116"/>
      <c r="G55" s="116"/>
      <c r="H55" s="116"/>
    </row>
  </sheetData>
  <mergeCells count="14">
    <mergeCell ref="B3:I3"/>
    <mergeCell ref="B5:I5"/>
    <mergeCell ref="I9:I11"/>
    <mergeCell ref="B9:B11"/>
    <mergeCell ref="F9:F11"/>
    <mergeCell ref="D9:D11"/>
    <mergeCell ref="B46:E46"/>
    <mergeCell ref="F46:I46"/>
    <mergeCell ref="G9:G11"/>
    <mergeCell ref="C9:C11"/>
    <mergeCell ref="E9:E11"/>
    <mergeCell ref="H9:H11"/>
    <mergeCell ref="B45:D45"/>
    <mergeCell ref="E45:I45"/>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1.42578125" style="57" customWidth="1"/>
    <col min="3" max="3" width="14" style="57" customWidth="1"/>
    <col min="4" max="12" width="15.42578125" style="57" customWidth="1"/>
    <col min="13" max="21" width="16.5703125" style="57" customWidth="1"/>
    <col min="22" max="22" width="70.42578125" style="57" customWidth="1"/>
    <col min="23" max="24" width="9.140625" style="57"/>
    <col min="25" max="25" width="11.140625" style="57" customWidth="1"/>
    <col min="26" max="16384" width="9.140625" style="57"/>
  </cols>
  <sheetData>
    <row r="1" spans="1:42" s="5" customFormat="1" ht="19.5" customHeight="1" x14ac:dyDescent="0.65">
      <c r="B1" s="2"/>
      <c r="C1" s="2"/>
      <c r="D1" s="2"/>
      <c r="E1" s="2"/>
      <c r="F1" s="2"/>
      <c r="G1" s="2"/>
      <c r="H1" s="2"/>
      <c r="I1" s="2"/>
      <c r="J1" s="2"/>
      <c r="K1" s="2"/>
      <c r="L1" s="2"/>
      <c r="M1" s="2"/>
      <c r="N1" s="2"/>
      <c r="O1" s="2"/>
      <c r="P1" s="2"/>
      <c r="Q1" s="2"/>
      <c r="R1" s="2"/>
      <c r="S1" s="2"/>
      <c r="T1" s="2"/>
      <c r="U1" s="2"/>
      <c r="V1" s="2"/>
      <c r="W1" s="2"/>
      <c r="X1" s="2"/>
    </row>
    <row r="2" spans="1:42" s="5" customFormat="1" ht="19.5" customHeight="1" x14ac:dyDescent="0.65">
      <c r="B2" s="2"/>
      <c r="C2" s="2"/>
      <c r="D2" s="2"/>
      <c r="E2" s="2"/>
      <c r="F2" s="2"/>
      <c r="G2" s="2"/>
      <c r="H2" s="2"/>
      <c r="I2" s="2"/>
      <c r="J2" s="2"/>
      <c r="K2" s="2"/>
      <c r="L2" s="2"/>
      <c r="M2" s="2"/>
      <c r="N2" s="2"/>
      <c r="O2" s="2"/>
      <c r="P2" s="2"/>
      <c r="Q2" s="2"/>
      <c r="R2" s="2"/>
      <c r="S2" s="2"/>
      <c r="T2" s="2"/>
      <c r="U2" s="2"/>
      <c r="V2" s="2"/>
      <c r="W2" s="2"/>
      <c r="X2" s="2"/>
    </row>
    <row r="3" spans="1:42" s="5" customFormat="1" ht="19.5" customHeight="1" x14ac:dyDescent="0.65">
      <c r="B3" s="2"/>
      <c r="C3" s="2"/>
      <c r="D3" s="2"/>
      <c r="E3" s="2"/>
      <c r="F3" s="2"/>
      <c r="G3" s="2"/>
      <c r="H3" s="2"/>
      <c r="I3" s="2"/>
      <c r="J3" s="2"/>
      <c r="K3" s="2"/>
      <c r="L3" s="2"/>
      <c r="M3" s="2"/>
      <c r="N3" s="2"/>
      <c r="O3" s="2"/>
      <c r="P3" s="2"/>
      <c r="Q3" s="2"/>
      <c r="R3" s="2"/>
      <c r="S3" s="2"/>
      <c r="T3" s="2"/>
      <c r="U3" s="2"/>
      <c r="V3" s="2"/>
      <c r="W3" s="2"/>
      <c r="X3" s="2"/>
    </row>
    <row r="4" spans="1:42" s="554" customFormat="1" ht="36.75" customHeight="1" x14ac:dyDescent="0.85">
      <c r="B4" s="1754" t="s">
        <v>1977</v>
      </c>
      <c r="C4" s="1754"/>
      <c r="D4" s="1754"/>
      <c r="E4" s="1754"/>
      <c r="F4" s="1754"/>
      <c r="G4" s="1754"/>
      <c r="H4" s="1754"/>
      <c r="I4" s="1754"/>
      <c r="J4" s="1754"/>
      <c r="K4" s="1754"/>
      <c r="L4" s="1754"/>
      <c r="M4" s="1763" t="s">
        <v>1978</v>
      </c>
      <c r="N4" s="1763"/>
      <c r="O4" s="1763"/>
      <c r="P4" s="1763"/>
      <c r="Q4" s="1763"/>
      <c r="R4" s="1763"/>
      <c r="S4" s="1763"/>
      <c r="T4" s="1763"/>
      <c r="U4" s="1763"/>
      <c r="V4" s="1763"/>
      <c r="Y4" s="1763"/>
      <c r="Z4" s="1763"/>
      <c r="AA4" s="1763"/>
      <c r="AB4" s="1763"/>
      <c r="AC4" s="1763"/>
      <c r="AD4" s="1763"/>
      <c r="AE4" s="1763"/>
      <c r="AF4" s="1763"/>
      <c r="AG4" s="1763"/>
      <c r="AH4" s="1763"/>
      <c r="AI4" s="1763"/>
      <c r="AJ4" s="1763"/>
      <c r="AK4" s="1763"/>
      <c r="AL4" s="1763"/>
      <c r="AM4" s="1763"/>
      <c r="AN4" s="1763"/>
      <c r="AO4" s="1763"/>
      <c r="AP4" s="1763"/>
    </row>
    <row r="5" spans="1:42" s="5" customFormat="1" ht="19.5" customHeight="1" x14ac:dyDescent="0.65">
      <c r="F5" s="2"/>
      <c r="G5" s="2"/>
      <c r="H5" s="2"/>
      <c r="I5" s="2"/>
      <c r="J5" s="2"/>
      <c r="K5" s="2"/>
      <c r="L5" s="2"/>
      <c r="M5" s="2"/>
      <c r="N5" s="2"/>
      <c r="O5" s="2"/>
      <c r="P5" s="2"/>
      <c r="Q5" s="2"/>
      <c r="R5" s="2"/>
      <c r="S5" s="2"/>
      <c r="T5" s="2"/>
      <c r="U5" s="2"/>
    </row>
    <row r="6" spans="1:42" s="5" customFormat="1" ht="19.5" customHeight="1" x14ac:dyDescent="0.65">
      <c r="F6" s="2"/>
      <c r="G6" s="2"/>
      <c r="H6" s="2"/>
      <c r="I6" s="2"/>
      <c r="J6" s="2"/>
      <c r="K6" s="2"/>
      <c r="L6" s="2"/>
      <c r="M6" s="2"/>
      <c r="N6" s="2"/>
      <c r="O6" s="2"/>
      <c r="P6" s="2"/>
      <c r="Q6" s="2"/>
      <c r="R6" s="2"/>
      <c r="S6" s="2"/>
      <c r="T6" s="2"/>
      <c r="U6" s="2"/>
    </row>
    <row r="7" spans="1:42" s="552" customFormat="1" ht="22.5" x14ac:dyDescent="0.5">
      <c r="B7" s="717" t="s">
        <v>1766</v>
      </c>
      <c r="C7" s="717"/>
      <c r="D7" s="722"/>
      <c r="E7" s="722"/>
      <c r="V7" s="721" t="s">
        <v>1766</v>
      </c>
    </row>
    <row r="8" spans="1:42" s="5" customFormat="1" ht="19.5" customHeight="1" thickBot="1" x14ac:dyDescent="0.7">
      <c r="F8" s="2"/>
      <c r="G8" s="2"/>
      <c r="H8" s="2"/>
      <c r="I8" s="2"/>
      <c r="J8" s="2"/>
      <c r="K8" s="2"/>
      <c r="L8" s="2"/>
      <c r="M8" s="2"/>
      <c r="N8" s="2"/>
      <c r="O8" s="2"/>
      <c r="P8" s="2"/>
      <c r="Q8" s="2"/>
      <c r="R8" s="2"/>
      <c r="S8" s="2"/>
      <c r="T8" s="2"/>
      <c r="U8" s="2"/>
    </row>
    <row r="9" spans="1:42" s="724" customFormat="1" ht="24.95" customHeight="1" thickTop="1" x14ac:dyDescent="0.7">
      <c r="A9" s="544"/>
      <c r="B9" s="1985" t="s">
        <v>885</v>
      </c>
      <c r="C9" s="723"/>
      <c r="D9" s="1758">
        <v>2014</v>
      </c>
      <c r="E9" s="1758">
        <v>2015</v>
      </c>
      <c r="F9" s="1758">
        <v>2016</v>
      </c>
      <c r="G9" s="1758">
        <v>2017</v>
      </c>
      <c r="H9" s="1758">
        <v>2018</v>
      </c>
      <c r="I9" s="1758">
        <v>2019</v>
      </c>
      <c r="J9" s="1796">
        <v>2019</v>
      </c>
      <c r="K9" s="1797"/>
      <c r="L9" s="1797"/>
      <c r="M9" s="1798">
        <v>2019</v>
      </c>
      <c r="N9" s="1798"/>
      <c r="O9" s="1798"/>
      <c r="P9" s="1798"/>
      <c r="Q9" s="1798"/>
      <c r="R9" s="1798"/>
      <c r="S9" s="1798"/>
      <c r="T9" s="1798"/>
      <c r="U9" s="1799"/>
      <c r="V9" s="1894" t="s">
        <v>884</v>
      </c>
    </row>
    <row r="10" spans="1:42" s="557" customFormat="1" ht="24.95" customHeight="1" x14ac:dyDescent="0.2">
      <c r="B10" s="1986"/>
      <c r="C10" s="1666" t="s">
        <v>1662</v>
      </c>
      <c r="D10" s="1759"/>
      <c r="E10" s="1759"/>
      <c r="F10" s="1759"/>
      <c r="G10" s="1759"/>
      <c r="H10" s="1759"/>
      <c r="I10" s="1759"/>
      <c r="J10" s="366" t="s">
        <v>373</v>
      </c>
      <c r="K10" s="367" t="s">
        <v>374</v>
      </c>
      <c r="L10" s="367" t="s">
        <v>375</v>
      </c>
      <c r="M10" s="367" t="s">
        <v>376</v>
      </c>
      <c r="N10" s="367" t="s">
        <v>377</v>
      </c>
      <c r="O10" s="367" t="s">
        <v>367</v>
      </c>
      <c r="P10" s="367" t="s">
        <v>368</v>
      </c>
      <c r="Q10" s="367" t="s">
        <v>369</v>
      </c>
      <c r="R10" s="367" t="s">
        <v>370</v>
      </c>
      <c r="S10" s="367" t="s">
        <v>371</v>
      </c>
      <c r="T10" s="367" t="s">
        <v>372</v>
      </c>
      <c r="U10" s="368" t="s">
        <v>1468</v>
      </c>
      <c r="V10" s="2004"/>
    </row>
    <row r="11" spans="1:42" s="733" customFormat="1" ht="24.95" customHeight="1" x14ac:dyDescent="0.2">
      <c r="A11" s="557"/>
      <c r="B11" s="1987"/>
      <c r="C11" s="1667" t="s">
        <v>323</v>
      </c>
      <c r="D11" s="1760"/>
      <c r="E11" s="1760"/>
      <c r="F11" s="1760"/>
      <c r="G11" s="1760"/>
      <c r="H11" s="1760"/>
      <c r="I11" s="1760"/>
      <c r="J11" s="369" t="s">
        <v>671</v>
      </c>
      <c r="K11" s="370" t="s">
        <v>149</v>
      </c>
      <c r="L11" s="370" t="s">
        <v>150</v>
      </c>
      <c r="M11" s="370" t="s">
        <v>151</v>
      </c>
      <c r="N11" s="370" t="s">
        <v>366</v>
      </c>
      <c r="O11" s="370" t="s">
        <v>665</v>
      </c>
      <c r="P11" s="370" t="s">
        <v>666</v>
      </c>
      <c r="Q11" s="370" t="s">
        <v>667</v>
      </c>
      <c r="R11" s="370" t="s">
        <v>668</v>
      </c>
      <c r="S11" s="370" t="s">
        <v>669</v>
      </c>
      <c r="T11" s="370" t="s">
        <v>670</v>
      </c>
      <c r="U11" s="371" t="s">
        <v>664</v>
      </c>
      <c r="V11" s="2005"/>
    </row>
    <row r="12" spans="1:42" s="544" customFormat="1" ht="15" customHeight="1" x14ac:dyDescent="0.7">
      <c r="B12" s="725"/>
      <c r="C12" s="1664"/>
      <c r="D12" s="1664"/>
      <c r="E12" s="1664"/>
      <c r="F12" s="1668"/>
      <c r="G12" s="1668"/>
      <c r="H12" s="1668"/>
      <c r="I12" s="1668"/>
      <c r="J12" s="729"/>
      <c r="K12" s="726"/>
      <c r="L12" s="726"/>
      <c r="M12" s="726"/>
      <c r="N12" s="726"/>
      <c r="O12" s="726"/>
      <c r="P12" s="726"/>
      <c r="Q12" s="726"/>
      <c r="R12" s="726"/>
      <c r="S12" s="726"/>
      <c r="T12" s="726"/>
      <c r="U12" s="727"/>
      <c r="V12" s="730"/>
    </row>
    <row r="13" spans="1:42" s="542" customFormat="1" ht="24.95" customHeight="1" x14ac:dyDescent="0.2">
      <c r="A13" s="1084"/>
      <c r="B13" s="842" t="s">
        <v>103</v>
      </c>
      <c r="C13" s="850">
        <v>399.01688846262368</v>
      </c>
      <c r="D13" s="850">
        <v>378.03149463799582</v>
      </c>
      <c r="E13" s="850">
        <v>512.11002742655671</v>
      </c>
      <c r="F13" s="923">
        <v>807.26596331089115</v>
      </c>
      <c r="G13" s="923">
        <v>944.33042277835693</v>
      </c>
      <c r="H13" s="923">
        <v>947.65540291177547</v>
      </c>
      <c r="I13" s="923">
        <v>1089.0479903752778</v>
      </c>
      <c r="J13" s="961">
        <v>1006.3397141278055</v>
      </c>
      <c r="K13" s="962">
        <v>1031.0916630244342</v>
      </c>
      <c r="L13" s="962">
        <v>1059.4041873917201</v>
      </c>
      <c r="M13" s="962">
        <v>1052.6523770856675</v>
      </c>
      <c r="N13" s="962">
        <v>1051.3851039365704</v>
      </c>
      <c r="O13" s="962">
        <v>1030.8506349319016</v>
      </c>
      <c r="P13" s="962">
        <v>1046.1837718999702</v>
      </c>
      <c r="Q13" s="962">
        <v>1065.9313791789796</v>
      </c>
      <c r="R13" s="1447">
        <v>1094.9584145510855</v>
      </c>
      <c r="S13" s="1447">
        <v>1112.4854150860306</v>
      </c>
      <c r="T13" s="1447">
        <v>1168.4213221846901</v>
      </c>
      <c r="U13" s="1448">
        <v>1348.8719011044823</v>
      </c>
      <c r="V13" s="1451" t="s">
        <v>1146</v>
      </c>
      <c r="Y13" s="1449"/>
      <c r="Z13" s="1450"/>
    </row>
    <row r="14" spans="1:42" s="543" customFormat="1" ht="24.95" customHeight="1" x14ac:dyDescent="0.2">
      <c r="A14" s="542"/>
      <c r="B14" s="842" t="s">
        <v>104</v>
      </c>
      <c r="C14" s="850">
        <v>378.03413289273698</v>
      </c>
      <c r="D14" s="850">
        <v>378.82965679483897</v>
      </c>
      <c r="E14" s="850">
        <v>510.39424712494838</v>
      </c>
      <c r="F14" s="923">
        <v>802.40785812033073</v>
      </c>
      <c r="G14" s="923">
        <v>937.27510477569706</v>
      </c>
      <c r="H14" s="923">
        <v>941.39323995359462</v>
      </c>
      <c r="I14" s="923">
        <v>1082.0676016666328</v>
      </c>
      <c r="J14" s="961">
        <v>1002.0480494782516</v>
      </c>
      <c r="K14" s="962">
        <v>1028.7386473627532</v>
      </c>
      <c r="L14" s="962">
        <v>1058.0356769030739</v>
      </c>
      <c r="M14" s="962">
        <v>1050.1538956572879</v>
      </c>
      <c r="N14" s="962">
        <v>1048.3297767345578</v>
      </c>
      <c r="O14" s="962">
        <v>1025.5630122889918</v>
      </c>
      <c r="P14" s="962">
        <v>1040.5879948027077</v>
      </c>
      <c r="Q14" s="962">
        <v>1056.9216514486736</v>
      </c>
      <c r="R14" s="1447">
        <v>1083.7844757336325</v>
      </c>
      <c r="S14" s="1447">
        <v>1099.5661685457455</v>
      </c>
      <c r="T14" s="1447">
        <v>1153.3102524847309</v>
      </c>
      <c r="U14" s="1448">
        <v>1337.7716185591858</v>
      </c>
      <c r="V14" s="1451" t="s">
        <v>280</v>
      </c>
      <c r="Y14" s="1449"/>
    </row>
    <row r="15" spans="1:42" s="543" customFormat="1" ht="24.95" customHeight="1" x14ac:dyDescent="0.2">
      <c r="B15" s="1488" t="s">
        <v>1767</v>
      </c>
      <c r="C15" s="851">
        <v>57.086602777937543</v>
      </c>
      <c r="D15" s="851">
        <v>370.60281234376504</v>
      </c>
      <c r="E15" s="851">
        <v>486.5476073129434</v>
      </c>
      <c r="F15" s="1383">
        <v>736.99929003931902</v>
      </c>
      <c r="G15" s="1383">
        <v>895.37577087143018</v>
      </c>
      <c r="H15" s="1383">
        <v>904.95471292824743</v>
      </c>
      <c r="I15" s="1383">
        <v>1047.2953404370153</v>
      </c>
      <c r="J15" s="1036">
        <v>920.92324377301406</v>
      </c>
      <c r="K15" s="1037">
        <v>952.86908075820429</v>
      </c>
      <c r="L15" s="1037">
        <v>970.67572220653722</v>
      </c>
      <c r="M15" s="1037">
        <v>980.76796563689436</v>
      </c>
      <c r="N15" s="1037">
        <v>1005.8195962392166</v>
      </c>
      <c r="O15" s="1037">
        <v>1014.8174248245599</v>
      </c>
      <c r="P15" s="1037">
        <v>1032.1473284243707</v>
      </c>
      <c r="Q15" s="1037">
        <v>1046.480690641331</v>
      </c>
      <c r="R15" s="1264">
        <v>1061.716970813904</v>
      </c>
      <c r="S15" s="1264">
        <v>1104.7222795283949</v>
      </c>
      <c r="T15" s="1264">
        <v>1156.4958799800183</v>
      </c>
      <c r="U15" s="1265">
        <v>1320.1079024177384</v>
      </c>
      <c r="V15" s="1453" t="s">
        <v>410</v>
      </c>
      <c r="Y15" s="1449"/>
    </row>
    <row r="16" spans="1:42" s="543" customFormat="1" ht="24.95" customHeight="1" x14ac:dyDescent="0.2">
      <c r="B16" s="1488" t="s">
        <v>105</v>
      </c>
      <c r="C16" s="851">
        <v>72.962838047206901</v>
      </c>
      <c r="D16" s="851">
        <v>340.50172461752635</v>
      </c>
      <c r="E16" s="851">
        <v>474.32364267795759</v>
      </c>
      <c r="F16" s="1383">
        <v>724.73919256125794</v>
      </c>
      <c r="G16" s="1383">
        <v>815.20948682393248</v>
      </c>
      <c r="H16" s="1383">
        <v>841.57157301774987</v>
      </c>
      <c r="I16" s="1383">
        <v>985.66441397300298</v>
      </c>
      <c r="J16" s="1036">
        <v>836.37390968924217</v>
      </c>
      <c r="K16" s="1037">
        <v>867.05901159925588</v>
      </c>
      <c r="L16" s="1037">
        <v>874.32583162257413</v>
      </c>
      <c r="M16" s="1037">
        <v>920.4111581458742</v>
      </c>
      <c r="N16" s="1037">
        <v>945.94726093224426</v>
      </c>
      <c r="O16" s="1037">
        <v>956.62640245194393</v>
      </c>
      <c r="P16" s="1037">
        <v>981.01937946347664</v>
      </c>
      <c r="Q16" s="1037">
        <v>1005.2101490765519</v>
      </c>
      <c r="R16" s="1264">
        <v>1019.9497375052387</v>
      </c>
      <c r="S16" s="1264">
        <v>1021.8156303094249</v>
      </c>
      <c r="T16" s="1264">
        <v>1048.971001652239</v>
      </c>
      <c r="U16" s="1265">
        <v>1350.2634952279686</v>
      </c>
      <c r="V16" s="1453" t="s">
        <v>411</v>
      </c>
      <c r="Y16" s="1449"/>
    </row>
    <row r="17" spans="1:25" s="543" customFormat="1" ht="24.95" customHeight="1" x14ac:dyDescent="0.2">
      <c r="B17" s="1488" t="s">
        <v>106</v>
      </c>
      <c r="C17" s="851">
        <v>8.0561706142358585</v>
      </c>
      <c r="D17" s="851">
        <v>371.74609871685334</v>
      </c>
      <c r="E17" s="851">
        <v>554.50088080500348</v>
      </c>
      <c r="F17" s="1383">
        <v>1032.0073305805038</v>
      </c>
      <c r="G17" s="1383">
        <v>1196.7549021999432</v>
      </c>
      <c r="H17" s="1383">
        <v>1205.280906214618</v>
      </c>
      <c r="I17" s="1383">
        <v>1377.054912097595</v>
      </c>
      <c r="J17" s="1036">
        <v>1229.4402685861141</v>
      </c>
      <c r="K17" s="1037">
        <v>1264.8153711018263</v>
      </c>
      <c r="L17" s="1037">
        <v>1278.7776258448853</v>
      </c>
      <c r="M17" s="1037">
        <v>1309.1633177609972</v>
      </c>
      <c r="N17" s="1037">
        <v>1316.8304510765597</v>
      </c>
      <c r="O17" s="1037">
        <v>1374.0889112227633</v>
      </c>
      <c r="P17" s="1037">
        <v>1386.0968862921698</v>
      </c>
      <c r="Q17" s="1037">
        <v>1396.8625262214134</v>
      </c>
      <c r="R17" s="1264">
        <v>1392.7785765900176</v>
      </c>
      <c r="S17" s="1264">
        <v>1441.1323554398991</v>
      </c>
      <c r="T17" s="1264">
        <v>1478.5751630022978</v>
      </c>
      <c r="U17" s="1265">
        <v>1656.0974920321983</v>
      </c>
      <c r="V17" s="1453" t="s">
        <v>413</v>
      </c>
      <c r="Y17" s="1449"/>
    </row>
    <row r="18" spans="1:25" s="543" customFormat="1" ht="24.95" customHeight="1" x14ac:dyDescent="0.2">
      <c r="B18" s="1488" t="s">
        <v>107</v>
      </c>
      <c r="C18" s="851">
        <v>48.388398004160635</v>
      </c>
      <c r="D18" s="851">
        <v>507.10328155719071</v>
      </c>
      <c r="E18" s="851">
        <v>585.83020282055293</v>
      </c>
      <c r="F18" s="1383">
        <v>924.50505167412246</v>
      </c>
      <c r="G18" s="1383">
        <v>1073.9107150385241</v>
      </c>
      <c r="H18" s="1383">
        <v>1077.8678316740197</v>
      </c>
      <c r="I18" s="1383">
        <v>1212.9307875043207</v>
      </c>
      <c r="J18" s="1036">
        <v>1134.7661915098902</v>
      </c>
      <c r="K18" s="1037">
        <v>1144.0876201615183</v>
      </c>
      <c r="L18" s="1037">
        <v>1159.3989437957666</v>
      </c>
      <c r="M18" s="1037">
        <v>1144.9167198402113</v>
      </c>
      <c r="N18" s="1037">
        <v>1154.1319490901342</v>
      </c>
      <c r="O18" s="1037">
        <v>1182.834087750874</v>
      </c>
      <c r="P18" s="1037">
        <v>1192.5527667093102</v>
      </c>
      <c r="Q18" s="1037">
        <v>1211.7017162797811</v>
      </c>
      <c r="R18" s="1264">
        <v>1246.5723855307222</v>
      </c>
      <c r="S18" s="1264">
        <v>1266.4624418302444</v>
      </c>
      <c r="T18" s="1264">
        <v>1285.0841270882643</v>
      </c>
      <c r="U18" s="1265">
        <v>1432.6605004651337</v>
      </c>
      <c r="V18" s="1453" t="s">
        <v>1771</v>
      </c>
      <c r="Y18" s="1449"/>
    </row>
    <row r="19" spans="1:25" s="543" customFormat="1" ht="24.95" customHeight="1" x14ac:dyDescent="0.2">
      <c r="B19" s="1488" t="s">
        <v>108</v>
      </c>
      <c r="C19" s="851">
        <v>46.405669769295265</v>
      </c>
      <c r="D19" s="851">
        <v>360.62937540221941</v>
      </c>
      <c r="E19" s="851">
        <v>500.86557471736597</v>
      </c>
      <c r="F19" s="1383">
        <v>823.29514228848973</v>
      </c>
      <c r="G19" s="1383">
        <v>1047.2601937015897</v>
      </c>
      <c r="H19" s="1383">
        <v>1050.8454132564641</v>
      </c>
      <c r="I19" s="1383">
        <v>1201.524200787266</v>
      </c>
      <c r="J19" s="1036">
        <v>1133.8410318345766</v>
      </c>
      <c r="K19" s="1037">
        <v>1138.2285003418283</v>
      </c>
      <c r="L19" s="1037">
        <v>1146.076486588398</v>
      </c>
      <c r="M19" s="1037">
        <v>1152.825122828865</v>
      </c>
      <c r="N19" s="1037">
        <v>1155.8926927982336</v>
      </c>
      <c r="O19" s="1037">
        <v>1156.952480551427</v>
      </c>
      <c r="P19" s="1037">
        <v>1162.6413820228734</v>
      </c>
      <c r="Q19" s="1037">
        <v>1185.0760399609424</v>
      </c>
      <c r="R19" s="1264">
        <v>1193.241344490235</v>
      </c>
      <c r="S19" s="1264">
        <v>1209.3895234262588</v>
      </c>
      <c r="T19" s="1264">
        <v>1322.0631268624491</v>
      </c>
      <c r="U19" s="1265">
        <v>1462.0626777411042</v>
      </c>
      <c r="V19" s="1453" t="s">
        <v>412</v>
      </c>
      <c r="Y19" s="1449"/>
    </row>
    <row r="20" spans="1:25" s="543" customFormat="1" ht="24.95" customHeight="1" x14ac:dyDescent="0.2">
      <c r="B20" s="1488" t="s">
        <v>109</v>
      </c>
      <c r="C20" s="851">
        <v>32.217764461368198</v>
      </c>
      <c r="D20" s="851">
        <v>379.93440732278742</v>
      </c>
      <c r="E20" s="851">
        <v>529.64761055154815</v>
      </c>
      <c r="F20" s="1383">
        <v>878.13677596533137</v>
      </c>
      <c r="G20" s="1383">
        <v>950.62151473193228</v>
      </c>
      <c r="H20" s="1383">
        <v>990.13141042620362</v>
      </c>
      <c r="I20" s="1383">
        <v>1116.925124321838</v>
      </c>
      <c r="J20" s="1036">
        <v>930.43887216777603</v>
      </c>
      <c r="K20" s="1037">
        <v>960.94613301774848</v>
      </c>
      <c r="L20" s="1037">
        <v>1043.3832027661281</v>
      </c>
      <c r="M20" s="1037">
        <v>1005.614297915618</v>
      </c>
      <c r="N20" s="1037">
        <v>1070.0478254672216</v>
      </c>
      <c r="O20" s="1037">
        <v>1056.2526440575471</v>
      </c>
      <c r="P20" s="1037">
        <v>1121.5870307221765</v>
      </c>
      <c r="Q20" s="1037">
        <v>1190.7991090953922</v>
      </c>
      <c r="R20" s="1264">
        <v>1228.9176370708994</v>
      </c>
      <c r="S20" s="1264">
        <v>1181.2472776483551</v>
      </c>
      <c r="T20" s="1264">
        <v>1232.3956351185161</v>
      </c>
      <c r="U20" s="1265">
        <v>1381.4718268146783</v>
      </c>
      <c r="V20" s="1453" t="s">
        <v>414</v>
      </c>
      <c r="Y20" s="1449"/>
    </row>
    <row r="21" spans="1:25" s="543" customFormat="1" ht="24.95" customHeight="1" x14ac:dyDescent="0.2">
      <c r="B21" s="1488" t="s">
        <v>1574</v>
      </c>
      <c r="C21" s="851">
        <v>73.540166713736824</v>
      </c>
      <c r="D21" s="851">
        <v>355.73801910993785</v>
      </c>
      <c r="E21" s="851">
        <v>515.34103910319322</v>
      </c>
      <c r="F21" s="1383">
        <v>779.51444338443378</v>
      </c>
      <c r="G21" s="1383">
        <v>893.85067474695745</v>
      </c>
      <c r="H21" s="1383">
        <v>857.60997910438255</v>
      </c>
      <c r="I21" s="1383">
        <v>1027.8057303839016</v>
      </c>
      <c r="J21" s="1036">
        <v>1105.5689344421803</v>
      </c>
      <c r="K21" s="1037">
        <v>1159.9596710377982</v>
      </c>
      <c r="L21" s="1037">
        <v>1233.4392574772364</v>
      </c>
      <c r="M21" s="1037">
        <v>1161.7267362169421</v>
      </c>
      <c r="N21" s="1037">
        <v>1058.490490864757</v>
      </c>
      <c r="O21" s="1037">
        <v>900.32603627940478</v>
      </c>
      <c r="P21" s="1037">
        <v>877.33640793705342</v>
      </c>
      <c r="Q21" s="1037">
        <v>849.32276881100495</v>
      </c>
      <c r="R21" s="1264">
        <v>904.26243290478533</v>
      </c>
      <c r="S21" s="1264">
        <v>923.71833846789661</v>
      </c>
      <c r="T21" s="1264">
        <v>998.43163496901809</v>
      </c>
      <c r="U21" s="1265">
        <v>1161.0860551987423</v>
      </c>
      <c r="V21" s="1453" t="s">
        <v>381</v>
      </c>
      <c r="Y21" s="1449"/>
    </row>
    <row r="22" spans="1:25" s="543" customFormat="1" ht="24.95" customHeight="1" x14ac:dyDescent="0.2">
      <c r="B22" s="1488" t="s">
        <v>110</v>
      </c>
      <c r="C22" s="851">
        <v>26.834210274048914</v>
      </c>
      <c r="D22" s="851">
        <v>374.64488727896446</v>
      </c>
      <c r="E22" s="851">
        <v>501.48112431043268</v>
      </c>
      <c r="F22" s="1383">
        <v>866.06579839621293</v>
      </c>
      <c r="G22" s="1383">
        <v>1030.3252800840771</v>
      </c>
      <c r="H22" s="1383">
        <v>1031.8203518800431</v>
      </c>
      <c r="I22" s="1383">
        <v>1080.8639658539828</v>
      </c>
      <c r="J22" s="1036">
        <v>985.46734039990054</v>
      </c>
      <c r="K22" s="1037">
        <v>992.06389128039905</v>
      </c>
      <c r="L22" s="1037">
        <v>993.52470766551357</v>
      </c>
      <c r="M22" s="1037">
        <v>1000.0955984634093</v>
      </c>
      <c r="N22" s="1037">
        <v>1027.0528069141312</v>
      </c>
      <c r="O22" s="1037">
        <v>1036.3457534830211</v>
      </c>
      <c r="P22" s="1037">
        <v>1057.2312993626299</v>
      </c>
      <c r="Q22" s="1037">
        <v>1078.4027048567145</v>
      </c>
      <c r="R22" s="1264">
        <v>1103.9223239114865</v>
      </c>
      <c r="S22" s="1264">
        <v>1134.4101516890976</v>
      </c>
      <c r="T22" s="1264">
        <v>1186.6078601049662</v>
      </c>
      <c r="U22" s="1265">
        <v>1375.2431521165233</v>
      </c>
      <c r="V22" s="1453" t="s">
        <v>1770</v>
      </c>
      <c r="Y22" s="1449"/>
    </row>
    <row r="23" spans="1:25" s="543" customFormat="1" ht="24.95" customHeight="1" x14ac:dyDescent="0.2">
      <c r="B23" s="1488" t="s">
        <v>111</v>
      </c>
      <c r="C23" s="851">
        <v>12.5423122307468</v>
      </c>
      <c r="D23" s="851">
        <v>357.75937758182948</v>
      </c>
      <c r="E23" s="851">
        <v>485.26766112065974</v>
      </c>
      <c r="F23" s="1383">
        <v>659.64065982837189</v>
      </c>
      <c r="G23" s="1383">
        <v>758.57929663292418</v>
      </c>
      <c r="H23" s="1383">
        <v>759.54251599388442</v>
      </c>
      <c r="I23" s="1383">
        <v>896.00806078967344</v>
      </c>
      <c r="J23" s="1036">
        <v>801.79783472649046</v>
      </c>
      <c r="K23" s="1037">
        <v>796.0550746292721</v>
      </c>
      <c r="L23" s="1037">
        <v>812.96949213760695</v>
      </c>
      <c r="M23" s="1037">
        <v>776.20032708720157</v>
      </c>
      <c r="N23" s="1037">
        <v>788.94297700920401</v>
      </c>
      <c r="O23" s="1037">
        <v>791.15602926471422</v>
      </c>
      <c r="P23" s="1037">
        <v>879.26970940100568</v>
      </c>
      <c r="Q23" s="1037">
        <v>942.98592890884004</v>
      </c>
      <c r="R23" s="1264">
        <v>960.79117205195439</v>
      </c>
      <c r="S23" s="1264">
        <v>1005.4730869016737</v>
      </c>
      <c r="T23" s="1264">
        <v>1037.825554594443</v>
      </c>
      <c r="U23" s="1265">
        <v>1158.6295427636753</v>
      </c>
      <c r="V23" s="1453" t="s">
        <v>126</v>
      </c>
      <c r="Y23" s="1449"/>
    </row>
    <row r="24" spans="1:25" s="543" customFormat="1" ht="24.75" customHeight="1" x14ac:dyDescent="0.2">
      <c r="A24" s="542"/>
      <c r="B24" s="842" t="s">
        <v>298</v>
      </c>
      <c r="C24" s="850">
        <v>20.982755569886699</v>
      </c>
      <c r="D24" s="850">
        <v>363.65147015240933</v>
      </c>
      <c r="E24" s="850">
        <v>543.02224562366519</v>
      </c>
      <c r="F24" s="923">
        <v>894.79162585308188</v>
      </c>
      <c r="G24" s="923">
        <v>1071.4419937316843</v>
      </c>
      <c r="H24" s="923">
        <v>1060.4771596178539</v>
      </c>
      <c r="I24" s="923">
        <v>1214.8096037123826</v>
      </c>
      <c r="J24" s="961">
        <v>1083.6601460918939</v>
      </c>
      <c r="K24" s="962">
        <v>1073.4845809795554</v>
      </c>
      <c r="L24" s="962">
        <v>1084.0598468548858</v>
      </c>
      <c r="M24" s="962">
        <v>1097.6660673600572</v>
      </c>
      <c r="N24" s="962">
        <v>1106.4311614321869</v>
      </c>
      <c r="O24" s="962">
        <v>1126.1146642067367</v>
      </c>
      <c r="P24" s="962">
        <v>1146.9996411874426</v>
      </c>
      <c r="Q24" s="962">
        <v>1228.2544162453778</v>
      </c>
      <c r="R24" s="1447">
        <v>1296.272787097774</v>
      </c>
      <c r="S24" s="1447">
        <v>1345.243984246187</v>
      </c>
      <c r="T24" s="1447">
        <v>1440.6686975153402</v>
      </c>
      <c r="U24" s="1448">
        <v>1548.8592513311519</v>
      </c>
      <c r="V24" s="1451" t="s">
        <v>1267</v>
      </c>
      <c r="Y24" s="1449"/>
    </row>
    <row r="25" spans="1:25" s="543" customFormat="1" ht="25.5" customHeight="1" x14ac:dyDescent="0.2">
      <c r="B25" s="1488" t="s">
        <v>112</v>
      </c>
      <c r="C25" s="851">
        <v>17.067989776850691</v>
      </c>
      <c r="D25" s="851">
        <v>351.12189845019969</v>
      </c>
      <c r="E25" s="851">
        <v>517.20923447142616</v>
      </c>
      <c r="F25" s="1383">
        <v>837.9915976350552</v>
      </c>
      <c r="G25" s="1383">
        <v>1021.3920601723695</v>
      </c>
      <c r="H25" s="1383">
        <v>1036.0645952312434</v>
      </c>
      <c r="I25" s="1383">
        <v>1168.5224477941945</v>
      </c>
      <c r="J25" s="1036">
        <v>1054.934143948944</v>
      </c>
      <c r="K25" s="1037">
        <v>1037.9624196423206</v>
      </c>
      <c r="L25" s="1037">
        <v>1045.7534964775818</v>
      </c>
      <c r="M25" s="1037">
        <v>1056.4995021383345</v>
      </c>
      <c r="N25" s="1037">
        <v>1067.2749847151993</v>
      </c>
      <c r="O25" s="1037">
        <v>1067.2749847151993</v>
      </c>
      <c r="P25" s="1037">
        <v>1092.950203226475</v>
      </c>
      <c r="Q25" s="1037">
        <v>1174.9344993742131</v>
      </c>
      <c r="R25" s="1264">
        <v>1254.8821371012605</v>
      </c>
      <c r="S25" s="1264">
        <v>1298.487207123165</v>
      </c>
      <c r="T25" s="1264">
        <v>1391.4842853676778</v>
      </c>
      <c r="U25" s="1265">
        <v>1479.8315096999647</v>
      </c>
      <c r="V25" s="1453" t="s">
        <v>1769</v>
      </c>
      <c r="Y25" s="1449"/>
    </row>
    <row r="26" spans="1:25" s="542" customFormat="1" ht="24.95" customHeight="1" x14ac:dyDescent="0.2">
      <c r="B26" s="1488" t="s">
        <v>542</v>
      </c>
      <c r="C26" s="851">
        <v>3.9147657930360089</v>
      </c>
      <c r="D26" s="851">
        <v>418.27915748483139</v>
      </c>
      <c r="E26" s="851">
        <v>655.56440874358748</v>
      </c>
      <c r="F26" s="1383">
        <v>1142.4341036418402</v>
      </c>
      <c r="G26" s="1383">
        <v>1289.654729686941</v>
      </c>
      <c r="H26" s="1383">
        <v>1166.9135140272535</v>
      </c>
      <c r="I26" s="1383">
        <v>1416.617003127312</v>
      </c>
      <c r="J26" s="1036">
        <v>1208.9026604149351</v>
      </c>
      <c r="K26" s="1037">
        <v>1228.3576739329303</v>
      </c>
      <c r="L26" s="1037">
        <v>1251.0717273079522</v>
      </c>
      <c r="M26" s="1037">
        <v>1277.1482002637242</v>
      </c>
      <c r="N26" s="1037">
        <v>1277.1482002637242</v>
      </c>
      <c r="O26" s="1037">
        <v>1382.6498188311173</v>
      </c>
      <c r="P26" s="1037">
        <v>1382.6498188311173</v>
      </c>
      <c r="Q26" s="1037">
        <v>1460.7239544431629</v>
      </c>
      <c r="R26" s="1264">
        <v>1476.7319073481895</v>
      </c>
      <c r="S26" s="1264">
        <v>1549.0988854394752</v>
      </c>
      <c r="T26" s="1264">
        <v>1655.1078461382442</v>
      </c>
      <c r="U26" s="1265">
        <v>1849.8133443131724</v>
      </c>
      <c r="V26" s="1453" t="s">
        <v>68</v>
      </c>
      <c r="Y26" s="1449"/>
    </row>
    <row r="27" spans="1:25" s="542" customFormat="1" ht="15" customHeight="1" x14ac:dyDescent="0.2">
      <c r="B27" s="834"/>
      <c r="C27" s="851"/>
      <c r="D27" s="850"/>
      <c r="E27" s="850"/>
      <c r="F27" s="923"/>
      <c r="G27" s="923"/>
      <c r="H27" s="923"/>
      <c r="I27" s="923"/>
      <c r="J27" s="1036"/>
      <c r="K27" s="1037"/>
      <c r="L27" s="1037"/>
      <c r="M27" s="1037"/>
      <c r="N27" s="1037"/>
      <c r="O27" s="1037"/>
      <c r="P27" s="1037"/>
      <c r="Q27" s="1037"/>
      <c r="R27" s="1264"/>
      <c r="S27" s="1264"/>
      <c r="T27" s="1264"/>
      <c r="U27" s="1265"/>
      <c r="V27" s="1451"/>
      <c r="Y27" s="1449"/>
    </row>
    <row r="28" spans="1:25" s="543" customFormat="1" ht="25.5" customHeight="1" x14ac:dyDescent="0.2">
      <c r="B28" s="842" t="s">
        <v>543</v>
      </c>
      <c r="C28" s="850">
        <v>18.716351969882183</v>
      </c>
      <c r="D28" s="850">
        <v>417.45034112777086</v>
      </c>
      <c r="E28" s="850">
        <v>656.66642241786008</v>
      </c>
      <c r="F28" s="923">
        <v>906.25353675056078</v>
      </c>
      <c r="G28" s="923">
        <v>1138.2650418153073</v>
      </c>
      <c r="H28" s="923">
        <v>1161.8949862161317</v>
      </c>
      <c r="I28" s="923">
        <v>1353.3531114144973</v>
      </c>
      <c r="J28" s="961">
        <v>1225.0072059562222</v>
      </c>
      <c r="K28" s="962">
        <v>1231.1560190608245</v>
      </c>
      <c r="L28" s="962">
        <v>1236.7567999383803</v>
      </c>
      <c r="M28" s="962">
        <v>1248.2393985247384</v>
      </c>
      <c r="N28" s="962">
        <v>1249.6208911650269</v>
      </c>
      <c r="O28" s="962">
        <v>1255.0619950776718</v>
      </c>
      <c r="P28" s="962">
        <v>1265.6012700322869</v>
      </c>
      <c r="Q28" s="962">
        <v>1293.7315110172376</v>
      </c>
      <c r="R28" s="1447">
        <v>1419.3478823587577</v>
      </c>
      <c r="S28" s="1447">
        <v>1451.9852218079516</v>
      </c>
      <c r="T28" s="1447">
        <v>1583.9540725452309</v>
      </c>
      <c r="U28" s="1448">
        <v>1779.7750694896395</v>
      </c>
      <c r="V28" s="1451" t="s">
        <v>69</v>
      </c>
      <c r="Y28" s="1449"/>
    </row>
    <row r="29" spans="1:25" s="542" customFormat="1" ht="24.95" customHeight="1" x14ac:dyDescent="0.2">
      <c r="B29" s="834" t="s">
        <v>299</v>
      </c>
      <c r="C29" s="851">
        <v>0.63159649664168371</v>
      </c>
      <c r="D29" s="851">
        <v>494.62942331724236</v>
      </c>
      <c r="E29" s="851">
        <v>741.8395167203347</v>
      </c>
      <c r="F29" s="1383">
        <v>1175.5121127545863</v>
      </c>
      <c r="G29" s="1383">
        <v>1542.8268825892194</v>
      </c>
      <c r="H29" s="1383">
        <v>1293.7368950713089</v>
      </c>
      <c r="I29" s="1383">
        <v>1812.3145653135653</v>
      </c>
      <c r="J29" s="1036">
        <v>1340.8200248317764</v>
      </c>
      <c r="K29" s="1037">
        <v>1423.2708821624578</v>
      </c>
      <c r="L29" s="1037">
        <v>1441.5739716738906</v>
      </c>
      <c r="M29" s="1037">
        <v>1528.1086173458582</v>
      </c>
      <c r="N29" s="1037">
        <v>1528.1086173458582</v>
      </c>
      <c r="O29" s="1037">
        <v>1572.3033582635844</v>
      </c>
      <c r="P29" s="1037">
        <v>1587.8045685331736</v>
      </c>
      <c r="Q29" s="1037">
        <v>1907.2287983149738</v>
      </c>
      <c r="R29" s="1264">
        <v>2189.4437796903158</v>
      </c>
      <c r="S29" s="1264">
        <v>2279.2455138323385</v>
      </c>
      <c r="T29" s="1264">
        <v>2371.4519095083265</v>
      </c>
      <c r="U29" s="1265">
        <v>2578.4147422602255</v>
      </c>
      <c r="V29" s="1452" t="s">
        <v>923</v>
      </c>
      <c r="Y29" s="1449"/>
    </row>
    <row r="30" spans="1:25" s="543" customFormat="1" ht="25.5" customHeight="1" x14ac:dyDescent="0.2">
      <c r="B30" s="834" t="s">
        <v>580</v>
      </c>
      <c r="C30" s="851">
        <v>18.084755473240499</v>
      </c>
      <c r="D30" s="851">
        <v>414.75491967200281</v>
      </c>
      <c r="E30" s="851">
        <v>653.69181609547024</v>
      </c>
      <c r="F30" s="1383">
        <v>896.84988329522332</v>
      </c>
      <c r="G30" s="1383">
        <v>1124.1360235000859</v>
      </c>
      <c r="H30" s="1383">
        <v>1157.2905066108253</v>
      </c>
      <c r="I30" s="1383">
        <v>1337.3242274848722</v>
      </c>
      <c r="J30" s="1036">
        <v>1220.9625302747493</v>
      </c>
      <c r="K30" s="1037">
        <v>1224.4465518154791</v>
      </c>
      <c r="L30" s="1037">
        <v>1229.6037141080731</v>
      </c>
      <c r="M30" s="1037">
        <v>1238.4651763414849</v>
      </c>
      <c r="N30" s="1037">
        <v>1239.8949165742295</v>
      </c>
      <c r="O30" s="1037">
        <v>1243.9825788326175</v>
      </c>
      <c r="P30" s="1037">
        <v>1254.3485619245844</v>
      </c>
      <c r="Q30" s="1037">
        <v>1272.3055792190569</v>
      </c>
      <c r="R30" s="1264">
        <v>1392.4528617679377</v>
      </c>
      <c r="S30" s="1264">
        <v>1423.0937776838384</v>
      </c>
      <c r="T30" s="1264">
        <v>1556.4513022879967</v>
      </c>
      <c r="U30" s="1265">
        <v>1751.8831789884196</v>
      </c>
      <c r="V30" s="1452" t="s">
        <v>493</v>
      </c>
      <c r="Y30" s="1449"/>
    </row>
    <row r="31" spans="1:25" s="543" customFormat="1" ht="15" customHeight="1" x14ac:dyDescent="0.2">
      <c r="B31" s="834"/>
      <c r="C31" s="851"/>
      <c r="D31" s="850"/>
      <c r="E31" s="850"/>
      <c r="F31" s="923"/>
      <c r="G31" s="923"/>
      <c r="H31" s="923"/>
      <c r="I31" s="923"/>
      <c r="J31" s="1036"/>
      <c r="K31" s="1037"/>
      <c r="L31" s="1037"/>
      <c r="M31" s="1037"/>
      <c r="N31" s="1037"/>
      <c r="O31" s="1037"/>
      <c r="P31" s="1037"/>
      <c r="Q31" s="1037"/>
      <c r="R31" s="1264"/>
      <c r="S31" s="1264"/>
      <c r="T31" s="1264"/>
      <c r="U31" s="1265"/>
      <c r="V31" s="1452"/>
      <c r="Y31" s="1449"/>
    </row>
    <row r="32" spans="1:25" s="542" customFormat="1" ht="24.95" customHeight="1" x14ac:dyDescent="0.2">
      <c r="B32" s="842" t="s">
        <v>544</v>
      </c>
      <c r="C32" s="850">
        <v>55.859606166734309</v>
      </c>
      <c r="D32" s="850">
        <v>343.0630330327092</v>
      </c>
      <c r="E32" s="850">
        <v>508.83999413194562</v>
      </c>
      <c r="F32" s="923">
        <v>747.37800628804507</v>
      </c>
      <c r="G32" s="923">
        <v>932.36512198847004</v>
      </c>
      <c r="H32" s="923">
        <v>916.82797833529628</v>
      </c>
      <c r="I32" s="923">
        <v>1014.0817926490472</v>
      </c>
      <c r="J32" s="961">
        <v>921.88293538791243</v>
      </c>
      <c r="K32" s="962">
        <v>921.88293538791243</v>
      </c>
      <c r="L32" s="962">
        <v>991.90101265399323</v>
      </c>
      <c r="M32" s="962">
        <v>991.90101265399323</v>
      </c>
      <c r="N32" s="962">
        <v>991.90101265399323</v>
      </c>
      <c r="O32" s="962">
        <v>1005.994811614754</v>
      </c>
      <c r="P32" s="962">
        <v>1005.994811614754</v>
      </c>
      <c r="Q32" s="962">
        <v>1005.994811614754</v>
      </c>
      <c r="R32" s="1447">
        <v>1056.8806428149305</v>
      </c>
      <c r="S32" s="1447">
        <v>1056.8806428149305</v>
      </c>
      <c r="T32" s="1447">
        <v>1056.8806428149305</v>
      </c>
      <c r="U32" s="1448">
        <v>1160.8862397617077</v>
      </c>
      <c r="V32" s="1451" t="s">
        <v>70</v>
      </c>
      <c r="Y32" s="1449"/>
    </row>
    <row r="33" spans="2:25" s="543" customFormat="1" ht="25.5" customHeight="1" x14ac:dyDescent="0.2">
      <c r="B33" s="834" t="s">
        <v>842</v>
      </c>
      <c r="C33" s="851">
        <v>44.304256426915657</v>
      </c>
      <c r="D33" s="851">
        <v>337.58998678158827</v>
      </c>
      <c r="E33" s="851">
        <v>479.56623887187084</v>
      </c>
      <c r="F33" s="1383">
        <v>710.9348033115358</v>
      </c>
      <c r="G33" s="1383">
        <v>889.31027885515584</v>
      </c>
      <c r="H33" s="1383">
        <v>882.24227919358498</v>
      </c>
      <c r="I33" s="1383">
        <v>959.89732830009268</v>
      </c>
      <c r="J33" s="1036">
        <v>894.21248203414359</v>
      </c>
      <c r="K33" s="1037">
        <v>894.21248203414359</v>
      </c>
      <c r="L33" s="1037">
        <v>939.96102598211019</v>
      </c>
      <c r="M33" s="1037">
        <v>939.96102598211019</v>
      </c>
      <c r="N33" s="1037">
        <v>939.96102598211019</v>
      </c>
      <c r="O33" s="1037">
        <v>948.20810982066371</v>
      </c>
      <c r="P33" s="1037">
        <v>948.20810982066371</v>
      </c>
      <c r="Q33" s="1037">
        <v>948.20810982066371</v>
      </c>
      <c r="R33" s="1264">
        <v>986.9343199480868</v>
      </c>
      <c r="S33" s="1264">
        <v>986.9343199480868</v>
      </c>
      <c r="T33" s="1264">
        <v>986.9343199480868</v>
      </c>
      <c r="U33" s="1265">
        <v>1105.0326082802449</v>
      </c>
      <c r="V33" s="1452" t="s">
        <v>321</v>
      </c>
      <c r="Y33" s="1449"/>
    </row>
    <row r="34" spans="2:25" s="542" customFormat="1" ht="24.95" customHeight="1" x14ac:dyDescent="0.2">
      <c r="B34" s="834" t="s">
        <v>213</v>
      </c>
      <c r="C34" s="851">
        <v>11.555349739818656</v>
      </c>
      <c r="D34" s="851">
        <v>364.0471875590294</v>
      </c>
      <c r="E34" s="851">
        <v>621.07822047934383</v>
      </c>
      <c r="F34" s="1383">
        <v>887.10454386965318</v>
      </c>
      <c r="G34" s="1383">
        <v>1097.4412861504127</v>
      </c>
      <c r="H34" s="1383">
        <v>1049.4326781479197</v>
      </c>
      <c r="I34" s="1383">
        <v>1221.8299315564218</v>
      </c>
      <c r="J34" s="1036">
        <v>1027.9739571602761</v>
      </c>
      <c r="K34" s="1037">
        <v>1027.9739571602761</v>
      </c>
      <c r="L34" s="1037">
        <v>1191.0436210678342</v>
      </c>
      <c r="M34" s="1037">
        <v>1191.0436210678342</v>
      </c>
      <c r="N34" s="1037">
        <v>1191.0436210678342</v>
      </c>
      <c r="O34" s="1037">
        <v>1227.5542548161043</v>
      </c>
      <c r="P34" s="1037">
        <v>1227.5542548161043</v>
      </c>
      <c r="Q34" s="1037">
        <v>1227.5542548161043</v>
      </c>
      <c r="R34" s="1264">
        <v>1325.06117340795</v>
      </c>
      <c r="S34" s="1264">
        <v>1325.06117340795</v>
      </c>
      <c r="T34" s="1264">
        <v>1325.06117340795</v>
      </c>
      <c r="U34" s="1265">
        <v>1375.0341164808424</v>
      </c>
      <c r="V34" s="1452" t="s">
        <v>548</v>
      </c>
      <c r="Y34" s="1449"/>
    </row>
    <row r="35" spans="2:25" s="542" customFormat="1" ht="15" customHeight="1" x14ac:dyDescent="0.2">
      <c r="B35" s="834"/>
      <c r="C35" s="851"/>
      <c r="D35" s="850"/>
      <c r="E35" s="850"/>
      <c r="F35" s="923"/>
      <c r="G35" s="923"/>
      <c r="H35" s="923"/>
      <c r="I35" s="923"/>
      <c r="J35" s="961"/>
      <c r="K35" s="962"/>
      <c r="L35" s="962"/>
      <c r="M35" s="962"/>
      <c r="N35" s="962"/>
      <c r="O35" s="962"/>
      <c r="P35" s="962"/>
      <c r="Q35" s="962"/>
      <c r="R35" s="1447"/>
      <c r="S35" s="1447"/>
      <c r="T35" s="1447"/>
      <c r="U35" s="1448"/>
      <c r="V35" s="1451"/>
      <c r="Y35" s="1449"/>
    </row>
    <row r="36" spans="2:25" s="543" customFormat="1" ht="25.5" customHeight="1" x14ac:dyDescent="0.2">
      <c r="B36" s="842" t="s">
        <v>214</v>
      </c>
      <c r="C36" s="850">
        <v>255.4143246804702</v>
      </c>
      <c r="D36" s="850">
        <v>267.60422910232052</v>
      </c>
      <c r="E36" s="850">
        <v>355.98359170930195</v>
      </c>
      <c r="F36" s="923">
        <v>421.10154948503185</v>
      </c>
      <c r="G36" s="923">
        <v>472.69124195673339</v>
      </c>
      <c r="H36" s="923">
        <v>464.82923391153844</v>
      </c>
      <c r="I36" s="923">
        <v>490.76080597594023</v>
      </c>
      <c r="J36" s="961">
        <v>469.91298430382056</v>
      </c>
      <c r="K36" s="962">
        <v>469.91298430382056</v>
      </c>
      <c r="L36" s="962">
        <v>482.76441313398948</v>
      </c>
      <c r="M36" s="962">
        <v>482.76441313398948</v>
      </c>
      <c r="N36" s="962">
        <v>482.76441313398948</v>
      </c>
      <c r="O36" s="962">
        <v>489.32979457598583</v>
      </c>
      <c r="P36" s="962">
        <v>489.32979457598583</v>
      </c>
      <c r="Q36" s="962">
        <v>489.32979457598583</v>
      </c>
      <c r="R36" s="1447">
        <v>503.06154332387661</v>
      </c>
      <c r="S36" s="1447">
        <v>503.06154332387661</v>
      </c>
      <c r="T36" s="1447">
        <v>503.06154332387661</v>
      </c>
      <c r="U36" s="1448">
        <v>523.83645000208594</v>
      </c>
      <c r="V36" s="1451" t="s">
        <v>1768</v>
      </c>
      <c r="Y36" s="1449"/>
    </row>
    <row r="37" spans="2:25" s="542" customFormat="1" ht="24.95" customHeight="1" x14ac:dyDescent="0.2">
      <c r="B37" s="834" t="s">
        <v>215</v>
      </c>
      <c r="C37" s="851">
        <v>171.55551381869731</v>
      </c>
      <c r="D37" s="851">
        <v>211.97764775194074</v>
      </c>
      <c r="E37" s="851">
        <v>240.89119826077652</v>
      </c>
      <c r="F37" s="1383">
        <v>276.0437212994629</v>
      </c>
      <c r="G37" s="1383">
        <v>302.93645857411144</v>
      </c>
      <c r="H37" s="1383">
        <v>312.79192168534536</v>
      </c>
      <c r="I37" s="1383">
        <v>318.12433379003591</v>
      </c>
      <c r="J37" s="1036">
        <v>314.50634793829408</v>
      </c>
      <c r="K37" s="1037">
        <v>314.50634793829408</v>
      </c>
      <c r="L37" s="1037">
        <v>316.1754957397514</v>
      </c>
      <c r="M37" s="1037">
        <v>316.1754957397514</v>
      </c>
      <c r="N37" s="1037">
        <v>316.1754957397514</v>
      </c>
      <c r="O37" s="1037">
        <v>316.1754957397514</v>
      </c>
      <c r="P37" s="1037">
        <v>316.1754957397514</v>
      </c>
      <c r="Q37" s="1037">
        <v>316.1754957397514</v>
      </c>
      <c r="R37" s="1264">
        <v>320.7494632004753</v>
      </c>
      <c r="S37" s="1264">
        <v>320.7494632004753</v>
      </c>
      <c r="T37" s="1264">
        <v>320.7494632004753</v>
      </c>
      <c r="U37" s="1265">
        <v>329.17794556390754</v>
      </c>
      <c r="V37" s="1452" t="s">
        <v>549</v>
      </c>
      <c r="Y37" s="1449"/>
    </row>
    <row r="38" spans="2:25" s="543" customFormat="1" ht="24.95" customHeight="1" x14ac:dyDescent="0.2">
      <c r="B38" s="834" t="s">
        <v>216</v>
      </c>
      <c r="C38" s="851">
        <v>12.542141964401658</v>
      </c>
      <c r="D38" s="851">
        <v>462.30299153747632</v>
      </c>
      <c r="E38" s="851">
        <v>724.89875494616626</v>
      </c>
      <c r="F38" s="1383">
        <v>1287.8636588941192</v>
      </c>
      <c r="G38" s="1383">
        <v>1691.7170209892213</v>
      </c>
      <c r="H38" s="1383">
        <v>1576.2701611921075</v>
      </c>
      <c r="I38" s="1383">
        <v>1653.3206852674318</v>
      </c>
      <c r="J38" s="1036">
        <v>1540.465824090189</v>
      </c>
      <c r="K38" s="1037">
        <v>1540.465824090189</v>
      </c>
      <c r="L38" s="1037">
        <v>1576.9909233131416</v>
      </c>
      <c r="M38" s="1037">
        <v>1576.9909233131416</v>
      </c>
      <c r="N38" s="1037">
        <v>1576.9909233131416</v>
      </c>
      <c r="O38" s="1037">
        <v>1576.9909233131416</v>
      </c>
      <c r="P38" s="1037">
        <v>1576.9909233131416</v>
      </c>
      <c r="Q38" s="1037">
        <v>1576.9909233131416</v>
      </c>
      <c r="R38" s="1264">
        <v>1763.7352121158951</v>
      </c>
      <c r="S38" s="1264">
        <v>1763.7352121158951</v>
      </c>
      <c r="T38" s="1264">
        <v>1763.7352121158951</v>
      </c>
      <c r="U38" s="1265">
        <v>2005.7653988022632</v>
      </c>
      <c r="V38" s="1452" t="s">
        <v>550</v>
      </c>
      <c r="Y38" s="1449"/>
    </row>
    <row r="39" spans="2:25" s="543" customFormat="1" ht="24.95" customHeight="1" x14ac:dyDescent="0.2">
      <c r="B39" s="834" t="s">
        <v>1573</v>
      </c>
      <c r="C39" s="851">
        <v>10.676959497698396</v>
      </c>
      <c r="D39" s="851">
        <v>102.64326461001765</v>
      </c>
      <c r="E39" s="851">
        <v>107.92979383005297</v>
      </c>
      <c r="F39" s="1383">
        <v>107.92979383005297</v>
      </c>
      <c r="G39" s="1383">
        <v>107.92979383005297</v>
      </c>
      <c r="H39" s="1383">
        <v>107.92979383005297</v>
      </c>
      <c r="I39" s="1383">
        <v>107.92979383005297</v>
      </c>
      <c r="J39" s="1036">
        <v>107.92979383005297</v>
      </c>
      <c r="K39" s="1037">
        <v>107.92979383005297</v>
      </c>
      <c r="L39" s="1037">
        <v>107.92979383005297</v>
      </c>
      <c r="M39" s="1037">
        <v>107.92979383005297</v>
      </c>
      <c r="N39" s="1037">
        <v>107.92979383005297</v>
      </c>
      <c r="O39" s="1037">
        <v>107.92979383005297</v>
      </c>
      <c r="P39" s="1037">
        <v>107.92979383005297</v>
      </c>
      <c r="Q39" s="1037">
        <v>107.92979383005297</v>
      </c>
      <c r="R39" s="1264">
        <v>107.92979383005297</v>
      </c>
      <c r="S39" s="1264">
        <v>107.92979383005297</v>
      </c>
      <c r="T39" s="1264">
        <v>107.92979383005297</v>
      </c>
      <c r="U39" s="1265">
        <v>107.92979383005297</v>
      </c>
      <c r="V39" s="1452" t="s">
        <v>1234</v>
      </c>
      <c r="Y39" s="1449"/>
    </row>
    <row r="40" spans="2:25" s="543" customFormat="1" ht="24.95" customHeight="1" x14ac:dyDescent="0.2">
      <c r="B40" s="834" t="s">
        <v>1252</v>
      </c>
      <c r="C40" s="851">
        <v>60.639709399672853</v>
      </c>
      <c r="D40" s="851">
        <v>413.752501432602</v>
      </c>
      <c r="E40" s="851">
        <v>648.96337135598924</v>
      </c>
      <c r="F40" s="1383">
        <v>707.35191488126713</v>
      </c>
      <c r="G40" s="1383">
        <v>765.03627610959541</v>
      </c>
      <c r="H40" s="1383">
        <v>727.91740415541597</v>
      </c>
      <c r="I40" s="1383">
        <v>806.11882866389578</v>
      </c>
      <c r="J40" s="1036">
        <v>751.88530390002325</v>
      </c>
      <c r="K40" s="1037">
        <v>751.88530390002325</v>
      </c>
      <c r="L40" s="1037">
        <v>793.7388113215801</v>
      </c>
      <c r="M40" s="1037">
        <v>793.7388113215801</v>
      </c>
      <c r="N40" s="1037">
        <v>793.7388113215801</v>
      </c>
      <c r="O40" s="1037">
        <v>821.39218373840492</v>
      </c>
      <c r="P40" s="1037">
        <v>821.39218373840492</v>
      </c>
      <c r="Q40" s="1037">
        <v>821.39218373840492</v>
      </c>
      <c r="R40" s="1264">
        <v>827.66567379583887</v>
      </c>
      <c r="S40" s="1264">
        <v>827.66567379583887</v>
      </c>
      <c r="T40" s="1264">
        <v>827.66567379583887</v>
      </c>
      <c r="U40" s="1265">
        <v>841.26532959922872</v>
      </c>
      <c r="V40" s="1452" t="s">
        <v>322</v>
      </c>
      <c r="Y40" s="1449"/>
    </row>
    <row r="41" spans="2:25" s="543" customFormat="1" ht="15" customHeight="1" x14ac:dyDescent="0.2">
      <c r="B41" s="834"/>
      <c r="C41" s="851"/>
      <c r="D41" s="850"/>
      <c r="E41" s="850"/>
      <c r="F41" s="923"/>
      <c r="G41" s="923"/>
      <c r="H41" s="923"/>
      <c r="I41" s="923"/>
      <c r="J41" s="1036"/>
      <c r="K41" s="1037"/>
      <c r="L41" s="1037"/>
      <c r="M41" s="1037"/>
      <c r="N41" s="1037"/>
      <c r="O41" s="1037"/>
      <c r="P41" s="1037"/>
      <c r="Q41" s="1037"/>
      <c r="R41" s="1264"/>
      <c r="S41" s="1264"/>
      <c r="T41" s="1264"/>
      <c r="U41" s="1265"/>
      <c r="V41" s="1452"/>
      <c r="Y41" s="1449"/>
    </row>
    <row r="42" spans="2:25" s="543" customFormat="1" ht="25.5" customHeight="1" x14ac:dyDescent="0.2">
      <c r="B42" s="842" t="s">
        <v>1253</v>
      </c>
      <c r="C42" s="850">
        <v>40.478362393954257</v>
      </c>
      <c r="D42" s="850">
        <v>346.69378802694365</v>
      </c>
      <c r="E42" s="850">
        <v>489.89481570919094</v>
      </c>
      <c r="F42" s="923">
        <v>820.30241334115397</v>
      </c>
      <c r="G42" s="923">
        <v>988.67005930647895</v>
      </c>
      <c r="H42" s="923">
        <v>982.23470389623117</v>
      </c>
      <c r="I42" s="923">
        <v>1130.681223442886</v>
      </c>
      <c r="J42" s="961">
        <v>986.7283625427666</v>
      </c>
      <c r="K42" s="962">
        <v>986.7283625427666</v>
      </c>
      <c r="L42" s="962">
        <v>1071.7934695352722</v>
      </c>
      <c r="M42" s="962">
        <v>1071.7934695352722</v>
      </c>
      <c r="N42" s="962">
        <v>1071.7934695352722</v>
      </c>
      <c r="O42" s="962">
        <v>1118.0117736184061</v>
      </c>
      <c r="P42" s="962">
        <v>1118.0117736184061</v>
      </c>
      <c r="Q42" s="962">
        <v>1118.0117736184061</v>
      </c>
      <c r="R42" s="1447">
        <v>1202.0575288949517</v>
      </c>
      <c r="S42" s="1447">
        <v>1202.0575288949517</v>
      </c>
      <c r="T42" s="1447">
        <v>1202.0575288949517</v>
      </c>
      <c r="U42" s="1448">
        <v>1419.1296400832118</v>
      </c>
      <c r="V42" s="1451" t="s">
        <v>551</v>
      </c>
      <c r="Y42" s="1449"/>
    </row>
    <row r="43" spans="2:25" s="542" customFormat="1" ht="24.95" customHeight="1" x14ac:dyDescent="0.2">
      <c r="B43" s="834" t="s">
        <v>1254</v>
      </c>
      <c r="C43" s="851">
        <v>9.8990053546474428</v>
      </c>
      <c r="D43" s="851">
        <v>275.24791427601809</v>
      </c>
      <c r="E43" s="851">
        <v>400.12119978509213</v>
      </c>
      <c r="F43" s="1383">
        <v>737.274921538944</v>
      </c>
      <c r="G43" s="1383">
        <v>871.32758931807246</v>
      </c>
      <c r="H43" s="1383">
        <v>837.84680755659485</v>
      </c>
      <c r="I43" s="1383">
        <v>965.00263890577855</v>
      </c>
      <c r="J43" s="1036">
        <v>851.51164689805034</v>
      </c>
      <c r="K43" s="1037">
        <v>851.51164689805034</v>
      </c>
      <c r="L43" s="1037">
        <v>945.35694880086044</v>
      </c>
      <c r="M43" s="1037">
        <v>945.35694880086044</v>
      </c>
      <c r="N43" s="1037">
        <v>945.35694880086044</v>
      </c>
      <c r="O43" s="1037">
        <v>962.63704313559265</v>
      </c>
      <c r="P43" s="1037">
        <v>962.63704313559265</v>
      </c>
      <c r="Q43" s="1037">
        <v>962.63704313559265</v>
      </c>
      <c r="R43" s="1264">
        <v>1019.343916136327</v>
      </c>
      <c r="S43" s="1264">
        <v>1019.343916136327</v>
      </c>
      <c r="T43" s="1264">
        <v>1019.343916136327</v>
      </c>
      <c r="U43" s="1265">
        <v>1094.9946488549015</v>
      </c>
      <c r="V43" s="1452" t="s">
        <v>552</v>
      </c>
      <c r="Y43" s="1449"/>
    </row>
    <row r="44" spans="2:25" s="543" customFormat="1" ht="25.5" customHeight="1" x14ac:dyDescent="0.2">
      <c r="B44" s="834" t="s">
        <v>217</v>
      </c>
      <c r="C44" s="851">
        <v>2.8408866362357719</v>
      </c>
      <c r="D44" s="851">
        <v>366.79419922031371</v>
      </c>
      <c r="E44" s="851">
        <v>569.02683911751308</v>
      </c>
      <c r="F44" s="1383">
        <v>1023.8973675053649</v>
      </c>
      <c r="G44" s="1383">
        <v>1346.7827647903421</v>
      </c>
      <c r="H44" s="1383">
        <v>1253.0830513463738</v>
      </c>
      <c r="I44" s="1383">
        <v>1333.7229098177265</v>
      </c>
      <c r="J44" s="1036">
        <v>1278.4615763852692</v>
      </c>
      <c r="K44" s="1037">
        <v>1278.4615763852692</v>
      </c>
      <c r="L44" s="1037">
        <v>1324.8981361986414</v>
      </c>
      <c r="M44" s="1037">
        <v>1324.8981361986414</v>
      </c>
      <c r="N44" s="1037">
        <v>1324.8981361986414</v>
      </c>
      <c r="O44" s="1037">
        <v>1319.6204666416115</v>
      </c>
      <c r="P44" s="1037">
        <v>1319.6204666416115</v>
      </c>
      <c r="Q44" s="1037">
        <v>1319.6204666416115</v>
      </c>
      <c r="R44" s="1264">
        <v>1359.8355037228055</v>
      </c>
      <c r="S44" s="1264">
        <v>1359.8355037228055</v>
      </c>
      <c r="T44" s="1264">
        <v>1359.8355037228055</v>
      </c>
      <c r="U44" s="1265">
        <v>1434.6894453530074</v>
      </c>
      <c r="V44" s="1452" t="s">
        <v>553</v>
      </c>
      <c r="Y44" s="1449"/>
    </row>
    <row r="45" spans="2:25" s="542" customFormat="1" ht="24.95" customHeight="1" x14ac:dyDescent="0.2">
      <c r="B45" s="834" t="s">
        <v>1255</v>
      </c>
      <c r="C45" s="851">
        <v>7.3542355209909207</v>
      </c>
      <c r="D45" s="851">
        <v>316.45704329703921</v>
      </c>
      <c r="E45" s="851">
        <v>478.15199150888202</v>
      </c>
      <c r="F45" s="1383">
        <v>659.41025394486405</v>
      </c>
      <c r="G45" s="1383">
        <v>937.53499502541626</v>
      </c>
      <c r="H45" s="1383">
        <v>937.37719969436057</v>
      </c>
      <c r="I45" s="1383">
        <v>1025.8488567100555</v>
      </c>
      <c r="J45" s="1036">
        <v>950.25985391403867</v>
      </c>
      <c r="K45" s="1037">
        <v>950.25985391403867</v>
      </c>
      <c r="L45" s="1037">
        <v>976.64762730521716</v>
      </c>
      <c r="M45" s="1037">
        <v>976.64762730521716</v>
      </c>
      <c r="N45" s="1037">
        <v>976.64762730521716</v>
      </c>
      <c r="O45" s="1037">
        <v>1004.8969675411397</v>
      </c>
      <c r="P45" s="1037">
        <v>1004.8969675411397</v>
      </c>
      <c r="Q45" s="1037">
        <v>1004.8969675411397</v>
      </c>
      <c r="R45" s="1264">
        <v>1067.3598337985231</v>
      </c>
      <c r="S45" s="1264">
        <v>1067.3598337985231</v>
      </c>
      <c r="T45" s="1264">
        <v>1067.3598337985231</v>
      </c>
      <c r="U45" s="1265">
        <v>1262.953286757948</v>
      </c>
      <c r="V45" s="1452" t="s">
        <v>554</v>
      </c>
      <c r="Y45" s="1449"/>
    </row>
    <row r="46" spans="2:25" s="543" customFormat="1" ht="25.5" customHeight="1" x14ac:dyDescent="0.2">
      <c r="B46" s="834" t="s">
        <v>1256</v>
      </c>
      <c r="C46" s="851">
        <v>1.9334854367192855</v>
      </c>
      <c r="D46" s="851">
        <v>379.08553138050337</v>
      </c>
      <c r="E46" s="851">
        <v>476.15913475913891</v>
      </c>
      <c r="F46" s="1383">
        <v>983.01336892075744</v>
      </c>
      <c r="G46" s="1383">
        <v>1171.1881726175054</v>
      </c>
      <c r="H46" s="1383">
        <v>1101.3743515322537</v>
      </c>
      <c r="I46" s="1383">
        <v>1217.1387453616251</v>
      </c>
      <c r="J46" s="1036">
        <v>1102.907765565486</v>
      </c>
      <c r="K46" s="1037">
        <v>1102.907765565486</v>
      </c>
      <c r="L46" s="1037">
        <v>1150.6293060992048</v>
      </c>
      <c r="M46" s="1037">
        <v>1150.6293060992048</v>
      </c>
      <c r="N46" s="1037">
        <v>1150.6293060992048</v>
      </c>
      <c r="O46" s="1037">
        <v>1153.4747184794094</v>
      </c>
      <c r="P46" s="1037">
        <v>1153.4747184794094</v>
      </c>
      <c r="Q46" s="1037">
        <v>1153.4747184794094</v>
      </c>
      <c r="R46" s="1264">
        <v>1308.3355885847054</v>
      </c>
      <c r="S46" s="1264">
        <v>1308.3355885847054</v>
      </c>
      <c r="T46" s="1264">
        <v>1308.3355885847054</v>
      </c>
      <c r="U46" s="1265">
        <v>1562.5305737185718</v>
      </c>
      <c r="V46" s="1452" t="s">
        <v>843</v>
      </c>
      <c r="Y46" s="1449"/>
    </row>
    <row r="47" spans="2:25" s="542" customFormat="1" ht="24.95" customHeight="1" x14ac:dyDescent="0.2">
      <c r="B47" s="834" t="s">
        <v>218</v>
      </c>
      <c r="C47" s="851">
        <v>18.450749445360838</v>
      </c>
      <c r="D47" s="851">
        <v>390.58622634736645</v>
      </c>
      <c r="E47" s="851">
        <v>531.99509099454201</v>
      </c>
      <c r="F47" s="1383">
        <v>880.57849997978622</v>
      </c>
      <c r="G47" s="1383">
        <v>997.74174130198514</v>
      </c>
      <c r="H47" s="1383">
        <v>1023.3921098697823</v>
      </c>
      <c r="I47" s="1383">
        <v>1221.0316096236922</v>
      </c>
      <c r="J47" s="1036">
        <v>1016.716132039931</v>
      </c>
      <c r="K47" s="1037">
        <v>1016.716132039931</v>
      </c>
      <c r="L47" s="1037">
        <v>1130.3196082481111</v>
      </c>
      <c r="M47" s="1037">
        <v>1130.3196082481111</v>
      </c>
      <c r="N47" s="1037">
        <v>1130.3196082481111</v>
      </c>
      <c r="O47" s="1037">
        <v>1211.6997666052648</v>
      </c>
      <c r="P47" s="1037">
        <v>1211.6997666052648</v>
      </c>
      <c r="Q47" s="1037">
        <v>1211.6997666052648</v>
      </c>
      <c r="R47" s="1264">
        <v>1318.3436012010386</v>
      </c>
      <c r="S47" s="1264">
        <v>1318.3436012010386</v>
      </c>
      <c r="T47" s="1264">
        <v>1318.3436012010386</v>
      </c>
      <c r="U47" s="1265">
        <v>1637.8581232412025</v>
      </c>
      <c r="V47" s="1452" t="s">
        <v>558</v>
      </c>
      <c r="Y47" s="1449"/>
    </row>
    <row r="48" spans="2:25" s="542" customFormat="1" ht="15" customHeight="1" x14ac:dyDescent="0.2">
      <c r="B48" s="834"/>
      <c r="C48" s="851"/>
      <c r="D48" s="850"/>
      <c r="E48" s="850"/>
      <c r="F48" s="923"/>
      <c r="G48" s="923"/>
      <c r="H48" s="923"/>
      <c r="I48" s="923"/>
      <c r="J48" s="1036"/>
      <c r="K48" s="1037"/>
      <c r="L48" s="1037"/>
      <c r="M48" s="1037"/>
      <c r="N48" s="1037"/>
      <c r="O48" s="1037"/>
      <c r="P48" s="1037"/>
      <c r="Q48" s="1037"/>
      <c r="R48" s="1264"/>
      <c r="S48" s="1264"/>
      <c r="T48" s="1264"/>
      <c r="U48" s="1265"/>
      <c r="V48" s="1451"/>
      <c r="Y48" s="1449"/>
    </row>
    <row r="49" spans="1:25" s="543" customFormat="1" ht="24.95" customHeight="1" x14ac:dyDescent="0.2">
      <c r="A49" s="542"/>
      <c r="B49" s="842" t="s">
        <v>429</v>
      </c>
      <c r="C49" s="850">
        <v>38.208824722207474</v>
      </c>
      <c r="D49" s="850">
        <v>268.9293000138419</v>
      </c>
      <c r="E49" s="850">
        <v>381.77844443740554</v>
      </c>
      <c r="F49" s="923">
        <v>518.33979734296565</v>
      </c>
      <c r="G49" s="923">
        <v>651.60975670453547</v>
      </c>
      <c r="H49" s="923">
        <v>710.94416778173434</v>
      </c>
      <c r="I49" s="923">
        <v>839.03802228603763</v>
      </c>
      <c r="J49" s="961">
        <v>737.00473113271232</v>
      </c>
      <c r="K49" s="962">
        <v>737.00473113271232</v>
      </c>
      <c r="L49" s="962">
        <v>801.2313596065303</v>
      </c>
      <c r="M49" s="962">
        <v>801.2313596065303</v>
      </c>
      <c r="N49" s="962">
        <v>801.2313596065303</v>
      </c>
      <c r="O49" s="962">
        <v>837.85373000870993</v>
      </c>
      <c r="P49" s="962">
        <v>837.85373000870993</v>
      </c>
      <c r="Q49" s="962">
        <v>837.85373000870993</v>
      </c>
      <c r="R49" s="1447">
        <v>888.5587897969001</v>
      </c>
      <c r="S49" s="1447">
        <v>888.5587897969001</v>
      </c>
      <c r="T49" s="1447">
        <v>888.5587897969001</v>
      </c>
      <c r="U49" s="1448">
        <v>1011.5151669306047</v>
      </c>
      <c r="V49" s="1451" t="s">
        <v>555</v>
      </c>
      <c r="Y49" s="1449"/>
    </row>
    <row r="50" spans="1:25" s="543" customFormat="1" ht="15" customHeight="1" x14ac:dyDescent="0.2">
      <c r="A50" s="542"/>
      <c r="B50" s="842"/>
      <c r="C50" s="850"/>
      <c r="D50" s="850"/>
      <c r="E50" s="850"/>
      <c r="F50" s="923"/>
      <c r="G50" s="923"/>
      <c r="H50" s="923"/>
      <c r="I50" s="923"/>
      <c r="J50" s="961"/>
      <c r="K50" s="962"/>
      <c r="L50" s="962"/>
      <c r="M50" s="962"/>
      <c r="N50" s="962"/>
      <c r="O50" s="962"/>
      <c r="P50" s="962"/>
      <c r="Q50" s="962"/>
      <c r="R50" s="1447"/>
      <c r="S50" s="1447"/>
      <c r="T50" s="1447"/>
      <c r="U50" s="1448"/>
      <c r="V50" s="1451"/>
      <c r="Y50" s="1449"/>
    </row>
    <row r="51" spans="1:25" s="543" customFormat="1" ht="24.95" customHeight="1" x14ac:dyDescent="0.2">
      <c r="B51" s="842" t="s">
        <v>490</v>
      </c>
      <c r="C51" s="850">
        <v>70.561722258071242</v>
      </c>
      <c r="D51" s="850">
        <v>277.57202046211972</v>
      </c>
      <c r="E51" s="850">
        <v>438.37839837254995</v>
      </c>
      <c r="F51" s="923">
        <v>633.6783037875656</v>
      </c>
      <c r="G51" s="923">
        <v>789.71953260123962</v>
      </c>
      <c r="H51" s="923">
        <v>832.32220302042504</v>
      </c>
      <c r="I51" s="923">
        <v>950.82002374313049</v>
      </c>
      <c r="J51" s="961">
        <v>861.20149016689891</v>
      </c>
      <c r="K51" s="962">
        <v>861.20149016689891</v>
      </c>
      <c r="L51" s="962">
        <v>901.66232670679415</v>
      </c>
      <c r="M51" s="962">
        <v>901.66232670679415</v>
      </c>
      <c r="N51" s="962">
        <v>901.66232670679415</v>
      </c>
      <c r="O51" s="962">
        <v>916.17206161166268</v>
      </c>
      <c r="P51" s="962">
        <v>916.17206161166268</v>
      </c>
      <c r="Q51" s="962">
        <v>916.17206161166268</v>
      </c>
      <c r="R51" s="1447">
        <v>1001.4671351605608</v>
      </c>
      <c r="S51" s="1447">
        <v>1001.4671351605608</v>
      </c>
      <c r="T51" s="1447">
        <v>1001.4671351605608</v>
      </c>
      <c r="U51" s="1448">
        <v>1229.5327341467153</v>
      </c>
      <c r="V51" s="1451" t="s">
        <v>723</v>
      </c>
      <c r="Y51" s="1449"/>
    </row>
    <row r="52" spans="1:25" s="543" customFormat="1" ht="15" customHeight="1" x14ac:dyDescent="0.2">
      <c r="B52" s="842"/>
      <c r="C52" s="860"/>
      <c r="D52" s="850"/>
      <c r="E52" s="850"/>
      <c r="F52" s="923"/>
      <c r="G52" s="923"/>
      <c r="H52" s="923"/>
      <c r="I52" s="923"/>
      <c r="J52" s="961"/>
      <c r="K52" s="962"/>
      <c r="L52" s="962"/>
      <c r="M52" s="962"/>
      <c r="N52" s="962"/>
      <c r="O52" s="962"/>
      <c r="P52" s="962"/>
      <c r="Q52" s="962"/>
      <c r="R52" s="1447"/>
      <c r="S52" s="1447"/>
      <c r="T52" s="1447"/>
      <c r="U52" s="1448"/>
      <c r="V52" s="1451"/>
      <c r="Y52" s="1449"/>
    </row>
    <row r="53" spans="1:25" s="543" customFormat="1" ht="25.5" customHeight="1" x14ac:dyDescent="0.2">
      <c r="B53" s="842" t="s">
        <v>430</v>
      </c>
      <c r="C53" s="850">
        <v>42.448560667883172</v>
      </c>
      <c r="D53" s="850">
        <v>174.64324167141839</v>
      </c>
      <c r="E53" s="850">
        <v>224.97372144950532</v>
      </c>
      <c r="F53" s="923">
        <v>272.62891997811261</v>
      </c>
      <c r="G53" s="923">
        <v>301.47676500923052</v>
      </c>
      <c r="H53" s="923">
        <v>304.70728813014841</v>
      </c>
      <c r="I53" s="923">
        <v>309.28260141761467</v>
      </c>
      <c r="J53" s="961">
        <v>305.28135775200786</v>
      </c>
      <c r="K53" s="962">
        <v>305.28135775200786</v>
      </c>
      <c r="L53" s="962">
        <v>307.38917795825284</v>
      </c>
      <c r="M53" s="962">
        <v>307.38917795825284</v>
      </c>
      <c r="N53" s="962">
        <v>307.38917795825284</v>
      </c>
      <c r="O53" s="962">
        <v>308.35398195936205</v>
      </c>
      <c r="P53" s="962">
        <v>308.35398195936205</v>
      </c>
      <c r="Q53" s="962">
        <v>308.35398195936205</v>
      </c>
      <c r="R53" s="1447">
        <v>310.73643199862533</v>
      </c>
      <c r="S53" s="1447">
        <v>310.73643199862533</v>
      </c>
      <c r="T53" s="1447">
        <v>310.73643199862533</v>
      </c>
      <c r="U53" s="1448">
        <v>321.38972575863937</v>
      </c>
      <c r="V53" s="1451" t="s">
        <v>556</v>
      </c>
      <c r="Y53" s="1449"/>
    </row>
    <row r="54" spans="1:25" s="543" customFormat="1" ht="15" customHeight="1" x14ac:dyDescent="0.2">
      <c r="B54" s="842"/>
      <c r="C54" s="850"/>
      <c r="D54" s="850"/>
      <c r="E54" s="850"/>
      <c r="F54" s="923"/>
      <c r="G54" s="923"/>
      <c r="H54" s="923"/>
      <c r="I54" s="923"/>
      <c r="J54" s="961"/>
      <c r="K54" s="962"/>
      <c r="L54" s="962"/>
      <c r="M54" s="962"/>
      <c r="N54" s="962"/>
      <c r="O54" s="962"/>
      <c r="P54" s="962"/>
      <c r="Q54" s="962"/>
      <c r="R54" s="1447"/>
      <c r="S54" s="1447"/>
      <c r="T54" s="1447"/>
      <c r="U54" s="1448"/>
      <c r="V54" s="1451"/>
      <c r="Y54" s="1449"/>
    </row>
    <row r="55" spans="1:25" s="542" customFormat="1" ht="24.95" customHeight="1" x14ac:dyDescent="0.2">
      <c r="B55" s="842" t="s">
        <v>431</v>
      </c>
      <c r="C55" s="850">
        <v>9.5258077643793726</v>
      </c>
      <c r="D55" s="850">
        <v>290.32763014067143</v>
      </c>
      <c r="E55" s="850">
        <v>436.02339485884482</v>
      </c>
      <c r="F55" s="923">
        <v>774.24399667510033</v>
      </c>
      <c r="G55" s="923">
        <v>968.86891374831328</v>
      </c>
      <c r="H55" s="923">
        <v>1057.2375523553656</v>
      </c>
      <c r="I55" s="923">
        <v>1203.6723466729873</v>
      </c>
      <c r="J55" s="961">
        <v>1118.6624667980211</v>
      </c>
      <c r="K55" s="962">
        <v>1118.6624667980211</v>
      </c>
      <c r="L55" s="962">
        <v>1133.8442831452071</v>
      </c>
      <c r="M55" s="962">
        <v>1133.8442831452071</v>
      </c>
      <c r="N55" s="962">
        <v>1133.8442831452071</v>
      </c>
      <c r="O55" s="962">
        <v>1175.5589477333667</v>
      </c>
      <c r="P55" s="962">
        <v>1175.5589477333667</v>
      </c>
      <c r="Q55" s="962">
        <v>1175.5589477333667</v>
      </c>
      <c r="R55" s="1447">
        <v>1230.9688725070596</v>
      </c>
      <c r="S55" s="1447">
        <v>1230.9688725070596</v>
      </c>
      <c r="T55" s="1447">
        <v>1230.9688725070596</v>
      </c>
      <c r="U55" s="1448">
        <v>1585.6269163229072</v>
      </c>
      <c r="V55" s="1451" t="s">
        <v>424</v>
      </c>
      <c r="Y55" s="1449"/>
    </row>
    <row r="56" spans="1:25" s="542" customFormat="1" ht="15" customHeight="1" x14ac:dyDescent="0.2">
      <c r="B56" s="842"/>
      <c r="C56" s="850"/>
      <c r="D56" s="850"/>
      <c r="E56" s="850"/>
      <c r="F56" s="923"/>
      <c r="G56" s="923"/>
      <c r="H56" s="923"/>
      <c r="I56" s="923"/>
      <c r="J56" s="961"/>
      <c r="K56" s="962"/>
      <c r="L56" s="962"/>
      <c r="M56" s="962"/>
      <c r="N56" s="962"/>
      <c r="O56" s="962"/>
      <c r="P56" s="962"/>
      <c r="Q56" s="962"/>
      <c r="R56" s="1447"/>
      <c r="S56" s="1447"/>
      <c r="T56" s="1447"/>
      <c r="U56" s="1448"/>
      <c r="V56" s="1451"/>
      <c r="Y56" s="1449"/>
    </row>
    <row r="57" spans="1:25" s="543" customFormat="1" ht="25.5" customHeight="1" x14ac:dyDescent="0.2">
      <c r="B57" s="842" t="s">
        <v>432</v>
      </c>
      <c r="C57" s="850">
        <v>15.563404920371987</v>
      </c>
      <c r="D57" s="850">
        <v>182.83812774119451</v>
      </c>
      <c r="E57" s="850">
        <v>232.05669468033318</v>
      </c>
      <c r="F57" s="923">
        <v>319.23506421228694</v>
      </c>
      <c r="G57" s="923">
        <v>419.01281687418765</v>
      </c>
      <c r="H57" s="923">
        <v>481.80782450456809</v>
      </c>
      <c r="I57" s="923">
        <v>618.99255792249755</v>
      </c>
      <c r="J57" s="961">
        <v>522.52047786176752</v>
      </c>
      <c r="K57" s="962">
        <v>522.52047786176752</v>
      </c>
      <c r="L57" s="962">
        <v>553.24549227016519</v>
      </c>
      <c r="M57" s="962">
        <v>553.24549227016519</v>
      </c>
      <c r="N57" s="962">
        <v>553.24549227016519</v>
      </c>
      <c r="O57" s="962">
        <v>598.88166746493482</v>
      </c>
      <c r="P57" s="962">
        <v>598.88166746493482</v>
      </c>
      <c r="Q57" s="962">
        <v>598.88166746493482</v>
      </c>
      <c r="R57" s="1447">
        <v>708.1814679894411</v>
      </c>
      <c r="S57" s="1447">
        <v>708.1814679894411</v>
      </c>
      <c r="T57" s="1447">
        <v>708.1814679894411</v>
      </c>
      <c r="U57" s="1448">
        <v>801.94385617281137</v>
      </c>
      <c r="V57" s="1451" t="s">
        <v>393</v>
      </c>
      <c r="Y57" s="1449"/>
    </row>
    <row r="58" spans="1:25" s="543" customFormat="1" ht="15" customHeight="1" x14ac:dyDescent="0.2">
      <c r="B58" s="842"/>
      <c r="C58" s="850"/>
      <c r="D58" s="850"/>
      <c r="E58" s="850"/>
      <c r="F58" s="923"/>
      <c r="G58" s="923"/>
      <c r="H58" s="923"/>
      <c r="I58" s="923"/>
      <c r="J58" s="961"/>
      <c r="K58" s="962"/>
      <c r="L58" s="962"/>
      <c r="M58" s="962"/>
      <c r="N58" s="962"/>
      <c r="O58" s="962"/>
      <c r="P58" s="962"/>
      <c r="Q58" s="962"/>
      <c r="R58" s="1447"/>
      <c r="S58" s="1447"/>
      <c r="T58" s="1447"/>
      <c r="U58" s="1448"/>
      <c r="V58" s="1451"/>
      <c r="Y58" s="1449"/>
    </row>
    <row r="59" spans="1:25" s="542" customFormat="1" ht="25.5" customHeight="1" x14ac:dyDescent="0.2">
      <c r="B59" s="842" t="s">
        <v>433</v>
      </c>
      <c r="C59" s="850">
        <v>20.7104304014956</v>
      </c>
      <c r="D59" s="850">
        <v>548.70212112495233</v>
      </c>
      <c r="E59" s="850">
        <v>763.23282880640807</v>
      </c>
      <c r="F59" s="923">
        <v>1374.6019426975543</v>
      </c>
      <c r="G59" s="923">
        <v>1649.3469485618768</v>
      </c>
      <c r="H59" s="923">
        <v>1673.808654296784</v>
      </c>
      <c r="I59" s="923">
        <v>2010.270317844067</v>
      </c>
      <c r="J59" s="961">
        <v>1844.31209123242</v>
      </c>
      <c r="K59" s="962">
        <v>1844.31209123242</v>
      </c>
      <c r="L59" s="962">
        <v>1900.9931517082418</v>
      </c>
      <c r="M59" s="962">
        <v>1900.9931517082418</v>
      </c>
      <c r="N59" s="962">
        <v>1900.9931517082418</v>
      </c>
      <c r="O59" s="962">
        <v>1966.2078679454344</v>
      </c>
      <c r="P59" s="962">
        <v>1966.2078679454344</v>
      </c>
      <c r="Q59" s="962">
        <v>1966.2078679454344</v>
      </c>
      <c r="R59" s="1447">
        <v>2075.3976354366914</v>
      </c>
      <c r="S59" s="1447">
        <v>2075.3976354366914</v>
      </c>
      <c r="T59" s="1447">
        <v>2075.3976354366914</v>
      </c>
      <c r="U59" s="1448">
        <v>2606.8236663928651</v>
      </c>
      <c r="V59" s="1451" t="s">
        <v>557</v>
      </c>
      <c r="Y59" s="1449"/>
    </row>
    <row r="60" spans="1:25" s="542" customFormat="1" ht="15" customHeight="1" x14ac:dyDescent="0.2">
      <c r="B60" s="842"/>
      <c r="C60" s="850"/>
      <c r="D60" s="850"/>
      <c r="E60" s="850"/>
      <c r="F60" s="923"/>
      <c r="G60" s="923"/>
      <c r="H60" s="923"/>
      <c r="I60" s="923"/>
      <c r="J60" s="961"/>
      <c r="K60" s="962"/>
      <c r="L60" s="962"/>
      <c r="M60" s="962"/>
      <c r="N60" s="962"/>
      <c r="O60" s="962"/>
      <c r="P60" s="962"/>
      <c r="Q60" s="962"/>
      <c r="R60" s="1447"/>
      <c r="S60" s="1447"/>
      <c r="T60" s="1447"/>
      <c r="U60" s="1448"/>
      <c r="V60" s="1451"/>
      <c r="Y60" s="1449"/>
    </row>
    <row r="61" spans="1:25" s="543" customFormat="1" ht="25.5" customHeight="1" x14ac:dyDescent="0.2">
      <c r="B61" s="842" t="s">
        <v>434</v>
      </c>
      <c r="C61" s="850">
        <v>33.477840996520463</v>
      </c>
      <c r="D61" s="850">
        <v>290.15934292989994</v>
      </c>
      <c r="E61" s="850">
        <v>429.55767795997593</v>
      </c>
      <c r="F61" s="923">
        <v>730.49937576716604</v>
      </c>
      <c r="G61" s="923">
        <v>851.46412757567316</v>
      </c>
      <c r="H61" s="923">
        <v>881.14759746709399</v>
      </c>
      <c r="I61" s="923">
        <v>1000.7826045648229</v>
      </c>
      <c r="J61" s="961">
        <v>930.4846809380789</v>
      </c>
      <c r="K61" s="962">
        <v>933.02997392353325</v>
      </c>
      <c r="L61" s="962">
        <v>966.10896952604912</v>
      </c>
      <c r="M61" s="962">
        <v>967.60793835118739</v>
      </c>
      <c r="N61" s="962">
        <v>969.27345926800774</v>
      </c>
      <c r="O61" s="962">
        <v>980.0567139468543</v>
      </c>
      <c r="P61" s="962">
        <v>984.47034437642776</v>
      </c>
      <c r="Q61" s="962">
        <v>993.45307785552848</v>
      </c>
      <c r="R61" s="1447">
        <v>999.17078662505219</v>
      </c>
      <c r="S61" s="1447">
        <v>997.17216152486776</v>
      </c>
      <c r="T61" s="1447">
        <v>1004.2339702121856</v>
      </c>
      <c r="U61" s="1448">
        <v>1284.329178230103</v>
      </c>
      <c r="V61" s="1451" t="s">
        <v>844</v>
      </c>
      <c r="Y61" s="1449"/>
    </row>
    <row r="62" spans="1:25" s="543" customFormat="1" ht="15" customHeight="1" x14ac:dyDescent="0.2">
      <c r="B62" s="842"/>
      <c r="C62" s="850"/>
      <c r="D62" s="850"/>
      <c r="E62" s="850"/>
      <c r="F62" s="923"/>
      <c r="G62" s="923"/>
      <c r="H62" s="923"/>
      <c r="I62" s="923"/>
      <c r="J62" s="961"/>
      <c r="K62" s="962"/>
      <c r="L62" s="962"/>
      <c r="M62" s="962"/>
      <c r="N62" s="962"/>
      <c r="O62" s="962"/>
      <c r="P62" s="962"/>
      <c r="Q62" s="962"/>
      <c r="R62" s="1447"/>
      <c r="S62" s="1447"/>
      <c r="T62" s="1447"/>
      <c r="U62" s="1448"/>
      <c r="V62" s="1451"/>
      <c r="Y62" s="1449"/>
    </row>
    <row r="63" spans="1:25" s="542" customFormat="1" ht="24.95" customHeight="1" x14ac:dyDescent="0.2">
      <c r="B63" s="842" t="s">
        <v>545</v>
      </c>
      <c r="C63" s="850">
        <v>1.787459540602716E-2</v>
      </c>
      <c r="D63" s="850">
        <v>171.11005532357277</v>
      </c>
      <c r="E63" s="850">
        <v>258.3302471002043</v>
      </c>
      <c r="F63" s="923">
        <v>282.30439313743966</v>
      </c>
      <c r="G63" s="923">
        <v>444.11987000136395</v>
      </c>
      <c r="H63" s="923">
        <v>461.81629870748208</v>
      </c>
      <c r="I63" s="923">
        <v>478.48296537414876</v>
      </c>
      <c r="J63" s="961">
        <v>461.81629870748219</v>
      </c>
      <c r="K63" s="962">
        <v>461.81629870748219</v>
      </c>
      <c r="L63" s="962">
        <v>461.81629870748219</v>
      </c>
      <c r="M63" s="962">
        <v>461.81629870748219</v>
      </c>
      <c r="N63" s="962">
        <v>461.81629870748219</v>
      </c>
      <c r="O63" s="962">
        <v>461.81629870748219</v>
      </c>
      <c r="P63" s="962">
        <v>461.81629870748219</v>
      </c>
      <c r="Q63" s="962">
        <v>461.81629870748219</v>
      </c>
      <c r="R63" s="1447">
        <v>461.81629870748219</v>
      </c>
      <c r="S63" s="1447">
        <v>461.81629870748219</v>
      </c>
      <c r="T63" s="1447">
        <v>461.81629870748219</v>
      </c>
      <c r="U63" s="1448">
        <v>661.81629870748236</v>
      </c>
      <c r="V63" s="1451" t="s">
        <v>415</v>
      </c>
      <c r="Y63" s="1449"/>
    </row>
    <row r="64" spans="1:25" s="543" customFormat="1" ht="15" customHeight="1" x14ac:dyDescent="0.2">
      <c r="B64" s="834"/>
      <c r="C64" s="851"/>
      <c r="D64" s="850"/>
      <c r="E64" s="850"/>
      <c r="F64" s="923"/>
      <c r="G64" s="923"/>
      <c r="H64" s="923"/>
      <c r="I64" s="923"/>
      <c r="J64" s="961"/>
      <c r="K64" s="962"/>
      <c r="L64" s="962"/>
      <c r="M64" s="962"/>
      <c r="N64" s="962"/>
      <c r="O64" s="962"/>
      <c r="P64" s="962"/>
      <c r="Q64" s="962"/>
      <c r="R64" s="1447"/>
      <c r="S64" s="1447"/>
      <c r="T64" s="1447"/>
      <c r="U64" s="1448"/>
      <c r="V64" s="1451"/>
      <c r="Y64" s="1449"/>
    </row>
    <row r="65" spans="1:25" s="542" customFormat="1" ht="24.75" customHeight="1" x14ac:dyDescent="0.2">
      <c r="A65" s="543"/>
      <c r="B65" s="842" t="s">
        <v>306</v>
      </c>
      <c r="C65" s="850">
        <v>1000.0000000000001</v>
      </c>
      <c r="D65" s="923">
        <v>324.16779088177799</v>
      </c>
      <c r="E65" s="850">
        <v>448.83507985118473</v>
      </c>
      <c r="F65" s="923">
        <v>662.94678246279773</v>
      </c>
      <c r="G65" s="923">
        <v>782.78216148377214</v>
      </c>
      <c r="H65" s="923">
        <v>790.14479123537558</v>
      </c>
      <c r="I65" s="923">
        <v>896.16454413130532</v>
      </c>
      <c r="J65" s="961">
        <v>825.96431174433212</v>
      </c>
      <c r="K65" s="962">
        <v>836.04105164057</v>
      </c>
      <c r="L65" s="962">
        <v>866.3825623203785</v>
      </c>
      <c r="M65" s="962">
        <v>863.95357057722538</v>
      </c>
      <c r="N65" s="962">
        <v>863.52952173536971</v>
      </c>
      <c r="O65" s="962">
        <v>865.05609644527829</v>
      </c>
      <c r="P65" s="962">
        <v>871.51929264594492</v>
      </c>
      <c r="Q65" s="962">
        <v>880.22613947139678</v>
      </c>
      <c r="R65" s="1447">
        <v>916.65004396615723</v>
      </c>
      <c r="S65" s="1447">
        <v>924.18755546286934</v>
      </c>
      <c r="T65" s="1447">
        <v>949.21331663455305</v>
      </c>
      <c r="U65" s="1448">
        <v>1091.2510669315877</v>
      </c>
      <c r="V65" s="1451" t="s">
        <v>307</v>
      </c>
      <c r="Y65" s="1449"/>
    </row>
    <row r="66" spans="1:25" s="543" customFormat="1" ht="24.95" customHeight="1" thickBot="1" x14ac:dyDescent="0.75">
      <c r="B66" s="731"/>
      <c r="C66" s="1665"/>
      <c r="D66" s="1665"/>
      <c r="E66" s="1665"/>
      <c r="F66" s="1676"/>
      <c r="G66" s="1676"/>
      <c r="H66" s="1676"/>
      <c r="I66" s="1676"/>
      <c r="J66" s="1454"/>
      <c r="K66" s="1455"/>
      <c r="L66" s="1455"/>
      <c r="M66" s="1455"/>
      <c r="N66" s="1455"/>
      <c r="O66" s="1455"/>
      <c r="P66" s="1455"/>
      <c r="Q66" s="1455"/>
      <c r="R66" s="1455"/>
      <c r="S66" s="1455"/>
      <c r="T66" s="1455"/>
      <c r="U66" s="1456"/>
      <c r="V66" s="732"/>
      <c r="Y66" s="1449"/>
    </row>
    <row r="67" spans="1:25" ht="9" customHeight="1" thickTop="1" x14ac:dyDescent="0.65">
      <c r="B67" s="59"/>
      <c r="C67" s="59"/>
      <c r="D67" s="59"/>
      <c r="E67" s="59"/>
      <c r="F67" s="60"/>
      <c r="G67" s="60"/>
      <c r="H67" s="60"/>
      <c r="I67" s="60"/>
      <c r="J67" s="60"/>
      <c r="K67" s="60"/>
      <c r="L67" s="60"/>
      <c r="M67" s="60"/>
      <c r="N67" s="60"/>
      <c r="O67" s="60"/>
      <c r="P67" s="60"/>
      <c r="Q67" s="60"/>
      <c r="R67" s="60"/>
      <c r="S67" s="60"/>
      <c r="T67" s="60"/>
      <c r="U67" s="60"/>
      <c r="V67" s="61"/>
      <c r="Y67" s="58"/>
    </row>
    <row r="68" spans="1:25" s="552" customFormat="1" ht="18.75" customHeight="1" x14ac:dyDescent="0.5">
      <c r="B68" s="333" t="s">
        <v>1546</v>
      </c>
      <c r="C68" s="333"/>
      <c r="D68" s="333"/>
      <c r="E68" s="333"/>
      <c r="J68" s="734"/>
      <c r="K68" s="734"/>
      <c r="L68" s="734"/>
      <c r="M68" s="734"/>
      <c r="N68" s="734"/>
      <c r="O68" s="734"/>
      <c r="P68" s="734"/>
      <c r="Q68" s="734"/>
      <c r="R68" s="734"/>
      <c r="S68" s="734"/>
      <c r="T68" s="734"/>
      <c r="U68" s="734"/>
      <c r="V68" s="553" t="s">
        <v>1751</v>
      </c>
      <c r="Y68" s="735"/>
    </row>
    <row r="69" spans="1:25" ht="30.75" x14ac:dyDescent="0.7">
      <c r="B69" s="67"/>
      <c r="C69" s="67"/>
      <c r="D69" s="67"/>
      <c r="E69" s="67"/>
      <c r="F69" s="68"/>
      <c r="G69" s="68"/>
      <c r="H69" s="68"/>
      <c r="I69" s="68"/>
      <c r="J69" s="69"/>
      <c r="K69" s="69"/>
      <c r="L69" s="69"/>
      <c r="M69" s="69"/>
      <c r="N69" s="69"/>
      <c r="O69" s="69"/>
      <c r="P69" s="69"/>
      <c r="Q69" s="69"/>
      <c r="R69" s="69"/>
      <c r="S69" s="69"/>
      <c r="T69" s="69"/>
      <c r="U69" s="69"/>
      <c r="V69" s="544"/>
      <c r="Y69" s="58"/>
    </row>
    <row r="70" spans="1:25" ht="27" x14ac:dyDescent="0.65">
      <c r="B70" s="65"/>
      <c r="C70" s="65"/>
      <c r="D70" s="65"/>
      <c r="E70" s="65"/>
      <c r="F70" s="68"/>
      <c r="G70" s="68"/>
      <c r="H70" s="68"/>
      <c r="I70" s="68"/>
      <c r="J70" s="68"/>
      <c r="K70" s="68"/>
      <c r="L70" s="68"/>
      <c r="M70" s="68"/>
      <c r="N70" s="68"/>
      <c r="O70" s="68"/>
      <c r="P70" s="68"/>
      <c r="Q70" s="68"/>
      <c r="R70" s="68"/>
      <c r="S70" s="68"/>
      <c r="T70" s="68"/>
      <c r="U70" s="68"/>
      <c r="V70" s="65"/>
      <c r="Y70" s="58"/>
    </row>
    <row r="71" spans="1:25" ht="27" x14ac:dyDescent="0.65">
      <c r="B71" s="67"/>
      <c r="C71" s="67"/>
      <c r="D71" s="67"/>
      <c r="E71" s="67"/>
      <c r="F71" s="68"/>
      <c r="G71" s="68"/>
      <c r="H71" s="68"/>
      <c r="I71" s="68"/>
      <c r="J71" s="68"/>
      <c r="K71" s="68"/>
      <c r="L71" s="68"/>
      <c r="M71" s="68"/>
      <c r="N71" s="68"/>
      <c r="O71" s="68"/>
      <c r="P71" s="68"/>
      <c r="Q71" s="68"/>
      <c r="R71" s="68"/>
      <c r="S71" s="68"/>
      <c r="T71" s="68"/>
      <c r="U71" s="68"/>
      <c r="V71" s="70"/>
      <c r="Y71" s="58"/>
    </row>
    <row r="72" spans="1:25" ht="27" x14ac:dyDescent="0.65">
      <c r="B72" s="71"/>
      <c r="C72" s="71"/>
      <c r="D72" s="71"/>
      <c r="E72" s="71"/>
      <c r="F72" s="68"/>
      <c r="G72" s="68"/>
      <c r="H72" s="68"/>
      <c r="I72" s="68"/>
      <c r="J72" s="68"/>
      <c r="K72" s="68"/>
      <c r="L72" s="68"/>
      <c r="M72" s="68"/>
      <c r="N72" s="68"/>
      <c r="O72" s="68"/>
      <c r="P72" s="68"/>
      <c r="Q72" s="68"/>
      <c r="R72" s="68"/>
      <c r="S72" s="68"/>
      <c r="T72" s="68"/>
      <c r="U72" s="68"/>
      <c r="V72" s="72"/>
      <c r="Y72" s="58"/>
    </row>
    <row r="73" spans="1:25" ht="27" x14ac:dyDescent="0.65">
      <c r="B73" s="71"/>
      <c r="C73" s="71"/>
      <c r="D73" s="71"/>
      <c r="E73" s="71"/>
      <c r="F73" s="68"/>
      <c r="G73" s="68"/>
      <c r="H73" s="68"/>
      <c r="I73" s="68"/>
      <c r="J73" s="68"/>
      <c r="K73" s="68"/>
      <c r="L73" s="68"/>
      <c r="M73" s="68"/>
      <c r="N73" s="68"/>
      <c r="O73" s="68"/>
      <c r="P73" s="68"/>
      <c r="Q73" s="68"/>
      <c r="R73" s="68"/>
      <c r="S73" s="68"/>
      <c r="T73" s="68"/>
      <c r="U73" s="68"/>
      <c r="V73" s="72"/>
      <c r="Y73" s="58"/>
    </row>
    <row r="74" spans="1:25" ht="27" x14ac:dyDescent="0.65">
      <c r="B74" s="67"/>
      <c r="C74" s="67"/>
      <c r="D74" s="67"/>
      <c r="E74" s="67"/>
      <c r="F74" s="68"/>
      <c r="G74" s="68"/>
      <c r="H74" s="68"/>
      <c r="I74" s="68"/>
      <c r="J74" s="68"/>
      <c r="K74" s="68"/>
      <c r="L74" s="68"/>
      <c r="M74" s="68"/>
      <c r="N74" s="68"/>
      <c r="O74" s="68"/>
      <c r="P74" s="68"/>
      <c r="Q74" s="68"/>
      <c r="R74" s="68"/>
      <c r="S74" s="68"/>
      <c r="T74" s="68"/>
      <c r="U74" s="68"/>
      <c r="V74" s="70"/>
      <c r="Y74" s="58"/>
    </row>
    <row r="75" spans="1:25" ht="27" x14ac:dyDescent="0.65">
      <c r="B75" s="67"/>
      <c r="C75" s="67"/>
      <c r="D75" s="67"/>
      <c r="E75" s="67"/>
      <c r="F75" s="68"/>
      <c r="G75" s="68"/>
      <c r="H75" s="68"/>
      <c r="I75" s="68"/>
      <c r="J75" s="68"/>
      <c r="K75" s="68"/>
      <c r="L75" s="68"/>
      <c r="M75" s="68"/>
      <c r="N75" s="68"/>
      <c r="O75" s="68"/>
      <c r="P75" s="68"/>
      <c r="Q75" s="68"/>
      <c r="R75" s="68"/>
      <c r="S75" s="68"/>
      <c r="T75" s="68"/>
      <c r="U75" s="68"/>
      <c r="V75" s="70"/>
      <c r="Y75" s="58"/>
    </row>
    <row r="76" spans="1:25" ht="27" x14ac:dyDescent="0.65">
      <c r="B76" s="65"/>
      <c r="C76" s="65"/>
      <c r="D76" s="65"/>
      <c r="E76" s="65"/>
      <c r="F76" s="66"/>
      <c r="G76" s="66"/>
      <c r="H76" s="66"/>
      <c r="I76" s="66"/>
      <c r="J76" s="66"/>
      <c r="K76" s="66"/>
      <c r="L76" s="66"/>
      <c r="M76" s="66"/>
      <c r="N76" s="66"/>
      <c r="O76" s="66"/>
      <c r="P76" s="66"/>
      <c r="Q76" s="66"/>
      <c r="R76" s="66"/>
      <c r="S76" s="66"/>
      <c r="T76" s="66"/>
      <c r="U76" s="66"/>
      <c r="V76" s="65"/>
      <c r="Y76" s="58"/>
    </row>
    <row r="77" spans="1:25" ht="27" x14ac:dyDescent="0.65">
      <c r="B77" s="67"/>
      <c r="C77" s="67"/>
      <c r="D77" s="67"/>
      <c r="E77" s="67"/>
      <c r="F77" s="68"/>
      <c r="G77" s="68"/>
      <c r="H77" s="68"/>
      <c r="I77" s="68"/>
      <c r="J77" s="68"/>
      <c r="K77" s="68"/>
      <c r="L77" s="68"/>
      <c r="M77" s="68"/>
      <c r="N77" s="68"/>
      <c r="O77" s="68"/>
      <c r="P77" s="68"/>
      <c r="Q77" s="68"/>
      <c r="R77" s="68"/>
      <c r="S77" s="68"/>
      <c r="T77" s="68"/>
      <c r="U77" s="68"/>
      <c r="V77" s="70"/>
      <c r="Y77" s="58"/>
    </row>
    <row r="78" spans="1:25" ht="27" x14ac:dyDescent="0.65">
      <c r="B78" s="67"/>
      <c r="C78" s="67"/>
      <c r="D78" s="67"/>
      <c r="E78" s="67"/>
      <c r="F78" s="68"/>
      <c r="G78" s="68"/>
      <c r="H78" s="68"/>
      <c r="I78" s="68"/>
      <c r="J78" s="68"/>
      <c r="K78" s="68"/>
      <c r="L78" s="68"/>
      <c r="M78" s="68"/>
      <c r="N78" s="68"/>
      <c r="O78" s="68"/>
      <c r="P78" s="68"/>
      <c r="Q78" s="68"/>
      <c r="R78" s="68"/>
      <c r="S78" s="68"/>
      <c r="T78" s="68"/>
      <c r="U78" s="68"/>
      <c r="V78" s="70"/>
      <c r="Y78" s="58"/>
    </row>
    <row r="79" spans="1:25" ht="27" x14ac:dyDescent="0.65">
      <c r="B79" s="65"/>
      <c r="C79" s="65"/>
      <c r="D79" s="65"/>
      <c r="E79" s="65"/>
      <c r="F79" s="64"/>
      <c r="G79" s="64"/>
      <c r="H79" s="64"/>
      <c r="I79" s="64"/>
      <c r="J79" s="64"/>
      <c r="K79" s="64"/>
      <c r="L79" s="64"/>
      <c r="M79" s="64"/>
      <c r="N79" s="64"/>
      <c r="O79" s="64"/>
      <c r="P79" s="64"/>
      <c r="Q79" s="64"/>
      <c r="R79" s="64"/>
      <c r="S79" s="64"/>
      <c r="T79" s="64"/>
      <c r="U79" s="64"/>
      <c r="V79" s="65"/>
      <c r="Y79" s="58"/>
    </row>
    <row r="80" spans="1:25" ht="27" x14ac:dyDescent="0.65">
      <c r="B80" s="11"/>
      <c r="C80" s="11"/>
      <c r="D80" s="11"/>
      <c r="E80" s="11"/>
      <c r="F80" s="11"/>
      <c r="G80" s="11"/>
      <c r="H80" s="11"/>
      <c r="I80" s="11"/>
      <c r="J80" s="11"/>
      <c r="K80" s="11"/>
      <c r="L80" s="11"/>
      <c r="M80" s="11"/>
      <c r="N80" s="11"/>
      <c r="O80" s="11"/>
      <c r="P80" s="11"/>
      <c r="Q80" s="11"/>
      <c r="R80" s="11"/>
      <c r="S80" s="11"/>
      <c r="T80" s="11"/>
      <c r="U80" s="11"/>
      <c r="V80" s="11"/>
      <c r="Y80" s="58"/>
    </row>
    <row r="81" spans="2:25" ht="27" x14ac:dyDescent="0.65">
      <c r="B81" s="11"/>
      <c r="C81" s="11"/>
      <c r="D81" s="11"/>
      <c r="E81" s="11"/>
      <c r="F81" s="11"/>
      <c r="G81" s="11"/>
      <c r="H81" s="11"/>
      <c r="I81" s="11"/>
      <c r="J81" s="11"/>
      <c r="K81" s="11"/>
      <c r="L81" s="11"/>
      <c r="M81" s="11"/>
      <c r="N81" s="11"/>
      <c r="O81" s="11"/>
      <c r="P81" s="11"/>
      <c r="Q81" s="11"/>
      <c r="R81" s="11"/>
      <c r="S81" s="11"/>
      <c r="T81" s="11"/>
      <c r="U81" s="11"/>
      <c r="V81" s="11"/>
      <c r="Y81" s="58"/>
    </row>
    <row r="82" spans="2:25" ht="27" x14ac:dyDescent="0.65">
      <c r="B82" s="11"/>
      <c r="C82" s="11"/>
      <c r="D82" s="11"/>
      <c r="E82" s="11"/>
      <c r="F82" s="11"/>
      <c r="G82" s="11"/>
      <c r="H82" s="11"/>
      <c r="I82" s="11"/>
      <c r="J82" s="11"/>
      <c r="K82" s="11"/>
      <c r="L82" s="11"/>
      <c r="M82" s="11"/>
      <c r="N82" s="11"/>
      <c r="O82" s="11"/>
      <c r="P82" s="11"/>
      <c r="Q82" s="11"/>
      <c r="R82" s="11"/>
      <c r="S82" s="11"/>
      <c r="T82" s="11"/>
      <c r="U82" s="11"/>
      <c r="V82" s="11"/>
      <c r="Y82" s="58"/>
    </row>
    <row r="83" spans="2:25" ht="27" x14ac:dyDescent="0.65">
      <c r="B83" s="11"/>
      <c r="C83" s="11"/>
      <c r="D83" s="11"/>
      <c r="E83" s="11"/>
      <c r="F83" s="11"/>
      <c r="G83" s="11"/>
      <c r="H83" s="11"/>
      <c r="I83" s="11"/>
      <c r="J83" s="11"/>
      <c r="K83" s="11"/>
      <c r="L83" s="11"/>
      <c r="M83" s="11"/>
      <c r="N83" s="11"/>
      <c r="O83" s="11"/>
      <c r="P83" s="11"/>
      <c r="Q83" s="11"/>
      <c r="R83" s="11"/>
      <c r="S83" s="11"/>
      <c r="T83" s="11"/>
      <c r="U83" s="11"/>
      <c r="V83" s="11"/>
      <c r="Y83" s="58"/>
    </row>
    <row r="84" spans="2:25" ht="27" x14ac:dyDescent="0.65">
      <c r="B84" s="11"/>
      <c r="C84" s="11"/>
      <c r="D84" s="11"/>
      <c r="E84" s="11"/>
      <c r="F84" s="11"/>
      <c r="G84" s="11"/>
      <c r="H84" s="11"/>
      <c r="I84" s="11"/>
      <c r="J84" s="11"/>
      <c r="K84" s="11"/>
      <c r="L84" s="11"/>
      <c r="M84" s="11"/>
      <c r="N84" s="11"/>
      <c r="O84" s="11"/>
      <c r="P84" s="11"/>
      <c r="Q84" s="11"/>
      <c r="R84" s="11"/>
      <c r="S84" s="11"/>
      <c r="T84" s="11"/>
      <c r="U84" s="11"/>
      <c r="V84" s="11"/>
      <c r="Y84" s="58"/>
    </row>
    <row r="85" spans="2:25" ht="27" x14ac:dyDescent="0.65">
      <c r="B85" s="11"/>
      <c r="C85" s="11"/>
      <c r="D85" s="11"/>
      <c r="E85" s="11"/>
      <c r="F85" s="11"/>
      <c r="G85" s="11"/>
      <c r="H85" s="11"/>
      <c r="I85" s="11"/>
      <c r="J85" s="11"/>
      <c r="K85" s="11"/>
      <c r="L85" s="11"/>
      <c r="M85" s="11"/>
      <c r="N85" s="11"/>
      <c r="O85" s="11"/>
      <c r="P85" s="11"/>
      <c r="Q85" s="11"/>
      <c r="R85" s="11"/>
      <c r="S85" s="11"/>
      <c r="T85" s="11"/>
      <c r="U85" s="11"/>
      <c r="V85" s="11"/>
      <c r="Y85" s="58"/>
    </row>
    <row r="86" spans="2:25" ht="27" x14ac:dyDescent="0.65">
      <c r="B86" s="11"/>
      <c r="C86" s="11"/>
      <c r="D86" s="11"/>
      <c r="E86" s="11"/>
      <c r="F86" s="11"/>
      <c r="G86" s="11"/>
      <c r="H86" s="11"/>
      <c r="I86" s="11"/>
      <c r="J86" s="11"/>
      <c r="K86" s="11"/>
      <c r="L86" s="11"/>
      <c r="M86" s="11"/>
      <c r="N86" s="11"/>
      <c r="O86" s="11"/>
      <c r="P86" s="11"/>
      <c r="Q86" s="11"/>
      <c r="R86" s="11"/>
      <c r="S86" s="11"/>
      <c r="T86" s="11"/>
      <c r="U86" s="11"/>
      <c r="V86" s="11"/>
      <c r="Y86" s="58"/>
    </row>
    <row r="87" spans="2:25" ht="27" x14ac:dyDescent="0.65">
      <c r="B87" s="11"/>
      <c r="C87" s="11"/>
      <c r="D87" s="11"/>
      <c r="E87" s="11"/>
      <c r="F87" s="11"/>
      <c r="G87" s="11"/>
      <c r="H87" s="11"/>
      <c r="I87" s="11"/>
      <c r="J87" s="11"/>
      <c r="K87" s="11"/>
      <c r="L87" s="11"/>
      <c r="M87" s="11"/>
      <c r="N87" s="11"/>
      <c r="O87" s="11"/>
      <c r="P87" s="11"/>
      <c r="Q87" s="11"/>
      <c r="R87" s="11"/>
      <c r="S87" s="11"/>
      <c r="T87" s="11"/>
      <c r="U87" s="11"/>
      <c r="V87" s="11"/>
      <c r="Y87" s="58"/>
    </row>
    <row r="88" spans="2:25" ht="27" x14ac:dyDescent="0.65">
      <c r="B88" s="11"/>
      <c r="C88" s="11"/>
      <c r="D88" s="11"/>
      <c r="E88" s="11"/>
      <c r="F88" s="11"/>
      <c r="G88" s="11"/>
      <c r="H88" s="11"/>
      <c r="I88" s="11"/>
      <c r="J88" s="11"/>
      <c r="K88" s="11"/>
      <c r="L88" s="11"/>
      <c r="M88" s="11"/>
      <c r="N88" s="11"/>
      <c r="O88" s="11"/>
      <c r="P88" s="11"/>
      <c r="Q88" s="11"/>
      <c r="R88" s="11"/>
      <c r="S88" s="11"/>
      <c r="T88" s="11"/>
      <c r="U88" s="11"/>
      <c r="V88" s="11"/>
      <c r="Y88" s="58"/>
    </row>
    <row r="89" spans="2:25" ht="27" x14ac:dyDescent="0.65">
      <c r="B89" s="11"/>
      <c r="C89" s="11"/>
      <c r="D89" s="11"/>
      <c r="E89" s="11"/>
      <c r="F89" s="11"/>
      <c r="G89" s="11"/>
      <c r="H89" s="11"/>
      <c r="I89" s="11"/>
      <c r="J89" s="11"/>
      <c r="K89" s="11"/>
      <c r="L89" s="11"/>
      <c r="M89" s="11"/>
      <c r="N89" s="11"/>
      <c r="O89" s="11"/>
      <c r="P89" s="11"/>
      <c r="Q89" s="11"/>
      <c r="R89" s="11"/>
      <c r="S89" s="11"/>
      <c r="T89" s="11"/>
      <c r="U89" s="11"/>
      <c r="V89" s="11"/>
      <c r="Y89" s="58"/>
    </row>
    <row r="90" spans="2:25" ht="27" x14ac:dyDescent="0.65">
      <c r="B90" s="11"/>
      <c r="C90" s="11"/>
      <c r="D90" s="11"/>
      <c r="E90" s="11"/>
      <c r="F90" s="11"/>
      <c r="G90" s="11"/>
      <c r="H90" s="11"/>
      <c r="I90" s="11"/>
      <c r="J90" s="11"/>
      <c r="K90" s="11"/>
      <c r="L90" s="11"/>
      <c r="M90" s="11"/>
      <c r="N90" s="11"/>
      <c r="O90" s="11"/>
      <c r="P90" s="11"/>
      <c r="Q90" s="11"/>
      <c r="R90" s="11"/>
      <c r="S90" s="11"/>
      <c r="T90" s="11"/>
      <c r="U90" s="11"/>
      <c r="V90" s="11"/>
      <c r="Y90" s="58"/>
    </row>
    <row r="91" spans="2:25" ht="27" x14ac:dyDescent="0.65">
      <c r="B91" s="11"/>
      <c r="C91" s="11"/>
      <c r="D91" s="11"/>
      <c r="E91" s="11"/>
      <c r="F91" s="11"/>
      <c r="G91" s="11"/>
      <c r="H91" s="11"/>
      <c r="I91" s="11"/>
      <c r="J91" s="11"/>
      <c r="K91" s="11"/>
      <c r="L91" s="11"/>
      <c r="M91" s="11"/>
      <c r="N91" s="11"/>
      <c r="O91" s="11"/>
      <c r="P91" s="11"/>
      <c r="Q91" s="11"/>
      <c r="R91" s="11"/>
      <c r="S91" s="11"/>
      <c r="T91" s="11"/>
      <c r="U91" s="11"/>
      <c r="V91" s="11"/>
      <c r="Y91" s="58"/>
    </row>
    <row r="92" spans="2:25" ht="27" x14ac:dyDescent="0.65">
      <c r="B92" s="11"/>
      <c r="C92" s="11"/>
      <c r="D92" s="11"/>
      <c r="E92" s="11"/>
      <c r="F92" s="11"/>
      <c r="G92" s="11"/>
      <c r="H92" s="11"/>
      <c r="I92" s="11"/>
      <c r="J92" s="11"/>
      <c r="K92" s="11"/>
      <c r="L92" s="11"/>
      <c r="M92" s="11"/>
      <c r="N92" s="11"/>
      <c r="O92" s="11"/>
      <c r="P92" s="11"/>
      <c r="Q92" s="11"/>
      <c r="R92" s="11"/>
      <c r="S92" s="11"/>
      <c r="T92" s="11"/>
      <c r="U92" s="11"/>
      <c r="V92" s="11"/>
      <c r="Y92" s="58"/>
    </row>
    <row r="93" spans="2:25" ht="27" x14ac:dyDescent="0.65">
      <c r="B93" s="11"/>
      <c r="C93" s="11"/>
      <c r="D93" s="11"/>
      <c r="E93" s="11"/>
      <c r="F93" s="11"/>
      <c r="G93" s="11"/>
      <c r="H93" s="11"/>
      <c r="I93" s="11"/>
      <c r="J93" s="11"/>
      <c r="K93" s="11"/>
      <c r="L93" s="11"/>
      <c r="M93" s="11"/>
      <c r="N93" s="11"/>
      <c r="O93" s="11"/>
      <c r="P93" s="11"/>
      <c r="Q93" s="11"/>
      <c r="R93" s="11"/>
      <c r="S93" s="11"/>
      <c r="T93" s="11"/>
      <c r="U93" s="11"/>
      <c r="V93" s="11"/>
      <c r="Y93" s="58"/>
    </row>
    <row r="94" spans="2:25" ht="27" x14ac:dyDescent="0.65">
      <c r="B94" s="11"/>
      <c r="C94" s="11"/>
      <c r="D94" s="11"/>
      <c r="E94" s="11"/>
      <c r="F94" s="11"/>
      <c r="G94" s="11"/>
      <c r="H94" s="11"/>
      <c r="I94" s="11"/>
      <c r="J94" s="11"/>
      <c r="K94" s="11"/>
      <c r="L94" s="11"/>
      <c r="M94" s="11"/>
      <c r="N94" s="11"/>
      <c r="O94" s="11"/>
      <c r="P94" s="11"/>
      <c r="Q94" s="11"/>
      <c r="R94" s="11"/>
      <c r="S94" s="11"/>
      <c r="T94" s="11"/>
      <c r="U94" s="11"/>
      <c r="V94" s="11"/>
      <c r="Y94" s="58"/>
    </row>
    <row r="95" spans="2:25" ht="27" x14ac:dyDescent="0.65">
      <c r="B95" s="11"/>
      <c r="C95" s="11"/>
      <c r="D95" s="11"/>
      <c r="E95" s="11"/>
      <c r="F95" s="11"/>
      <c r="G95" s="11"/>
      <c r="H95" s="11"/>
      <c r="I95" s="11"/>
      <c r="J95" s="11"/>
      <c r="K95" s="11"/>
      <c r="L95" s="11"/>
      <c r="M95" s="11"/>
      <c r="N95" s="11"/>
      <c r="O95" s="11"/>
      <c r="P95" s="11"/>
      <c r="Q95" s="11"/>
      <c r="R95" s="11"/>
      <c r="S95" s="11"/>
      <c r="T95" s="11"/>
      <c r="U95" s="11"/>
      <c r="V95" s="11"/>
      <c r="Y95" s="58"/>
    </row>
    <row r="96" spans="2:25" ht="27" x14ac:dyDescent="0.65">
      <c r="B96" s="11"/>
      <c r="C96" s="11"/>
      <c r="D96" s="11"/>
      <c r="E96" s="11"/>
      <c r="F96" s="11"/>
      <c r="G96" s="11"/>
      <c r="H96" s="11"/>
      <c r="I96" s="11"/>
      <c r="J96" s="11"/>
      <c r="K96" s="11"/>
      <c r="L96" s="11"/>
      <c r="M96" s="11"/>
      <c r="N96" s="11"/>
      <c r="O96" s="11"/>
      <c r="P96" s="11"/>
      <c r="Q96" s="11"/>
      <c r="R96" s="11"/>
      <c r="S96" s="11"/>
      <c r="T96" s="11"/>
      <c r="U96" s="11"/>
      <c r="V96" s="11"/>
      <c r="Y96" s="58"/>
    </row>
    <row r="97" spans="2:25" ht="27" x14ac:dyDescent="0.65">
      <c r="B97" s="11"/>
      <c r="C97" s="11"/>
      <c r="D97" s="11"/>
      <c r="E97" s="11"/>
      <c r="F97" s="11"/>
      <c r="G97" s="11"/>
      <c r="H97" s="11"/>
      <c r="I97" s="11"/>
      <c r="J97" s="11"/>
      <c r="K97" s="11"/>
      <c r="L97" s="11"/>
      <c r="M97" s="11"/>
      <c r="N97" s="11"/>
      <c r="O97" s="11"/>
      <c r="P97" s="11"/>
      <c r="Q97" s="11"/>
      <c r="R97" s="11"/>
      <c r="S97" s="11"/>
      <c r="T97" s="11"/>
      <c r="U97" s="11"/>
      <c r="V97" s="11"/>
      <c r="Y97" s="58"/>
    </row>
    <row r="98" spans="2:25" ht="27" x14ac:dyDescent="0.65">
      <c r="B98" s="11"/>
      <c r="C98" s="11"/>
      <c r="D98" s="11"/>
      <c r="E98" s="11"/>
      <c r="F98" s="11"/>
      <c r="G98" s="11"/>
      <c r="H98" s="11"/>
      <c r="I98" s="11"/>
      <c r="J98" s="11"/>
      <c r="K98" s="11"/>
      <c r="L98" s="11"/>
      <c r="M98" s="11"/>
      <c r="N98" s="11"/>
      <c r="O98" s="11"/>
      <c r="P98" s="11"/>
      <c r="Q98" s="11"/>
      <c r="R98" s="11"/>
      <c r="S98" s="11"/>
      <c r="T98" s="11"/>
      <c r="U98" s="11"/>
      <c r="V98" s="11"/>
      <c r="Y98" s="58"/>
    </row>
    <row r="99" spans="2:25" ht="27" x14ac:dyDescent="0.65">
      <c r="B99" s="11"/>
      <c r="C99" s="11"/>
      <c r="D99" s="11"/>
      <c r="E99" s="11"/>
      <c r="F99" s="11"/>
      <c r="G99" s="11"/>
      <c r="H99" s="11"/>
      <c r="I99" s="11"/>
      <c r="J99" s="11"/>
      <c r="K99" s="11"/>
      <c r="L99" s="11"/>
      <c r="M99" s="11"/>
      <c r="N99" s="11"/>
      <c r="O99" s="11"/>
      <c r="P99" s="11"/>
      <c r="Q99" s="11"/>
      <c r="R99" s="11"/>
      <c r="S99" s="11"/>
      <c r="T99" s="11"/>
      <c r="U99" s="11"/>
      <c r="V99" s="11"/>
      <c r="Y99" s="58"/>
    </row>
    <row r="100" spans="2:25" ht="27" x14ac:dyDescent="0.65">
      <c r="B100" s="11"/>
      <c r="C100" s="11"/>
      <c r="D100" s="11"/>
      <c r="E100" s="11"/>
      <c r="F100" s="11"/>
      <c r="G100" s="11"/>
      <c r="H100" s="11"/>
      <c r="I100" s="11"/>
      <c r="J100" s="11"/>
      <c r="K100" s="11"/>
      <c r="L100" s="11"/>
      <c r="M100" s="11"/>
      <c r="N100" s="11"/>
      <c r="O100" s="11"/>
      <c r="P100" s="11"/>
      <c r="Q100" s="11"/>
      <c r="R100" s="11"/>
      <c r="S100" s="11"/>
      <c r="T100" s="11"/>
      <c r="U100" s="11"/>
      <c r="V100" s="11"/>
      <c r="Y100" s="58"/>
    </row>
    <row r="101" spans="2:25" ht="27" x14ac:dyDescent="0.65">
      <c r="B101" s="11"/>
      <c r="C101" s="11"/>
      <c r="D101" s="11"/>
      <c r="E101" s="11"/>
      <c r="F101" s="11"/>
      <c r="G101" s="11"/>
      <c r="H101" s="11"/>
      <c r="I101" s="11"/>
      <c r="J101" s="11"/>
      <c r="K101" s="11"/>
      <c r="L101" s="11"/>
      <c r="M101" s="11"/>
      <c r="N101" s="11"/>
      <c r="O101" s="11"/>
      <c r="P101" s="11"/>
      <c r="Q101" s="11"/>
      <c r="R101" s="11"/>
      <c r="S101" s="11"/>
      <c r="T101" s="11"/>
      <c r="U101" s="11"/>
      <c r="V101" s="11"/>
      <c r="Y101" s="58"/>
    </row>
    <row r="102" spans="2:25" ht="27" x14ac:dyDescent="0.65">
      <c r="B102" s="11"/>
      <c r="C102" s="11"/>
      <c r="D102" s="11"/>
      <c r="E102" s="11"/>
      <c r="F102" s="11"/>
      <c r="G102" s="11"/>
      <c r="H102" s="11"/>
      <c r="I102" s="11"/>
      <c r="J102" s="11"/>
      <c r="K102" s="11"/>
      <c r="L102" s="11"/>
      <c r="M102" s="11"/>
      <c r="N102" s="11"/>
      <c r="O102" s="11"/>
      <c r="P102" s="11"/>
      <c r="Q102" s="11"/>
      <c r="R102" s="11"/>
      <c r="S102" s="11"/>
      <c r="T102" s="11"/>
      <c r="U102" s="11"/>
      <c r="V102" s="11"/>
      <c r="Y102" s="58"/>
    </row>
    <row r="103" spans="2:25" ht="27" x14ac:dyDescent="0.65">
      <c r="B103" s="11"/>
      <c r="C103" s="11"/>
      <c r="D103" s="11"/>
      <c r="E103" s="11"/>
      <c r="F103" s="11"/>
      <c r="G103" s="11"/>
      <c r="H103" s="11"/>
      <c r="I103" s="11"/>
      <c r="J103" s="11"/>
      <c r="K103" s="11"/>
      <c r="L103" s="11"/>
      <c r="M103" s="11"/>
      <c r="N103" s="11"/>
      <c r="O103" s="11"/>
      <c r="P103" s="11"/>
      <c r="Q103" s="11"/>
      <c r="R103" s="11"/>
      <c r="S103" s="11"/>
      <c r="T103" s="11"/>
      <c r="U103" s="11"/>
      <c r="V103" s="11"/>
      <c r="Y103" s="58"/>
    </row>
    <row r="104" spans="2:25" ht="27" x14ac:dyDescent="0.65">
      <c r="B104" s="11"/>
      <c r="C104" s="11"/>
      <c r="D104" s="11"/>
      <c r="E104" s="11"/>
      <c r="F104" s="11"/>
      <c r="G104" s="11"/>
      <c r="H104" s="11"/>
      <c r="I104" s="11"/>
      <c r="J104" s="11"/>
      <c r="K104" s="11"/>
      <c r="L104" s="11"/>
      <c r="M104" s="11"/>
      <c r="N104" s="11"/>
      <c r="O104" s="11"/>
      <c r="P104" s="11"/>
      <c r="Q104" s="11"/>
      <c r="R104" s="11"/>
      <c r="S104" s="11"/>
      <c r="T104" s="11"/>
      <c r="U104" s="11"/>
      <c r="V104" s="11"/>
      <c r="Y104" s="58"/>
    </row>
    <row r="105" spans="2:25" ht="27" x14ac:dyDescent="0.65">
      <c r="B105" s="11"/>
      <c r="C105" s="11"/>
      <c r="D105" s="11"/>
      <c r="E105" s="11"/>
      <c r="F105" s="11"/>
      <c r="G105" s="11"/>
      <c r="H105" s="11"/>
      <c r="I105" s="11"/>
      <c r="J105" s="11"/>
      <c r="K105" s="11"/>
      <c r="L105" s="11"/>
      <c r="M105" s="11"/>
      <c r="N105" s="11"/>
      <c r="O105" s="11"/>
      <c r="P105" s="11"/>
      <c r="Q105" s="11"/>
      <c r="R105" s="11"/>
      <c r="S105" s="11"/>
      <c r="T105" s="11"/>
      <c r="U105" s="11"/>
      <c r="V105" s="11"/>
      <c r="Y105" s="58"/>
    </row>
    <row r="106" spans="2:25" ht="27" x14ac:dyDescent="0.65">
      <c r="B106" s="11"/>
      <c r="C106" s="11"/>
      <c r="D106" s="11"/>
      <c r="E106" s="11"/>
      <c r="F106" s="11"/>
      <c r="G106" s="11"/>
      <c r="H106" s="11"/>
      <c r="I106" s="11"/>
      <c r="J106" s="11"/>
      <c r="K106" s="11"/>
      <c r="L106" s="11"/>
      <c r="M106" s="11"/>
      <c r="N106" s="11"/>
      <c r="O106" s="11"/>
      <c r="P106" s="11"/>
      <c r="Q106" s="11"/>
      <c r="R106" s="11"/>
      <c r="S106" s="11"/>
      <c r="T106" s="11"/>
      <c r="U106" s="11"/>
      <c r="V106" s="11"/>
      <c r="Y106" s="58"/>
    </row>
    <row r="107" spans="2:25" ht="27" x14ac:dyDescent="0.65">
      <c r="B107" s="11"/>
      <c r="C107" s="11"/>
      <c r="D107" s="11"/>
      <c r="E107" s="11"/>
      <c r="F107" s="11"/>
      <c r="G107" s="11"/>
      <c r="H107" s="11"/>
      <c r="I107" s="11"/>
      <c r="J107" s="11"/>
      <c r="K107" s="11"/>
      <c r="L107" s="11"/>
      <c r="M107" s="11"/>
      <c r="N107" s="11"/>
      <c r="O107" s="11"/>
      <c r="P107" s="11"/>
      <c r="Q107" s="11"/>
      <c r="R107" s="11"/>
      <c r="S107" s="11"/>
      <c r="T107" s="11"/>
      <c r="U107" s="11"/>
      <c r="V107" s="11"/>
      <c r="Y107" s="58"/>
    </row>
    <row r="108" spans="2:25" ht="27" x14ac:dyDescent="0.65">
      <c r="B108" s="11"/>
      <c r="C108" s="11"/>
      <c r="D108" s="11"/>
      <c r="E108" s="11"/>
      <c r="F108" s="11"/>
      <c r="G108" s="11"/>
      <c r="H108" s="11"/>
      <c r="I108" s="11"/>
      <c r="J108" s="11"/>
      <c r="K108" s="11"/>
      <c r="L108" s="11"/>
      <c r="M108" s="11"/>
      <c r="N108" s="11"/>
      <c r="O108" s="11"/>
      <c r="P108" s="11"/>
      <c r="Q108" s="11"/>
      <c r="R108" s="11"/>
      <c r="S108" s="11"/>
      <c r="T108" s="11"/>
      <c r="U108" s="11"/>
      <c r="V108" s="11"/>
      <c r="Y108" s="58"/>
    </row>
    <row r="109" spans="2:25" ht="27" x14ac:dyDescent="0.65">
      <c r="B109" s="11"/>
      <c r="C109" s="11"/>
      <c r="D109" s="11"/>
      <c r="E109" s="11"/>
      <c r="F109" s="11"/>
      <c r="G109" s="11"/>
      <c r="H109" s="11"/>
      <c r="I109" s="11"/>
      <c r="J109" s="11"/>
      <c r="K109" s="11"/>
      <c r="L109" s="11"/>
      <c r="M109" s="11"/>
      <c r="N109" s="11"/>
      <c r="O109" s="11"/>
      <c r="P109" s="11"/>
      <c r="Q109" s="11"/>
      <c r="R109" s="11"/>
      <c r="S109" s="11"/>
      <c r="T109" s="11"/>
      <c r="U109" s="11"/>
      <c r="V109" s="11"/>
      <c r="Y109" s="58"/>
    </row>
    <row r="110" spans="2:25" ht="27" x14ac:dyDescent="0.65">
      <c r="B110" s="11"/>
      <c r="C110" s="11"/>
      <c r="D110" s="11"/>
      <c r="E110" s="11"/>
      <c r="F110" s="11"/>
      <c r="G110" s="11"/>
      <c r="H110" s="11"/>
      <c r="I110" s="11"/>
      <c r="J110" s="11"/>
      <c r="K110" s="11"/>
      <c r="L110" s="11"/>
      <c r="M110" s="11"/>
      <c r="N110" s="11"/>
      <c r="O110" s="11"/>
      <c r="P110" s="11"/>
      <c r="Q110" s="11"/>
      <c r="R110" s="11"/>
      <c r="S110" s="11"/>
      <c r="T110" s="11"/>
      <c r="U110" s="11"/>
      <c r="V110" s="11"/>
      <c r="Y110" s="58"/>
    </row>
    <row r="111" spans="2:25" ht="27" x14ac:dyDescent="0.65">
      <c r="B111" s="11"/>
      <c r="C111" s="11"/>
      <c r="D111" s="11"/>
      <c r="E111" s="11"/>
      <c r="F111" s="11"/>
      <c r="G111" s="11"/>
      <c r="H111" s="11"/>
      <c r="I111" s="11"/>
      <c r="J111" s="11"/>
      <c r="K111" s="11"/>
      <c r="L111" s="11"/>
      <c r="M111" s="11"/>
      <c r="N111" s="11"/>
      <c r="O111" s="11"/>
      <c r="P111" s="11"/>
      <c r="Q111" s="11"/>
      <c r="R111" s="11"/>
      <c r="S111" s="11"/>
      <c r="T111" s="11"/>
      <c r="U111" s="11"/>
      <c r="V111" s="11"/>
      <c r="Y111" s="58"/>
    </row>
    <row r="112" spans="2:25" ht="27" x14ac:dyDescent="0.65">
      <c r="B112" s="11"/>
      <c r="C112" s="11"/>
      <c r="D112" s="11"/>
      <c r="E112" s="11"/>
      <c r="F112" s="11"/>
      <c r="G112" s="11"/>
      <c r="H112" s="11"/>
      <c r="I112" s="11"/>
      <c r="J112" s="11"/>
      <c r="K112" s="11"/>
      <c r="L112" s="11"/>
      <c r="M112" s="11"/>
      <c r="N112" s="11"/>
      <c r="O112" s="11"/>
      <c r="P112" s="11"/>
      <c r="Q112" s="11"/>
      <c r="R112" s="11"/>
      <c r="S112" s="11"/>
      <c r="T112" s="11"/>
      <c r="U112" s="11"/>
      <c r="V112" s="11"/>
      <c r="Y112" s="58"/>
    </row>
    <row r="113" spans="2:25" ht="27" x14ac:dyDescent="0.65">
      <c r="B113" s="11"/>
      <c r="C113" s="11"/>
      <c r="D113" s="11"/>
      <c r="E113" s="11"/>
      <c r="F113" s="11"/>
      <c r="G113" s="11"/>
      <c r="H113" s="11"/>
      <c r="I113" s="11"/>
      <c r="J113" s="11"/>
      <c r="K113" s="11"/>
      <c r="L113" s="11"/>
      <c r="M113" s="11"/>
      <c r="N113" s="11"/>
      <c r="O113" s="11"/>
      <c r="P113" s="11"/>
      <c r="Q113" s="11"/>
      <c r="R113" s="11"/>
      <c r="S113" s="11"/>
      <c r="T113" s="11"/>
      <c r="U113" s="11"/>
      <c r="V113" s="11"/>
      <c r="Y113" s="58"/>
    </row>
    <row r="114" spans="2:25" ht="21.75" x14ac:dyDescent="0.5">
      <c r="B114" s="11"/>
      <c r="C114" s="11"/>
      <c r="D114" s="11"/>
      <c r="E114" s="11"/>
      <c r="F114" s="11"/>
      <c r="G114" s="11"/>
      <c r="H114" s="11"/>
      <c r="I114" s="11"/>
      <c r="J114" s="11"/>
      <c r="K114" s="11"/>
      <c r="L114" s="11"/>
      <c r="M114" s="11"/>
      <c r="N114" s="11"/>
      <c r="O114" s="11"/>
      <c r="P114" s="11"/>
      <c r="Q114" s="11"/>
      <c r="R114" s="11"/>
      <c r="S114" s="11"/>
      <c r="T114" s="11"/>
      <c r="U114" s="11"/>
      <c r="V114" s="11"/>
    </row>
    <row r="115" spans="2:25" ht="21.75" x14ac:dyDescent="0.5">
      <c r="B115" s="11"/>
      <c r="C115" s="11"/>
      <c r="D115" s="11"/>
      <c r="E115" s="11"/>
      <c r="F115" s="11"/>
      <c r="G115" s="11"/>
      <c r="H115" s="11"/>
      <c r="I115" s="11"/>
      <c r="J115" s="11"/>
      <c r="K115" s="11"/>
      <c r="L115" s="11"/>
      <c r="M115" s="11"/>
      <c r="N115" s="11"/>
      <c r="O115" s="11"/>
      <c r="P115" s="11"/>
      <c r="Q115" s="11"/>
      <c r="R115" s="11"/>
      <c r="S115" s="11"/>
      <c r="T115" s="11"/>
      <c r="U115" s="11"/>
      <c r="V115" s="11"/>
    </row>
    <row r="116" spans="2:25" ht="21.75" x14ac:dyDescent="0.5">
      <c r="B116" s="11"/>
      <c r="C116" s="11"/>
      <c r="D116" s="11"/>
      <c r="E116" s="11"/>
      <c r="F116" s="11"/>
      <c r="G116" s="11"/>
      <c r="H116" s="11"/>
      <c r="I116" s="11"/>
      <c r="J116" s="11"/>
      <c r="K116" s="11"/>
      <c r="L116" s="11"/>
      <c r="M116" s="11"/>
      <c r="N116" s="11"/>
      <c r="O116" s="11"/>
      <c r="P116" s="11"/>
      <c r="Q116" s="11"/>
      <c r="R116" s="11"/>
      <c r="S116" s="11"/>
      <c r="T116" s="11"/>
      <c r="U116" s="11"/>
      <c r="V116" s="11"/>
    </row>
    <row r="117" spans="2:25" ht="21.75" x14ac:dyDescent="0.5">
      <c r="B117" s="11"/>
      <c r="C117" s="11"/>
      <c r="D117" s="11"/>
      <c r="E117" s="11"/>
      <c r="F117" s="11"/>
      <c r="G117" s="11"/>
      <c r="H117" s="11"/>
      <c r="I117" s="11"/>
      <c r="J117" s="11"/>
      <c r="K117" s="11"/>
      <c r="L117" s="11"/>
      <c r="M117" s="11"/>
      <c r="N117" s="11"/>
      <c r="O117" s="11"/>
      <c r="P117" s="11"/>
      <c r="Q117" s="11"/>
      <c r="R117" s="11"/>
      <c r="S117" s="11"/>
      <c r="T117" s="11"/>
      <c r="U117" s="11"/>
      <c r="V117" s="11"/>
    </row>
    <row r="118" spans="2:25" ht="21.75" x14ac:dyDescent="0.5">
      <c r="B118" s="11"/>
      <c r="C118" s="11"/>
      <c r="D118" s="11"/>
      <c r="E118" s="11"/>
      <c r="F118" s="11"/>
      <c r="G118" s="11"/>
      <c r="H118" s="11"/>
      <c r="I118" s="11"/>
      <c r="J118" s="11"/>
      <c r="K118" s="11"/>
      <c r="L118" s="11"/>
      <c r="M118" s="11"/>
      <c r="N118" s="11"/>
      <c r="O118" s="11"/>
      <c r="P118" s="11"/>
      <c r="Q118" s="11"/>
      <c r="R118" s="11"/>
      <c r="S118" s="11"/>
      <c r="T118" s="11"/>
      <c r="U118" s="11"/>
      <c r="V118" s="11"/>
    </row>
    <row r="119" spans="2:25" ht="21.75" x14ac:dyDescent="0.5">
      <c r="B119" s="11"/>
      <c r="C119" s="11"/>
      <c r="D119" s="11"/>
      <c r="E119" s="11"/>
      <c r="F119" s="11"/>
      <c r="G119" s="11"/>
      <c r="H119" s="11"/>
      <c r="I119" s="11"/>
      <c r="J119" s="11"/>
      <c r="K119" s="11"/>
      <c r="L119" s="11"/>
      <c r="M119" s="11"/>
      <c r="N119" s="11"/>
      <c r="O119" s="11"/>
      <c r="P119" s="11"/>
      <c r="Q119" s="11"/>
      <c r="R119" s="11"/>
      <c r="S119" s="11"/>
      <c r="T119" s="11"/>
      <c r="U119" s="11"/>
      <c r="V119" s="11"/>
    </row>
    <row r="120" spans="2:25" ht="21.75" x14ac:dyDescent="0.5">
      <c r="B120" s="11"/>
      <c r="C120" s="11"/>
      <c r="D120" s="11"/>
      <c r="E120" s="11"/>
      <c r="F120" s="11"/>
      <c r="G120" s="11"/>
      <c r="H120" s="11"/>
      <c r="I120" s="11"/>
      <c r="J120" s="11"/>
      <c r="K120" s="11"/>
      <c r="L120" s="11"/>
      <c r="M120" s="11"/>
      <c r="N120" s="11"/>
      <c r="O120" s="11"/>
      <c r="P120" s="11"/>
      <c r="Q120" s="11"/>
      <c r="R120" s="11"/>
      <c r="S120" s="11"/>
      <c r="T120" s="11"/>
      <c r="U120" s="11"/>
      <c r="V120" s="11"/>
    </row>
    <row r="121" spans="2:25" ht="21.75" x14ac:dyDescent="0.5">
      <c r="B121" s="11"/>
      <c r="C121" s="11"/>
      <c r="D121" s="11"/>
      <c r="E121" s="11"/>
      <c r="F121" s="11"/>
      <c r="G121" s="11"/>
      <c r="H121" s="11"/>
      <c r="I121" s="11"/>
      <c r="J121" s="11"/>
      <c r="K121" s="11"/>
      <c r="L121" s="11"/>
      <c r="M121" s="11"/>
      <c r="N121" s="11"/>
      <c r="O121" s="11"/>
      <c r="P121" s="11"/>
      <c r="Q121" s="11"/>
      <c r="R121" s="11"/>
      <c r="S121" s="11"/>
      <c r="T121" s="11"/>
      <c r="U121" s="11"/>
      <c r="V121" s="11"/>
    </row>
    <row r="122" spans="2:25" ht="21.75" x14ac:dyDescent="0.5">
      <c r="B122" s="11"/>
      <c r="C122" s="11"/>
      <c r="D122" s="11"/>
      <c r="E122" s="11"/>
      <c r="F122" s="11"/>
      <c r="G122" s="11"/>
      <c r="H122" s="11"/>
      <c r="I122" s="11"/>
      <c r="J122" s="11"/>
      <c r="K122" s="11"/>
      <c r="L122" s="11"/>
      <c r="M122" s="11"/>
      <c r="N122" s="11"/>
      <c r="O122" s="11"/>
      <c r="P122" s="11"/>
      <c r="Q122" s="11"/>
      <c r="R122" s="11"/>
      <c r="S122" s="11"/>
      <c r="T122" s="11"/>
      <c r="U122" s="11"/>
      <c r="V122" s="11"/>
    </row>
    <row r="123" spans="2:25" ht="21.75" x14ac:dyDescent="0.5">
      <c r="B123" s="11"/>
      <c r="C123" s="11"/>
      <c r="D123" s="11"/>
      <c r="E123" s="11"/>
      <c r="F123" s="11"/>
      <c r="G123" s="11"/>
      <c r="H123" s="11"/>
      <c r="I123" s="11"/>
      <c r="J123" s="11"/>
      <c r="K123" s="11"/>
      <c r="L123" s="11"/>
      <c r="M123" s="11"/>
      <c r="N123" s="11"/>
      <c r="O123" s="11"/>
      <c r="P123" s="11"/>
      <c r="Q123" s="11"/>
      <c r="R123" s="11"/>
      <c r="S123" s="11"/>
      <c r="T123" s="11"/>
      <c r="U123" s="11"/>
      <c r="V123" s="11"/>
    </row>
  </sheetData>
  <mergeCells count="13">
    <mergeCell ref="Y4:AP4"/>
    <mergeCell ref="B9:B11"/>
    <mergeCell ref="D9:D11"/>
    <mergeCell ref="F9:F11"/>
    <mergeCell ref="V9:V11"/>
    <mergeCell ref="E9:E11"/>
    <mergeCell ref="G9:G11"/>
    <mergeCell ref="H9:H11"/>
    <mergeCell ref="J9:L9"/>
    <mergeCell ref="M9:U9"/>
    <mergeCell ref="B4:L4"/>
    <mergeCell ref="M4:V4"/>
    <mergeCell ref="I9:I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&amp;P+65 -</oddFooter>
  </headerFooter>
  <colBreaks count="1" manualBreakCount="1">
    <brk id="12"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topLeftCell="A40"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71" t="s">
        <v>1604</v>
      </c>
      <c r="D2" s="1771"/>
      <c r="E2" s="1771"/>
      <c r="F2" s="7"/>
    </row>
    <row r="3" spans="2:13" s="5" customFormat="1" ht="17.25" customHeight="1" x14ac:dyDescent="0.85">
      <c r="B3" s="1"/>
      <c r="C3" s="1551"/>
      <c r="D3" s="1519"/>
      <c r="E3" s="736"/>
      <c r="F3" s="3"/>
      <c r="G3" s="2"/>
      <c r="H3" s="2"/>
      <c r="I3" s="2"/>
      <c r="J3" s="2"/>
      <c r="K3" s="2"/>
      <c r="L3" s="2"/>
      <c r="M3" s="2"/>
    </row>
    <row r="4" spans="2:13" ht="36.75" x14ac:dyDescent="0.85">
      <c r="C4" s="1771" t="s">
        <v>1957</v>
      </c>
      <c r="D4" s="1771"/>
      <c r="E4" s="1771"/>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37" t="s">
        <v>1022</v>
      </c>
      <c r="C8" s="738" t="s">
        <v>905</v>
      </c>
      <c r="D8" s="738" t="s">
        <v>906</v>
      </c>
      <c r="E8" s="739" t="s">
        <v>1021</v>
      </c>
      <c r="F8" s="740" t="s">
        <v>1023</v>
      </c>
    </row>
    <row r="9" spans="2:13" s="20" customFormat="1" ht="21" customHeight="1" x14ac:dyDescent="0.7">
      <c r="B9" s="741"/>
      <c r="C9" s="742"/>
      <c r="D9" s="743" t="s">
        <v>1137</v>
      </c>
      <c r="E9" s="742"/>
      <c r="F9" s="744"/>
    </row>
    <row r="10" spans="2:13" s="20" customFormat="1" ht="9.75" customHeight="1" x14ac:dyDescent="0.65">
      <c r="B10" s="21"/>
      <c r="C10" s="22"/>
      <c r="D10" s="23"/>
      <c r="E10" s="24"/>
      <c r="F10" s="25"/>
    </row>
    <row r="11" spans="2:13" s="20" customFormat="1" ht="27.75" customHeight="1" x14ac:dyDescent="0.65">
      <c r="B11" s="21"/>
      <c r="C11" s="1589" t="s">
        <v>1706</v>
      </c>
      <c r="D11" s="298" t="s">
        <v>1709</v>
      </c>
      <c r="E11" s="1590" t="s">
        <v>1707</v>
      </c>
      <c r="F11" s="25"/>
    </row>
    <row r="12" spans="2:13" s="301" customFormat="1" ht="23.25" customHeight="1" x14ac:dyDescent="0.65">
      <c r="B12" s="296"/>
      <c r="C12" s="297" t="s">
        <v>1667</v>
      </c>
      <c r="D12" s="298" t="s">
        <v>1832</v>
      </c>
      <c r="E12" s="299" t="s">
        <v>1221</v>
      </c>
      <c r="F12" s="300"/>
    </row>
    <row r="13" spans="2:13" s="8" customFormat="1" ht="23.25" customHeight="1" x14ac:dyDescent="0.65">
      <c r="B13" s="302">
        <v>1</v>
      </c>
      <c r="C13" s="1737" t="s">
        <v>1668</v>
      </c>
      <c r="D13" s="303" t="s">
        <v>1138</v>
      </c>
      <c r="E13" s="1740" t="s">
        <v>1024</v>
      </c>
      <c r="F13" s="305">
        <v>1</v>
      </c>
    </row>
    <row r="14" spans="2:13" s="8" customFormat="1" ht="23.25" customHeight="1" x14ac:dyDescent="0.65">
      <c r="B14" s="302">
        <v>2</v>
      </c>
      <c r="C14" s="1738" t="s">
        <v>1786</v>
      </c>
      <c r="D14" s="303" t="s">
        <v>1139</v>
      </c>
      <c r="E14" s="1741" t="s">
        <v>1787</v>
      </c>
      <c r="F14" s="305">
        <v>2</v>
      </c>
    </row>
    <row r="15" spans="2:13" s="8" customFormat="1" ht="23.25" customHeight="1" x14ac:dyDescent="0.65">
      <c r="B15" s="302">
        <v>3</v>
      </c>
      <c r="C15" s="1738" t="s">
        <v>1155</v>
      </c>
      <c r="D15" s="303" t="s">
        <v>1140</v>
      </c>
      <c r="E15" s="1741" t="s">
        <v>1964</v>
      </c>
      <c r="F15" s="305">
        <v>3</v>
      </c>
    </row>
    <row r="16" spans="2:13" s="8" customFormat="1" ht="23.25" customHeight="1" x14ac:dyDescent="0.65">
      <c r="B16" s="302">
        <v>4</v>
      </c>
      <c r="C16" s="1738" t="s">
        <v>1123</v>
      </c>
      <c r="D16" s="303" t="s">
        <v>1640</v>
      </c>
      <c r="E16" s="1741" t="s">
        <v>1124</v>
      </c>
      <c r="F16" s="305">
        <v>4</v>
      </c>
    </row>
    <row r="17" spans="2:6" s="8" customFormat="1" ht="23.25" customHeight="1" x14ac:dyDescent="0.65">
      <c r="B17" s="308">
        <v>5</v>
      </c>
      <c r="C17" s="1738" t="s">
        <v>1657</v>
      </c>
      <c r="D17" s="303" t="s">
        <v>1141</v>
      </c>
      <c r="E17" s="1741" t="s">
        <v>1634</v>
      </c>
      <c r="F17" s="309">
        <v>5</v>
      </c>
    </row>
    <row r="18" spans="2:6" s="8" customFormat="1" ht="51.75" customHeight="1" x14ac:dyDescent="0.65">
      <c r="B18" s="1497">
        <v>6</v>
      </c>
      <c r="C18" s="1739" t="s">
        <v>1960</v>
      </c>
      <c r="D18" s="303" t="s">
        <v>1142</v>
      </c>
      <c r="E18" s="1742" t="s">
        <v>1965</v>
      </c>
      <c r="F18" s="1498">
        <v>6</v>
      </c>
    </row>
    <row r="19" spans="2:6" s="8" customFormat="1" ht="28.5" customHeight="1" x14ac:dyDescent="0.65">
      <c r="B19" s="302">
        <v>7</v>
      </c>
      <c r="C19" s="1738" t="s">
        <v>1961</v>
      </c>
      <c r="D19" s="303" t="s">
        <v>1143</v>
      </c>
      <c r="E19" s="1742" t="s">
        <v>1966</v>
      </c>
      <c r="F19" s="305">
        <v>7</v>
      </c>
    </row>
    <row r="20" spans="2:6" s="8" customFormat="1" ht="51.75" customHeight="1" x14ac:dyDescent="0.65">
      <c r="B20" s="302">
        <v>8</v>
      </c>
      <c r="C20" s="1739" t="s">
        <v>1962</v>
      </c>
      <c r="D20" s="303" t="s">
        <v>1144</v>
      </c>
      <c r="E20" s="1742" t="s">
        <v>1967</v>
      </c>
      <c r="F20" s="305">
        <v>8</v>
      </c>
    </row>
    <row r="21" spans="2:6" s="8" customFormat="1" ht="51.75" customHeight="1" x14ac:dyDescent="0.65">
      <c r="B21" s="302">
        <v>9</v>
      </c>
      <c r="C21" s="1739" t="s">
        <v>1963</v>
      </c>
      <c r="D21" s="303" t="s">
        <v>1220</v>
      </c>
      <c r="E21" s="1742" t="s">
        <v>1968</v>
      </c>
      <c r="F21" s="305">
        <v>9</v>
      </c>
    </row>
    <row r="22" spans="2:6" s="8" customFormat="1" ht="23.25" customHeight="1" x14ac:dyDescent="0.65">
      <c r="B22" s="302">
        <v>10</v>
      </c>
      <c r="C22" s="1738" t="s">
        <v>1129</v>
      </c>
      <c r="D22" s="303" t="s">
        <v>1220</v>
      </c>
      <c r="E22" s="1741" t="s">
        <v>1125</v>
      </c>
      <c r="F22" s="305">
        <v>10</v>
      </c>
    </row>
    <row r="23" spans="2:6" s="8" customFormat="1" ht="23.25" customHeight="1" x14ac:dyDescent="0.65">
      <c r="B23" s="302">
        <v>11</v>
      </c>
      <c r="C23" s="1738" t="s">
        <v>1669</v>
      </c>
      <c r="D23" s="303" t="s">
        <v>1145</v>
      </c>
      <c r="E23" s="1743" t="s">
        <v>1025</v>
      </c>
      <c r="F23" s="305">
        <v>11</v>
      </c>
    </row>
    <row r="24" spans="2:6" s="8" customFormat="1" ht="23.25" customHeight="1" x14ac:dyDescent="0.65">
      <c r="B24" s="302">
        <v>12</v>
      </c>
      <c r="C24" s="306" t="s">
        <v>1673</v>
      </c>
      <c r="D24" s="303" t="s">
        <v>1811</v>
      </c>
      <c r="E24" s="304" t="s">
        <v>1158</v>
      </c>
      <c r="F24" s="305">
        <v>12</v>
      </c>
    </row>
    <row r="25" spans="2:6" s="8" customFormat="1" ht="23.25" customHeight="1" x14ac:dyDescent="0.65">
      <c r="B25" s="302">
        <v>13</v>
      </c>
      <c r="C25" s="306" t="s">
        <v>1658</v>
      </c>
      <c r="D25" s="303" t="s">
        <v>1812</v>
      </c>
      <c r="E25" s="310" t="s">
        <v>1130</v>
      </c>
      <c r="F25" s="305">
        <v>13</v>
      </c>
    </row>
    <row r="26" spans="2:6" s="8" customFormat="1" ht="23.25" customHeight="1" x14ac:dyDescent="0.65">
      <c r="B26" s="302">
        <v>14</v>
      </c>
      <c r="C26" s="306" t="s">
        <v>1659</v>
      </c>
      <c r="D26" s="303" t="s">
        <v>1812</v>
      </c>
      <c r="E26" s="310" t="s">
        <v>1126</v>
      </c>
      <c r="F26" s="305">
        <v>14</v>
      </c>
    </row>
    <row r="27" spans="2:6" s="8" customFormat="1" ht="23.25" customHeight="1" x14ac:dyDescent="0.65">
      <c r="B27" s="302">
        <v>15</v>
      </c>
      <c r="C27" s="306" t="s">
        <v>1671</v>
      </c>
      <c r="D27" s="303" t="s">
        <v>1641</v>
      </c>
      <c r="E27" s="304" t="s">
        <v>1222</v>
      </c>
      <c r="F27" s="305">
        <v>15</v>
      </c>
    </row>
    <row r="28" spans="2:6" s="8" customFormat="1" ht="23.25" customHeight="1" x14ac:dyDescent="0.65">
      <c r="B28" s="302">
        <v>16</v>
      </c>
      <c r="C28" s="306" t="s">
        <v>1672</v>
      </c>
      <c r="D28" s="303" t="s">
        <v>1642</v>
      </c>
      <c r="E28" s="304" t="s">
        <v>1156</v>
      </c>
      <c r="F28" s="305">
        <v>16</v>
      </c>
    </row>
    <row r="29" spans="2:6" s="8" customFormat="1" ht="23.25" customHeight="1" x14ac:dyDescent="0.65">
      <c r="B29" s="302">
        <v>17</v>
      </c>
      <c r="C29" s="311" t="s">
        <v>1444</v>
      </c>
      <c r="D29" s="303" t="s">
        <v>1813</v>
      </c>
      <c r="E29" s="312" t="s">
        <v>1422</v>
      </c>
      <c r="F29" s="305">
        <v>17</v>
      </c>
    </row>
    <row r="30" spans="2:6" s="8" customFormat="1" ht="23.25" customHeight="1" x14ac:dyDescent="0.65">
      <c r="B30" s="302">
        <v>18</v>
      </c>
      <c r="C30" s="306" t="s">
        <v>1157</v>
      </c>
      <c r="D30" s="303" t="s">
        <v>1814</v>
      </c>
      <c r="E30" s="307" t="s">
        <v>1223</v>
      </c>
      <c r="F30" s="305">
        <v>18</v>
      </c>
    </row>
    <row r="31" spans="2:6" s="8" customFormat="1" ht="23.25" customHeight="1" x14ac:dyDescent="0.65">
      <c r="B31" s="296"/>
      <c r="C31" s="297" t="s">
        <v>1423</v>
      </c>
      <c r="D31" s="298" t="s">
        <v>1815</v>
      </c>
      <c r="E31" s="313" t="s">
        <v>1688</v>
      </c>
      <c r="F31" s="300"/>
    </row>
    <row r="32" spans="2:6" s="8" customFormat="1" ht="23.25" customHeight="1" x14ac:dyDescent="0.65">
      <c r="B32" s="302">
        <v>19</v>
      </c>
      <c r="C32" s="311" t="s">
        <v>1674</v>
      </c>
      <c r="D32" s="303" t="s">
        <v>1816</v>
      </c>
      <c r="E32" s="312" t="s">
        <v>1555</v>
      </c>
      <c r="F32" s="305">
        <v>19</v>
      </c>
    </row>
    <row r="33" spans="2:6" s="301" customFormat="1" ht="23.25" customHeight="1" x14ac:dyDescent="0.65">
      <c r="B33" s="302">
        <v>20</v>
      </c>
      <c r="C33" s="311" t="s">
        <v>1441</v>
      </c>
      <c r="D33" s="303" t="s">
        <v>1817</v>
      </c>
      <c r="E33" s="312" t="s">
        <v>1443</v>
      </c>
      <c r="F33" s="305">
        <v>20</v>
      </c>
    </row>
    <row r="34" spans="2:6" s="8" customFormat="1" ht="23.25" customHeight="1" x14ac:dyDescent="0.65">
      <c r="B34" s="302">
        <v>21</v>
      </c>
      <c r="C34" s="311" t="s">
        <v>1442</v>
      </c>
      <c r="D34" s="303" t="s">
        <v>1818</v>
      </c>
      <c r="E34" s="312" t="s">
        <v>1689</v>
      </c>
      <c r="F34" s="305">
        <v>21</v>
      </c>
    </row>
    <row r="35" spans="2:6" s="8" customFormat="1" ht="23.25" customHeight="1" x14ac:dyDescent="0.65">
      <c r="B35" s="302"/>
      <c r="C35" s="297" t="s">
        <v>1675</v>
      </c>
      <c r="D35" s="298" t="s">
        <v>1821</v>
      </c>
      <c r="E35" s="299" t="s">
        <v>1424</v>
      </c>
      <c r="F35" s="305"/>
    </row>
    <row r="36" spans="2:6" s="8" customFormat="1" ht="23.25" customHeight="1" x14ac:dyDescent="0.65">
      <c r="B36" s="302">
        <v>22</v>
      </c>
      <c r="C36" s="306" t="s">
        <v>1676</v>
      </c>
      <c r="D36" s="303" t="s">
        <v>1819</v>
      </c>
      <c r="E36" s="314" t="s">
        <v>1150</v>
      </c>
      <c r="F36" s="305">
        <v>22</v>
      </c>
    </row>
    <row r="37" spans="2:6" s="301" customFormat="1" ht="23.25" customHeight="1" x14ac:dyDescent="0.65">
      <c r="B37" s="302">
        <v>23</v>
      </c>
      <c r="C37" s="306" t="s">
        <v>1677</v>
      </c>
      <c r="D37" s="303" t="s">
        <v>1820</v>
      </c>
      <c r="E37" s="314" t="s">
        <v>1225</v>
      </c>
      <c r="F37" s="305">
        <v>23</v>
      </c>
    </row>
    <row r="38" spans="2:6" s="8" customFormat="1" ht="23.25" customHeight="1" x14ac:dyDescent="0.65">
      <c r="B38" s="302"/>
      <c r="C38" s="297" t="s">
        <v>1773</v>
      </c>
      <c r="D38" s="298" t="s">
        <v>1822</v>
      </c>
      <c r="E38" s="299" t="s">
        <v>1698</v>
      </c>
      <c r="F38" s="305"/>
    </row>
    <row r="39" spans="2:6" s="8" customFormat="1" ht="23.25" customHeight="1" x14ac:dyDescent="0.65">
      <c r="B39" s="302">
        <v>24</v>
      </c>
      <c r="C39" s="306" t="s">
        <v>1660</v>
      </c>
      <c r="D39" s="303" t="s">
        <v>1823</v>
      </c>
      <c r="E39" s="314" t="s">
        <v>1661</v>
      </c>
      <c r="F39" s="305">
        <v>24</v>
      </c>
    </row>
    <row r="40" spans="2:6" s="301" customFormat="1" ht="23.25" customHeight="1" x14ac:dyDescent="0.65">
      <c r="B40" s="302">
        <v>25</v>
      </c>
      <c r="C40" s="306" t="s">
        <v>1654</v>
      </c>
      <c r="D40" s="303" t="s">
        <v>1824</v>
      </c>
      <c r="E40" s="314" t="s">
        <v>1655</v>
      </c>
      <c r="F40" s="305">
        <v>25</v>
      </c>
    </row>
    <row r="41" spans="2:6" s="8" customFormat="1" ht="23.25" customHeight="1" x14ac:dyDescent="0.65">
      <c r="B41" s="302">
        <v>26</v>
      </c>
      <c r="C41" s="306" t="s">
        <v>1666</v>
      </c>
      <c r="D41" s="303" t="s">
        <v>1825</v>
      </c>
      <c r="E41" s="314" t="s">
        <v>1224</v>
      </c>
      <c r="F41" s="305">
        <v>26</v>
      </c>
    </row>
    <row r="42" spans="2:6" s="8" customFormat="1" ht="23.25" customHeight="1" x14ac:dyDescent="0.65">
      <c r="B42" s="302">
        <v>27</v>
      </c>
      <c r="C42" s="306" t="s">
        <v>1526</v>
      </c>
      <c r="D42" s="303" t="s">
        <v>1825</v>
      </c>
      <c r="E42" s="314" t="s">
        <v>1525</v>
      </c>
      <c r="F42" s="305">
        <v>27</v>
      </c>
    </row>
    <row r="43" spans="2:6" s="8" customFormat="1" ht="23.25" customHeight="1" x14ac:dyDescent="0.65">
      <c r="B43" s="302">
        <v>28</v>
      </c>
      <c r="C43" s="1489" t="s">
        <v>1701</v>
      </c>
      <c r="D43" s="303" t="s">
        <v>1826</v>
      </c>
      <c r="E43" s="315" t="s">
        <v>1026</v>
      </c>
      <c r="F43" s="305">
        <v>28</v>
      </c>
    </row>
    <row r="44" spans="2:6" s="8" customFormat="1" ht="23.25" customHeight="1" x14ac:dyDescent="0.65">
      <c r="B44" s="302">
        <v>29</v>
      </c>
      <c r="C44" s="306" t="s">
        <v>1678</v>
      </c>
      <c r="D44" s="303" t="s">
        <v>1643</v>
      </c>
      <c r="E44" s="314" t="s">
        <v>1027</v>
      </c>
      <c r="F44" s="305">
        <v>29</v>
      </c>
    </row>
    <row r="45" spans="2:6" s="8" customFormat="1" ht="30" customHeight="1" x14ac:dyDescent="0.65">
      <c r="B45" s="302">
        <v>30</v>
      </c>
      <c r="C45" s="306" t="s">
        <v>1679</v>
      </c>
      <c r="D45" s="303" t="s">
        <v>1644</v>
      </c>
      <c r="E45" s="314" t="s">
        <v>1028</v>
      </c>
      <c r="F45" s="305">
        <v>30</v>
      </c>
    </row>
    <row r="46" spans="2:6" s="8" customFormat="1" ht="24.2" customHeight="1" x14ac:dyDescent="0.65">
      <c r="B46" s="302">
        <v>31</v>
      </c>
      <c r="C46" s="306" t="s">
        <v>1664</v>
      </c>
      <c r="D46" s="303" t="s">
        <v>1827</v>
      </c>
      <c r="E46" s="314" t="s">
        <v>1029</v>
      </c>
      <c r="F46" s="305">
        <v>31</v>
      </c>
    </row>
    <row r="47" spans="2:6" s="8" customFormat="1" ht="23.25" customHeight="1" x14ac:dyDescent="0.65">
      <c r="B47" s="302">
        <v>32</v>
      </c>
      <c r="C47" s="306" t="s">
        <v>1665</v>
      </c>
      <c r="D47" s="303" t="s">
        <v>1645</v>
      </c>
      <c r="E47" s="314" t="s">
        <v>1030</v>
      </c>
      <c r="F47" s="305">
        <v>32</v>
      </c>
    </row>
    <row r="48" spans="2:6" s="8" customFormat="1" ht="23.25" customHeight="1" x14ac:dyDescent="0.65">
      <c r="B48" s="302">
        <v>33</v>
      </c>
      <c r="C48" s="306" t="s">
        <v>1663</v>
      </c>
      <c r="D48" s="303" t="s">
        <v>1646</v>
      </c>
      <c r="E48" s="314" t="s">
        <v>1031</v>
      </c>
      <c r="F48" s="305">
        <v>33</v>
      </c>
    </row>
    <row r="49" spans="2:6" s="8" customFormat="1" ht="23.25" customHeight="1" x14ac:dyDescent="0.65">
      <c r="B49" s="302"/>
      <c r="C49" s="297" t="s">
        <v>1656</v>
      </c>
      <c r="D49" s="303" t="s">
        <v>1828</v>
      </c>
      <c r="E49" s="299" t="s">
        <v>1554</v>
      </c>
      <c r="F49" s="305"/>
    </row>
    <row r="50" spans="2:6" s="8" customFormat="1" ht="23.25" customHeight="1" x14ac:dyDescent="0.65">
      <c r="B50" s="302">
        <v>34</v>
      </c>
      <c r="C50" s="306" t="s">
        <v>1680</v>
      </c>
      <c r="D50" s="303" t="s">
        <v>1829</v>
      </c>
      <c r="E50" s="314" t="s">
        <v>1032</v>
      </c>
      <c r="F50" s="305">
        <v>34</v>
      </c>
    </row>
    <row r="51" spans="2:6" s="8" customFormat="1" ht="23.25" customHeight="1" x14ac:dyDescent="0.65">
      <c r="B51" s="302">
        <v>35</v>
      </c>
      <c r="C51" s="306" t="s">
        <v>1681</v>
      </c>
      <c r="D51" s="303" t="s">
        <v>1830</v>
      </c>
      <c r="E51" s="314" t="s">
        <v>1033</v>
      </c>
      <c r="F51" s="305">
        <v>35</v>
      </c>
    </row>
    <row r="52" spans="2:6" s="8" customFormat="1" ht="23.25" customHeight="1" x14ac:dyDescent="0.65">
      <c r="B52" s="302">
        <v>36</v>
      </c>
      <c r="C52" s="306" t="s">
        <v>1682</v>
      </c>
      <c r="D52" s="303" t="s">
        <v>1647</v>
      </c>
      <c r="E52" s="314" t="s">
        <v>1034</v>
      </c>
      <c r="F52" s="305">
        <v>36</v>
      </c>
    </row>
    <row r="53" spans="2:6" s="8" customFormat="1" ht="23.25" customHeight="1" x14ac:dyDescent="0.65">
      <c r="B53" s="302">
        <v>37</v>
      </c>
      <c r="C53" s="306" t="s">
        <v>1683</v>
      </c>
      <c r="D53" s="303" t="s">
        <v>1648</v>
      </c>
      <c r="E53" s="314" t="s">
        <v>1127</v>
      </c>
      <c r="F53" s="305">
        <v>37</v>
      </c>
    </row>
    <row r="54" spans="2:6" s="8" customFormat="1" ht="23.25" customHeight="1" x14ac:dyDescent="0.65">
      <c r="B54" s="302">
        <v>38</v>
      </c>
      <c r="C54" s="306" t="s">
        <v>1684</v>
      </c>
      <c r="D54" s="303" t="s">
        <v>1649</v>
      </c>
      <c r="E54" s="314" t="s">
        <v>1035</v>
      </c>
      <c r="F54" s="305">
        <v>38</v>
      </c>
    </row>
    <row r="55" spans="2:6" s="8" customFormat="1" ht="23.25" customHeight="1" x14ac:dyDescent="0.65">
      <c r="B55" s="302">
        <v>39</v>
      </c>
      <c r="C55" s="306" t="s">
        <v>1685</v>
      </c>
      <c r="D55" s="303" t="s">
        <v>1650</v>
      </c>
      <c r="E55" s="314" t="s">
        <v>1128</v>
      </c>
      <c r="F55" s="305">
        <v>39</v>
      </c>
    </row>
    <row r="56" spans="2:6" s="8" customFormat="1" ht="23.25" customHeight="1" x14ac:dyDescent="0.65">
      <c r="B56" s="302">
        <v>40</v>
      </c>
      <c r="C56" s="306" t="s">
        <v>1686</v>
      </c>
      <c r="D56" s="303" t="s">
        <v>1651</v>
      </c>
      <c r="E56" s="314" t="s">
        <v>1036</v>
      </c>
      <c r="F56" s="305">
        <v>40</v>
      </c>
    </row>
    <row r="57" spans="2:6" s="8" customFormat="1" ht="23.25" customHeight="1" x14ac:dyDescent="0.65">
      <c r="B57" s="302">
        <v>41</v>
      </c>
      <c r="C57" s="306" t="s">
        <v>1687</v>
      </c>
      <c r="D57" s="303" t="s">
        <v>1652</v>
      </c>
      <c r="E57" s="314" t="s">
        <v>1226</v>
      </c>
      <c r="F57" s="305">
        <v>41</v>
      </c>
    </row>
    <row r="58" spans="2:6" s="8" customFormat="1" ht="23.25" customHeight="1" x14ac:dyDescent="0.65">
      <c r="B58" s="302">
        <v>42</v>
      </c>
      <c r="C58" s="306" t="s">
        <v>1704</v>
      </c>
      <c r="D58" s="303" t="s">
        <v>1653</v>
      </c>
      <c r="E58" s="314" t="s">
        <v>1772</v>
      </c>
      <c r="F58" s="305">
        <v>42</v>
      </c>
    </row>
    <row r="59" spans="2:6" s="8" customFormat="1" ht="23.25" customHeight="1" x14ac:dyDescent="0.65">
      <c r="B59" s="302">
        <v>43</v>
      </c>
      <c r="C59" s="306" t="s">
        <v>1971</v>
      </c>
      <c r="D59" s="303" t="s">
        <v>1831</v>
      </c>
      <c r="E59" s="314" t="s">
        <v>1976</v>
      </c>
      <c r="F59" s="305">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0"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79"/>
      <c r="O2" s="75"/>
      <c r="P2" s="75"/>
      <c r="Q2" s="75"/>
      <c r="R2" s="75"/>
      <c r="S2" s="75"/>
      <c r="T2" s="75"/>
      <c r="U2" s="75"/>
      <c r="V2" s="75"/>
      <c r="W2" s="75"/>
      <c r="X2" s="75"/>
      <c r="Y2" s="75"/>
      <c r="Z2" s="75"/>
      <c r="AA2" s="75"/>
      <c r="AB2" s="75"/>
      <c r="AC2" s="75"/>
      <c r="AD2" s="75"/>
      <c r="AE2" s="75"/>
      <c r="AF2" s="75"/>
      <c r="AG2" s="75"/>
      <c r="AH2" s="75"/>
      <c r="AI2" s="75"/>
    </row>
    <row r="3" spans="2:35" s="1495" customFormat="1" ht="36.75" x14ac:dyDescent="0.85">
      <c r="B3" s="1771" t="s">
        <v>1133</v>
      </c>
      <c r="C3" s="1771"/>
      <c r="D3" s="1771"/>
      <c r="E3" s="1771"/>
      <c r="F3" s="1771"/>
      <c r="G3" s="1771"/>
      <c r="H3" s="1771"/>
      <c r="I3" s="1771"/>
      <c r="J3" s="1771"/>
      <c r="K3" s="1771"/>
      <c r="L3" s="1771"/>
      <c r="M3" s="1771"/>
      <c r="N3" s="1771"/>
      <c r="O3" s="1771"/>
      <c r="P3" s="1771"/>
      <c r="Q3" s="1771"/>
      <c r="R3" s="1771"/>
      <c r="S3" s="1771"/>
      <c r="T3" s="1771"/>
      <c r="U3" s="1771"/>
      <c r="V3" s="1771"/>
      <c r="W3" s="1771"/>
    </row>
    <row r="4" spans="2:35" s="1495" customFormat="1" ht="12.75" customHeight="1" x14ac:dyDescent="0.85">
      <c r="N4" s="394"/>
    </row>
    <row r="5" spans="2:35" s="1495" customFormat="1" ht="36.75" x14ac:dyDescent="0.85">
      <c r="B5" s="1771" t="s">
        <v>1134</v>
      </c>
      <c r="C5" s="1771"/>
      <c r="D5" s="1771"/>
      <c r="E5" s="1771"/>
      <c r="F5" s="1771"/>
      <c r="G5" s="1771"/>
      <c r="H5" s="1772"/>
      <c r="I5" s="1772"/>
      <c r="J5" s="1772"/>
      <c r="K5" s="1772"/>
      <c r="L5" s="1772"/>
      <c r="M5" s="1772"/>
      <c r="N5" s="1772"/>
      <c r="O5" s="1772"/>
      <c r="P5" s="1772"/>
      <c r="Q5" s="1772"/>
      <c r="R5" s="1772"/>
      <c r="S5" s="1772"/>
      <c r="T5" s="1772"/>
      <c r="U5" s="1772"/>
      <c r="V5" s="1772"/>
      <c r="W5" s="1772"/>
    </row>
    <row r="6" spans="2:35" s="76" customFormat="1" ht="19.5" customHeight="1" x14ac:dyDescent="0.65">
      <c r="B6" s="75"/>
      <c r="C6" s="75"/>
      <c r="D6" s="75"/>
      <c r="E6" s="75"/>
      <c r="F6" s="75"/>
      <c r="G6" s="75"/>
      <c r="H6" s="75"/>
      <c r="I6" s="75"/>
      <c r="J6" s="75"/>
      <c r="K6" s="75"/>
      <c r="L6" s="75"/>
      <c r="M6" s="75"/>
      <c r="N6" s="279"/>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79"/>
      <c r="O8" s="75"/>
      <c r="P8" s="75"/>
      <c r="Q8" s="75"/>
      <c r="R8" s="75"/>
      <c r="S8" s="75"/>
      <c r="T8" s="75"/>
      <c r="U8" s="75"/>
      <c r="V8" s="75"/>
      <c r="W8" s="75"/>
      <c r="X8" s="75"/>
      <c r="Y8" s="75"/>
      <c r="Z8" s="75"/>
      <c r="AA8" s="75"/>
      <c r="AB8" s="75"/>
      <c r="AC8" s="75"/>
      <c r="AD8" s="75"/>
      <c r="AE8" s="75"/>
      <c r="AF8" s="75"/>
      <c r="AG8" s="75"/>
      <c r="AH8" s="75"/>
      <c r="AI8" s="75"/>
    </row>
    <row r="9" spans="2:35" s="1496" customFormat="1" ht="22.5" customHeight="1" thickTop="1" x14ac:dyDescent="0.7">
      <c r="B9" s="1768" t="s">
        <v>885</v>
      </c>
      <c r="C9" s="1758">
        <v>2002</v>
      </c>
      <c r="D9" s="1758">
        <v>2003</v>
      </c>
      <c r="E9" s="1758">
        <v>2004</v>
      </c>
      <c r="F9" s="1758">
        <v>2005</v>
      </c>
      <c r="G9" s="1758">
        <v>2006</v>
      </c>
      <c r="H9" s="1758">
        <v>2007</v>
      </c>
      <c r="I9" s="1758">
        <v>2008</v>
      </c>
      <c r="J9" s="1758">
        <v>2009</v>
      </c>
      <c r="K9" s="1758">
        <v>2010</v>
      </c>
      <c r="L9" s="1758">
        <v>2011</v>
      </c>
      <c r="M9" s="334"/>
      <c r="N9" s="1776" t="s">
        <v>1607</v>
      </c>
      <c r="O9" s="1758">
        <v>2012</v>
      </c>
      <c r="P9" s="1758">
        <v>2013</v>
      </c>
      <c r="Q9" s="1758">
        <v>2014</v>
      </c>
      <c r="R9" s="1758">
        <v>2015</v>
      </c>
      <c r="S9" s="1758">
        <v>2016</v>
      </c>
      <c r="T9" s="1758" t="s">
        <v>1576</v>
      </c>
      <c r="U9" s="1758" t="s">
        <v>1588</v>
      </c>
      <c r="V9" s="1374" t="s">
        <v>1621</v>
      </c>
      <c r="W9" s="1765" t="s">
        <v>884</v>
      </c>
    </row>
    <row r="10" spans="2:35" s="257" customFormat="1" ht="18.75" customHeight="1" x14ac:dyDescent="0.7">
      <c r="B10" s="1769"/>
      <c r="C10" s="1759"/>
      <c r="D10" s="1759"/>
      <c r="E10" s="1759"/>
      <c r="F10" s="1759"/>
      <c r="G10" s="1759"/>
      <c r="H10" s="1759"/>
      <c r="I10" s="1759"/>
      <c r="J10" s="1759"/>
      <c r="K10" s="1759"/>
      <c r="L10" s="1759"/>
      <c r="M10" s="335"/>
      <c r="N10" s="1777"/>
      <c r="O10" s="1759"/>
      <c r="P10" s="1759"/>
      <c r="Q10" s="1759"/>
      <c r="R10" s="1759"/>
      <c r="S10" s="1759"/>
      <c r="T10" s="1759"/>
      <c r="U10" s="1759"/>
      <c r="V10" s="1490" t="s">
        <v>376</v>
      </c>
      <c r="W10" s="1766"/>
    </row>
    <row r="11" spans="2:35" s="337" customFormat="1" ht="18.75" customHeight="1" x14ac:dyDescent="0.7">
      <c r="B11" s="1769"/>
      <c r="C11" s="1759"/>
      <c r="D11" s="1759"/>
      <c r="E11" s="1759"/>
      <c r="F11" s="1759"/>
      <c r="G11" s="1759"/>
      <c r="H11" s="1759"/>
      <c r="I11" s="1759"/>
      <c r="J11" s="1759"/>
      <c r="K11" s="1759"/>
      <c r="L11" s="1775"/>
      <c r="M11" s="336"/>
      <c r="N11" s="1778"/>
      <c r="O11" s="1775"/>
      <c r="P11" s="1760"/>
      <c r="Q11" s="1760"/>
      <c r="R11" s="1760"/>
      <c r="S11" s="1760"/>
      <c r="T11" s="1760"/>
      <c r="U11" s="1760"/>
      <c r="V11" s="1491" t="s">
        <v>151</v>
      </c>
      <c r="W11" s="1766"/>
    </row>
    <row r="12" spans="2:35" s="337" customFormat="1" ht="9" customHeight="1" x14ac:dyDescent="0.7">
      <c r="B12" s="372"/>
      <c r="C12" s="373"/>
      <c r="D12" s="373"/>
      <c r="E12" s="373"/>
      <c r="F12" s="373"/>
      <c r="G12" s="373"/>
      <c r="H12" s="373"/>
      <c r="I12" s="373"/>
      <c r="J12" s="373"/>
      <c r="K12" s="373"/>
      <c r="L12" s="374"/>
      <c r="M12" s="374"/>
      <c r="N12" s="375"/>
      <c r="O12" s="374"/>
      <c r="P12" s="374"/>
      <c r="Q12" s="374"/>
      <c r="R12" s="374"/>
      <c r="S12" s="374"/>
      <c r="T12" s="374"/>
      <c r="U12" s="374"/>
      <c r="V12" s="374"/>
      <c r="W12" s="376"/>
    </row>
    <row r="13" spans="2:35" s="359" customFormat="1" ht="61.5" x14ac:dyDescent="0.2">
      <c r="B13" s="934" t="s">
        <v>1462</v>
      </c>
      <c r="C13" s="898"/>
      <c r="D13" s="898"/>
      <c r="E13" s="898"/>
      <c r="F13" s="898"/>
      <c r="G13" s="898"/>
      <c r="H13" s="619"/>
      <c r="I13" s="898"/>
      <c r="J13" s="898"/>
      <c r="K13" s="898"/>
      <c r="L13" s="899"/>
      <c r="M13" s="899"/>
      <c r="N13" s="900"/>
      <c r="O13" s="899"/>
      <c r="P13" s="899"/>
      <c r="Q13" s="899"/>
      <c r="R13" s="899"/>
      <c r="S13" s="899"/>
      <c r="T13" s="899"/>
      <c r="U13" s="899"/>
      <c r="V13" s="899"/>
      <c r="W13" s="378" t="s">
        <v>762</v>
      </c>
    </row>
    <row r="14" spans="2:35" s="359" customFormat="1" ht="12.75" customHeight="1" x14ac:dyDescent="0.2">
      <c r="B14" s="453"/>
      <c r="C14" s="619"/>
      <c r="D14" s="619"/>
      <c r="E14" s="619"/>
      <c r="F14" s="619"/>
      <c r="G14" s="619"/>
      <c r="H14" s="619"/>
      <c r="I14" s="619"/>
      <c r="J14" s="619"/>
      <c r="K14" s="619"/>
      <c r="L14" s="620"/>
      <c r="M14" s="620"/>
      <c r="N14" s="901"/>
      <c r="O14" s="620"/>
      <c r="P14" s="620"/>
      <c r="Q14" s="620"/>
      <c r="R14" s="620"/>
      <c r="S14" s="620"/>
      <c r="T14" s="620"/>
      <c r="U14" s="620"/>
      <c r="V14" s="620"/>
      <c r="W14" s="604"/>
    </row>
    <row r="15" spans="2:35" s="359" customFormat="1" ht="26.25" customHeight="1" x14ac:dyDescent="0.2">
      <c r="B15" s="453" t="s">
        <v>175</v>
      </c>
      <c r="C15" s="629">
        <v>78609</v>
      </c>
      <c r="D15" s="360" t="e">
        <f t="shared" ref="D15:I15" si="0">+D16+D17</f>
        <v>#REF!</v>
      </c>
      <c r="E15" s="360" t="e">
        <f t="shared" si="0"/>
        <v>#REF!</v>
      </c>
      <c r="F15" s="360" t="e">
        <f t="shared" si="0"/>
        <v>#REF!</v>
      </c>
      <c r="G15" s="365" t="e">
        <f t="shared" si="0"/>
        <v>#REF!</v>
      </c>
      <c r="H15" s="365" t="e">
        <f t="shared" si="0"/>
        <v>#REF!</v>
      </c>
      <c r="I15" s="365" t="e">
        <f t="shared" si="0"/>
        <v>#REF!</v>
      </c>
      <c r="J15" s="360" t="e">
        <f>+J16+J17</f>
        <v>#REF!</v>
      </c>
      <c r="K15" s="360" t="e">
        <f>+K16+K17</f>
        <v>#REF!</v>
      </c>
      <c r="L15" s="365" t="e">
        <f>+L16+L17</f>
        <v>#REF!</v>
      </c>
      <c r="M15" s="361"/>
      <c r="N15" s="902" t="e">
        <f t="shared" ref="N15:V15" si="1">+N16+N17</f>
        <v>#REF!</v>
      </c>
      <c r="O15" s="361" t="e">
        <f t="shared" si="1"/>
        <v>#REF!</v>
      </c>
      <c r="P15" s="903" t="e">
        <f t="shared" si="1"/>
        <v>#REF!</v>
      </c>
      <c r="Q15" s="903" t="e">
        <f t="shared" si="1"/>
        <v>#REF!</v>
      </c>
      <c r="R15" s="903" t="e">
        <f t="shared" si="1"/>
        <v>#REF!</v>
      </c>
      <c r="S15" s="903" t="e">
        <f t="shared" si="1"/>
        <v>#REF!</v>
      </c>
      <c r="T15" s="903" t="e">
        <f t="shared" si="1"/>
        <v>#REF!</v>
      </c>
      <c r="U15" s="903" t="e">
        <f t="shared" si="1"/>
        <v>#REF!</v>
      </c>
      <c r="V15" s="903" t="e">
        <f t="shared" si="1"/>
        <v>#REF!</v>
      </c>
      <c r="W15" s="604" t="s">
        <v>875</v>
      </c>
      <c r="X15" s="904"/>
      <c r="Y15" s="904"/>
      <c r="Z15" s="362"/>
      <c r="AA15" s="362"/>
      <c r="AB15" s="362"/>
      <c r="AC15" s="362"/>
      <c r="AD15" s="362"/>
      <c r="AE15" s="362"/>
      <c r="AF15" s="362"/>
      <c r="AG15" s="362"/>
      <c r="AH15" s="362"/>
    </row>
    <row r="16" spans="2:35" s="364" customFormat="1" ht="26.25" customHeight="1" x14ac:dyDescent="0.2">
      <c r="B16" s="605" t="s">
        <v>1131</v>
      </c>
      <c r="C16" s="576">
        <v>6388</v>
      </c>
      <c r="D16" s="330" t="e">
        <f>+#REF!-#REF!</f>
        <v>#REF!</v>
      </c>
      <c r="E16" s="330" t="e">
        <f>+#REF!-#REF!</f>
        <v>#REF!</v>
      </c>
      <c r="F16" s="330" t="e">
        <f>+#REF!-#REF!</f>
        <v>#REF!</v>
      </c>
      <c r="G16" s="330" t="e">
        <f>+#REF!-#REF!</f>
        <v>#REF!</v>
      </c>
      <c r="H16" s="330" t="e">
        <f>+#REF!-#REF!</f>
        <v>#REF!</v>
      </c>
      <c r="I16" s="330" t="e">
        <f>+#REF!-#REF!</f>
        <v>#REF!</v>
      </c>
      <c r="J16" s="330" t="e">
        <f>+#REF!-#REF!</f>
        <v>#REF!</v>
      </c>
      <c r="K16" s="330" t="e">
        <f>+#REF!-#REF!</f>
        <v>#REF!</v>
      </c>
      <c r="L16" s="905" t="e">
        <f>+#REF!-#REF!</f>
        <v>#REF!</v>
      </c>
      <c r="M16" s="328"/>
      <c r="N16" s="906" t="e">
        <f>+#REF!-#REF!</f>
        <v>#REF!</v>
      </c>
      <c r="O16" s="328" t="e">
        <f>+#REF!-#REF!</f>
        <v>#REF!</v>
      </c>
      <c r="P16" s="907" t="e">
        <f>+#REF!-#REF!</f>
        <v>#REF!</v>
      </c>
      <c r="Q16" s="907" t="e">
        <f>+#REF!-#REF!</f>
        <v>#REF!</v>
      </c>
      <c r="R16" s="907" t="e">
        <f>+#REF!-#REF!</f>
        <v>#REF!</v>
      </c>
      <c r="S16" s="907" t="e">
        <f>+#REF!-#REF!</f>
        <v>#REF!</v>
      </c>
      <c r="T16" s="907" t="e">
        <f>+#REF!-#REF!</f>
        <v>#REF!</v>
      </c>
      <c r="U16" s="907" t="e">
        <f>+#REF!-#REF!</f>
        <v>#REF!</v>
      </c>
      <c r="V16" s="907" t="e">
        <f>#REF!-#REF!</f>
        <v>#REF!</v>
      </c>
      <c r="W16" s="606" t="s">
        <v>1132</v>
      </c>
      <c r="X16" s="904"/>
      <c r="Y16" s="904"/>
      <c r="Z16" s="362"/>
      <c r="AA16" s="362"/>
      <c r="AB16" s="362"/>
      <c r="AC16" s="362"/>
      <c r="AD16" s="362"/>
      <c r="AE16" s="362"/>
      <c r="AF16" s="362"/>
      <c r="AG16" s="362"/>
      <c r="AH16" s="362"/>
    </row>
    <row r="17" spans="2:34" s="364" customFormat="1" ht="26.25" customHeight="1" x14ac:dyDescent="0.2">
      <c r="B17" s="605" t="s">
        <v>1495</v>
      </c>
      <c r="C17" s="576">
        <v>72221</v>
      </c>
      <c r="D17" s="330" t="e">
        <f>+#REF!-#REF!</f>
        <v>#REF!</v>
      </c>
      <c r="E17" s="330" t="e">
        <f>+#REF!-#REF!</f>
        <v>#REF!</v>
      </c>
      <c r="F17" s="905" t="e">
        <f>+#REF!-#REF!</f>
        <v>#REF!</v>
      </c>
      <c r="G17" s="905" t="e">
        <f>+#REF!-#REF!</f>
        <v>#REF!</v>
      </c>
      <c r="H17" s="905" t="e">
        <f>+#REF!-#REF!</f>
        <v>#REF!</v>
      </c>
      <c r="I17" s="905" t="e">
        <f>+#REF!-#REF!</f>
        <v>#REF!</v>
      </c>
      <c r="J17" s="330" t="e">
        <f>+#REF!-#REF!</f>
        <v>#REF!</v>
      </c>
      <c r="K17" s="330" t="e">
        <f>+#REF!-#REF!</f>
        <v>#REF!</v>
      </c>
      <c r="L17" s="905" t="e">
        <f>+#REF!-#REF!</f>
        <v>#REF!</v>
      </c>
      <c r="M17" s="908"/>
      <c r="N17" s="909" t="e">
        <f>+#REF!-#REF!</f>
        <v>#REF!</v>
      </c>
      <c r="O17" s="328" t="e">
        <f>+#REF!-#REF!</f>
        <v>#REF!</v>
      </c>
      <c r="P17" s="907" t="e">
        <f>+#REF!-#REF!</f>
        <v>#REF!</v>
      </c>
      <c r="Q17" s="907" t="e">
        <f>+#REF!-#REF!</f>
        <v>#REF!</v>
      </c>
      <c r="R17" s="907" t="e">
        <f>+#REF!-#REF!</f>
        <v>#REF!</v>
      </c>
      <c r="S17" s="907" t="e">
        <f>+#REF!-#REF!</f>
        <v>#REF!</v>
      </c>
      <c r="T17" s="907" t="e">
        <f>+#REF!-#REF!</f>
        <v>#REF!</v>
      </c>
      <c r="U17" s="907" t="e">
        <f>+#REF!-#REF!</f>
        <v>#REF!</v>
      </c>
      <c r="V17" s="907" t="e">
        <f>+#REF!-#REF!</f>
        <v>#REF!</v>
      </c>
      <c r="W17" s="606" t="s">
        <v>877</v>
      </c>
      <c r="X17" s="904"/>
      <c r="Y17" s="904"/>
      <c r="Z17" s="362"/>
      <c r="AA17" s="362"/>
      <c r="AB17" s="362"/>
      <c r="AC17" s="362"/>
      <c r="AD17" s="362"/>
      <c r="AE17" s="362"/>
      <c r="AF17" s="362"/>
      <c r="AG17" s="362"/>
      <c r="AH17" s="362"/>
    </row>
    <row r="18" spans="2:34" s="359" customFormat="1" ht="26.25" customHeight="1" x14ac:dyDescent="0.2">
      <c r="B18" s="453" t="s">
        <v>878</v>
      </c>
      <c r="C18" s="360">
        <v>66423.900000000023</v>
      </c>
      <c r="D18" s="360" t="e">
        <f t="shared" ref="D18:J18" si="2">+D19+D20+D21+D22+D23</f>
        <v>#REF!</v>
      </c>
      <c r="E18" s="360" t="e">
        <f t="shared" si="2"/>
        <v>#REF!</v>
      </c>
      <c r="F18" s="360" t="e">
        <f t="shared" si="2"/>
        <v>#REF!</v>
      </c>
      <c r="G18" s="360" t="e">
        <f t="shared" si="2"/>
        <v>#REF!</v>
      </c>
      <c r="H18" s="360" t="e">
        <f t="shared" si="2"/>
        <v>#REF!</v>
      </c>
      <c r="I18" s="360" t="e">
        <f t="shared" si="2"/>
        <v>#REF!</v>
      </c>
      <c r="J18" s="360" t="e">
        <f t="shared" si="2"/>
        <v>#REF!</v>
      </c>
      <c r="K18" s="360" t="e">
        <f>+K19+K20+K21+K22+K23</f>
        <v>#REF!</v>
      </c>
      <c r="L18" s="365" t="e">
        <f>+L19+L20+L21+L22+L23</f>
        <v>#REF!</v>
      </c>
      <c r="M18" s="618"/>
      <c r="N18" s="910" t="e">
        <f t="shared" ref="N18:V18" si="3">+N19+N20+N21+N22+N23</f>
        <v>#REF!</v>
      </c>
      <c r="O18" s="361" t="e">
        <f t="shared" si="3"/>
        <v>#REF!</v>
      </c>
      <c r="P18" s="903" t="e">
        <f t="shared" si="3"/>
        <v>#REF!</v>
      </c>
      <c r="Q18" s="903" t="e">
        <f t="shared" si="3"/>
        <v>#REF!</v>
      </c>
      <c r="R18" s="903" t="e">
        <f t="shared" si="3"/>
        <v>#REF!</v>
      </c>
      <c r="S18" s="903" t="e">
        <f t="shared" si="3"/>
        <v>#REF!</v>
      </c>
      <c r="T18" s="903" t="e">
        <f t="shared" si="3"/>
        <v>#REF!</v>
      </c>
      <c r="U18" s="903" t="e">
        <f t="shared" si="3"/>
        <v>#REF!</v>
      </c>
      <c r="V18" s="903" t="e">
        <f t="shared" si="3"/>
        <v>#REF!</v>
      </c>
      <c r="W18" s="604" t="s">
        <v>876</v>
      </c>
      <c r="X18" s="904"/>
      <c r="Y18" s="904"/>
      <c r="Z18" s="362"/>
      <c r="AA18" s="362"/>
      <c r="AB18" s="362"/>
      <c r="AC18" s="362"/>
      <c r="AD18" s="362"/>
      <c r="AE18" s="362"/>
      <c r="AF18" s="362"/>
      <c r="AG18" s="362"/>
      <c r="AH18" s="362"/>
    </row>
    <row r="19" spans="2:34" s="364" customFormat="1" ht="26.25" customHeight="1" x14ac:dyDescent="0.2">
      <c r="B19" s="605" t="s">
        <v>1445</v>
      </c>
      <c r="C19" s="576">
        <v>35268</v>
      </c>
      <c r="D19" s="330" t="e">
        <f>+#REF!-#REF!</f>
        <v>#REF!</v>
      </c>
      <c r="E19" s="330" t="e">
        <f>+#REF!-#REF!</f>
        <v>#REF!</v>
      </c>
      <c r="F19" s="330" t="e">
        <f>+#REF!-#REF!</f>
        <v>#REF!</v>
      </c>
      <c r="G19" s="330" t="e">
        <f>+#REF!-#REF!</f>
        <v>#REF!</v>
      </c>
      <c r="H19" s="330" t="e">
        <f>+#REF!-#REF!</f>
        <v>#REF!</v>
      </c>
      <c r="I19" s="330" t="e">
        <f>+#REF!-#REF!</f>
        <v>#REF!</v>
      </c>
      <c r="J19" s="330" t="e">
        <f>+#REF!-#REF!</f>
        <v>#REF!</v>
      </c>
      <c r="K19" s="330" t="e">
        <f>+#REF!-#REF!</f>
        <v>#REF!</v>
      </c>
      <c r="L19" s="330" t="e">
        <f>+#REF!-#REF!</f>
        <v>#REF!</v>
      </c>
      <c r="M19" s="328"/>
      <c r="N19" s="906" t="e">
        <f>+#REF!-#REF!</f>
        <v>#REF!</v>
      </c>
      <c r="O19" s="328" t="e">
        <f>+#REF!-#REF!</f>
        <v>#REF!</v>
      </c>
      <c r="P19" s="907" t="e">
        <f>+#REF!-#REF!</f>
        <v>#REF!</v>
      </c>
      <c r="Q19" s="907" t="e">
        <f>+#REF!-#REF!</f>
        <v>#REF!</v>
      </c>
      <c r="R19" s="907" t="e">
        <f>+#REF!-#REF!</f>
        <v>#REF!</v>
      </c>
      <c r="S19" s="907" t="e">
        <f>+#REF!-#REF!</f>
        <v>#REF!</v>
      </c>
      <c r="T19" s="907" t="e">
        <f>+#REF!-#REF!</f>
        <v>#REF!</v>
      </c>
      <c r="U19" s="907" t="e">
        <f>+#REF!-#REF!</f>
        <v>#REF!</v>
      </c>
      <c r="V19" s="907" t="e">
        <f>+#REF!-#REF!</f>
        <v>#REF!</v>
      </c>
      <c r="W19" s="606" t="s">
        <v>1447</v>
      </c>
      <c r="X19" s="904"/>
      <c r="Y19" s="904"/>
      <c r="Z19" s="362"/>
      <c r="AA19" s="362"/>
      <c r="AB19" s="362"/>
      <c r="AC19" s="362"/>
      <c r="AD19" s="362"/>
      <c r="AE19" s="362"/>
      <c r="AF19" s="362"/>
      <c r="AG19" s="362"/>
      <c r="AH19" s="362"/>
    </row>
    <row r="20" spans="2:34" s="364" customFormat="1" ht="26.25" customHeight="1" x14ac:dyDescent="0.2">
      <c r="B20" s="605" t="s">
        <v>1286</v>
      </c>
      <c r="C20" s="576">
        <v>-29487</v>
      </c>
      <c r="D20" s="330" t="e">
        <f>+#REF!-#REF!</f>
        <v>#REF!</v>
      </c>
      <c r="E20" s="330" t="e">
        <f>+#REF!-#REF!</f>
        <v>#REF!</v>
      </c>
      <c r="F20" s="330" t="e">
        <f>+#REF!-#REF!</f>
        <v>#REF!</v>
      </c>
      <c r="G20" s="330" t="e">
        <f>+#REF!-#REF!</f>
        <v>#REF!</v>
      </c>
      <c r="H20" s="330" t="e">
        <f>+#REF!-#REF!</f>
        <v>#REF!</v>
      </c>
      <c r="I20" s="330" t="e">
        <f>+#REF!-#REF!</f>
        <v>#REF!</v>
      </c>
      <c r="J20" s="330" t="e">
        <f>+#REF!-#REF!</f>
        <v>#REF!</v>
      </c>
      <c r="K20" s="330" t="e">
        <f>+#REF!-#REF!</f>
        <v>#REF!</v>
      </c>
      <c r="L20" s="905" t="e">
        <f>+#REF!-#REF!</f>
        <v>#REF!</v>
      </c>
      <c r="M20" s="908"/>
      <c r="N20" s="909" t="e">
        <f>+#REF!-#REF!</f>
        <v>#REF!</v>
      </c>
      <c r="O20" s="328" t="e">
        <f>+#REF!-#REF!</f>
        <v>#REF!</v>
      </c>
      <c r="P20" s="907" t="e">
        <f>+#REF!-#REF!</f>
        <v>#REF!</v>
      </c>
      <c r="Q20" s="907" t="e">
        <f>+#REF!-#REF!</f>
        <v>#REF!</v>
      </c>
      <c r="R20" s="907" t="e">
        <f>+#REF!-#REF!</f>
        <v>#REF!</v>
      </c>
      <c r="S20" s="907" t="e">
        <f>+#REF!-#REF!</f>
        <v>#REF!</v>
      </c>
      <c r="T20" s="907" t="e">
        <f>+#REF!-#REF!</f>
        <v>#REF!</v>
      </c>
      <c r="U20" s="907" t="e">
        <f>+#REF!-#REF!</f>
        <v>#REF!</v>
      </c>
      <c r="V20" s="907" t="e">
        <f>+#REF!-#REF!</f>
        <v>#REF!</v>
      </c>
      <c r="W20" s="606" t="s">
        <v>1302</v>
      </c>
      <c r="X20" s="904"/>
      <c r="Y20" s="904"/>
      <c r="Z20" s="362"/>
      <c r="AA20" s="362"/>
      <c r="AB20" s="362"/>
      <c r="AC20" s="362"/>
      <c r="AD20" s="362"/>
      <c r="AE20" s="362"/>
      <c r="AF20" s="362"/>
      <c r="AG20" s="362"/>
      <c r="AH20" s="362"/>
    </row>
    <row r="21" spans="2:34" s="364" customFormat="1" ht="26.25" customHeight="1" x14ac:dyDescent="0.2">
      <c r="B21" s="605" t="s">
        <v>1448</v>
      </c>
      <c r="C21" s="576">
        <v>5198</v>
      </c>
      <c r="D21" s="330" t="e">
        <f>+#REF!-#REF!</f>
        <v>#REF!</v>
      </c>
      <c r="E21" s="330" t="e">
        <f>+#REF!-#REF!</f>
        <v>#REF!</v>
      </c>
      <c r="F21" s="330" t="e">
        <f>+#REF!-#REF!</f>
        <v>#REF!</v>
      </c>
      <c r="G21" s="330" t="e">
        <f>+#REF!-#REF!</f>
        <v>#REF!</v>
      </c>
      <c r="H21" s="330" t="e">
        <f>+#REF!-#REF!</f>
        <v>#REF!</v>
      </c>
      <c r="I21" s="330" t="e">
        <f>+#REF!-#REF!</f>
        <v>#REF!</v>
      </c>
      <c r="J21" s="330" t="e">
        <f>+#REF!-#REF!</f>
        <v>#REF!</v>
      </c>
      <c r="K21" s="330" t="e">
        <f>+#REF!-#REF!</f>
        <v>#REF!</v>
      </c>
      <c r="L21" s="330" t="e">
        <f>+#REF!-#REF!</f>
        <v>#REF!</v>
      </c>
      <c r="M21" s="328"/>
      <c r="N21" s="906" t="e">
        <f>+#REF!-#REF!</f>
        <v>#REF!</v>
      </c>
      <c r="O21" s="328" t="e">
        <f>+#REF!-#REF!</f>
        <v>#REF!</v>
      </c>
      <c r="P21" s="907" t="e">
        <f>+#REF!-#REF!</f>
        <v>#REF!</v>
      </c>
      <c r="Q21" s="907" t="e">
        <f>+#REF!-#REF!</f>
        <v>#REF!</v>
      </c>
      <c r="R21" s="907" t="e">
        <f>+#REF!-#REF!</f>
        <v>#REF!</v>
      </c>
      <c r="S21" s="907" t="e">
        <f>+#REF!-#REF!</f>
        <v>#REF!</v>
      </c>
      <c r="T21" s="907" t="e">
        <f>+#REF!-#REF!</f>
        <v>#REF!</v>
      </c>
      <c r="U21" s="907" t="e">
        <f>+#REF!-#REF!</f>
        <v>#REF!</v>
      </c>
      <c r="V21" s="907" t="e">
        <f>+#REF!-#REF!</f>
        <v>#REF!</v>
      </c>
      <c r="W21" s="606" t="s">
        <v>1451</v>
      </c>
      <c r="X21" s="904"/>
      <c r="Y21" s="904"/>
      <c r="Z21" s="362"/>
      <c r="AA21" s="362"/>
      <c r="AB21" s="362"/>
      <c r="AC21" s="362"/>
      <c r="AD21" s="362"/>
      <c r="AE21" s="362"/>
      <c r="AF21" s="362"/>
      <c r="AG21" s="362"/>
      <c r="AH21" s="362"/>
    </row>
    <row r="22" spans="2:34" s="364" customFormat="1" ht="26.25" customHeight="1" x14ac:dyDescent="0.2">
      <c r="B22" s="605" t="s">
        <v>1449</v>
      </c>
      <c r="C22" s="576">
        <v>0</v>
      </c>
      <c r="D22" s="330" t="e">
        <f>+#REF!-#REF!</f>
        <v>#REF!</v>
      </c>
      <c r="E22" s="330" t="e">
        <f>+#REF!-#REF!</f>
        <v>#REF!</v>
      </c>
      <c r="F22" s="330" t="e">
        <f>+#REF!-#REF!</f>
        <v>#REF!</v>
      </c>
      <c r="G22" s="905" t="e">
        <f>+#REF!-#REF!</f>
        <v>#REF!</v>
      </c>
      <c r="H22" s="330" t="e">
        <f>+#REF!-#REF!</f>
        <v>#REF!</v>
      </c>
      <c r="I22" s="330" t="e">
        <f>+#REF!-#REF!</f>
        <v>#REF!</v>
      </c>
      <c r="J22" s="330" t="e">
        <f>+#REF!-#REF!</f>
        <v>#REF!</v>
      </c>
      <c r="K22" s="905" t="e">
        <f>+#REF!-#REF!</f>
        <v>#REF!</v>
      </c>
      <c r="L22" s="330" t="e">
        <f>+#REF!-#REF!</f>
        <v>#REF!</v>
      </c>
      <c r="M22" s="328"/>
      <c r="N22" s="906" t="e">
        <f>+#REF!-#REF!</f>
        <v>#REF!</v>
      </c>
      <c r="O22" s="328" t="e">
        <f>+#REF!-#REF!</f>
        <v>#REF!</v>
      </c>
      <c r="P22" s="907" t="e">
        <f>+#REF!-#REF!</f>
        <v>#REF!</v>
      </c>
      <c r="Q22" s="907" t="e">
        <f>+#REF!-#REF!</f>
        <v>#REF!</v>
      </c>
      <c r="R22" s="907" t="e">
        <f>+#REF!-#REF!</f>
        <v>#REF!</v>
      </c>
      <c r="S22" s="907" t="e">
        <f>+#REF!-#REF!</f>
        <v>#REF!</v>
      </c>
      <c r="T22" s="907" t="e">
        <f>+#REF!-#REF!</f>
        <v>#REF!</v>
      </c>
      <c r="U22" s="907" t="e">
        <f>+#REF!-#REF!</f>
        <v>#REF!</v>
      </c>
      <c r="V22" s="907" t="e">
        <f>+#REF!-#REF!</f>
        <v>#REF!</v>
      </c>
      <c r="W22" s="606" t="s">
        <v>943</v>
      </c>
      <c r="X22" s="904"/>
      <c r="Y22" s="904"/>
      <c r="Z22" s="362"/>
      <c r="AA22" s="362"/>
      <c r="AB22" s="362"/>
      <c r="AC22" s="362"/>
      <c r="AD22" s="362"/>
      <c r="AE22" s="362"/>
      <c r="AF22" s="362"/>
      <c r="AG22" s="362"/>
      <c r="AH22" s="362"/>
    </row>
    <row r="23" spans="2:34" s="364" customFormat="1" ht="26.25" customHeight="1" x14ac:dyDescent="0.2">
      <c r="B23" s="605" t="s">
        <v>1446</v>
      </c>
      <c r="C23" s="576">
        <v>55444.900000000023</v>
      </c>
      <c r="D23" s="330" t="e">
        <f>+#REF!-#REF!</f>
        <v>#REF!</v>
      </c>
      <c r="E23" s="330" t="e">
        <f>+#REF!-#REF!</f>
        <v>#REF!</v>
      </c>
      <c r="F23" s="905" t="e">
        <f>+#REF!-#REF!</f>
        <v>#REF!</v>
      </c>
      <c r="G23" s="330" t="e">
        <f>+#REF!-#REF!</f>
        <v>#REF!</v>
      </c>
      <c r="H23" s="330" t="e">
        <f>+#REF!-#REF!</f>
        <v>#REF!</v>
      </c>
      <c r="I23" s="330" t="e">
        <f>+#REF!-#REF!</f>
        <v>#REF!</v>
      </c>
      <c r="J23" s="905" t="e">
        <f>+#REF!-#REF!</f>
        <v>#REF!</v>
      </c>
      <c r="K23" s="330" t="e">
        <f>+#REF!-#REF!</f>
        <v>#REF!</v>
      </c>
      <c r="L23" s="905" t="e">
        <f>+#REF!-#REF!</f>
        <v>#REF!</v>
      </c>
      <c r="M23" s="328"/>
      <c r="N23" s="909" t="e">
        <f>+#REF!-#REF!</f>
        <v>#REF!</v>
      </c>
      <c r="O23" s="328" t="e">
        <f>+#REF!-#REF!</f>
        <v>#REF!</v>
      </c>
      <c r="P23" s="907" t="e">
        <f>+#REF!-#REF!</f>
        <v>#REF!</v>
      </c>
      <c r="Q23" s="907" t="e">
        <f>+#REF!-#REF!</f>
        <v>#REF!</v>
      </c>
      <c r="R23" s="907" t="e">
        <f>+#REF!-#REF!</f>
        <v>#REF!</v>
      </c>
      <c r="S23" s="907" t="e">
        <f>+#REF!-#REF!</f>
        <v>#REF!</v>
      </c>
      <c r="T23" s="907" t="e">
        <f>+#REF!-#REF!</f>
        <v>#REF!</v>
      </c>
      <c r="U23" s="907" t="e">
        <f>+#REF!-#REF!</f>
        <v>#REF!</v>
      </c>
      <c r="V23" s="907" t="e">
        <f>+#REF!-#REF!</f>
        <v>#REF!</v>
      </c>
      <c r="W23" s="606" t="s">
        <v>1300</v>
      </c>
      <c r="X23" s="904"/>
      <c r="Y23" s="904"/>
      <c r="Z23" s="362"/>
      <c r="AA23" s="362"/>
      <c r="AB23" s="362"/>
      <c r="AC23" s="362"/>
      <c r="AD23" s="362"/>
      <c r="AE23" s="362"/>
      <c r="AF23" s="362"/>
      <c r="AG23" s="362"/>
      <c r="AH23" s="362"/>
    </row>
    <row r="24" spans="2:34" s="359" customFormat="1" ht="9" customHeight="1" x14ac:dyDescent="0.2">
      <c r="B24" s="453"/>
      <c r="C24" s="629"/>
      <c r="D24" s="360"/>
      <c r="E24" s="360"/>
      <c r="F24" s="360"/>
      <c r="G24" s="360"/>
      <c r="H24" s="360"/>
      <c r="I24" s="360"/>
      <c r="J24" s="360"/>
      <c r="K24" s="360"/>
      <c r="L24" s="360"/>
      <c r="M24" s="361"/>
      <c r="N24" s="902"/>
      <c r="O24" s="361"/>
      <c r="P24" s="903"/>
      <c r="Q24" s="903"/>
      <c r="R24" s="903"/>
      <c r="S24" s="903"/>
      <c r="T24" s="903"/>
      <c r="U24" s="903"/>
      <c r="V24" s="903"/>
      <c r="W24" s="604"/>
      <c r="X24" s="904"/>
      <c r="Y24" s="904"/>
      <c r="Z24" s="362"/>
      <c r="AA24" s="362"/>
      <c r="AB24" s="362"/>
      <c r="AC24" s="362"/>
      <c r="AD24" s="362"/>
      <c r="AE24" s="362"/>
      <c r="AF24" s="362"/>
      <c r="AG24" s="362"/>
      <c r="AH24" s="362"/>
    </row>
    <row r="25" spans="2:34" s="359" customFormat="1" ht="26.25" customHeight="1" x14ac:dyDescent="0.2">
      <c r="B25" s="453" t="s">
        <v>1041</v>
      </c>
      <c r="C25" s="629">
        <v>145032.90000000002</v>
      </c>
      <c r="D25" s="360" t="e">
        <f t="shared" ref="D25:I25" si="4">+D18+D15</f>
        <v>#REF!</v>
      </c>
      <c r="E25" s="360" t="e">
        <f t="shared" si="4"/>
        <v>#REF!</v>
      </c>
      <c r="F25" s="360" t="e">
        <f t="shared" si="4"/>
        <v>#REF!</v>
      </c>
      <c r="G25" s="360" t="e">
        <f t="shared" si="4"/>
        <v>#REF!</v>
      </c>
      <c r="H25" s="360" t="e">
        <f t="shared" si="4"/>
        <v>#REF!</v>
      </c>
      <c r="I25" s="360" t="e">
        <f t="shared" si="4"/>
        <v>#REF!</v>
      </c>
      <c r="J25" s="360" t="e">
        <f>+J18+J15</f>
        <v>#REF!</v>
      </c>
      <c r="K25" s="360" t="e">
        <f>+K18+K15</f>
        <v>#REF!</v>
      </c>
      <c r="L25" s="365" t="e">
        <f>+L18+L15</f>
        <v>#REF!</v>
      </c>
      <c r="M25" s="361"/>
      <c r="N25" s="910" t="e">
        <f t="shared" ref="N25:V25" si="5">+N18+N15</f>
        <v>#REF!</v>
      </c>
      <c r="O25" s="361" t="e">
        <f t="shared" si="5"/>
        <v>#REF!</v>
      </c>
      <c r="P25" s="903" t="e">
        <f t="shared" si="5"/>
        <v>#REF!</v>
      </c>
      <c r="Q25" s="903" t="e">
        <f t="shared" si="5"/>
        <v>#REF!</v>
      </c>
      <c r="R25" s="903" t="e">
        <f t="shared" si="5"/>
        <v>#REF!</v>
      </c>
      <c r="S25" s="903" t="e">
        <f t="shared" si="5"/>
        <v>#REF!</v>
      </c>
      <c r="T25" s="903" t="e">
        <f t="shared" si="5"/>
        <v>#REF!</v>
      </c>
      <c r="U25" s="903" t="e">
        <f t="shared" si="5"/>
        <v>#REF!</v>
      </c>
      <c r="V25" s="903" t="e">
        <f t="shared" si="5"/>
        <v>#REF!</v>
      </c>
      <c r="W25" s="604" t="s">
        <v>288</v>
      </c>
      <c r="X25" s="904"/>
      <c r="Y25" s="904"/>
      <c r="Z25" s="362"/>
      <c r="AA25" s="362"/>
      <c r="AB25" s="362"/>
      <c r="AC25" s="362"/>
      <c r="AD25" s="362"/>
      <c r="AE25" s="362"/>
      <c r="AF25" s="362"/>
      <c r="AG25" s="362"/>
      <c r="AH25" s="362"/>
    </row>
    <row r="26" spans="2:34" s="359" customFormat="1" ht="9" customHeight="1" x14ac:dyDescent="0.2">
      <c r="B26" s="453"/>
      <c r="C26" s="629"/>
      <c r="D26" s="360"/>
      <c r="E26" s="360"/>
      <c r="F26" s="360"/>
      <c r="G26" s="360"/>
      <c r="H26" s="360"/>
      <c r="I26" s="360"/>
      <c r="J26" s="360"/>
      <c r="K26" s="360"/>
      <c r="L26" s="360"/>
      <c r="M26" s="361"/>
      <c r="N26" s="902"/>
      <c r="O26" s="361"/>
      <c r="P26" s="903"/>
      <c r="Q26" s="903"/>
      <c r="R26" s="903"/>
      <c r="S26" s="903"/>
      <c r="T26" s="903"/>
      <c r="U26" s="903"/>
      <c r="V26" s="903"/>
      <c r="W26" s="604"/>
      <c r="X26" s="904"/>
      <c r="Y26" s="904"/>
      <c r="Z26" s="362"/>
      <c r="AA26" s="362"/>
      <c r="AB26" s="362"/>
      <c r="AC26" s="362"/>
      <c r="AD26" s="362"/>
      <c r="AE26" s="362"/>
      <c r="AF26" s="362"/>
      <c r="AG26" s="362"/>
      <c r="AH26" s="362"/>
    </row>
    <row r="27" spans="2:34" s="359" customFormat="1" ht="26.25" customHeight="1" x14ac:dyDescent="0.2">
      <c r="B27" s="453" t="s">
        <v>949</v>
      </c>
      <c r="C27" s="629">
        <v>83090.799999999988</v>
      </c>
      <c r="D27" s="360" t="e">
        <f t="shared" ref="D27:I27" si="6">+D28+D29</f>
        <v>#REF!</v>
      </c>
      <c r="E27" s="360" t="e">
        <f t="shared" si="6"/>
        <v>#REF!</v>
      </c>
      <c r="F27" s="360" t="e">
        <f t="shared" si="6"/>
        <v>#REF!</v>
      </c>
      <c r="G27" s="365" t="e">
        <f t="shared" si="6"/>
        <v>#REF!</v>
      </c>
      <c r="H27" s="360" t="e">
        <f t="shared" si="6"/>
        <v>#REF!</v>
      </c>
      <c r="I27" s="360" t="e">
        <f t="shared" si="6"/>
        <v>#REF!</v>
      </c>
      <c r="J27" s="360" t="e">
        <f>+J28+J29</f>
        <v>#REF!</v>
      </c>
      <c r="K27" s="360" t="e">
        <f>+K28+K29</f>
        <v>#REF!</v>
      </c>
      <c r="L27" s="365" t="e">
        <f>+L28+L29</f>
        <v>#REF!</v>
      </c>
      <c r="M27" s="361"/>
      <c r="N27" s="910" t="e">
        <f t="shared" ref="N27:V27" si="7">+N28+N29</f>
        <v>#REF!</v>
      </c>
      <c r="O27" s="361" t="e">
        <f t="shared" si="7"/>
        <v>#REF!</v>
      </c>
      <c r="P27" s="903" t="e">
        <f t="shared" si="7"/>
        <v>#REF!</v>
      </c>
      <c r="Q27" s="903" t="e">
        <f t="shared" si="7"/>
        <v>#REF!</v>
      </c>
      <c r="R27" s="903" t="e">
        <f t="shared" si="7"/>
        <v>#REF!</v>
      </c>
      <c r="S27" s="903" t="e">
        <f t="shared" si="7"/>
        <v>#REF!</v>
      </c>
      <c r="T27" s="903" t="e">
        <f t="shared" si="7"/>
        <v>#REF!</v>
      </c>
      <c r="U27" s="903" t="e">
        <f t="shared" si="7"/>
        <v>#REF!</v>
      </c>
      <c r="V27" s="903" t="e">
        <f t="shared" si="7"/>
        <v>#REF!</v>
      </c>
      <c r="W27" s="604" t="s">
        <v>829</v>
      </c>
      <c r="X27" s="904"/>
      <c r="Y27" s="904"/>
      <c r="Z27" s="362"/>
      <c r="AA27" s="362"/>
      <c r="AB27" s="362"/>
      <c r="AC27" s="362"/>
      <c r="AD27" s="362"/>
      <c r="AE27" s="362"/>
      <c r="AF27" s="362"/>
      <c r="AG27" s="362"/>
      <c r="AH27" s="362"/>
    </row>
    <row r="28" spans="2:34" s="364" customFormat="1" ht="26.25" customHeight="1" x14ac:dyDescent="0.2">
      <c r="B28" s="605" t="s">
        <v>1472</v>
      </c>
      <c r="C28" s="576">
        <v>29080</v>
      </c>
      <c r="D28" s="330" t="e">
        <f>#REF!-#REF!</f>
        <v>#REF!</v>
      </c>
      <c r="E28" s="330" t="e">
        <f>#REF!-#REF!</f>
        <v>#REF!</v>
      </c>
      <c r="F28" s="330" t="e">
        <f>#REF!-#REF!</f>
        <v>#REF!</v>
      </c>
      <c r="G28" s="330" t="e">
        <f>#REF!-#REF!</f>
        <v>#REF!</v>
      </c>
      <c r="H28" s="330" t="e">
        <f>#REF!-#REF!</f>
        <v>#REF!</v>
      </c>
      <c r="I28" s="330" t="e">
        <f>#REF!-#REF!</f>
        <v>#REF!</v>
      </c>
      <c r="J28" s="330" t="e">
        <f>#REF!-#REF!</f>
        <v>#REF!</v>
      </c>
      <c r="K28" s="330" t="e">
        <f>#REF!-#REF!</f>
        <v>#REF!</v>
      </c>
      <c r="L28" s="330" t="e">
        <f>#REF!-#REF!</f>
        <v>#REF!</v>
      </c>
      <c r="M28" s="328"/>
      <c r="N28" s="906" t="e">
        <f>#REF!-#REF!</f>
        <v>#REF!</v>
      </c>
      <c r="O28" s="328" t="e">
        <f>#REF!-#REF!</f>
        <v>#REF!</v>
      </c>
      <c r="P28" s="907" t="e">
        <f>#REF!-#REF!</f>
        <v>#REF!</v>
      </c>
      <c r="Q28" s="907" t="e">
        <f>#REF!-#REF!</f>
        <v>#REF!</v>
      </c>
      <c r="R28" s="907" t="e">
        <f>#REF!-#REF!</f>
        <v>#REF!</v>
      </c>
      <c r="S28" s="907" t="e">
        <f>#REF!-#REF!</f>
        <v>#REF!</v>
      </c>
      <c r="T28" s="907" t="e">
        <f>#REF!-#REF!</f>
        <v>#REF!</v>
      </c>
      <c r="U28" s="907" t="e">
        <f>#REF!-#REF!</f>
        <v>#REF!</v>
      </c>
      <c r="V28" s="907" t="e">
        <f>#REF!-#REF!</f>
        <v>#REF!</v>
      </c>
      <c r="W28" s="606" t="s">
        <v>1473</v>
      </c>
      <c r="X28" s="904"/>
      <c r="Y28" s="904"/>
      <c r="Z28" s="362"/>
      <c r="AA28" s="362"/>
      <c r="AB28" s="362"/>
      <c r="AC28" s="362"/>
      <c r="AD28" s="362"/>
      <c r="AE28" s="362"/>
      <c r="AF28" s="362"/>
      <c r="AG28" s="362"/>
      <c r="AH28" s="362"/>
    </row>
    <row r="29" spans="2:34" s="364" customFormat="1" ht="26.25" customHeight="1" x14ac:dyDescent="0.2">
      <c r="B29" s="605" t="s">
        <v>932</v>
      </c>
      <c r="C29" s="576">
        <v>54010.799999999988</v>
      </c>
      <c r="D29" s="330" t="e">
        <f>+#REF!-#REF!</f>
        <v>#REF!</v>
      </c>
      <c r="E29" s="330" t="e">
        <f>+#REF!-#REF!</f>
        <v>#REF!</v>
      </c>
      <c r="F29" s="330" t="e">
        <f>+#REF!-#REF!</f>
        <v>#REF!</v>
      </c>
      <c r="G29" s="905" t="e">
        <f>+#REF!-#REF!</f>
        <v>#REF!</v>
      </c>
      <c r="H29" s="330" t="e">
        <f>+#REF!-#REF!</f>
        <v>#REF!</v>
      </c>
      <c r="I29" s="330" t="e">
        <f>+#REF!-#REF!</f>
        <v>#REF!</v>
      </c>
      <c r="J29" s="330" t="e">
        <f>+#REF!-#REF!</f>
        <v>#REF!</v>
      </c>
      <c r="K29" s="330" t="e">
        <f>+#REF!-#REF!</f>
        <v>#REF!</v>
      </c>
      <c r="L29" s="905" t="e">
        <f>+#REF!-#REF!</f>
        <v>#REF!</v>
      </c>
      <c r="M29" s="328"/>
      <c r="N29" s="909" t="e">
        <f>+#REF!-#REF!</f>
        <v>#REF!</v>
      </c>
      <c r="O29" s="328" t="e">
        <f>+#REF!-#REF!</f>
        <v>#REF!</v>
      </c>
      <c r="P29" s="907" t="e">
        <f>+#REF!-#REF!</f>
        <v>#REF!</v>
      </c>
      <c r="Q29" s="907" t="e">
        <f>+#REF!-#REF!</f>
        <v>#REF!</v>
      </c>
      <c r="R29" s="907" t="e">
        <f>+#REF!-#REF!</f>
        <v>#REF!</v>
      </c>
      <c r="S29" s="907" t="e">
        <f>+#REF!-#REF!</f>
        <v>#REF!</v>
      </c>
      <c r="T29" s="907" t="e">
        <f>+#REF!-#REF!</f>
        <v>#REF!</v>
      </c>
      <c r="U29" s="907" t="e">
        <f>+#REF!-#REF!</f>
        <v>#REF!</v>
      </c>
      <c r="V29" s="907" t="e">
        <f>+#REF!-#REF!</f>
        <v>#REF!</v>
      </c>
      <c r="W29" s="606" t="s">
        <v>1450</v>
      </c>
      <c r="X29" s="904"/>
      <c r="Y29" s="904"/>
      <c r="Z29" s="362"/>
      <c r="AA29" s="362"/>
      <c r="AB29" s="362"/>
      <c r="AC29" s="362"/>
      <c r="AD29" s="362"/>
      <c r="AE29" s="362"/>
      <c r="AF29" s="362"/>
      <c r="AG29" s="362"/>
      <c r="AH29" s="362"/>
    </row>
    <row r="30" spans="2:34" s="359" customFormat="1" ht="26.25" customHeight="1" x14ac:dyDescent="0.2">
      <c r="B30" s="453" t="s">
        <v>774</v>
      </c>
      <c r="C30" s="629">
        <v>61943</v>
      </c>
      <c r="D30" s="360" t="e">
        <f t="shared" ref="D30:J30" si="8">+D31+D32+D33+D34</f>
        <v>#REF!</v>
      </c>
      <c r="E30" s="360" t="e">
        <f t="shared" si="8"/>
        <v>#REF!</v>
      </c>
      <c r="F30" s="360" t="e">
        <f t="shared" si="8"/>
        <v>#REF!</v>
      </c>
      <c r="G30" s="360" t="e">
        <f t="shared" si="8"/>
        <v>#REF!</v>
      </c>
      <c r="H30" s="360" t="e">
        <f t="shared" si="8"/>
        <v>#REF!</v>
      </c>
      <c r="I30" s="360" t="e">
        <f t="shared" si="8"/>
        <v>#REF!</v>
      </c>
      <c r="J30" s="360" t="e">
        <f t="shared" si="8"/>
        <v>#REF!</v>
      </c>
      <c r="K30" s="360" t="e">
        <f>+K31+K32+K33+K34</f>
        <v>#REF!</v>
      </c>
      <c r="L30" s="365" t="e">
        <f>+L31+L32+L33+L34</f>
        <v>#REF!</v>
      </c>
      <c r="M30" s="361"/>
      <c r="N30" s="910" t="e">
        <f t="shared" ref="N30:V30" si="9">+N31+N32+N33+N34</f>
        <v>#REF!</v>
      </c>
      <c r="O30" s="361" t="e">
        <f t="shared" si="9"/>
        <v>#REF!</v>
      </c>
      <c r="P30" s="903" t="e">
        <f t="shared" si="9"/>
        <v>#REF!</v>
      </c>
      <c r="Q30" s="903" t="e">
        <f t="shared" si="9"/>
        <v>#REF!</v>
      </c>
      <c r="R30" s="903" t="e">
        <f t="shared" si="9"/>
        <v>#REF!</v>
      </c>
      <c r="S30" s="903" t="e">
        <f t="shared" si="9"/>
        <v>#REF!</v>
      </c>
      <c r="T30" s="903" t="e">
        <f t="shared" si="9"/>
        <v>#REF!</v>
      </c>
      <c r="U30" s="903" t="e">
        <f t="shared" si="9"/>
        <v>#REF!</v>
      </c>
      <c r="V30" s="903" t="e">
        <f t="shared" si="9"/>
        <v>#REF!</v>
      </c>
      <c r="W30" s="604" t="s">
        <v>262</v>
      </c>
      <c r="X30" s="904"/>
      <c r="Y30" s="904"/>
      <c r="Z30" s="362"/>
      <c r="AA30" s="362"/>
      <c r="AB30" s="362"/>
      <c r="AC30" s="362"/>
      <c r="AD30" s="362"/>
      <c r="AE30" s="362"/>
      <c r="AF30" s="362"/>
      <c r="AG30" s="362"/>
      <c r="AH30" s="362"/>
    </row>
    <row r="31" spans="2:34" s="359" customFormat="1" ht="26.25" customHeight="1" x14ac:dyDescent="0.2">
      <c r="B31" s="605" t="s">
        <v>1196</v>
      </c>
      <c r="C31" s="576">
        <v>-674</v>
      </c>
      <c r="D31" s="330" t="e">
        <f>+#REF!-#REF!</f>
        <v>#REF!</v>
      </c>
      <c r="E31" s="330" t="e">
        <f>+#REF!-#REF!</f>
        <v>#REF!</v>
      </c>
      <c r="F31" s="330" t="e">
        <f>+#REF!-#REF!</f>
        <v>#REF!</v>
      </c>
      <c r="G31" s="330" t="e">
        <f>+#REF!-#REF!</f>
        <v>#REF!</v>
      </c>
      <c r="H31" s="330" t="e">
        <f>+#REF!-#REF!</f>
        <v>#REF!</v>
      </c>
      <c r="I31" s="330" t="e">
        <f>+#REF!-#REF!</f>
        <v>#REF!</v>
      </c>
      <c r="J31" s="330" t="e">
        <f>+#REF!-#REF!</f>
        <v>#REF!</v>
      </c>
      <c r="K31" s="330" t="e">
        <f>+#REF!-#REF!</f>
        <v>#REF!</v>
      </c>
      <c r="L31" s="905" t="e">
        <f>+#REF!-#REF!</f>
        <v>#REF!</v>
      </c>
      <c r="M31" s="328"/>
      <c r="N31" s="909" t="e">
        <f>+#REF!-#REF!</f>
        <v>#REF!</v>
      </c>
      <c r="O31" s="328" t="e">
        <f>+#REF!-#REF!</f>
        <v>#REF!</v>
      </c>
      <c r="P31" s="907" t="e">
        <f>+#REF!-#REF!</f>
        <v>#REF!</v>
      </c>
      <c r="Q31" s="907" t="e">
        <f>+#REF!-#REF!</f>
        <v>#REF!</v>
      </c>
      <c r="R31" s="907" t="e">
        <f>+#REF!-#REF!</f>
        <v>#REF!</v>
      </c>
      <c r="S31" s="907" t="e">
        <f>+#REF!-#REF!</f>
        <v>#REF!</v>
      </c>
      <c r="T31" s="907" t="e">
        <f>+#REF!-#REF!</f>
        <v>#REF!</v>
      </c>
      <c r="U31" s="907" t="e">
        <f>+#REF!-#REF!</f>
        <v>#REF!</v>
      </c>
      <c r="V31" s="907" t="e">
        <f>+#REF!-#REF!</f>
        <v>#REF!</v>
      </c>
      <c r="W31" s="606" t="s">
        <v>1452</v>
      </c>
      <c r="X31" s="904"/>
      <c r="Y31" s="904"/>
      <c r="Z31" s="362"/>
      <c r="AA31" s="362"/>
      <c r="AB31" s="362"/>
      <c r="AC31" s="362"/>
      <c r="AD31" s="362"/>
      <c r="AE31" s="362"/>
      <c r="AF31" s="362"/>
      <c r="AG31" s="362"/>
      <c r="AH31" s="362"/>
    </row>
    <row r="32" spans="2:34" s="359" customFormat="1" ht="26.25" customHeight="1" x14ac:dyDescent="0.2">
      <c r="B32" s="605" t="s">
        <v>1197</v>
      </c>
      <c r="C32" s="576">
        <v>45385</v>
      </c>
      <c r="D32" s="330" t="e">
        <f>#REF!-#REF!</f>
        <v>#REF!</v>
      </c>
      <c r="E32" s="330" t="e">
        <f>#REF!-#REF!</f>
        <v>#REF!</v>
      </c>
      <c r="F32" s="905" t="e">
        <f>#REF!-#REF!</f>
        <v>#REF!</v>
      </c>
      <c r="G32" s="905" t="e">
        <f>#REF!-#REF!</f>
        <v>#REF!</v>
      </c>
      <c r="H32" s="905" t="e">
        <f>#REF!-#REF!</f>
        <v>#REF!</v>
      </c>
      <c r="I32" s="330" t="e">
        <f>#REF!-#REF!</f>
        <v>#REF!</v>
      </c>
      <c r="J32" s="330" t="e">
        <f>#REF!-#REF!</f>
        <v>#REF!</v>
      </c>
      <c r="K32" s="330" t="e">
        <f>#REF!-#REF!</f>
        <v>#REF!</v>
      </c>
      <c r="L32" s="905" t="e">
        <f>#REF!-#REF!</f>
        <v>#REF!</v>
      </c>
      <c r="M32" s="328"/>
      <c r="N32" s="909" t="e">
        <f>#REF!-#REF!</f>
        <v>#REF!</v>
      </c>
      <c r="O32" s="328" t="e">
        <f>#REF!-#REF!</f>
        <v>#REF!</v>
      </c>
      <c r="P32" s="907" t="e">
        <f>#REF!-#REF!</f>
        <v>#REF!</v>
      </c>
      <c r="Q32" s="907" t="e">
        <f>#REF!-#REF!</f>
        <v>#REF!</v>
      </c>
      <c r="R32" s="907" t="e">
        <f>#REF!-#REF!</f>
        <v>#REF!</v>
      </c>
      <c r="S32" s="907" t="e">
        <f>#REF!-#REF!</f>
        <v>#REF!</v>
      </c>
      <c r="T32" s="907" t="e">
        <f>#REF!-#REF!</f>
        <v>#REF!</v>
      </c>
      <c r="U32" s="907" t="e">
        <f>#REF!-#REF!</f>
        <v>#REF!</v>
      </c>
      <c r="V32" s="907" t="e">
        <f>#REF!-#REF!</f>
        <v>#REF!</v>
      </c>
      <c r="W32" s="606" t="s">
        <v>1453</v>
      </c>
      <c r="X32" s="904"/>
      <c r="Y32" s="904"/>
      <c r="Z32" s="362"/>
      <c r="AA32" s="362"/>
      <c r="AB32" s="362"/>
      <c r="AC32" s="362"/>
      <c r="AD32" s="362"/>
      <c r="AE32" s="362"/>
      <c r="AF32" s="362"/>
      <c r="AG32" s="362"/>
      <c r="AH32" s="362"/>
    </row>
    <row r="33" spans="2:34" s="359" customFormat="1" ht="26.25" customHeight="1" x14ac:dyDescent="0.2">
      <c r="B33" s="605" t="s">
        <v>710</v>
      </c>
      <c r="C33" s="576">
        <v>10125</v>
      </c>
      <c r="D33" s="330" t="e">
        <f>+#REF!-#REF!</f>
        <v>#REF!</v>
      </c>
      <c r="E33" s="330" t="e">
        <f>+#REF!-#REF!</f>
        <v>#REF!</v>
      </c>
      <c r="F33" s="330" t="e">
        <f>+#REF!-#REF!</f>
        <v>#REF!</v>
      </c>
      <c r="G33" s="330" t="e">
        <f>+#REF!-#REF!</f>
        <v>#REF!</v>
      </c>
      <c r="H33" s="330" t="e">
        <f>+#REF!-#REF!</f>
        <v>#REF!</v>
      </c>
      <c r="I33" s="905" t="e">
        <f>+#REF!-#REF!</f>
        <v>#REF!</v>
      </c>
      <c r="J33" s="905" t="e">
        <f>+#REF!-#REF!</f>
        <v>#REF!</v>
      </c>
      <c r="K33" s="905" t="e">
        <f>+#REF!-#REF!</f>
        <v>#REF!</v>
      </c>
      <c r="L33" s="905" t="e">
        <f>+#REF!-#REF!</f>
        <v>#REF!</v>
      </c>
      <c r="M33" s="328"/>
      <c r="N33" s="906" t="e">
        <f>+#REF!-#REF!</f>
        <v>#REF!</v>
      </c>
      <c r="O33" s="328" t="e">
        <f>+#REF!-#REF!</f>
        <v>#REF!</v>
      </c>
      <c r="P33" s="907" t="e">
        <f>+#REF!-#REF!</f>
        <v>#REF!</v>
      </c>
      <c r="Q33" s="907" t="e">
        <f>+#REF!-#REF!</f>
        <v>#REF!</v>
      </c>
      <c r="R33" s="907" t="e">
        <f>+#REF!-#REF!</f>
        <v>#REF!</v>
      </c>
      <c r="S33" s="907" t="e">
        <f>+#REF!-#REF!</f>
        <v>#REF!</v>
      </c>
      <c r="T33" s="907" t="e">
        <f>+#REF!-#REF!</f>
        <v>#REF!</v>
      </c>
      <c r="U33" s="907" t="e">
        <f>+#REF!-#REF!</f>
        <v>#REF!</v>
      </c>
      <c r="V33" s="907" t="e">
        <f>+#REF!-#REF!</f>
        <v>#REF!</v>
      </c>
      <c r="W33" s="606" t="s">
        <v>788</v>
      </c>
      <c r="X33" s="904"/>
      <c r="Y33" s="904"/>
      <c r="Z33" s="362"/>
      <c r="AA33" s="362"/>
      <c r="AB33" s="362"/>
      <c r="AC33" s="362"/>
      <c r="AD33" s="362"/>
      <c r="AE33" s="362"/>
      <c r="AF33" s="362"/>
      <c r="AG33" s="362"/>
      <c r="AH33" s="362"/>
    </row>
    <row r="34" spans="2:34" s="359" customFormat="1" ht="26.25" customHeight="1" x14ac:dyDescent="0.2">
      <c r="B34" s="605" t="s">
        <v>847</v>
      </c>
      <c r="C34" s="576">
        <v>7107</v>
      </c>
      <c r="D34" s="330" t="e">
        <f>+#REF!-#REF!</f>
        <v>#REF!</v>
      </c>
      <c r="E34" s="330" t="e">
        <f>+#REF!-#REF!</f>
        <v>#REF!</v>
      </c>
      <c r="F34" s="330" t="e">
        <f>+#REF!-#REF!</f>
        <v>#REF!</v>
      </c>
      <c r="G34" s="330" t="e">
        <f>+#REF!-#REF!</f>
        <v>#REF!</v>
      </c>
      <c r="H34" s="330" t="e">
        <f>+#REF!-#REF!</f>
        <v>#REF!</v>
      </c>
      <c r="I34" s="905" t="e">
        <f>+#REF!-#REF!</f>
        <v>#REF!</v>
      </c>
      <c r="J34" s="905" t="e">
        <f>+#REF!-#REF!</f>
        <v>#REF!</v>
      </c>
      <c r="K34" s="905" t="e">
        <f>+#REF!-#REF!</f>
        <v>#REF!</v>
      </c>
      <c r="L34" s="330" t="e">
        <f>+#REF!-#REF!</f>
        <v>#REF!</v>
      </c>
      <c r="M34" s="328"/>
      <c r="N34" s="906" t="e">
        <f>+#REF!-#REF!</f>
        <v>#REF!</v>
      </c>
      <c r="O34" s="328" t="e">
        <f>+#REF!-#REF!</f>
        <v>#REF!</v>
      </c>
      <c r="P34" s="907" t="e">
        <f>+#REF!-#REF!</f>
        <v>#REF!</v>
      </c>
      <c r="Q34" s="907" t="e">
        <f>+#REF!-#REF!</f>
        <v>#REF!</v>
      </c>
      <c r="R34" s="907" t="e">
        <f>+#REF!-#REF!</f>
        <v>#REF!</v>
      </c>
      <c r="S34" s="907" t="e">
        <f>+#REF!-#REF!</f>
        <v>#REF!</v>
      </c>
      <c r="T34" s="907" t="e">
        <f>+#REF!-#REF!</f>
        <v>#REF!</v>
      </c>
      <c r="U34" s="907" t="e">
        <f>+#REF!-#REF!</f>
        <v>#REF!</v>
      </c>
      <c r="V34" s="907" t="e">
        <f>+#REF!-#REF!</f>
        <v>#REF!</v>
      </c>
      <c r="W34" s="606" t="s">
        <v>313</v>
      </c>
      <c r="X34" s="904"/>
      <c r="Y34" s="904"/>
      <c r="Z34" s="362"/>
      <c r="AA34" s="362"/>
      <c r="AB34" s="362"/>
      <c r="AC34" s="362"/>
      <c r="AD34" s="362"/>
      <c r="AE34" s="362"/>
      <c r="AF34" s="362"/>
      <c r="AG34" s="362"/>
      <c r="AH34" s="362"/>
    </row>
    <row r="35" spans="2:34" s="359" customFormat="1" ht="15" customHeight="1" thickBot="1" x14ac:dyDescent="0.25">
      <c r="B35" s="625"/>
      <c r="C35" s="911"/>
      <c r="D35" s="912"/>
      <c r="E35" s="912"/>
      <c r="F35" s="912"/>
      <c r="G35" s="912"/>
      <c r="H35" s="912"/>
      <c r="I35" s="912"/>
      <c r="J35" s="912"/>
      <c r="K35" s="912"/>
      <c r="L35" s="912"/>
      <c r="M35" s="913"/>
      <c r="N35" s="914"/>
      <c r="O35" s="913"/>
      <c r="P35" s="915"/>
      <c r="Q35" s="915"/>
      <c r="R35" s="915"/>
      <c r="S35" s="915"/>
      <c r="T35" s="915"/>
      <c r="U35" s="915"/>
      <c r="V35" s="915"/>
      <c r="W35" s="935"/>
      <c r="X35" s="904"/>
      <c r="Y35" s="904"/>
      <c r="Z35" s="362"/>
      <c r="AA35" s="362"/>
      <c r="AB35" s="362"/>
      <c r="AC35" s="362"/>
      <c r="AD35" s="362"/>
      <c r="AE35" s="362"/>
      <c r="AF35" s="362"/>
      <c r="AG35" s="362"/>
      <c r="AH35" s="362"/>
    </row>
    <row r="36" spans="2:34" s="364" customFormat="1" ht="15" customHeight="1" thickTop="1" x14ac:dyDescent="0.2">
      <c r="B36" s="605"/>
      <c r="C36" s="917"/>
      <c r="D36" s="918"/>
      <c r="E36" s="918"/>
      <c r="F36" s="918"/>
      <c r="G36" s="918"/>
      <c r="H36" s="918"/>
      <c r="I36" s="918"/>
      <c r="J36" s="918"/>
      <c r="K36" s="918"/>
      <c r="L36" s="918"/>
      <c r="M36" s="919"/>
      <c r="N36" s="920"/>
      <c r="O36" s="919"/>
      <c r="P36" s="921"/>
      <c r="Q36" s="921"/>
      <c r="R36" s="921"/>
      <c r="S36" s="921"/>
      <c r="T36" s="921"/>
      <c r="U36" s="921"/>
      <c r="V36" s="921"/>
      <c r="W36" s="606"/>
      <c r="X36" s="904"/>
      <c r="Y36" s="904"/>
      <c r="Z36" s="362"/>
      <c r="AA36" s="362"/>
      <c r="AB36" s="362"/>
      <c r="AC36" s="362"/>
      <c r="AD36" s="362"/>
      <c r="AE36" s="362"/>
      <c r="AF36" s="362"/>
      <c r="AG36" s="362"/>
      <c r="AH36" s="362"/>
    </row>
    <row r="37" spans="2:34" s="364" customFormat="1" ht="23.1" customHeight="1" x14ac:dyDescent="0.2">
      <c r="B37" s="454" t="s">
        <v>1463</v>
      </c>
      <c r="C37" s="922"/>
      <c r="D37" s="922"/>
      <c r="E37" s="922"/>
      <c r="F37" s="922"/>
      <c r="G37" s="922"/>
      <c r="H37" s="922"/>
      <c r="I37" s="922"/>
      <c r="J37" s="922"/>
      <c r="K37" s="922"/>
      <c r="L37" s="922"/>
      <c r="M37" s="878"/>
      <c r="N37" s="885"/>
      <c r="O37" s="878"/>
      <c r="P37" s="923"/>
      <c r="Q37" s="923"/>
      <c r="R37" s="923"/>
      <c r="S37" s="923"/>
      <c r="T37" s="923"/>
      <c r="U37" s="923"/>
      <c r="V37" s="923"/>
      <c r="W37" s="378" t="s">
        <v>729</v>
      </c>
      <c r="X37" s="904"/>
      <c r="Y37" s="904"/>
      <c r="Z37" s="362"/>
      <c r="AA37" s="362"/>
      <c r="AB37" s="362"/>
      <c r="AC37" s="362"/>
      <c r="AD37" s="362"/>
      <c r="AE37" s="362"/>
      <c r="AF37" s="362"/>
      <c r="AG37" s="362"/>
      <c r="AH37" s="362"/>
    </row>
    <row r="38" spans="2:34" s="359" customFormat="1" ht="9" customHeight="1" x14ac:dyDescent="0.2">
      <c r="B38" s="453"/>
      <c r="C38" s="922"/>
      <c r="D38" s="922"/>
      <c r="E38" s="922"/>
      <c r="F38" s="922"/>
      <c r="G38" s="922"/>
      <c r="H38" s="922"/>
      <c r="I38" s="922"/>
      <c r="J38" s="922"/>
      <c r="K38" s="922"/>
      <c r="L38" s="922"/>
      <c r="M38" s="878"/>
      <c r="N38" s="885"/>
      <c r="O38" s="878"/>
      <c r="P38" s="923"/>
      <c r="Q38" s="923"/>
      <c r="R38" s="923"/>
      <c r="S38" s="923"/>
      <c r="T38" s="923"/>
      <c r="U38" s="923"/>
      <c r="V38" s="923"/>
      <c r="W38" s="604"/>
      <c r="X38" s="904"/>
      <c r="Y38" s="904"/>
      <c r="Z38" s="362"/>
      <c r="AA38" s="362"/>
      <c r="AB38" s="362"/>
      <c r="AC38" s="362"/>
      <c r="AD38" s="362"/>
      <c r="AE38" s="362"/>
      <c r="AF38" s="362"/>
      <c r="AG38" s="362"/>
      <c r="AH38" s="362"/>
    </row>
    <row r="39" spans="2:34" s="359" customFormat="1" ht="26.25" customHeight="1" x14ac:dyDescent="0.2">
      <c r="B39" s="453" t="s">
        <v>175</v>
      </c>
      <c r="C39" s="924">
        <v>13.303556635438474</v>
      </c>
      <c r="D39" s="924" t="e">
        <f>+(#REF!/#REF!-1)*100</f>
        <v>#REF!</v>
      </c>
      <c r="E39" s="924" t="e">
        <f>+(#REF!/#REF!-1)*100</f>
        <v>#REF!</v>
      </c>
      <c r="F39" s="924" t="e">
        <f>+(#REF!/#REF!-1)*100</f>
        <v>#REF!</v>
      </c>
      <c r="G39" s="924" t="e">
        <f>+(#REF!/#REF!-1)*100</f>
        <v>#REF!</v>
      </c>
      <c r="H39" s="924" t="e">
        <f>+(#REF!/#REF!-1)*100</f>
        <v>#REF!</v>
      </c>
      <c r="I39" s="924" t="e">
        <f>+(#REF!/#REF!-1)*100</f>
        <v>#REF!</v>
      </c>
      <c r="J39" s="924" t="e">
        <f>+(#REF!/#REF!-1)*100</f>
        <v>#REF!</v>
      </c>
      <c r="K39" s="924" t="e">
        <f>+(#REF!/#REF!-1)*100</f>
        <v>#REF!</v>
      </c>
      <c r="L39" s="924" t="e">
        <f>+(#REF!/#REF!-1)*100</f>
        <v>#REF!</v>
      </c>
      <c r="M39" s="925"/>
      <c r="N39" s="926" t="e">
        <f>+(#REF!/#REF!-1)*100</f>
        <v>#REF!</v>
      </c>
      <c r="O39" s="925" t="e">
        <f>+(#REF!/#REF!-1)*100</f>
        <v>#REF!</v>
      </c>
      <c r="P39" s="927" t="e">
        <f>+(#REF!/#REF!-1)*100</f>
        <v>#REF!</v>
      </c>
      <c r="Q39" s="927" t="e">
        <f>+(#REF!/#REF!-1)*100</f>
        <v>#REF!</v>
      </c>
      <c r="R39" s="927" t="e">
        <f>+(#REF!/#REF!-1)*100</f>
        <v>#REF!</v>
      </c>
      <c r="S39" s="927" t="e">
        <f>+(#REF!/#REF!-1)*100</f>
        <v>#REF!</v>
      </c>
      <c r="T39" s="927" t="e">
        <f>+(#REF!/#REF!-1)*100</f>
        <v>#REF!</v>
      </c>
      <c r="U39" s="927" t="e">
        <f>+(#REF!/#REF!-1)*100</f>
        <v>#REF!</v>
      </c>
      <c r="V39" s="927" t="e">
        <f>+(#REF!/#REF!-1)*100</f>
        <v>#REF!</v>
      </c>
      <c r="W39" s="604" t="s">
        <v>875</v>
      </c>
      <c r="X39" s="904"/>
      <c r="Y39" s="904"/>
      <c r="Z39" s="362"/>
      <c r="AA39" s="362"/>
      <c r="AB39" s="362"/>
      <c r="AC39" s="362"/>
      <c r="AD39" s="362"/>
      <c r="AE39" s="362"/>
      <c r="AF39" s="362"/>
      <c r="AG39" s="362"/>
      <c r="AH39" s="362"/>
    </row>
    <row r="40" spans="2:34" s="364" customFormat="1" ht="26.25" customHeight="1" x14ac:dyDescent="0.2">
      <c r="B40" s="605" t="s">
        <v>1131</v>
      </c>
      <c r="C40" s="875">
        <v>6.9022821399667755</v>
      </c>
      <c r="D40" s="875" t="e">
        <f>+(#REF!/#REF!-1)*100</f>
        <v>#REF!</v>
      </c>
      <c r="E40" s="875" t="e">
        <f>+(#REF!/#REF!-1)*100</f>
        <v>#REF!</v>
      </c>
      <c r="F40" s="875" t="e">
        <f>+(#REF!/#REF!-1)*100</f>
        <v>#REF!</v>
      </c>
      <c r="G40" s="875" t="e">
        <f>+(#REF!/#REF!-1)*100</f>
        <v>#REF!</v>
      </c>
      <c r="H40" s="875" t="e">
        <f>+(#REF!/#REF!-1)*100</f>
        <v>#REF!</v>
      </c>
      <c r="I40" s="875" t="e">
        <f>+(#REF!/#REF!-1)*100</f>
        <v>#REF!</v>
      </c>
      <c r="J40" s="875" t="e">
        <f>+(#REF!/#REF!-1)*100</f>
        <v>#REF!</v>
      </c>
      <c r="K40" s="875" t="e">
        <f>+(#REF!/#REF!-1)*100</f>
        <v>#REF!</v>
      </c>
      <c r="L40" s="875" t="e">
        <f>+(#REF!/#REF!-1)*100</f>
        <v>#REF!</v>
      </c>
      <c r="M40" s="876"/>
      <c r="N40" s="877" t="e">
        <f>+(#REF!/#REF!-1)*100</f>
        <v>#REF!</v>
      </c>
      <c r="O40" s="876" t="e">
        <f>+(#REF!/#REF!-1)*100</f>
        <v>#REF!</v>
      </c>
      <c r="P40" s="928" t="e">
        <f>+(#REF!/#REF!-1)*100</f>
        <v>#REF!</v>
      </c>
      <c r="Q40" s="928" t="e">
        <f>+(#REF!/#REF!-1)*100</f>
        <v>#REF!</v>
      </c>
      <c r="R40" s="928" t="e">
        <f>+(#REF!/#REF!-1)*100</f>
        <v>#REF!</v>
      </c>
      <c r="S40" s="928" t="e">
        <f>+(#REF!/#REF!-1)*100</f>
        <v>#REF!</v>
      </c>
      <c r="T40" s="928" t="e">
        <f>+(#REF!/#REF!-1)*100</f>
        <v>#REF!</v>
      </c>
      <c r="U40" s="928" t="e">
        <f>+(#REF!/#REF!-1)*100</f>
        <v>#REF!</v>
      </c>
      <c r="V40" s="928" t="e">
        <f>+(#REF!/#REF!-1)*100</f>
        <v>#REF!</v>
      </c>
      <c r="W40" s="606" t="s">
        <v>1132</v>
      </c>
      <c r="X40" s="904"/>
      <c r="Y40" s="904"/>
      <c r="Z40" s="362"/>
      <c r="AA40" s="362"/>
      <c r="AB40" s="362"/>
      <c r="AC40" s="362"/>
      <c r="AD40" s="362"/>
      <c r="AE40" s="362"/>
      <c r="AF40" s="362"/>
      <c r="AG40" s="362"/>
      <c r="AH40" s="362"/>
    </row>
    <row r="41" spans="2:34" s="364" customFormat="1" ht="26.25" customHeight="1" x14ac:dyDescent="0.2">
      <c r="B41" s="605" t="s">
        <v>1495</v>
      </c>
      <c r="C41" s="875">
        <v>14.492372646677554</v>
      </c>
      <c r="D41" s="875" t="e">
        <f>+(#REF!/#REF!-1)*100</f>
        <v>#REF!</v>
      </c>
      <c r="E41" s="875" t="e">
        <f>+(#REF!/#REF!-1)*100</f>
        <v>#REF!</v>
      </c>
      <c r="F41" s="875" t="e">
        <f>+(#REF!/#REF!-1)*100</f>
        <v>#REF!</v>
      </c>
      <c r="G41" s="875" t="e">
        <f>+(#REF!/#REF!-1)*100</f>
        <v>#REF!</v>
      </c>
      <c r="H41" s="875" t="e">
        <f>+(#REF!/#REF!-1)*100</f>
        <v>#REF!</v>
      </c>
      <c r="I41" s="875" t="e">
        <f>+(#REF!/#REF!-1)*100</f>
        <v>#REF!</v>
      </c>
      <c r="J41" s="875" t="e">
        <f>+(#REF!/#REF!-1)*100</f>
        <v>#REF!</v>
      </c>
      <c r="K41" s="875" t="e">
        <f>+(#REF!/#REF!-1)*100</f>
        <v>#REF!</v>
      </c>
      <c r="L41" s="875" t="e">
        <f>+(#REF!/#REF!-1)*100</f>
        <v>#REF!</v>
      </c>
      <c r="M41" s="876"/>
      <c r="N41" s="877" t="e">
        <f>+(#REF!/#REF!-1)*100</f>
        <v>#REF!</v>
      </c>
      <c r="O41" s="876" t="e">
        <f>+(#REF!/#REF!-1)*100</f>
        <v>#REF!</v>
      </c>
      <c r="P41" s="928" t="e">
        <f>+(#REF!/#REF!-1)*100</f>
        <v>#REF!</v>
      </c>
      <c r="Q41" s="928" t="e">
        <f>+(#REF!/#REF!-1)*100</f>
        <v>#REF!</v>
      </c>
      <c r="R41" s="928" t="e">
        <f>+(#REF!/#REF!-1)*100</f>
        <v>#REF!</v>
      </c>
      <c r="S41" s="928" t="e">
        <f>+(#REF!/#REF!-1)*100</f>
        <v>#REF!</v>
      </c>
      <c r="T41" s="928" t="e">
        <f>+(#REF!/#REF!-1)*100</f>
        <v>#REF!</v>
      </c>
      <c r="U41" s="928" t="e">
        <f>+(#REF!/#REF!-1)*100</f>
        <v>#REF!</v>
      </c>
      <c r="V41" s="928" t="e">
        <f>+(#REF!/#REF!-1)*100</f>
        <v>#REF!</v>
      </c>
      <c r="W41" s="606" t="s">
        <v>877</v>
      </c>
      <c r="X41" s="904"/>
      <c r="Y41" s="904"/>
      <c r="Z41" s="362"/>
      <c r="AA41" s="362"/>
      <c r="AB41" s="362"/>
      <c r="AC41" s="362"/>
      <c r="AD41" s="362"/>
      <c r="AE41" s="362"/>
      <c r="AF41" s="362"/>
      <c r="AG41" s="362"/>
      <c r="AH41" s="362"/>
    </row>
    <row r="42" spans="2:34" s="359" customFormat="1" ht="26.25" customHeight="1" x14ac:dyDescent="0.2">
      <c r="B42" s="453" t="s">
        <v>878</v>
      </c>
      <c r="C42" s="924">
        <v>47.61330972639368</v>
      </c>
      <c r="D42" s="924" t="e">
        <f>+(#REF!/#REF!-1)*100</f>
        <v>#REF!</v>
      </c>
      <c r="E42" s="924" t="e">
        <f>+(#REF!/#REF!-1)*100</f>
        <v>#REF!</v>
      </c>
      <c r="F42" s="924" t="e">
        <f>+(#REF!/#REF!-1)*100</f>
        <v>#REF!</v>
      </c>
      <c r="G42" s="924" t="e">
        <f>+(#REF!/#REF!-1)*100</f>
        <v>#REF!</v>
      </c>
      <c r="H42" s="924" t="e">
        <f>+(#REF!/#REF!-1)*100</f>
        <v>#REF!</v>
      </c>
      <c r="I42" s="924" t="e">
        <f>+(#REF!/#REF!-1)*100</f>
        <v>#REF!</v>
      </c>
      <c r="J42" s="924" t="e">
        <f>+(#REF!/#REF!-1)*100</f>
        <v>#REF!</v>
      </c>
      <c r="K42" s="924" t="e">
        <f>+(#REF!/#REF!-1)*100</f>
        <v>#REF!</v>
      </c>
      <c r="L42" s="924" t="e">
        <f>+(#REF!/#REF!-1)*100</f>
        <v>#REF!</v>
      </c>
      <c r="M42" s="925"/>
      <c r="N42" s="926" t="e">
        <f>+(#REF!/#REF!-1)*100</f>
        <v>#REF!</v>
      </c>
      <c r="O42" s="925" t="e">
        <f>+(#REF!/#REF!-1)*100</f>
        <v>#REF!</v>
      </c>
      <c r="P42" s="927" t="e">
        <f>+(#REF!/#REF!-1)*100</f>
        <v>#REF!</v>
      </c>
      <c r="Q42" s="927" t="e">
        <f>+(#REF!/#REF!-1)*100</f>
        <v>#REF!</v>
      </c>
      <c r="R42" s="927" t="e">
        <f>+(#REF!/#REF!-1)*100</f>
        <v>#REF!</v>
      </c>
      <c r="S42" s="927" t="e">
        <f>+(#REF!/#REF!-1)*100</f>
        <v>#REF!</v>
      </c>
      <c r="T42" s="927" t="e">
        <f>+(#REF!/#REF!-1)*100</f>
        <v>#REF!</v>
      </c>
      <c r="U42" s="927" t="e">
        <f>+(#REF!/#REF!-1)*100</f>
        <v>#REF!</v>
      </c>
      <c r="V42" s="927" t="e">
        <f>+(#REF!/#REF!-1)*100</f>
        <v>#REF!</v>
      </c>
      <c r="W42" s="604" t="s">
        <v>876</v>
      </c>
      <c r="X42" s="904"/>
      <c r="Y42" s="904"/>
      <c r="Z42" s="362"/>
      <c r="AA42" s="362"/>
      <c r="AB42" s="362"/>
      <c r="AC42" s="362"/>
      <c r="AD42" s="362"/>
      <c r="AE42" s="362"/>
      <c r="AF42" s="362"/>
      <c r="AG42" s="362"/>
      <c r="AH42" s="362"/>
    </row>
    <row r="43" spans="2:34" s="359" customFormat="1" ht="26.25" customHeight="1" x14ac:dyDescent="0.2">
      <c r="B43" s="605" t="s">
        <v>1445</v>
      </c>
      <c r="C43" s="875">
        <v>327.34360497493969</v>
      </c>
      <c r="D43" s="875" t="e">
        <f>+(#REF!/#REF!-1)*100</f>
        <v>#REF!</v>
      </c>
      <c r="E43" s="875" t="e">
        <f>+(#REF!/#REF!-1)*100</f>
        <v>#REF!</v>
      </c>
      <c r="F43" s="875" t="e">
        <f>+(#REF!/#REF!-1)*100</f>
        <v>#REF!</v>
      </c>
      <c r="G43" s="875" t="e">
        <f>+(#REF!/#REF!-1)*100</f>
        <v>#REF!</v>
      </c>
      <c r="H43" s="875" t="e">
        <f>+(#REF!/#REF!-1)*100</f>
        <v>#REF!</v>
      </c>
      <c r="I43" s="875" t="e">
        <f>+(#REF!/#REF!-1)*100</f>
        <v>#REF!</v>
      </c>
      <c r="J43" s="875" t="e">
        <f>+(#REF!/#REF!-1)*100</f>
        <v>#REF!</v>
      </c>
      <c r="K43" s="875" t="e">
        <f>+(#REF!/#REF!-1)*100</f>
        <v>#REF!</v>
      </c>
      <c r="L43" s="875" t="e">
        <f>+(#REF!/#REF!-1)*100</f>
        <v>#REF!</v>
      </c>
      <c r="M43" s="876"/>
      <c r="N43" s="877" t="e">
        <f>+(#REF!/#REF!-1)*100</f>
        <v>#REF!</v>
      </c>
      <c r="O43" s="876" t="e">
        <f>+(#REF!/#REF!-1)*100</f>
        <v>#REF!</v>
      </c>
      <c r="P43" s="928" t="e">
        <f>+(#REF!/#REF!-1)*100</f>
        <v>#REF!</v>
      </c>
      <c r="Q43" s="928" t="e">
        <f>+(#REF!/#REF!-1)*100</f>
        <v>#REF!</v>
      </c>
      <c r="R43" s="928" t="e">
        <f>+(#REF!/#REF!-1)*100</f>
        <v>#REF!</v>
      </c>
      <c r="S43" s="928" t="e">
        <f>+(#REF!/#REF!-1)*100</f>
        <v>#REF!</v>
      </c>
      <c r="T43" s="928" t="e">
        <f>+(#REF!/#REF!-1)*100</f>
        <v>#REF!</v>
      </c>
      <c r="U43" s="928" t="e">
        <f>+(#REF!/#REF!-1)*100</f>
        <v>#REF!</v>
      </c>
      <c r="V43" s="928" t="e">
        <f>+(#REF!/#REF!-1)*100</f>
        <v>#REF!</v>
      </c>
      <c r="W43" s="606" t="s">
        <v>1447</v>
      </c>
      <c r="X43" s="904"/>
      <c r="Y43" s="904"/>
      <c r="Z43" s="362"/>
      <c r="AA43" s="362"/>
      <c r="AB43" s="362"/>
      <c r="AC43" s="362"/>
      <c r="AD43" s="362"/>
      <c r="AE43" s="362"/>
      <c r="AF43" s="362"/>
      <c r="AG43" s="362"/>
      <c r="AH43" s="362"/>
    </row>
    <row r="44" spans="2:34" s="364" customFormat="1" ht="26.25" customHeight="1" x14ac:dyDescent="0.2">
      <c r="B44" s="605" t="s">
        <v>1286</v>
      </c>
      <c r="C44" s="875">
        <v>-15.428042233918982</v>
      </c>
      <c r="D44" s="875" t="e">
        <f>+(#REF!/#REF!-1)*100</f>
        <v>#REF!</v>
      </c>
      <c r="E44" s="875" t="e">
        <f>+(#REF!/#REF!-1)*100</f>
        <v>#REF!</v>
      </c>
      <c r="F44" s="875" t="e">
        <f>+(#REF!/#REF!-1)*100</f>
        <v>#REF!</v>
      </c>
      <c r="G44" s="875" t="e">
        <f>+(#REF!/#REF!-1)*100</f>
        <v>#REF!</v>
      </c>
      <c r="H44" s="875" t="e">
        <f>+(#REF!/#REF!-1)*100</f>
        <v>#REF!</v>
      </c>
      <c r="I44" s="875" t="e">
        <f>+(#REF!/#REF!-1)*100</f>
        <v>#REF!</v>
      </c>
      <c r="J44" s="875" t="e">
        <f>+(#REF!/#REF!-1)*100</f>
        <v>#REF!</v>
      </c>
      <c r="K44" s="875" t="e">
        <f>+(#REF!/#REF!-1)*100</f>
        <v>#REF!</v>
      </c>
      <c r="L44" s="875" t="e">
        <f>+(#REF!/#REF!-1)*100</f>
        <v>#REF!</v>
      </c>
      <c r="M44" s="876"/>
      <c r="N44" s="877" t="e">
        <f>+(#REF!/#REF!-1)*100</f>
        <v>#REF!</v>
      </c>
      <c r="O44" s="876" t="e">
        <f>+(#REF!/#REF!-1)*100</f>
        <v>#REF!</v>
      </c>
      <c r="P44" s="928" t="e">
        <f>+(#REF!/#REF!-1)*100</f>
        <v>#REF!</v>
      </c>
      <c r="Q44" s="928" t="e">
        <f>+(#REF!/#REF!-1)*100</f>
        <v>#REF!</v>
      </c>
      <c r="R44" s="928" t="e">
        <f>+(#REF!/#REF!-1)*100</f>
        <v>#REF!</v>
      </c>
      <c r="S44" s="928" t="e">
        <f>+(#REF!/#REF!-1)*100</f>
        <v>#REF!</v>
      </c>
      <c r="T44" s="928" t="e">
        <f>+(#REF!/#REF!-1)*100</f>
        <v>#REF!</v>
      </c>
      <c r="U44" s="928" t="e">
        <f>+(#REF!/#REF!-1)*100</f>
        <v>#REF!</v>
      </c>
      <c r="V44" s="928" t="e">
        <f>+(#REF!/#REF!-1)*100</f>
        <v>#REF!</v>
      </c>
      <c r="W44" s="606" t="s">
        <v>1302</v>
      </c>
      <c r="X44" s="904"/>
      <c r="Y44" s="904"/>
      <c r="Z44" s="362"/>
      <c r="AA44" s="362"/>
      <c r="AB44" s="362"/>
      <c r="AC44" s="362"/>
      <c r="AD44" s="362"/>
      <c r="AE44" s="362"/>
      <c r="AF44" s="362"/>
      <c r="AG44" s="362"/>
      <c r="AH44" s="362"/>
    </row>
    <row r="45" spans="2:34" s="364" customFormat="1" ht="26.25" customHeight="1" x14ac:dyDescent="0.2">
      <c r="B45" s="605" t="s">
        <v>1448</v>
      </c>
      <c r="C45" s="875">
        <v>6.6017247291616288</v>
      </c>
      <c r="D45" s="875" t="e">
        <f>+(#REF!/#REF!-1)*100</f>
        <v>#REF!</v>
      </c>
      <c r="E45" s="875" t="e">
        <f>+(#REF!/#REF!-1)*100</f>
        <v>#REF!</v>
      </c>
      <c r="F45" s="875" t="e">
        <f>+(#REF!/#REF!-1)*100</f>
        <v>#REF!</v>
      </c>
      <c r="G45" s="875" t="e">
        <f>+(#REF!/#REF!-1)*100</f>
        <v>#REF!</v>
      </c>
      <c r="H45" s="875" t="e">
        <f>+(#REF!/#REF!-1)*100</f>
        <v>#REF!</v>
      </c>
      <c r="I45" s="875" t="e">
        <f>+(#REF!/#REF!-1)*100</f>
        <v>#REF!</v>
      </c>
      <c r="J45" s="875" t="e">
        <f>+(#REF!/#REF!-1)*100</f>
        <v>#REF!</v>
      </c>
      <c r="K45" s="875" t="e">
        <f>+(#REF!/#REF!-1)*100</f>
        <v>#REF!</v>
      </c>
      <c r="L45" s="875" t="e">
        <f>+(#REF!/#REF!-1)*100</f>
        <v>#REF!</v>
      </c>
      <c r="M45" s="876"/>
      <c r="N45" s="877" t="e">
        <f>+(#REF!/#REF!-1)*100</f>
        <v>#REF!</v>
      </c>
      <c r="O45" s="876" t="e">
        <f>+(#REF!/#REF!-1)*100</f>
        <v>#REF!</v>
      </c>
      <c r="P45" s="928" t="e">
        <f>+(#REF!/#REF!-1)*100</f>
        <v>#REF!</v>
      </c>
      <c r="Q45" s="928" t="e">
        <f>+(#REF!/#REF!-1)*100</f>
        <v>#REF!</v>
      </c>
      <c r="R45" s="928" t="e">
        <f>+(#REF!/#REF!-1)*100</f>
        <v>#REF!</v>
      </c>
      <c r="S45" s="928" t="e">
        <f>+(#REF!/#REF!-1)*100</f>
        <v>#REF!</v>
      </c>
      <c r="T45" s="928" t="e">
        <f>+(#REF!/#REF!-1)*100</f>
        <v>#REF!</v>
      </c>
      <c r="U45" s="928" t="e">
        <f>+(#REF!/#REF!-1)*100</f>
        <v>#REF!</v>
      </c>
      <c r="V45" s="928" t="e">
        <f>+(#REF!/#REF!-1)*100</f>
        <v>#REF!</v>
      </c>
      <c r="W45" s="606" t="s">
        <v>1451</v>
      </c>
      <c r="X45" s="904"/>
      <c r="Y45" s="904"/>
      <c r="Z45" s="362"/>
      <c r="AA45" s="362"/>
      <c r="AB45" s="362"/>
      <c r="AC45" s="362"/>
      <c r="AD45" s="362"/>
      <c r="AE45" s="362"/>
      <c r="AF45" s="362"/>
      <c r="AG45" s="362"/>
      <c r="AH45" s="362"/>
    </row>
    <row r="46" spans="2:34" s="364" customFormat="1" ht="26.25" customHeight="1" x14ac:dyDescent="0.2">
      <c r="B46" s="605" t="s">
        <v>1449</v>
      </c>
      <c r="C46" s="875">
        <v>0</v>
      </c>
      <c r="D46" s="875">
        <v>0</v>
      </c>
      <c r="E46" s="875">
        <v>0</v>
      </c>
      <c r="F46" s="875">
        <v>0</v>
      </c>
      <c r="G46" s="875">
        <v>0</v>
      </c>
      <c r="H46" s="875">
        <v>0</v>
      </c>
      <c r="I46" s="875">
        <v>1</v>
      </c>
      <c r="J46" s="875" t="e">
        <f>+(#REF!/#REF!-1)*100</f>
        <v>#REF!</v>
      </c>
      <c r="K46" s="875" t="e">
        <f>+(#REF!/#REF!-1)*100</f>
        <v>#REF!</v>
      </c>
      <c r="L46" s="875" t="e">
        <f>+(#REF!/#REF!-1)*100</f>
        <v>#REF!</v>
      </c>
      <c r="M46" s="876"/>
      <c r="N46" s="877" t="e">
        <f>+(#REF!/#REF!-1)*100</f>
        <v>#REF!</v>
      </c>
      <c r="O46" s="876" t="e">
        <f>+(#REF!/#REF!-1)*100</f>
        <v>#REF!</v>
      </c>
      <c r="P46" s="928" t="e">
        <f>+(#REF!/#REF!-1)*100</f>
        <v>#REF!</v>
      </c>
      <c r="Q46" s="928" t="e">
        <f>+(#REF!/#REF!-1)*100</f>
        <v>#REF!</v>
      </c>
      <c r="R46" s="928" t="e">
        <f>+(#REF!/#REF!-1)*100</f>
        <v>#REF!</v>
      </c>
      <c r="S46" s="928" t="e">
        <f>+(#REF!/#REF!-1)*100</f>
        <v>#REF!</v>
      </c>
      <c r="T46" s="928" t="e">
        <f>+(#REF!/#REF!-1)*100</f>
        <v>#REF!</v>
      </c>
      <c r="U46" s="928" t="e">
        <f>+(#REF!/#REF!-1)*100</f>
        <v>#REF!</v>
      </c>
      <c r="V46" s="928" t="e">
        <f>+(#REF!/#REF!-1)*100</f>
        <v>#REF!</v>
      </c>
      <c r="W46" s="606" t="s">
        <v>943</v>
      </c>
      <c r="X46" s="904"/>
      <c r="Y46" s="904"/>
      <c r="Z46" s="362"/>
      <c r="AA46" s="362"/>
      <c r="AB46" s="362"/>
      <c r="AC46" s="362"/>
      <c r="AD46" s="362"/>
      <c r="AE46" s="362"/>
      <c r="AF46" s="362"/>
      <c r="AG46" s="362"/>
      <c r="AH46" s="362"/>
    </row>
    <row r="47" spans="2:34" s="359" customFormat="1" ht="9" customHeight="1" x14ac:dyDescent="0.2">
      <c r="B47" s="605"/>
      <c r="C47" s="875"/>
      <c r="D47" s="924"/>
      <c r="E47" s="924"/>
      <c r="F47" s="924"/>
      <c r="G47" s="924"/>
      <c r="H47" s="924"/>
      <c r="I47" s="924"/>
      <c r="J47" s="924"/>
      <c r="K47" s="924"/>
      <c r="L47" s="924"/>
      <c r="M47" s="925"/>
      <c r="N47" s="926"/>
      <c r="O47" s="925"/>
      <c r="P47" s="927"/>
      <c r="Q47" s="927"/>
      <c r="R47" s="927"/>
      <c r="S47" s="927"/>
      <c r="T47" s="927"/>
      <c r="U47" s="927"/>
      <c r="V47" s="927"/>
      <c r="W47" s="604"/>
      <c r="X47" s="904"/>
      <c r="Y47" s="904"/>
      <c r="Z47" s="362"/>
      <c r="AA47" s="362"/>
      <c r="AB47" s="362"/>
      <c r="AC47" s="362"/>
      <c r="AD47" s="362"/>
      <c r="AE47" s="362"/>
      <c r="AF47" s="362"/>
      <c r="AG47" s="362"/>
      <c r="AH47" s="362"/>
    </row>
    <row r="48" spans="2:34" s="359" customFormat="1" ht="26.25" customHeight="1" x14ac:dyDescent="0.2">
      <c r="B48" s="453" t="s">
        <v>1041</v>
      </c>
      <c r="C48" s="924">
        <v>19.856800595733183</v>
      </c>
      <c r="D48" s="924" t="e">
        <f>+(#REF!/#REF!-1)*100</f>
        <v>#REF!</v>
      </c>
      <c r="E48" s="924" t="e">
        <f>+(#REF!/#REF!-1)*100</f>
        <v>#REF!</v>
      </c>
      <c r="F48" s="924" t="e">
        <f>+(#REF!/#REF!-1)*100</f>
        <v>#REF!</v>
      </c>
      <c r="G48" s="924" t="e">
        <f>+(#REF!/#REF!-1)*100</f>
        <v>#REF!</v>
      </c>
      <c r="H48" s="924" t="e">
        <f>+(#REF!/#REF!-1)*100</f>
        <v>#REF!</v>
      </c>
      <c r="I48" s="924" t="e">
        <f>+(#REF!/#REF!-1)*100</f>
        <v>#REF!</v>
      </c>
      <c r="J48" s="924" t="e">
        <f>+(#REF!/#REF!-1)*100</f>
        <v>#REF!</v>
      </c>
      <c r="K48" s="924" t="e">
        <f>+(#REF!/#REF!-1)*100</f>
        <v>#REF!</v>
      </c>
      <c r="L48" s="924" t="e">
        <f>+(#REF!/#REF!-1)*100</f>
        <v>#REF!</v>
      </c>
      <c r="M48" s="925"/>
      <c r="N48" s="926" t="e">
        <f>+(#REF!/#REF!-1)*100</f>
        <v>#REF!</v>
      </c>
      <c r="O48" s="925" t="e">
        <f>+(#REF!/#REF!-1)*100</f>
        <v>#REF!</v>
      </c>
      <c r="P48" s="927" t="e">
        <f>+(#REF!/#REF!-1)*100</f>
        <v>#REF!</v>
      </c>
      <c r="Q48" s="927" t="e">
        <f>+(#REF!/#REF!-1)*100</f>
        <v>#REF!</v>
      </c>
      <c r="R48" s="927" t="e">
        <f>+(#REF!/#REF!-1)*100</f>
        <v>#REF!</v>
      </c>
      <c r="S48" s="927" t="e">
        <f>+(#REF!/#REF!-1)*100</f>
        <v>#REF!</v>
      </c>
      <c r="T48" s="927" t="e">
        <f>+(#REF!/#REF!-1)*100</f>
        <v>#REF!</v>
      </c>
      <c r="U48" s="927" t="e">
        <f>+(#REF!/#REF!-1)*100</f>
        <v>#REF!</v>
      </c>
      <c r="V48" s="927" t="e">
        <f>+(#REF!/#REF!-1)*100</f>
        <v>#REF!</v>
      </c>
      <c r="W48" s="604" t="s">
        <v>288</v>
      </c>
      <c r="X48" s="904"/>
      <c r="Y48" s="904"/>
      <c r="Z48" s="362"/>
      <c r="AA48" s="362"/>
      <c r="AB48" s="362"/>
      <c r="AC48" s="362"/>
      <c r="AD48" s="362"/>
      <c r="AE48" s="362"/>
      <c r="AF48" s="362"/>
      <c r="AG48" s="362"/>
      <c r="AH48" s="362"/>
    </row>
    <row r="49" spans="2:34" s="359" customFormat="1" ht="9" customHeight="1" x14ac:dyDescent="0.2">
      <c r="B49" s="453"/>
      <c r="C49" s="924"/>
      <c r="D49" s="924"/>
      <c r="E49" s="924"/>
      <c r="F49" s="924"/>
      <c r="G49" s="924"/>
      <c r="H49" s="924"/>
      <c r="I49" s="924"/>
      <c r="J49" s="924"/>
      <c r="K49" s="924"/>
      <c r="L49" s="924"/>
      <c r="M49" s="925"/>
      <c r="N49" s="926"/>
      <c r="O49" s="925"/>
      <c r="P49" s="927"/>
      <c r="Q49" s="927"/>
      <c r="R49" s="927"/>
      <c r="S49" s="927"/>
      <c r="T49" s="927"/>
      <c r="U49" s="927"/>
      <c r="V49" s="927"/>
      <c r="W49" s="604"/>
      <c r="X49" s="904"/>
      <c r="Y49" s="904"/>
      <c r="Z49" s="362"/>
      <c r="AA49" s="362"/>
      <c r="AB49" s="362"/>
      <c r="AC49" s="362"/>
      <c r="AD49" s="362"/>
      <c r="AE49" s="362"/>
      <c r="AF49" s="362"/>
      <c r="AG49" s="362"/>
      <c r="AH49" s="362"/>
    </row>
    <row r="50" spans="2:34" s="359" customFormat="1" ht="26.25" customHeight="1" x14ac:dyDescent="0.2">
      <c r="B50" s="453" t="s">
        <v>949</v>
      </c>
      <c r="C50" s="924">
        <v>19.786388124757103</v>
      </c>
      <c r="D50" s="924" t="e">
        <f>+(#REF!/#REF!-1)*100</f>
        <v>#REF!</v>
      </c>
      <c r="E50" s="924" t="e">
        <f>+(#REF!/#REF!-1)*100</f>
        <v>#REF!</v>
      </c>
      <c r="F50" s="924" t="e">
        <f>+(#REF!/#REF!-1)*100</f>
        <v>#REF!</v>
      </c>
      <c r="G50" s="924" t="e">
        <f>+(#REF!/#REF!-1)*100</f>
        <v>#REF!</v>
      </c>
      <c r="H50" s="924" t="e">
        <f>+(#REF!/#REF!-1)*100</f>
        <v>#REF!</v>
      </c>
      <c r="I50" s="924" t="e">
        <f>+(#REF!/#REF!-1)*100</f>
        <v>#REF!</v>
      </c>
      <c r="J50" s="924" t="e">
        <f>+(#REF!/#REF!-1)*100</f>
        <v>#REF!</v>
      </c>
      <c r="K50" s="924" t="e">
        <f>+(#REF!/#REF!-1)*100</f>
        <v>#REF!</v>
      </c>
      <c r="L50" s="924" t="e">
        <f>+(#REF!/#REF!-1)*100</f>
        <v>#REF!</v>
      </c>
      <c r="M50" s="925"/>
      <c r="N50" s="926" t="e">
        <f>+(#REF!/#REF!-1)*100</f>
        <v>#REF!</v>
      </c>
      <c r="O50" s="925" t="e">
        <f>+(#REF!/#REF!-1)*100</f>
        <v>#REF!</v>
      </c>
      <c r="P50" s="927" t="e">
        <f>+(#REF!/#REF!-1)*100</f>
        <v>#REF!</v>
      </c>
      <c r="Q50" s="927" t="e">
        <f>+(#REF!/#REF!-1)*100</f>
        <v>#REF!</v>
      </c>
      <c r="R50" s="927" t="e">
        <f>+(#REF!/#REF!-1)*100</f>
        <v>#REF!</v>
      </c>
      <c r="S50" s="927" t="e">
        <f>+(#REF!/#REF!-1)*100</f>
        <v>#REF!</v>
      </c>
      <c r="T50" s="927" t="e">
        <f>+(#REF!/#REF!-1)*100</f>
        <v>#REF!</v>
      </c>
      <c r="U50" s="927" t="e">
        <f>+(#REF!/#REF!-1)*100</f>
        <v>#REF!</v>
      </c>
      <c r="V50" s="927" t="e">
        <f>+(#REF!/#REF!-1)*100</f>
        <v>#REF!</v>
      </c>
      <c r="W50" s="604" t="s">
        <v>829</v>
      </c>
      <c r="X50" s="904"/>
      <c r="Y50" s="904"/>
      <c r="Z50" s="362"/>
      <c r="AA50" s="362"/>
      <c r="AB50" s="362"/>
      <c r="AC50" s="362"/>
      <c r="AD50" s="362"/>
      <c r="AE50" s="362"/>
      <c r="AF50" s="362"/>
      <c r="AG50" s="362"/>
      <c r="AH50" s="362"/>
    </row>
    <row r="51" spans="2:34" s="364" customFormat="1" ht="26.25" customHeight="1" x14ac:dyDescent="0.2">
      <c r="B51" s="453" t="s">
        <v>1472</v>
      </c>
      <c r="C51" s="875">
        <v>12.682407738536551</v>
      </c>
      <c r="D51" s="875" t="e">
        <f>+(#REF!/#REF!-1)*100</f>
        <v>#REF!</v>
      </c>
      <c r="E51" s="875" t="e">
        <f>+(#REF!/#REF!-1)*100</f>
        <v>#REF!</v>
      </c>
      <c r="F51" s="875" t="e">
        <f>+(#REF!/#REF!-1)*100</f>
        <v>#REF!</v>
      </c>
      <c r="G51" s="875" t="e">
        <f>+(#REF!/#REF!-1)*100</f>
        <v>#REF!</v>
      </c>
      <c r="H51" s="875" t="e">
        <f>+(#REF!/#REF!-1)*100</f>
        <v>#REF!</v>
      </c>
      <c r="I51" s="875" t="e">
        <f>+(#REF!/#REF!-1)*100</f>
        <v>#REF!</v>
      </c>
      <c r="J51" s="875" t="e">
        <f>+(#REF!/#REF!-1)*100</f>
        <v>#REF!</v>
      </c>
      <c r="K51" s="875" t="e">
        <f>+(#REF!/#REF!-1)*100</f>
        <v>#REF!</v>
      </c>
      <c r="L51" s="875" t="e">
        <f>+(#REF!/#REF!-1)*100</f>
        <v>#REF!</v>
      </c>
      <c r="M51" s="876"/>
      <c r="N51" s="877" t="e">
        <f>+(#REF!/#REF!-1)*100</f>
        <v>#REF!</v>
      </c>
      <c r="O51" s="876" t="e">
        <f>+(#REF!/#REF!-1)*100</f>
        <v>#REF!</v>
      </c>
      <c r="P51" s="928" t="e">
        <f>+(#REF!/#REF!-1)*100</f>
        <v>#REF!</v>
      </c>
      <c r="Q51" s="928" t="e">
        <f>+(#REF!/#REF!-1)*100</f>
        <v>#REF!</v>
      </c>
      <c r="R51" s="928" t="e">
        <f>+(#REF!/#REF!-1)*100</f>
        <v>#REF!</v>
      </c>
      <c r="S51" s="928" t="e">
        <f>+(#REF!/#REF!-1)*100</f>
        <v>#REF!</v>
      </c>
      <c r="T51" s="928" t="e">
        <f>+(#REF!/#REF!-1)*100</f>
        <v>#REF!</v>
      </c>
      <c r="U51" s="928" t="e">
        <f>+(#REF!/#REF!-1)*100</f>
        <v>#REF!</v>
      </c>
      <c r="V51" s="928" t="e">
        <f>+(#REF!/#REF!-1)*100</f>
        <v>#REF!</v>
      </c>
      <c r="W51" s="606" t="s">
        <v>1473</v>
      </c>
      <c r="X51" s="904"/>
      <c r="Y51" s="904"/>
      <c r="Z51" s="362"/>
      <c r="AA51" s="362"/>
      <c r="AB51" s="362"/>
      <c r="AC51" s="362"/>
      <c r="AD51" s="362"/>
      <c r="AE51" s="362"/>
      <c r="AF51" s="362"/>
      <c r="AG51" s="362"/>
      <c r="AH51" s="362"/>
    </row>
    <row r="52" spans="2:34" s="364" customFormat="1" ht="26.25" customHeight="1" x14ac:dyDescent="0.2">
      <c r="B52" s="605" t="s">
        <v>932</v>
      </c>
      <c r="C52" s="875">
        <v>28.33053231867364</v>
      </c>
      <c r="D52" s="875" t="e">
        <f>+(#REF!/#REF!-1)*100</f>
        <v>#REF!</v>
      </c>
      <c r="E52" s="875" t="e">
        <f>+(#REF!/#REF!-1)*100</f>
        <v>#REF!</v>
      </c>
      <c r="F52" s="875" t="e">
        <f>+(#REF!/#REF!-1)*100</f>
        <v>#REF!</v>
      </c>
      <c r="G52" s="875" t="e">
        <f>+(#REF!/#REF!-1)*100</f>
        <v>#REF!</v>
      </c>
      <c r="H52" s="875" t="e">
        <f>+(#REF!/#REF!-1)*100</f>
        <v>#REF!</v>
      </c>
      <c r="I52" s="875" t="e">
        <f>+(#REF!/#REF!-1)*100</f>
        <v>#REF!</v>
      </c>
      <c r="J52" s="875" t="e">
        <f>+(#REF!/#REF!-1)*100</f>
        <v>#REF!</v>
      </c>
      <c r="K52" s="875" t="e">
        <f>+(#REF!/#REF!-1)*100</f>
        <v>#REF!</v>
      </c>
      <c r="L52" s="875" t="e">
        <f>+(#REF!/#REF!-1)*100</f>
        <v>#REF!</v>
      </c>
      <c r="M52" s="876"/>
      <c r="N52" s="877" t="e">
        <f>+(#REF!/#REF!-1)*100</f>
        <v>#REF!</v>
      </c>
      <c r="O52" s="876" t="e">
        <f>+(#REF!/#REF!-1)*100</f>
        <v>#REF!</v>
      </c>
      <c r="P52" s="928" t="e">
        <f>+(#REF!/#REF!-1)*100</f>
        <v>#REF!</v>
      </c>
      <c r="Q52" s="928" t="e">
        <f>+(#REF!/#REF!-1)*100</f>
        <v>#REF!</v>
      </c>
      <c r="R52" s="928" t="e">
        <f>+(#REF!/#REF!-1)*100</f>
        <v>#REF!</v>
      </c>
      <c r="S52" s="928" t="e">
        <f>+(#REF!/#REF!-1)*100</f>
        <v>#REF!</v>
      </c>
      <c r="T52" s="928" t="e">
        <f>+(#REF!/#REF!-1)*100</f>
        <v>#REF!</v>
      </c>
      <c r="U52" s="928" t="e">
        <f>+(#REF!/#REF!-1)*100</f>
        <v>#REF!</v>
      </c>
      <c r="V52" s="928" t="e">
        <f>+(#REF!/#REF!-1)*100</f>
        <v>#REF!</v>
      </c>
      <c r="W52" s="606" t="s">
        <v>1450</v>
      </c>
      <c r="X52" s="904"/>
      <c r="Y52" s="904"/>
      <c r="Z52" s="362"/>
      <c r="AA52" s="362"/>
      <c r="AB52" s="362"/>
      <c r="AC52" s="362"/>
      <c r="AD52" s="362"/>
      <c r="AE52" s="362"/>
      <c r="AF52" s="362"/>
      <c r="AG52" s="362"/>
      <c r="AH52" s="362"/>
    </row>
    <row r="53" spans="2:34" s="359" customFormat="1" ht="26.25" customHeight="1" x14ac:dyDescent="0.2">
      <c r="B53" s="605" t="s">
        <v>774</v>
      </c>
      <c r="C53" s="924">
        <v>19.952392302885457</v>
      </c>
      <c r="D53" s="924" t="e">
        <f>+(#REF!/#REF!-1)*100</f>
        <v>#REF!</v>
      </c>
      <c r="E53" s="924" t="e">
        <f>+(#REF!/#REF!-1)*100</f>
        <v>#REF!</v>
      </c>
      <c r="F53" s="924" t="e">
        <f>+(#REF!/#REF!-1)*100</f>
        <v>#REF!</v>
      </c>
      <c r="G53" s="924" t="e">
        <f>+(#REF!/#REF!-1)*100</f>
        <v>#REF!</v>
      </c>
      <c r="H53" s="924" t="e">
        <f>+(#REF!/#REF!-1)*100</f>
        <v>#REF!</v>
      </c>
      <c r="I53" s="924" t="e">
        <f>+(#REF!/#REF!-1)*100</f>
        <v>#REF!</v>
      </c>
      <c r="J53" s="924" t="e">
        <f>+(#REF!/#REF!-1)*100</f>
        <v>#REF!</v>
      </c>
      <c r="K53" s="924" t="e">
        <f>+(#REF!/#REF!-1)*100</f>
        <v>#REF!</v>
      </c>
      <c r="L53" s="924" t="e">
        <f>+(#REF!/#REF!-1)*100</f>
        <v>#REF!</v>
      </c>
      <c r="M53" s="925"/>
      <c r="N53" s="926" t="e">
        <f>+(#REF!/#REF!-1)*100</f>
        <v>#REF!</v>
      </c>
      <c r="O53" s="925" t="e">
        <f>+(#REF!/#REF!-1)*100</f>
        <v>#REF!</v>
      </c>
      <c r="P53" s="927" t="e">
        <f>+(#REF!/#REF!-1)*100</f>
        <v>#REF!</v>
      </c>
      <c r="Q53" s="927" t="e">
        <f>+(#REF!/#REF!-1)*100</f>
        <v>#REF!</v>
      </c>
      <c r="R53" s="927" t="e">
        <f>+(#REF!/#REF!-1)*100</f>
        <v>#REF!</v>
      </c>
      <c r="S53" s="927" t="e">
        <f>+(#REF!/#REF!-1)*100</f>
        <v>#REF!</v>
      </c>
      <c r="T53" s="927" t="e">
        <f>+(#REF!/#REF!-1)*100</f>
        <v>#REF!</v>
      </c>
      <c r="U53" s="927" t="e">
        <f>+(#REF!/#REF!-1)*100</f>
        <v>#REF!</v>
      </c>
      <c r="V53" s="927" t="e">
        <f>+(#REF!/#REF!-1)*100</f>
        <v>#REF!</v>
      </c>
      <c r="W53" s="604" t="s">
        <v>262</v>
      </c>
      <c r="X53" s="904"/>
      <c r="Y53" s="904"/>
      <c r="Z53" s="362"/>
      <c r="AA53" s="362"/>
      <c r="AB53" s="362"/>
      <c r="AC53" s="362"/>
      <c r="AD53" s="362"/>
      <c r="AE53" s="362"/>
      <c r="AF53" s="362"/>
      <c r="AG53" s="362"/>
      <c r="AH53" s="362"/>
    </row>
    <row r="54" spans="2:34" s="364" customFormat="1" ht="26.25" customHeight="1" x14ac:dyDescent="0.2">
      <c r="B54" s="453" t="s">
        <v>1196</v>
      </c>
      <c r="C54" s="875">
        <v>-8.5327256614761371</v>
      </c>
      <c r="D54" s="875" t="e">
        <f>+(#REF!/#REF!-1)*100</f>
        <v>#REF!</v>
      </c>
      <c r="E54" s="875" t="e">
        <f>+(#REF!/#REF!-1)*100</f>
        <v>#REF!</v>
      </c>
      <c r="F54" s="875" t="e">
        <f>+(#REF!/#REF!-1)*100</f>
        <v>#REF!</v>
      </c>
      <c r="G54" s="875" t="e">
        <f>+(#REF!/#REF!-1)*100</f>
        <v>#REF!</v>
      </c>
      <c r="H54" s="875" t="e">
        <f>+(#REF!/#REF!-1)*100</f>
        <v>#REF!</v>
      </c>
      <c r="I54" s="875" t="e">
        <f>+(#REF!/#REF!-1)*100</f>
        <v>#REF!</v>
      </c>
      <c r="J54" s="875" t="e">
        <f>+(#REF!/#REF!-1)*100</f>
        <v>#REF!</v>
      </c>
      <c r="K54" s="875" t="e">
        <f>+(#REF!/#REF!-1)*100</f>
        <v>#REF!</v>
      </c>
      <c r="L54" s="875" t="e">
        <f>+(#REF!/#REF!-1)*100</f>
        <v>#REF!</v>
      </c>
      <c r="M54" s="876"/>
      <c r="N54" s="877" t="e">
        <f>+(#REF!/#REF!-1)*100</f>
        <v>#REF!</v>
      </c>
      <c r="O54" s="876" t="e">
        <f>+(#REF!/#REF!-1)*100</f>
        <v>#REF!</v>
      </c>
      <c r="P54" s="928" t="e">
        <f>+(#REF!/#REF!-1)*100</f>
        <v>#REF!</v>
      </c>
      <c r="Q54" s="928" t="e">
        <f>+(#REF!/#REF!-1)*100</f>
        <v>#REF!</v>
      </c>
      <c r="R54" s="928" t="e">
        <f>+(#REF!/#REF!-1)*100</f>
        <v>#REF!</v>
      </c>
      <c r="S54" s="928" t="e">
        <f>+(#REF!/#REF!-1)*100</f>
        <v>#REF!</v>
      </c>
      <c r="T54" s="928" t="e">
        <f>+(#REF!/#REF!-1)*100</f>
        <v>#REF!</v>
      </c>
      <c r="U54" s="928" t="e">
        <f>+(#REF!/#REF!-1)*100</f>
        <v>#REF!</v>
      </c>
      <c r="V54" s="928" t="e">
        <f>+(#REF!/#REF!-1)*100</f>
        <v>#REF!</v>
      </c>
      <c r="W54" s="606" t="s">
        <v>1452</v>
      </c>
      <c r="X54" s="904"/>
      <c r="Y54" s="904"/>
      <c r="Z54" s="362"/>
      <c r="AA54" s="362"/>
      <c r="AB54" s="362"/>
      <c r="AC54" s="362"/>
      <c r="AD54" s="362"/>
      <c r="AE54" s="362"/>
      <c r="AF54" s="362"/>
      <c r="AG54" s="362"/>
      <c r="AH54" s="362"/>
    </row>
    <row r="55" spans="2:34" s="364" customFormat="1" ht="26.25" customHeight="1" x14ac:dyDescent="0.2">
      <c r="B55" s="605" t="s">
        <v>1197</v>
      </c>
      <c r="C55" s="875">
        <v>20.983304899417917</v>
      </c>
      <c r="D55" s="875" t="e">
        <f xml:space="preserve"> ((#REF!-#REF!)/#REF!)*100</f>
        <v>#REF!</v>
      </c>
      <c r="E55" s="875" t="e">
        <f xml:space="preserve"> ((#REF!-#REF!)/#REF!)*100</f>
        <v>#REF!</v>
      </c>
      <c r="F55" s="875" t="e">
        <f xml:space="preserve"> ((#REF!-#REF!)/#REF!)*100</f>
        <v>#REF!</v>
      </c>
      <c r="G55" s="875" t="e">
        <f xml:space="preserve"> ((#REF!-#REF!)/#REF!)*100</f>
        <v>#REF!</v>
      </c>
      <c r="H55" s="875" t="e">
        <f xml:space="preserve"> ((#REF!-#REF!)/#REF!)*100</f>
        <v>#REF!</v>
      </c>
      <c r="I55" s="875" t="e">
        <f xml:space="preserve"> ((#REF!-#REF!)/#REF!)*100</f>
        <v>#REF!</v>
      </c>
      <c r="J55" s="875" t="e">
        <f xml:space="preserve"> ((#REF!-#REF!)/#REF!)*100</f>
        <v>#REF!</v>
      </c>
      <c r="K55" s="875" t="e">
        <f xml:space="preserve"> ((#REF!-#REF!)/#REF!)*100</f>
        <v>#REF!</v>
      </c>
      <c r="L55" s="875" t="e">
        <f xml:space="preserve"> ((#REF!-#REF!)/#REF!)*100</f>
        <v>#REF!</v>
      </c>
      <c r="M55" s="876"/>
      <c r="N55" s="877" t="e">
        <f xml:space="preserve"> ((#REF!-#REF!)/#REF!)*100</f>
        <v>#REF!</v>
      </c>
      <c r="O55" s="876" t="e">
        <f xml:space="preserve"> ((#REF!-#REF!)/#REF!)*100</f>
        <v>#REF!</v>
      </c>
      <c r="P55" s="928" t="e">
        <f xml:space="preserve"> ((#REF!-#REF!)/#REF!)*100</f>
        <v>#REF!</v>
      </c>
      <c r="Q55" s="928" t="e">
        <f xml:space="preserve"> ((#REF!-#REF!)/#REF!)*100</f>
        <v>#REF!</v>
      </c>
      <c r="R55" s="928" t="e">
        <f xml:space="preserve"> ((#REF!-#REF!)/#REF!)*100</f>
        <v>#REF!</v>
      </c>
      <c r="S55" s="928" t="e">
        <f xml:space="preserve"> ((#REF!-#REF!)/#REF!)*100</f>
        <v>#REF!</v>
      </c>
      <c r="T55" s="928" t="e">
        <f xml:space="preserve"> ((#REF!-#REF!)/#REF!)*100</f>
        <v>#REF!</v>
      </c>
      <c r="U55" s="928" t="e">
        <f xml:space="preserve"> ((#REF!-#REF!)/#REF!)*100</f>
        <v>#REF!</v>
      </c>
      <c r="V55" s="928" t="e">
        <f xml:space="preserve"> ((#REF!-#REF!)/#REF!)*100</f>
        <v>#REF!</v>
      </c>
      <c r="W55" s="606" t="s">
        <v>1453</v>
      </c>
      <c r="X55" s="904"/>
      <c r="Y55" s="904"/>
      <c r="Z55" s="362"/>
      <c r="AA55" s="362"/>
      <c r="AB55" s="362"/>
      <c r="AC55" s="362"/>
      <c r="AD55" s="362"/>
      <c r="AE55" s="362"/>
      <c r="AF55" s="362"/>
      <c r="AG55" s="362"/>
      <c r="AH55" s="362"/>
    </row>
    <row r="56" spans="2:34" s="364" customFormat="1" ht="26.25" customHeight="1" x14ac:dyDescent="0.2">
      <c r="B56" s="605" t="s">
        <v>710</v>
      </c>
      <c r="C56" s="875">
        <v>19.769984769789506</v>
      </c>
      <c r="D56" s="875" t="e">
        <f>+(#REF!/#REF!-1)*100</f>
        <v>#REF!</v>
      </c>
      <c r="E56" s="875" t="e">
        <f>+(#REF!/#REF!-1)*100</f>
        <v>#REF!</v>
      </c>
      <c r="F56" s="875" t="e">
        <f>+(#REF!/#REF!-1)*100</f>
        <v>#REF!</v>
      </c>
      <c r="G56" s="875" t="e">
        <f>+(#REF!/#REF!-1)*100</f>
        <v>#REF!</v>
      </c>
      <c r="H56" s="875" t="e">
        <f>+(#REF!/#REF!-1)*100</f>
        <v>#REF!</v>
      </c>
      <c r="I56" s="875" t="e">
        <f>+(#REF!/#REF!-1)*100</f>
        <v>#REF!</v>
      </c>
      <c r="J56" s="875" t="e">
        <f>+(#REF!/#REF!-1)*100</f>
        <v>#REF!</v>
      </c>
      <c r="K56" s="875" t="e">
        <f>+(#REF!/#REF!-1)*100</f>
        <v>#REF!</v>
      </c>
      <c r="L56" s="875" t="e">
        <f>+(#REF!/#REF!-1)*100</f>
        <v>#REF!</v>
      </c>
      <c r="M56" s="876"/>
      <c r="N56" s="877" t="e">
        <f>+(#REF!/#REF!-1)*100</f>
        <v>#REF!</v>
      </c>
      <c r="O56" s="876" t="e">
        <f>+(#REF!/#REF!-1)*100</f>
        <v>#REF!</v>
      </c>
      <c r="P56" s="928" t="e">
        <f>+(#REF!/#REF!-1)*100</f>
        <v>#REF!</v>
      </c>
      <c r="Q56" s="928" t="e">
        <f>+(#REF!/#REF!-1)*100</f>
        <v>#REF!</v>
      </c>
      <c r="R56" s="928" t="e">
        <f>+(#REF!/#REF!-1)*100</f>
        <v>#REF!</v>
      </c>
      <c r="S56" s="928" t="e">
        <f>+(#REF!/#REF!-1)*100</f>
        <v>#REF!</v>
      </c>
      <c r="T56" s="928" t="e">
        <f>+(#REF!/#REF!-1)*100</f>
        <v>#REF!</v>
      </c>
      <c r="U56" s="928" t="e">
        <f>+(#REF!/#REF!-1)*100</f>
        <v>#REF!</v>
      </c>
      <c r="V56" s="928" t="e">
        <f>+(#REF!/#REF!-1)*100</f>
        <v>#REF!</v>
      </c>
      <c r="W56" s="606" t="s">
        <v>788</v>
      </c>
      <c r="X56" s="904"/>
      <c r="Y56" s="904"/>
      <c r="Z56" s="362"/>
      <c r="AA56" s="362"/>
      <c r="AB56" s="362"/>
      <c r="AC56" s="362"/>
      <c r="AD56" s="362"/>
      <c r="AE56" s="362"/>
      <c r="AF56" s="362"/>
      <c r="AG56" s="362"/>
      <c r="AH56" s="362"/>
    </row>
    <row r="57" spans="2:34" s="364" customFormat="1" ht="26.25" customHeight="1" x14ac:dyDescent="0.2">
      <c r="B57" s="605" t="s">
        <v>847</v>
      </c>
      <c r="C57" s="875">
        <v>20.276747503566341</v>
      </c>
      <c r="D57" s="875" t="e">
        <f>+(#REF!/#REF!-1)*100</f>
        <v>#REF!</v>
      </c>
      <c r="E57" s="875" t="e">
        <f>+(#REF!/#REF!-1)*100</f>
        <v>#REF!</v>
      </c>
      <c r="F57" s="875" t="e">
        <f>+(#REF!/#REF!-1)*100</f>
        <v>#REF!</v>
      </c>
      <c r="G57" s="875" t="e">
        <f>+(#REF!/#REF!-1)*100</f>
        <v>#REF!</v>
      </c>
      <c r="H57" s="875" t="e">
        <f>+(#REF!/#REF!-1)*100</f>
        <v>#REF!</v>
      </c>
      <c r="I57" s="875" t="e">
        <f>+(#REF!/#REF!-1)*100</f>
        <v>#REF!</v>
      </c>
      <c r="J57" s="875" t="e">
        <f>+(#REF!/#REF!-1)*100</f>
        <v>#REF!</v>
      </c>
      <c r="K57" s="875" t="e">
        <f>+(#REF!/#REF!-1)*100</f>
        <v>#REF!</v>
      </c>
      <c r="L57" s="875" t="e">
        <f>+(#REF!/#REF!-1)*100</f>
        <v>#REF!</v>
      </c>
      <c r="M57" s="876"/>
      <c r="N57" s="877" t="e">
        <f>+(#REF!/#REF!-1)*100</f>
        <v>#REF!</v>
      </c>
      <c r="O57" s="876" t="e">
        <f>+(#REF!/#REF!-1)*100</f>
        <v>#REF!</v>
      </c>
      <c r="P57" s="928" t="e">
        <f>+(#REF!/#REF!-1)*100</f>
        <v>#REF!</v>
      </c>
      <c r="Q57" s="928" t="e">
        <f>+(#REF!/#REF!-1)*100</f>
        <v>#REF!</v>
      </c>
      <c r="R57" s="928" t="e">
        <f>+(#REF!/#REF!-1)*100</f>
        <v>#REF!</v>
      </c>
      <c r="S57" s="928" t="e">
        <f>+(#REF!/#REF!-1)*100</f>
        <v>#REF!</v>
      </c>
      <c r="T57" s="928" t="e">
        <f>+(#REF!/#REF!-1)*100</f>
        <v>#REF!</v>
      </c>
      <c r="U57" s="928" t="e">
        <f>+(#REF!/#REF!-1)*100</f>
        <v>#REF!</v>
      </c>
      <c r="V57" s="928" t="e">
        <f>+(#REF!/#REF!-1)*100</f>
        <v>#REF!</v>
      </c>
      <c r="W57" s="606" t="s">
        <v>313</v>
      </c>
      <c r="X57" s="904"/>
      <c r="Y57" s="904"/>
      <c r="Z57" s="362"/>
      <c r="AA57" s="362"/>
      <c r="AB57" s="362"/>
      <c r="AC57" s="362"/>
      <c r="AD57" s="362"/>
      <c r="AE57" s="362"/>
      <c r="AF57" s="362"/>
      <c r="AG57" s="362"/>
      <c r="AH57" s="362"/>
    </row>
    <row r="58" spans="2:34" s="359" customFormat="1" ht="15" customHeight="1" thickBot="1" x14ac:dyDescent="0.25">
      <c r="B58" s="605"/>
      <c r="C58" s="912"/>
      <c r="D58" s="912"/>
      <c r="E58" s="912"/>
      <c r="F58" s="912"/>
      <c r="G58" s="912"/>
      <c r="H58" s="912"/>
      <c r="I58" s="912"/>
      <c r="J58" s="912"/>
      <c r="K58" s="912"/>
      <c r="L58" s="912"/>
      <c r="M58" s="913"/>
      <c r="N58" s="914"/>
      <c r="O58" s="913"/>
      <c r="P58" s="929"/>
      <c r="Q58" s="929"/>
      <c r="R58" s="929"/>
      <c r="S58" s="929"/>
      <c r="T58" s="929"/>
      <c r="U58" s="929"/>
      <c r="V58" s="929"/>
      <c r="W58" s="935"/>
      <c r="X58" s="904"/>
      <c r="Y58" s="904"/>
      <c r="Z58" s="362"/>
      <c r="AA58" s="362"/>
      <c r="AB58" s="362"/>
      <c r="AC58" s="362"/>
      <c r="AD58" s="362"/>
      <c r="AE58" s="362"/>
      <c r="AF58" s="362"/>
      <c r="AG58" s="362"/>
      <c r="AH58" s="362"/>
    </row>
    <row r="59" spans="2:34" s="364" customFormat="1" ht="15" customHeight="1" thickTop="1" x14ac:dyDescent="0.2">
      <c r="B59" s="621"/>
      <c r="C59" s="930"/>
      <c r="D59" s="930"/>
      <c r="E59" s="930"/>
      <c r="F59" s="930"/>
      <c r="G59" s="930"/>
      <c r="H59" s="930"/>
      <c r="I59" s="930"/>
      <c r="J59" s="930"/>
      <c r="K59" s="930"/>
      <c r="L59" s="930"/>
      <c r="M59" s="931"/>
      <c r="N59" s="932"/>
      <c r="O59" s="931"/>
      <c r="P59" s="933"/>
      <c r="Q59" s="933"/>
      <c r="R59" s="933"/>
      <c r="S59" s="933"/>
      <c r="T59" s="933"/>
      <c r="U59" s="933"/>
      <c r="V59" s="933"/>
      <c r="W59" s="623"/>
      <c r="X59" s="904"/>
      <c r="Y59" s="904"/>
      <c r="Z59" s="362"/>
      <c r="AA59" s="362"/>
      <c r="AB59" s="362"/>
      <c r="AC59" s="362"/>
      <c r="AD59" s="362"/>
      <c r="AE59" s="362"/>
      <c r="AF59" s="362"/>
      <c r="AG59" s="362"/>
      <c r="AH59" s="362"/>
    </row>
    <row r="60" spans="2:34" s="364" customFormat="1" ht="55.5" customHeight="1" x14ac:dyDescent="0.2">
      <c r="B60" s="934" t="s">
        <v>1464</v>
      </c>
      <c r="C60" s="924"/>
      <c r="D60" s="924"/>
      <c r="E60" s="924"/>
      <c r="F60" s="924"/>
      <c r="G60" s="924"/>
      <c r="H60" s="924"/>
      <c r="I60" s="924"/>
      <c r="J60" s="924"/>
      <c r="K60" s="924"/>
      <c r="L60" s="924"/>
      <c r="M60" s="925"/>
      <c r="N60" s="926"/>
      <c r="O60" s="925"/>
      <c r="P60" s="927"/>
      <c r="Q60" s="927"/>
      <c r="R60" s="927"/>
      <c r="S60" s="927"/>
      <c r="T60" s="927"/>
      <c r="U60" s="927"/>
      <c r="V60" s="927"/>
      <c r="W60" s="378" t="s">
        <v>1465</v>
      </c>
      <c r="X60" s="904"/>
      <c r="Y60" s="904"/>
      <c r="Z60" s="362"/>
      <c r="AA60" s="362"/>
      <c r="AB60" s="362"/>
      <c r="AC60" s="362"/>
      <c r="AD60" s="362"/>
      <c r="AE60" s="362"/>
      <c r="AF60" s="362"/>
      <c r="AG60" s="362"/>
      <c r="AH60" s="362"/>
    </row>
    <row r="61" spans="2:34" s="359" customFormat="1" ht="9" customHeight="1" x14ac:dyDescent="0.2">
      <c r="B61" s="453"/>
      <c r="C61" s="924"/>
      <c r="D61" s="924"/>
      <c r="E61" s="924"/>
      <c r="F61" s="924"/>
      <c r="G61" s="924"/>
      <c r="H61" s="924"/>
      <c r="I61" s="924"/>
      <c r="J61" s="924"/>
      <c r="K61" s="924"/>
      <c r="L61" s="924"/>
      <c r="M61" s="925"/>
      <c r="N61" s="926"/>
      <c r="O61" s="925"/>
      <c r="P61" s="927"/>
      <c r="Q61" s="927"/>
      <c r="R61" s="927"/>
      <c r="S61" s="927"/>
      <c r="T61" s="927"/>
      <c r="U61" s="927"/>
      <c r="V61" s="927"/>
      <c r="W61" s="604"/>
      <c r="X61" s="904"/>
      <c r="Y61" s="904"/>
      <c r="Z61" s="362"/>
      <c r="AA61" s="362"/>
      <c r="AB61" s="362"/>
      <c r="AC61" s="362"/>
      <c r="AD61" s="362"/>
      <c r="AE61" s="362"/>
      <c r="AF61" s="362"/>
      <c r="AG61" s="362"/>
      <c r="AH61" s="362"/>
    </row>
    <row r="62" spans="2:34" s="359" customFormat="1" ht="26.25" customHeight="1" x14ac:dyDescent="0.2">
      <c r="B62" s="453" t="s">
        <v>175</v>
      </c>
      <c r="C62" s="924">
        <v>10.762545863938387</v>
      </c>
      <c r="D62" s="924" t="e">
        <f t="shared" ref="D62:I62" si="10">+D63+D64</f>
        <v>#REF!</v>
      </c>
      <c r="E62" s="924" t="e">
        <f t="shared" si="10"/>
        <v>#REF!</v>
      </c>
      <c r="F62" s="924" t="e">
        <f t="shared" si="10"/>
        <v>#REF!</v>
      </c>
      <c r="G62" s="924" t="e">
        <f t="shared" si="10"/>
        <v>#REF!</v>
      </c>
      <c r="H62" s="924" t="e">
        <f t="shared" si="10"/>
        <v>#REF!</v>
      </c>
      <c r="I62" s="924" t="e">
        <f t="shared" si="10"/>
        <v>#REF!</v>
      </c>
      <c r="J62" s="924" t="e">
        <f>+J63+J64</f>
        <v>#REF!</v>
      </c>
      <c r="K62" s="924" t="e">
        <f>+K63+K64</f>
        <v>#REF!</v>
      </c>
      <c r="L62" s="924" t="e">
        <f>+L63+L64</f>
        <v>#REF!</v>
      </c>
      <c r="M62" s="925"/>
      <c r="N62" s="926" t="e">
        <f t="shared" ref="N62:V62" si="11">+N63+N64</f>
        <v>#REF!</v>
      </c>
      <c r="O62" s="925" t="e">
        <f t="shared" si="11"/>
        <v>#REF!</v>
      </c>
      <c r="P62" s="927" t="e">
        <f t="shared" si="11"/>
        <v>#REF!</v>
      </c>
      <c r="Q62" s="927" t="e">
        <f t="shared" si="11"/>
        <v>#REF!</v>
      </c>
      <c r="R62" s="927" t="e">
        <f t="shared" si="11"/>
        <v>#REF!</v>
      </c>
      <c r="S62" s="927" t="e">
        <f t="shared" si="11"/>
        <v>#REF!</v>
      </c>
      <c r="T62" s="927" t="e">
        <f t="shared" si="11"/>
        <v>#REF!</v>
      </c>
      <c r="U62" s="927" t="e">
        <f t="shared" si="11"/>
        <v>#REF!</v>
      </c>
      <c r="V62" s="927" t="e">
        <f t="shared" si="11"/>
        <v>#REF!</v>
      </c>
      <c r="W62" s="604" t="s">
        <v>875</v>
      </c>
      <c r="X62" s="904"/>
      <c r="Y62" s="904"/>
      <c r="Z62" s="362"/>
      <c r="AA62" s="362"/>
      <c r="AB62" s="362"/>
      <c r="AC62" s="362"/>
      <c r="AD62" s="362"/>
      <c r="AE62" s="362"/>
      <c r="AF62" s="362"/>
      <c r="AG62" s="362"/>
      <c r="AH62" s="362"/>
    </row>
    <row r="63" spans="2:34" s="364" customFormat="1" ht="26.25" customHeight="1" x14ac:dyDescent="0.2">
      <c r="B63" s="605" t="s">
        <v>1131</v>
      </c>
      <c r="C63" s="875">
        <v>0.87459633093969413</v>
      </c>
      <c r="D63" s="875" t="e">
        <f>+D16/#REF!*100</f>
        <v>#REF!</v>
      </c>
      <c r="E63" s="875" t="e">
        <f>+E16/#REF!*100</f>
        <v>#REF!</v>
      </c>
      <c r="F63" s="875" t="e">
        <f>+F16/#REF!*100</f>
        <v>#REF!</v>
      </c>
      <c r="G63" s="875" t="e">
        <f>+G16/#REF!*100</f>
        <v>#REF!</v>
      </c>
      <c r="H63" s="875" t="e">
        <f>+H16/#REF!*100</f>
        <v>#REF!</v>
      </c>
      <c r="I63" s="875" t="e">
        <f>+I16/#REF!*100</f>
        <v>#REF!</v>
      </c>
      <c r="J63" s="875" t="e">
        <f>+J16/#REF!*100</f>
        <v>#REF!</v>
      </c>
      <c r="K63" s="875" t="e">
        <f>+K16/#REF!*100</f>
        <v>#REF!</v>
      </c>
      <c r="L63" s="875" t="e">
        <f>+L16/#REF!*100</f>
        <v>#REF!</v>
      </c>
      <c r="M63" s="876"/>
      <c r="N63" s="877" t="e">
        <f>+N16/#REF!*100</f>
        <v>#REF!</v>
      </c>
      <c r="O63" s="876" t="e">
        <f>+O16/#REF!*100</f>
        <v>#REF!</v>
      </c>
      <c r="P63" s="928" t="e">
        <f>+P16/#REF!*100</f>
        <v>#REF!</v>
      </c>
      <c r="Q63" s="928" t="e">
        <f>+Q16/#REF!*100</f>
        <v>#REF!</v>
      </c>
      <c r="R63" s="928" t="e">
        <f>+R16/#REF!*100</f>
        <v>#REF!</v>
      </c>
      <c r="S63" s="928" t="e">
        <f>+S16/#REF!*100</f>
        <v>#REF!</v>
      </c>
      <c r="T63" s="928" t="e">
        <f>+T16/#REF!*100</f>
        <v>#REF!</v>
      </c>
      <c r="U63" s="928" t="e">
        <f>+U16/#REF!*100</f>
        <v>#REF!</v>
      </c>
      <c r="V63" s="928" t="e">
        <f>+V16/#REF!*100</f>
        <v>#REF!</v>
      </c>
      <c r="W63" s="606" t="s">
        <v>1132</v>
      </c>
      <c r="X63" s="904"/>
      <c r="Y63" s="904"/>
      <c r="Z63" s="362"/>
      <c r="AA63" s="362"/>
      <c r="AB63" s="362"/>
      <c r="AC63" s="362"/>
      <c r="AD63" s="362"/>
      <c r="AE63" s="362"/>
      <c r="AF63" s="362"/>
      <c r="AG63" s="362"/>
      <c r="AH63" s="362"/>
    </row>
    <row r="64" spans="2:34" s="364" customFormat="1" ht="26.25" customHeight="1" x14ac:dyDescent="0.2">
      <c r="B64" s="605" t="s">
        <v>1495</v>
      </c>
      <c r="C64" s="875">
        <v>9.8879495329986931</v>
      </c>
      <c r="D64" s="875" t="e">
        <f>+D17/#REF!*100</f>
        <v>#REF!</v>
      </c>
      <c r="E64" s="875" t="e">
        <f>+E17/#REF!*100</f>
        <v>#REF!</v>
      </c>
      <c r="F64" s="875" t="e">
        <f>+F17/#REF!*100</f>
        <v>#REF!</v>
      </c>
      <c r="G64" s="875" t="e">
        <f>+G17/#REF!*100</f>
        <v>#REF!</v>
      </c>
      <c r="H64" s="875" t="e">
        <f>+H17/#REF!*100</f>
        <v>#REF!</v>
      </c>
      <c r="I64" s="875" t="e">
        <f>+I17/#REF!*100</f>
        <v>#REF!</v>
      </c>
      <c r="J64" s="875" t="e">
        <f>+J17/#REF!*100</f>
        <v>#REF!</v>
      </c>
      <c r="K64" s="875" t="e">
        <f>+K17/#REF!*100</f>
        <v>#REF!</v>
      </c>
      <c r="L64" s="875" t="e">
        <f>+L17/#REF!*100</f>
        <v>#REF!</v>
      </c>
      <c r="M64" s="876"/>
      <c r="N64" s="877" t="e">
        <f>+N17/#REF!*100</f>
        <v>#REF!</v>
      </c>
      <c r="O64" s="876" t="e">
        <f>+O17/#REF!*100</f>
        <v>#REF!</v>
      </c>
      <c r="P64" s="928" t="e">
        <f>+P17/#REF!*100</f>
        <v>#REF!</v>
      </c>
      <c r="Q64" s="928" t="e">
        <f>+Q17/#REF!*100</f>
        <v>#REF!</v>
      </c>
      <c r="R64" s="928" t="e">
        <f>+R17/#REF!*100</f>
        <v>#REF!</v>
      </c>
      <c r="S64" s="928" t="e">
        <f>+S17/#REF!*100</f>
        <v>#REF!</v>
      </c>
      <c r="T64" s="928" t="e">
        <f>+T17/#REF!*100</f>
        <v>#REF!</v>
      </c>
      <c r="U64" s="928" t="e">
        <f>+U17/#REF!*100</f>
        <v>#REF!</v>
      </c>
      <c r="V64" s="928" t="e">
        <f>+V17/#REF!*100</f>
        <v>#REF!</v>
      </c>
      <c r="W64" s="606" t="s">
        <v>877</v>
      </c>
      <c r="X64" s="904"/>
      <c r="Y64" s="904"/>
      <c r="Z64" s="362"/>
      <c r="AA64" s="362"/>
      <c r="AB64" s="362"/>
      <c r="AC64" s="362"/>
      <c r="AD64" s="362"/>
      <c r="AE64" s="362"/>
      <c r="AF64" s="362"/>
      <c r="AG64" s="362"/>
      <c r="AH64" s="362"/>
    </row>
    <row r="65" spans="2:34" s="359" customFormat="1" ht="26.25" customHeight="1" x14ac:dyDescent="0.2">
      <c r="B65" s="453" t="s">
        <v>878</v>
      </c>
      <c r="C65" s="924">
        <v>9.0942547317947966</v>
      </c>
      <c r="D65" s="924" t="e">
        <f>+D18/#REF!*100</f>
        <v>#REF!</v>
      </c>
      <c r="E65" s="924" t="e">
        <f>+E18/#REF!*100</f>
        <v>#REF!</v>
      </c>
      <c r="F65" s="924" t="e">
        <f>+F18/#REF!*100</f>
        <v>#REF!</v>
      </c>
      <c r="G65" s="924" t="e">
        <f>+G18/#REF!*100</f>
        <v>#REF!</v>
      </c>
      <c r="H65" s="924" t="e">
        <f>+H18/#REF!*100</f>
        <v>#REF!</v>
      </c>
      <c r="I65" s="924" t="e">
        <f>+I18/#REF!*100</f>
        <v>#REF!</v>
      </c>
      <c r="J65" s="924" t="e">
        <f>+J18/#REF!*100</f>
        <v>#REF!</v>
      </c>
      <c r="K65" s="924" t="e">
        <f>+K18/#REF!*100</f>
        <v>#REF!</v>
      </c>
      <c r="L65" s="924" t="e">
        <f>+L18/#REF!*100</f>
        <v>#REF!</v>
      </c>
      <c r="M65" s="925"/>
      <c r="N65" s="926" t="e">
        <f>+N18/#REF!*100</f>
        <v>#REF!</v>
      </c>
      <c r="O65" s="925" t="e">
        <f>+O18/#REF!*100</f>
        <v>#REF!</v>
      </c>
      <c r="P65" s="927" t="e">
        <f>+P18/#REF!*100</f>
        <v>#REF!</v>
      </c>
      <c r="Q65" s="927" t="e">
        <f>+Q18/#REF!*100</f>
        <v>#REF!</v>
      </c>
      <c r="R65" s="927" t="e">
        <f>+R18/#REF!*100</f>
        <v>#REF!</v>
      </c>
      <c r="S65" s="927" t="e">
        <f>+S18/#REF!*100</f>
        <v>#REF!</v>
      </c>
      <c r="T65" s="927" t="e">
        <f>+T18/#REF!*100</f>
        <v>#REF!</v>
      </c>
      <c r="U65" s="927" t="e">
        <f>+U18/#REF!*100</f>
        <v>#REF!</v>
      </c>
      <c r="V65" s="927" t="e">
        <f>+V18/#REF!*100</f>
        <v>#REF!</v>
      </c>
      <c r="W65" s="604" t="s">
        <v>876</v>
      </c>
      <c r="X65" s="904"/>
      <c r="Y65" s="904"/>
      <c r="Z65" s="362"/>
      <c r="AA65" s="362"/>
      <c r="AB65" s="362"/>
      <c r="AC65" s="362"/>
      <c r="AD65" s="362"/>
      <c r="AE65" s="362"/>
      <c r="AF65" s="362"/>
      <c r="AG65" s="362"/>
      <c r="AH65" s="362"/>
    </row>
    <row r="66" spans="2:34" s="364" customFormat="1" ht="26.25" customHeight="1" x14ac:dyDescent="0.2">
      <c r="B66" s="605" t="s">
        <v>1445</v>
      </c>
      <c r="C66" s="875">
        <v>4.8286260800847112</v>
      </c>
      <c r="D66" s="875" t="e">
        <f>+D19/#REF!*100</f>
        <v>#REF!</v>
      </c>
      <c r="E66" s="875" t="e">
        <f>+E19/#REF!*100</f>
        <v>#REF!</v>
      </c>
      <c r="F66" s="875" t="e">
        <f>+F19/#REF!*100</f>
        <v>#REF!</v>
      </c>
      <c r="G66" s="875" t="e">
        <f>+G19/#REF!*100</f>
        <v>#REF!</v>
      </c>
      <c r="H66" s="875" t="e">
        <f>+H19/#REF!*100</f>
        <v>#REF!</v>
      </c>
      <c r="I66" s="875" t="e">
        <f>+I19/#REF!*100</f>
        <v>#REF!</v>
      </c>
      <c r="J66" s="875" t="e">
        <f>+J19/#REF!*100</f>
        <v>#REF!</v>
      </c>
      <c r="K66" s="875" t="e">
        <f>+K19/#REF!*100</f>
        <v>#REF!</v>
      </c>
      <c r="L66" s="875" t="e">
        <f>+L19/#REF!*100</f>
        <v>#REF!</v>
      </c>
      <c r="M66" s="876"/>
      <c r="N66" s="877" t="e">
        <f>+N19/#REF!*100</f>
        <v>#REF!</v>
      </c>
      <c r="O66" s="876" t="e">
        <f>+O19/#REF!*100</f>
        <v>#REF!</v>
      </c>
      <c r="P66" s="928" t="e">
        <f>+P19/#REF!*100</f>
        <v>#REF!</v>
      </c>
      <c r="Q66" s="928" t="e">
        <f>+Q19/#REF!*100</f>
        <v>#REF!</v>
      </c>
      <c r="R66" s="928" t="e">
        <f>+R19/#REF!*100</f>
        <v>#REF!</v>
      </c>
      <c r="S66" s="928" t="e">
        <f>+S19/#REF!*100</f>
        <v>#REF!</v>
      </c>
      <c r="T66" s="928" t="e">
        <f>+T19/#REF!*100</f>
        <v>#REF!</v>
      </c>
      <c r="U66" s="928" t="e">
        <f>+U19/#REF!*100</f>
        <v>#REF!</v>
      </c>
      <c r="V66" s="928" t="e">
        <f>+V19/#REF!*100</f>
        <v>#REF!</v>
      </c>
      <c r="W66" s="606" t="s">
        <v>1447</v>
      </c>
      <c r="X66" s="904"/>
      <c r="Y66" s="904"/>
      <c r="Z66" s="362"/>
      <c r="AA66" s="362"/>
      <c r="AB66" s="362"/>
      <c r="AC66" s="362"/>
      <c r="AD66" s="362"/>
      <c r="AE66" s="362"/>
      <c r="AF66" s="362"/>
      <c r="AG66" s="362"/>
      <c r="AH66" s="362"/>
    </row>
    <row r="67" spans="2:34" s="364" customFormat="1" ht="26.25" customHeight="1" x14ac:dyDescent="0.2">
      <c r="B67" s="605" t="s">
        <v>1286</v>
      </c>
      <c r="C67" s="875">
        <v>-4.0371355683185284</v>
      </c>
      <c r="D67" s="875" t="e">
        <f>+D20/#REF!*100</f>
        <v>#REF!</v>
      </c>
      <c r="E67" s="875" t="e">
        <f>+E20/#REF!*100</f>
        <v>#REF!</v>
      </c>
      <c r="F67" s="875" t="e">
        <f>+F20/#REF!*100</f>
        <v>#REF!</v>
      </c>
      <c r="G67" s="875" t="e">
        <f>+G20/#REF!*100</f>
        <v>#REF!</v>
      </c>
      <c r="H67" s="875" t="e">
        <f>+H20/#REF!*100</f>
        <v>#REF!</v>
      </c>
      <c r="I67" s="875" t="e">
        <f>+I20/#REF!*100</f>
        <v>#REF!</v>
      </c>
      <c r="J67" s="875" t="e">
        <f>+J20/#REF!*100</f>
        <v>#REF!</v>
      </c>
      <c r="K67" s="875" t="e">
        <f>+K20/#REF!*100</f>
        <v>#REF!</v>
      </c>
      <c r="L67" s="875" t="e">
        <f>+L20/#REF!*100</f>
        <v>#REF!</v>
      </c>
      <c r="M67" s="876"/>
      <c r="N67" s="877" t="e">
        <f>+N20/#REF!*100</f>
        <v>#REF!</v>
      </c>
      <c r="O67" s="876" t="e">
        <f>+O20/#REF!*100</f>
        <v>#REF!</v>
      </c>
      <c r="P67" s="928" t="e">
        <f>+P20/#REF!*100</f>
        <v>#REF!</v>
      </c>
      <c r="Q67" s="928" t="e">
        <f>+Q20/#REF!*100</f>
        <v>#REF!</v>
      </c>
      <c r="R67" s="928" t="e">
        <f>+R20/#REF!*100</f>
        <v>#REF!</v>
      </c>
      <c r="S67" s="928" t="e">
        <f>+S20/#REF!*100</f>
        <v>#REF!</v>
      </c>
      <c r="T67" s="928" t="e">
        <f>+T20/#REF!*100</f>
        <v>#REF!</v>
      </c>
      <c r="U67" s="928" t="e">
        <f>+U20/#REF!*100</f>
        <v>#REF!</v>
      </c>
      <c r="V67" s="928" t="e">
        <f>+V20/#REF!*100</f>
        <v>#REF!</v>
      </c>
      <c r="W67" s="606" t="s">
        <v>1302</v>
      </c>
      <c r="X67" s="904"/>
      <c r="Y67" s="904"/>
      <c r="Z67" s="362"/>
      <c r="AA67" s="362"/>
      <c r="AB67" s="362"/>
      <c r="AC67" s="362"/>
      <c r="AD67" s="362"/>
      <c r="AE67" s="362"/>
      <c r="AF67" s="362"/>
      <c r="AG67" s="362"/>
      <c r="AH67" s="362"/>
    </row>
    <row r="68" spans="2:34" s="364" customFormat="1" ht="26.25" customHeight="1" x14ac:dyDescent="0.2">
      <c r="B68" s="605" t="s">
        <v>1448</v>
      </c>
      <c r="C68" s="875">
        <v>0.71167058989112864</v>
      </c>
      <c r="D68" s="875" t="e">
        <f>+D21/#REF!*100</f>
        <v>#REF!</v>
      </c>
      <c r="E68" s="875" t="e">
        <f>+E21/#REF!*100</f>
        <v>#REF!</v>
      </c>
      <c r="F68" s="875" t="e">
        <f>+F21/#REF!*100</f>
        <v>#REF!</v>
      </c>
      <c r="G68" s="875" t="e">
        <f>+G21/#REF!*100</f>
        <v>#REF!</v>
      </c>
      <c r="H68" s="875" t="e">
        <f>+H21/#REF!*100</f>
        <v>#REF!</v>
      </c>
      <c r="I68" s="875" t="e">
        <f>+I21/#REF!*100</f>
        <v>#REF!</v>
      </c>
      <c r="J68" s="875" t="e">
        <f>+J21/#REF!*100</f>
        <v>#REF!</v>
      </c>
      <c r="K68" s="875" t="e">
        <f>+K21/#REF!*100</f>
        <v>#REF!</v>
      </c>
      <c r="L68" s="875" t="e">
        <f>+L21/#REF!*100</f>
        <v>#REF!</v>
      </c>
      <c r="M68" s="876"/>
      <c r="N68" s="877" t="e">
        <f>+N21/#REF!*100</f>
        <v>#REF!</v>
      </c>
      <c r="O68" s="876" t="e">
        <f>+O21/#REF!*100</f>
        <v>#REF!</v>
      </c>
      <c r="P68" s="928" t="e">
        <f>+P21/#REF!*100</f>
        <v>#REF!</v>
      </c>
      <c r="Q68" s="928" t="e">
        <f>+Q21/#REF!*100</f>
        <v>#REF!</v>
      </c>
      <c r="R68" s="928" t="e">
        <f>+R21/#REF!*100</f>
        <v>#REF!</v>
      </c>
      <c r="S68" s="928" t="e">
        <f>+S21/#REF!*100</f>
        <v>#REF!</v>
      </c>
      <c r="T68" s="928" t="e">
        <f>+T21/#REF!*100</f>
        <v>#REF!</v>
      </c>
      <c r="U68" s="928" t="e">
        <f>+U21/#REF!*100</f>
        <v>#REF!</v>
      </c>
      <c r="V68" s="928" t="e">
        <f>+V21/#REF!*100</f>
        <v>#REF!</v>
      </c>
      <c r="W68" s="606" t="s">
        <v>1451</v>
      </c>
      <c r="X68" s="904"/>
      <c r="Y68" s="904"/>
      <c r="Z68" s="362"/>
      <c r="AA68" s="362"/>
      <c r="AB68" s="362"/>
      <c r="AC68" s="362"/>
      <c r="AD68" s="362"/>
      <c r="AE68" s="362"/>
      <c r="AF68" s="362"/>
      <c r="AG68" s="362"/>
      <c r="AH68" s="362"/>
    </row>
    <row r="69" spans="2:34" s="364" customFormat="1" ht="26.25" customHeight="1" x14ac:dyDescent="0.2">
      <c r="B69" s="605" t="s">
        <v>1449</v>
      </c>
      <c r="C69" s="875">
        <v>0</v>
      </c>
      <c r="D69" s="875" t="e">
        <f>+D22/#REF!*100</f>
        <v>#REF!</v>
      </c>
      <c r="E69" s="875" t="e">
        <f>+E22/#REF!*100</f>
        <v>#REF!</v>
      </c>
      <c r="F69" s="875" t="e">
        <f>+F22/#REF!*100</f>
        <v>#REF!</v>
      </c>
      <c r="G69" s="875" t="e">
        <f>+G22/#REF!*100</f>
        <v>#REF!</v>
      </c>
      <c r="H69" s="875" t="e">
        <f>+H22/#REF!*100</f>
        <v>#REF!</v>
      </c>
      <c r="I69" s="875" t="e">
        <f>+I22/#REF!*100</f>
        <v>#REF!</v>
      </c>
      <c r="J69" s="875" t="e">
        <f>+J22/#REF!*100</f>
        <v>#REF!</v>
      </c>
      <c r="K69" s="875" t="e">
        <f>+K22/#REF!*100</f>
        <v>#REF!</v>
      </c>
      <c r="L69" s="875" t="e">
        <f>+L22/#REF!*100</f>
        <v>#REF!</v>
      </c>
      <c r="M69" s="876"/>
      <c r="N69" s="877" t="e">
        <f>+N22/#REF!*100</f>
        <v>#REF!</v>
      </c>
      <c r="O69" s="876" t="e">
        <f>+O22/#REF!*100</f>
        <v>#REF!</v>
      </c>
      <c r="P69" s="928" t="e">
        <f>+P22/#REF!*100</f>
        <v>#REF!</v>
      </c>
      <c r="Q69" s="928" t="e">
        <f>+Q22/#REF!*100</f>
        <v>#REF!</v>
      </c>
      <c r="R69" s="928" t="e">
        <f>+R22/#REF!*100</f>
        <v>#REF!</v>
      </c>
      <c r="S69" s="928" t="e">
        <f>+S22/#REF!*100</f>
        <v>#REF!</v>
      </c>
      <c r="T69" s="928" t="e">
        <f>+T22/#REF!*100</f>
        <v>#REF!</v>
      </c>
      <c r="U69" s="928" t="e">
        <f>+U22/#REF!*100</f>
        <v>#REF!</v>
      </c>
      <c r="V69" s="928" t="e">
        <f>+V22/#REF!*100</f>
        <v>#REF!</v>
      </c>
      <c r="W69" s="606" t="s">
        <v>943</v>
      </c>
      <c r="X69" s="904"/>
      <c r="Y69" s="904"/>
      <c r="Z69" s="362"/>
      <c r="AA69" s="362"/>
      <c r="AB69" s="362"/>
      <c r="AC69" s="362"/>
      <c r="AD69" s="362"/>
      <c r="AE69" s="362"/>
      <c r="AF69" s="362"/>
      <c r="AG69" s="362"/>
      <c r="AH69" s="362"/>
    </row>
    <row r="70" spans="2:34" s="364" customFormat="1" ht="26.25" customHeight="1" x14ac:dyDescent="0.2">
      <c r="B70" s="605" t="s">
        <v>1446</v>
      </c>
      <c r="C70" s="875">
        <v>7.5910936301374869</v>
      </c>
      <c r="D70" s="875" t="e">
        <f>+D23/#REF!*100</f>
        <v>#REF!</v>
      </c>
      <c r="E70" s="875" t="e">
        <f>+E23/#REF!*100</f>
        <v>#REF!</v>
      </c>
      <c r="F70" s="875" t="e">
        <f>+F23/#REF!*100</f>
        <v>#REF!</v>
      </c>
      <c r="G70" s="875" t="e">
        <f>+G23/#REF!*100</f>
        <v>#REF!</v>
      </c>
      <c r="H70" s="875" t="e">
        <f>+H23/#REF!*100</f>
        <v>#REF!</v>
      </c>
      <c r="I70" s="875" t="e">
        <f>+I23/#REF!*100</f>
        <v>#REF!</v>
      </c>
      <c r="J70" s="875" t="e">
        <f>+J23/#REF!*100</f>
        <v>#REF!</v>
      </c>
      <c r="K70" s="875" t="e">
        <f>+K23/#REF!*100</f>
        <v>#REF!</v>
      </c>
      <c r="L70" s="875" t="e">
        <f>+L23/#REF!*100</f>
        <v>#REF!</v>
      </c>
      <c r="M70" s="876"/>
      <c r="N70" s="877" t="e">
        <f>+N23/#REF!*100</f>
        <v>#REF!</v>
      </c>
      <c r="O70" s="876" t="e">
        <f>+O23/#REF!*100</f>
        <v>#REF!</v>
      </c>
      <c r="P70" s="928" t="e">
        <f>+P23/#REF!*100</f>
        <v>#REF!</v>
      </c>
      <c r="Q70" s="928" t="e">
        <f>+Q23/#REF!*100</f>
        <v>#REF!</v>
      </c>
      <c r="R70" s="928" t="e">
        <f>+R23/#REF!*100</f>
        <v>#REF!</v>
      </c>
      <c r="S70" s="928" t="e">
        <f>+S23/#REF!*100</f>
        <v>#REF!</v>
      </c>
      <c r="T70" s="928" t="e">
        <f>+T23/#REF!*100</f>
        <v>#REF!</v>
      </c>
      <c r="U70" s="928" t="e">
        <f>+U23/#REF!*100</f>
        <v>#REF!</v>
      </c>
      <c r="V70" s="928" t="e">
        <f>+V23/#REF!*100</f>
        <v>#REF!</v>
      </c>
      <c r="W70" s="606" t="s">
        <v>1300</v>
      </c>
      <c r="X70" s="904"/>
      <c r="Y70" s="904"/>
      <c r="Z70" s="362"/>
      <c r="AA70" s="362"/>
      <c r="AB70" s="362"/>
      <c r="AC70" s="362"/>
      <c r="AD70" s="362"/>
      <c r="AE70" s="362"/>
      <c r="AF70" s="362"/>
      <c r="AG70" s="362"/>
      <c r="AH70" s="362"/>
    </row>
    <row r="71" spans="2:34" s="359" customFormat="1" ht="9" customHeight="1" x14ac:dyDescent="0.2">
      <c r="B71" s="453"/>
      <c r="C71" s="875"/>
      <c r="D71" s="924"/>
      <c r="E71" s="924"/>
      <c r="F71" s="924"/>
      <c r="G71" s="924"/>
      <c r="H71" s="924"/>
      <c r="I71" s="924"/>
      <c r="J71" s="924"/>
      <c r="K71" s="924"/>
      <c r="L71" s="924"/>
      <c r="M71" s="925"/>
      <c r="N71" s="926"/>
      <c r="O71" s="925"/>
      <c r="P71" s="927"/>
      <c r="Q71" s="927"/>
      <c r="R71" s="927"/>
      <c r="S71" s="927"/>
      <c r="T71" s="927"/>
      <c r="U71" s="927"/>
      <c r="V71" s="927"/>
      <c r="W71" s="604"/>
      <c r="X71" s="904"/>
      <c r="Y71" s="904"/>
      <c r="Z71" s="362"/>
      <c r="AA71" s="362"/>
      <c r="AB71" s="362"/>
      <c r="AC71" s="362"/>
      <c r="AD71" s="362"/>
      <c r="AE71" s="362"/>
      <c r="AF71" s="362"/>
      <c r="AG71" s="362"/>
      <c r="AH71" s="362"/>
    </row>
    <row r="72" spans="2:34" s="359" customFormat="1" ht="26.25" customHeight="1" x14ac:dyDescent="0.2">
      <c r="B72" s="453" t="s">
        <v>1041</v>
      </c>
      <c r="C72" s="924">
        <v>19.856800595733183</v>
      </c>
      <c r="D72" s="924" t="e">
        <f t="shared" ref="D72:I72" si="12">+D65+D62</f>
        <v>#REF!</v>
      </c>
      <c r="E72" s="924" t="e">
        <f t="shared" si="12"/>
        <v>#REF!</v>
      </c>
      <c r="F72" s="924" t="e">
        <f t="shared" si="12"/>
        <v>#REF!</v>
      </c>
      <c r="G72" s="924" t="e">
        <f t="shared" si="12"/>
        <v>#REF!</v>
      </c>
      <c r="H72" s="924" t="e">
        <f t="shared" si="12"/>
        <v>#REF!</v>
      </c>
      <c r="I72" s="924" t="e">
        <f t="shared" si="12"/>
        <v>#REF!</v>
      </c>
      <c r="J72" s="924" t="e">
        <f>+J65+J62</f>
        <v>#REF!</v>
      </c>
      <c r="K72" s="924" t="e">
        <f>+K65+K62</f>
        <v>#REF!</v>
      </c>
      <c r="L72" s="924" t="e">
        <f>+L65+L62</f>
        <v>#REF!</v>
      </c>
      <c r="M72" s="925"/>
      <c r="N72" s="926" t="e">
        <f t="shared" ref="N72:V72" si="13">+N65+N62</f>
        <v>#REF!</v>
      </c>
      <c r="O72" s="925" t="e">
        <f t="shared" si="13"/>
        <v>#REF!</v>
      </c>
      <c r="P72" s="927" t="e">
        <f t="shared" si="13"/>
        <v>#REF!</v>
      </c>
      <c r="Q72" s="927" t="e">
        <f t="shared" si="13"/>
        <v>#REF!</v>
      </c>
      <c r="R72" s="927" t="e">
        <f t="shared" si="13"/>
        <v>#REF!</v>
      </c>
      <c r="S72" s="927" t="e">
        <f t="shared" si="13"/>
        <v>#REF!</v>
      </c>
      <c r="T72" s="927" t="e">
        <f t="shared" si="13"/>
        <v>#REF!</v>
      </c>
      <c r="U72" s="927" t="e">
        <f t="shared" si="13"/>
        <v>#REF!</v>
      </c>
      <c r="V72" s="927" t="e">
        <f t="shared" si="13"/>
        <v>#REF!</v>
      </c>
      <c r="W72" s="604" t="s">
        <v>288</v>
      </c>
      <c r="X72" s="904"/>
      <c r="Y72" s="904"/>
      <c r="Z72" s="362"/>
      <c r="AA72" s="362"/>
      <c r="AB72" s="362"/>
      <c r="AC72" s="362"/>
      <c r="AD72" s="362"/>
      <c r="AE72" s="362"/>
      <c r="AF72" s="362"/>
      <c r="AG72" s="362"/>
      <c r="AH72" s="362"/>
    </row>
    <row r="73" spans="2:34" s="359" customFormat="1" ht="9" customHeight="1" x14ac:dyDescent="0.2">
      <c r="B73" s="453"/>
      <c r="C73" s="924"/>
      <c r="D73" s="924"/>
      <c r="E73" s="924"/>
      <c r="F73" s="924"/>
      <c r="G73" s="924"/>
      <c r="H73" s="924"/>
      <c r="I73" s="924"/>
      <c r="J73" s="924"/>
      <c r="K73" s="924"/>
      <c r="L73" s="924"/>
      <c r="M73" s="925"/>
      <c r="N73" s="926"/>
      <c r="O73" s="925"/>
      <c r="P73" s="927"/>
      <c r="Q73" s="927"/>
      <c r="R73" s="927"/>
      <c r="S73" s="927"/>
      <c r="T73" s="927"/>
      <c r="U73" s="927"/>
      <c r="V73" s="927"/>
      <c r="W73" s="604"/>
      <c r="X73" s="904"/>
      <c r="Y73" s="904"/>
      <c r="Z73" s="362"/>
      <c r="AA73" s="362"/>
      <c r="AB73" s="362"/>
      <c r="AC73" s="362"/>
      <c r="AD73" s="362"/>
      <c r="AE73" s="362"/>
      <c r="AF73" s="362"/>
      <c r="AG73" s="362"/>
      <c r="AH73" s="362"/>
    </row>
    <row r="74" spans="2:34" s="359" customFormat="1" ht="26.25" customHeight="1" x14ac:dyDescent="0.2">
      <c r="B74" s="453" t="s">
        <v>949</v>
      </c>
      <c r="C74" s="924">
        <v>11.376159801948015</v>
      </c>
      <c r="D74" s="924" t="e">
        <f t="shared" ref="D74:I74" si="14">+D75+D76</f>
        <v>#REF!</v>
      </c>
      <c r="E74" s="924" t="e">
        <f t="shared" si="14"/>
        <v>#REF!</v>
      </c>
      <c r="F74" s="924" t="e">
        <f t="shared" si="14"/>
        <v>#REF!</v>
      </c>
      <c r="G74" s="924" t="e">
        <f t="shared" si="14"/>
        <v>#REF!</v>
      </c>
      <c r="H74" s="924" t="e">
        <f t="shared" si="14"/>
        <v>#REF!</v>
      </c>
      <c r="I74" s="924" t="e">
        <f t="shared" si="14"/>
        <v>#REF!</v>
      </c>
      <c r="J74" s="924" t="e">
        <f>+J75+J76</f>
        <v>#REF!</v>
      </c>
      <c r="K74" s="924" t="e">
        <f>+K75+K76</f>
        <v>#REF!</v>
      </c>
      <c r="L74" s="924" t="e">
        <f>+L75+L76</f>
        <v>#REF!</v>
      </c>
      <c r="M74" s="925"/>
      <c r="N74" s="926" t="e">
        <f t="shared" ref="N74:V74" si="15">+N75+N76</f>
        <v>#REF!</v>
      </c>
      <c r="O74" s="925" t="e">
        <f t="shared" si="15"/>
        <v>#REF!</v>
      </c>
      <c r="P74" s="927" t="e">
        <f t="shared" si="15"/>
        <v>#REF!</v>
      </c>
      <c r="Q74" s="927" t="e">
        <f t="shared" si="15"/>
        <v>#REF!</v>
      </c>
      <c r="R74" s="927" t="e">
        <f t="shared" si="15"/>
        <v>#REF!</v>
      </c>
      <c r="S74" s="927" t="e">
        <f t="shared" si="15"/>
        <v>#REF!</v>
      </c>
      <c r="T74" s="927" t="e">
        <f t="shared" si="15"/>
        <v>#REF!</v>
      </c>
      <c r="U74" s="927" t="e">
        <f t="shared" si="15"/>
        <v>#REF!</v>
      </c>
      <c r="V74" s="927" t="e">
        <f t="shared" si="15"/>
        <v>#REF!</v>
      </c>
      <c r="W74" s="604" t="s">
        <v>829</v>
      </c>
      <c r="X74" s="904"/>
      <c r="Y74" s="904"/>
      <c r="Z74" s="362"/>
      <c r="AA74" s="362"/>
      <c r="AB74" s="362"/>
      <c r="AC74" s="362"/>
      <c r="AD74" s="362"/>
      <c r="AE74" s="362"/>
      <c r="AF74" s="362"/>
      <c r="AG74" s="362"/>
      <c r="AH74" s="362"/>
    </row>
    <row r="75" spans="2:34" s="364" customFormat="1" ht="26.25" customHeight="1" x14ac:dyDescent="0.2">
      <c r="B75" s="605" t="s">
        <v>1472</v>
      </c>
      <c r="C75" s="875">
        <v>3.9814122266321701</v>
      </c>
      <c r="D75" s="875" t="e">
        <f>+D28/#REF!*100</f>
        <v>#REF!</v>
      </c>
      <c r="E75" s="875" t="e">
        <f>+E28/#REF!*100</f>
        <v>#REF!</v>
      </c>
      <c r="F75" s="875" t="e">
        <f>+F28/#REF!*100</f>
        <v>#REF!</v>
      </c>
      <c r="G75" s="875" t="e">
        <f>+G28/#REF!*100</f>
        <v>#REF!</v>
      </c>
      <c r="H75" s="875" t="e">
        <f>+H28/#REF!*100</f>
        <v>#REF!</v>
      </c>
      <c r="I75" s="875" t="e">
        <f>+I28/#REF!*100</f>
        <v>#REF!</v>
      </c>
      <c r="J75" s="875" t="e">
        <f>+J28/#REF!*100</f>
        <v>#REF!</v>
      </c>
      <c r="K75" s="875" t="e">
        <f>+K28/#REF!*100</f>
        <v>#REF!</v>
      </c>
      <c r="L75" s="875" t="e">
        <f>+L28/#REF!*100</f>
        <v>#REF!</v>
      </c>
      <c r="M75" s="876"/>
      <c r="N75" s="877" t="e">
        <f>+N28/#REF!*100</f>
        <v>#REF!</v>
      </c>
      <c r="O75" s="876" t="e">
        <f>+O28/#REF!*100</f>
        <v>#REF!</v>
      </c>
      <c r="P75" s="928" t="e">
        <f>+P28/#REF!*100</f>
        <v>#REF!</v>
      </c>
      <c r="Q75" s="928" t="e">
        <f>+Q28/#REF!*100</f>
        <v>#REF!</v>
      </c>
      <c r="R75" s="928" t="e">
        <f>+R28/#REF!*100</f>
        <v>#REF!</v>
      </c>
      <c r="S75" s="928" t="e">
        <f>+S28/#REF!*100</f>
        <v>#REF!</v>
      </c>
      <c r="T75" s="928" t="e">
        <f>+T28/#REF!*100</f>
        <v>#REF!</v>
      </c>
      <c r="U75" s="928" t="e">
        <f>+U28/#REF!*100</f>
        <v>#REF!</v>
      </c>
      <c r="V75" s="928" t="e">
        <f>+V28/#REF!*100</f>
        <v>#REF!</v>
      </c>
      <c r="W75" s="606" t="s">
        <v>1473</v>
      </c>
      <c r="X75" s="904"/>
      <c r="Y75" s="904"/>
      <c r="Z75" s="362"/>
      <c r="AA75" s="362"/>
      <c r="AB75" s="362"/>
      <c r="AC75" s="362"/>
      <c r="AD75" s="362"/>
      <c r="AE75" s="362"/>
      <c r="AF75" s="362"/>
      <c r="AG75" s="362"/>
      <c r="AH75" s="362"/>
    </row>
    <row r="76" spans="2:34" s="364" customFormat="1" ht="26.25" customHeight="1" x14ac:dyDescent="0.2">
      <c r="B76" s="605" t="s">
        <v>932</v>
      </c>
      <c r="C76" s="875">
        <v>7.3947475753158454</v>
      </c>
      <c r="D76" s="875" t="e">
        <f>+D29/#REF!*100</f>
        <v>#REF!</v>
      </c>
      <c r="E76" s="875" t="e">
        <f>+E29/#REF!*100</f>
        <v>#REF!</v>
      </c>
      <c r="F76" s="875" t="e">
        <f>+F29/#REF!*100</f>
        <v>#REF!</v>
      </c>
      <c r="G76" s="875" t="e">
        <f>+G29/#REF!*100</f>
        <v>#REF!</v>
      </c>
      <c r="H76" s="875" t="e">
        <f>+H29/#REF!*100</f>
        <v>#REF!</v>
      </c>
      <c r="I76" s="875" t="e">
        <f>+I29/#REF!*100</f>
        <v>#REF!</v>
      </c>
      <c r="J76" s="875" t="e">
        <f>+J29/#REF!*100</f>
        <v>#REF!</v>
      </c>
      <c r="K76" s="875" t="e">
        <f>+K29/#REF!*100</f>
        <v>#REF!</v>
      </c>
      <c r="L76" s="875" t="e">
        <f>+L29/#REF!*100</f>
        <v>#REF!</v>
      </c>
      <c r="M76" s="876"/>
      <c r="N76" s="877" t="e">
        <f>+N29/#REF!*100</f>
        <v>#REF!</v>
      </c>
      <c r="O76" s="876" t="e">
        <f>+O29/#REF!*100</f>
        <v>#REF!</v>
      </c>
      <c r="P76" s="928" t="e">
        <f>+P29/#REF!*100</f>
        <v>#REF!</v>
      </c>
      <c r="Q76" s="928" t="e">
        <f>+Q29/#REF!*100</f>
        <v>#REF!</v>
      </c>
      <c r="R76" s="928" t="e">
        <f>+R29/#REF!*100</f>
        <v>#REF!</v>
      </c>
      <c r="S76" s="928" t="e">
        <f>+S29/#REF!*100</f>
        <v>#REF!</v>
      </c>
      <c r="T76" s="928" t="e">
        <f>+T29/#REF!*100</f>
        <v>#REF!</v>
      </c>
      <c r="U76" s="928" t="e">
        <f>+U29/#REF!*100</f>
        <v>#REF!</v>
      </c>
      <c r="V76" s="928" t="e">
        <f>+V29/#REF!*100</f>
        <v>#REF!</v>
      </c>
      <c r="W76" s="606" t="s">
        <v>1450</v>
      </c>
      <c r="X76" s="904"/>
      <c r="Y76" s="904"/>
      <c r="Z76" s="362"/>
      <c r="AA76" s="362"/>
      <c r="AB76" s="362"/>
      <c r="AC76" s="362"/>
      <c r="AD76" s="362"/>
      <c r="AE76" s="362"/>
      <c r="AF76" s="362"/>
      <c r="AG76" s="362"/>
      <c r="AH76" s="362"/>
    </row>
    <row r="77" spans="2:34" s="359" customFormat="1" ht="26.25" customHeight="1" x14ac:dyDescent="0.2">
      <c r="B77" s="453" t="s">
        <v>774</v>
      </c>
      <c r="C77" s="924">
        <v>8.4807640149338575</v>
      </c>
      <c r="D77" s="924" t="e">
        <f t="shared" ref="D77:J77" si="16">+D78+D79+D80+D81</f>
        <v>#REF!</v>
      </c>
      <c r="E77" s="924" t="e">
        <f t="shared" si="16"/>
        <v>#REF!</v>
      </c>
      <c r="F77" s="924" t="e">
        <f t="shared" si="16"/>
        <v>#REF!</v>
      </c>
      <c r="G77" s="924" t="e">
        <f t="shared" si="16"/>
        <v>#REF!</v>
      </c>
      <c r="H77" s="924" t="e">
        <f t="shared" si="16"/>
        <v>#REF!</v>
      </c>
      <c r="I77" s="924" t="e">
        <f t="shared" si="16"/>
        <v>#REF!</v>
      </c>
      <c r="J77" s="924" t="e">
        <f t="shared" si="16"/>
        <v>#REF!</v>
      </c>
      <c r="K77" s="924" t="e">
        <f>+K78+K79+K80+K81</f>
        <v>#REF!</v>
      </c>
      <c r="L77" s="924" t="e">
        <f>+L78+L79+L80+L81</f>
        <v>#REF!</v>
      </c>
      <c r="M77" s="925"/>
      <c r="N77" s="926" t="e">
        <f t="shared" ref="N77:V77" si="17">+N78+N79+N80+N81</f>
        <v>#REF!</v>
      </c>
      <c r="O77" s="925" t="e">
        <f t="shared" si="17"/>
        <v>#REF!</v>
      </c>
      <c r="P77" s="927" t="e">
        <f t="shared" si="17"/>
        <v>#REF!</v>
      </c>
      <c r="Q77" s="927" t="e">
        <f t="shared" si="17"/>
        <v>#REF!</v>
      </c>
      <c r="R77" s="927" t="e">
        <f t="shared" si="17"/>
        <v>#REF!</v>
      </c>
      <c r="S77" s="927" t="e">
        <f t="shared" si="17"/>
        <v>#REF!</v>
      </c>
      <c r="T77" s="927" t="e">
        <f t="shared" si="17"/>
        <v>#REF!</v>
      </c>
      <c r="U77" s="927" t="e">
        <f t="shared" si="17"/>
        <v>#REF!</v>
      </c>
      <c r="V77" s="927" t="e">
        <f t="shared" si="17"/>
        <v>#REF!</v>
      </c>
      <c r="W77" s="604" t="s">
        <v>262</v>
      </c>
      <c r="X77" s="904"/>
      <c r="Y77" s="904"/>
      <c r="Z77" s="362"/>
      <c r="AA77" s="362"/>
      <c r="AB77" s="362"/>
      <c r="AC77" s="362"/>
      <c r="AD77" s="362"/>
      <c r="AE77" s="362"/>
      <c r="AF77" s="362"/>
      <c r="AG77" s="362"/>
      <c r="AH77" s="362"/>
    </row>
    <row r="78" spans="2:34" s="364" customFormat="1" ht="26.25" customHeight="1" x14ac:dyDescent="0.2">
      <c r="B78" s="453" t="s">
        <v>1196</v>
      </c>
      <c r="C78" s="875">
        <v>-9.227894913170849E-2</v>
      </c>
      <c r="D78" s="875" t="e">
        <f>+D31/#REF!*100</f>
        <v>#REF!</v>
      </c>
      <c r="E78" s="875" t="e">
        <f>+E31/#REF!*100</f>
        <v>#REF!</v>
      </c>
      <c r="F78" s="875" t="e">
        <f>+F31/#REF!*100</f>
        <v>#REF!</v>
      </c>
      <c r="G78" s="875" t="e">
        <f>+G31/#REF!*100</f>
        <v>#REF!</v>
      </c>
      <c r="H78" s="875" t="e">
        <f>+H31/#REF!*100</f>
        <v>#REF!</v>
      </c>
      <c r="I78" s="875" t="e">
        <f>+I31/#REF!*100</f>
        <v>#REF!</v>
      </c>
      <c r="J78" s="875" t="e">
        <f>+J31/#REF!*100</f>
        <v>#REF!</v>
      </c>
      <c r="K78" s="875" t="e">
        <f>+K31/#REF!*100</f>
        <v>#REF!</v>
      </c>
      <c r="L78" s="875" t="e">
        <f>+L31/#REF!*100</f>
        <v>#REF!</v>
      </c>
      <c r="M78" s="876"/>
      <c r="N78" s="877" t="e">
        <f>+N31/#REF!*100</f>
        <v>#REF!</v>
      </c>
      <c r="O78" s="876" t="e">
        <f>+O31/#REF!*100</f>
        <v>#REF!</v>
      </c>
      <c r="P78" s="928" t="e">
        <f>+P31/#REF!*100</f>
        <v>#REF!</v>
      </c>
      <c r="Q78" s="928" t="e">
        <f>+Q31/#REF!*100</f>
        <v>#REF!</v>
      </c>
      <c r="R78" s="928" t="e">
        <f>+R31/#REF!*100</f>
        <v>#REF!</v>
      </c>
      <c r="S78" s="928" t="e">
        <f>+S31/#REF!*100</f>
        <v>#REF!</v>
      </c>
      <c r="T78" s="928" t="e">
        <f>+T31/#REF!*100</f>
        <v>#REF!</v>
      </c>
      <c r="U78" s="928" t="e">
        <f>+U31/#REF!*100</f>
        <v>#REF!</v>
      </c>
      <c r="V78" s="928" t="e">
        <f>+V31/#REF!*100</f>
        <v>#REF!</v>
      </c>
      <c r="W78" s="606" t="s">
        <v>1452</v>
      </c>
      <c r="X78" s="904"/>
      <c r="Y78" s="904"/>
      <c r="Z78" s="362"/>
      <c r="AA78" s="362"/>
      <c r="AB78" s="362"/>
      <c r="AC78" s="362"/>
      <c r="AD78" s="362"/>
      <c r="AE78" s="362"/>
      <c r="AF78" s="362"/>
      <c r="AG78" s="362"/>
      <c r="AH78" s="362"/>
    </row>
    <row r="79" spans="2:34" s="364" customFormat="1" ht="26.25" customHeight="1" x14ac:dyDescent="0.2">
      <c r="B79" s="605" t="s">
        <v>1197</v>
      </c>
      <c r="C79" s="875">
        <v>6.2137687037723888</v>
      </c>
      <c r="D79" s="875" t="e">
        <f>D32/#REF!*100</f>
        <v>#REF!</v>
      </c>
      <c r="E79" s="875" t="e">
        <f>E32/#REF!*100</f>
        <v>#REF!</v>
      </c>
      <c r="F79" s="875" t="e">
        <f>F32/#REF!*100</f>
        <v>#REF!</v>
      </c>
      <c r="G79" s="875" t="e">
        <f>G32/#REF!*100</f>
        <v>#REF!</v>
      </c>
      <c r="H79" s="875" t="e">
        <f>H32/#REF!*100</f>
        <v>#REF!</v>
      </c>
      <c r="I79" s="875" t="e">
        <f>I32/#REF!*100</f>
        <v>#REF!</v>
      </c>
      <c r="J79" s="875" t="e">
        <f>J32/#REF!*100</f>
        <v>#REF!</v>
      </c>
      <c r="K79" s="875" t="e">
        <f>K32/#REF!*100</f>
        <v>#REF!</v>
      </c>
      <c r="L79" s="875" t="e">
        <f>L32/#REF!*100</f>
        <v>#REF!</v>
      </c>
      <c r="M79" s="876"/>
      <c r="N79" s="877" t="e">
        <f>N32/#REF!*100</f>
        <v>#REF!</v>
      </c>
      <c r="O79" s="876" t="e">
        <f>O32/#REF!*100</f>
        <v>#REF!</v>
      </c>
      <c r="P79" s="928" t="e">
        <f>P32/#REF!*100</f>
        <v>#REF!</v>
      </c>
      <c r="Q79" s="928" t="e">
        <f>Q32/#REF!*100</f>
        <v>#REF!</v>
      </c>
      <c r="R79" s="928" t="e">
        <f>R32/#REF!*100</f>
        <v>#REF!</v>
      </c>
      <c r="S79" s="928" t="e">
        <f>S32/#REF!*100</f>
        <v>#REF!</v>
      </c>
      <c r="T79" s="928" t="e">
        <f>T32/#REF!*100</f>
        <v>#REF!</v>
      </c>
      <c r="U79" s="928" t="e">
        <f>U32/#REF!*100</f>
        <v>#REF!</v>
      </c>
      <c r="V79" s="928" t="e">
        <f>V32/#REF!*100</f>
        <v>#REF!</v>
      </c>
      <c r="W79" s="606" t="s">
        <v>1453</v>
      </c>
      <c r="X79" s="904"/>
      <c r="Y79" s="904"/>
      <c r="Z79" s="362"/>
      <c r="AA79" s="362"/>
      <c r="AB79" s="362"/>
      <c r="AC79" s="362"/>
      <c r="AD79" s="362"/>
      <c r="AE79" s="362"/>
      <c r="AF79" s="362"/>
      <c r="AG79" s="362"/>
      <c r="AH79" s="362"/>
    </row>
    <row r="80" spans="2:34" s="364" customFormat="1" ht="26.25" customHeight="1" x14ac:dyDescent="0.2">
      <c r="B80" s="605" t="s">
        <v>710</v>
      </c>
      <c r="C80" s="875">
        <v>1.386237922787164</v>
      </c>
      <c r="D80" s="875" t="e">
        <f>+D33/#REF!*100</f>
        <v>#REF!</v>
      </c>
      <c r="E80" s="875" t="e">
        <f>+E33/#REF!*100</f>
        <v>#REF!</v>
      </c>
      <c r="F80" s="875" t="e">
        <f>+F33/#REF!*100</f>
        <v>#REF!</v>
      </c>
      <c r="G80" s="875" t="e">
        <f>+G33/#REF!*100</f>
        <v>#REF!</v>
      </c>
      <c r="H80" s="875" t="e">
        <f>+H33/#REF!*100</f>
        <v>#REF!</v>
      </c>
      <c r="I80" s="875" t="e">
        <f>+I33/#REF!*100</f>
        <v>#REF!</v>
      </c>
      <c r="J80" s="875" t="e">
        <f>+J33/#REF!*100</f>
        <v>#REF!</v>
      </c>
      <c r="K80" s="875" t="e">
        <f>+K33/#REF!*100</f>
        <v>#REF!</v>
      </c>
      <c r="L80" s="875" t="e">
        <f>+L33/#REF!*100</f>
        <v>#REF!</v>
      </c>
      <c r="M80" s="876"/>
      <c r="N80" s="877" t="e">
        <f>+N33/#REF!*100</f>
        <v>#REF!</v>
      </c>
      <c r="O80" s="876" t="e">
        <f>+O33/#REF!*100</f>
        <v>#REF!</v>
      </c>
      <c r="P80" s="928" t="e">
        <f>+P33/#REF!*100</f>
        <v>#REF!</v>
      </c>
      <c r="Q80" s="928" t="e">
        <f>+Q33/#REF!*100</f>
        <v>#REF!</v>
      </c>
      <c r="R80" s="928" t="e">
        <f>+R33/#REF!*100</f>
        <v>#REF!</v>
      </c>
      <c r="S80" s="928" t="e">
        <f>+S33/#REF!*100</f>
        <v>#REF!</v>
      </c>
      <c r="T80" s="928" t="e">
        <f>+T33/#REF!*100</f>
        <v>#REF!</v>
      </c>
      <c r="U80" s="928" t="e">
        <f>+U33/#REF!*100</f>
        <v>#REF!</v>
      </c>
      <c r="V80" s="928" t="e">
        <f>+V33/#REF!*100</f>
        <v>#REF!</v>
      </c>
      <c r="W80" s="606" t="s">
        <v>788</v>
      </c>
      <c r="X80" s="904"/>
      <c r="Y80" s="904"/>
      <c r="Z80" s="362"/>
      <c r="AA80" s="362"/>
      <c r="AB80" s="362"/>
      <c r="AC80" s="362"/>
      <c r="AD80" s="362"/>
      <c r="AE80" s="362"/>
      <c r="AF80" s="362"/>
      <c r="AG80" s="362"/>
      <c r="AH80" s="362"/>
    </row>
    <row r="81" spans="2:35" s="364" customFormat="1" ht="26.25" customHeight="1" x14ac:dyDescent="0.2">
      <c r="B81" s="605" t="s">
        <v>847</v>
      </c>
      <c r="C81" s="875">
        <v>0.97303633750601226</v>
      </c>
      <c r="D81" s="875" t="e">
        <f>+D34/#REF!*100</f>
        <v>#REF!</v>
      </c>
      <c r="E81" s="875" t="e">
        <f>+E34/#REF!*100</f>
        <v>#REF!</v>
      </c>
      <c r="F81" s="875" t="e">
        <f>+F34/#REF!*100</f>
        <v>#REF!</v>
      </c>
      <c r="G81" s="875" t="e">
        <f>+G34/#REF!*100</f>
        <v>#REF!</v>
      </c>
      <c r="H81" s="875" t="e">
        <f>+H34/#REF!*100</f>
        <v>#REF!</v>
      </c>
      <c r="I81" s="875" t="e">
        <f>+I34/#REF!*100</f>
        <v>#REF!</v>
      </c>
      <c r="J81" s="875" t="e">
        <f>+J34/#REF!*100</f>
        <v>#REF!</v>
      </c>
      <c r="K81" s="875" t="e">
        <f>+K34/#REF!*100</f>
        <v>#REF!</v>
      </c>
      <c r="L81" s="875" t="e">
        <f>+L34/#REF!*100</f>
        <v>#REF!</v>
      </c>
      <c r="M81" s="876"/>
      <c r="N81" s="877" t="e">
        <f>+N34/#REF!*100</f>
        <v>#REF!</v>
      </c>
      <c r="O81" s="876" t="e">
        <f>+O34/#REF!*100</f>
        <v>#REF!</v>
      </c>
      <c r="P81" s="928" t="e">
        <f>+P34/#REF!*100</f>
        <v>#REF!</v>
      </c>
      <c r="Q81" s="928" t="e">
        <f>+Q34/#REF!*100</f>
        <v>#REF!</v>
      </c>
      <c r="R81" s="928" t="e">
        <f>+R34/#REF!*100</f>
        <v>#REF!</v>
      </c>
      <c r="S81" s="928" t="e">
        <f>+S34/#REF!*100</f>
        <v>#REF!</v>
      </c>
      <c r="T81" s="928" t="e">
        <f>+T34/#REF!*100</f>
        <v>#REF!</v>
      </c>
      <c r="U81" s="928" t="e">
        <f>+U34/#REF!*100</f>
        <v>#REF!</v>
      </c>
      <c r="V81" s="928" t="e">
        <f>+V34/#REF!*100</f>
        <v>#REF!</v>
      </c>
      <c r="W81" s="606" t="s">
        <v>313</v>
      </c>
      <c r="X81" s="904"/>
      <c r="Y81" s="904"/>
      <c r="Z81" s="362"/>
      <c r="AA81" s="362"/>
      <c r="AB81" s="362"/>
      <c r="AC81" s="362"/>
      <c r="AD81" s="362"/>
      <c r="AE81" s="362"/>
      <c r="AF81" s="362"/>
      <c r="AG81" s="362"/>
      <c r="AH81" s="362"/>
    </row>
    <row r="82" spans="2:35" s="257" customFormat="1" ht="15" customHeight="1" thickBot="1" x14ac:dyDescent="0.75">
      <c r="B82" s="452"/>
      <c r="C82" s="380"/>
      <c r="D82" s="385"/>
      <c r="E82" s="385"/>
      <c r="F82" s="385"/>
      <c r="G82" s="385"/>
      <c r="H82" s="385"/>
      <c r="I82" s="385"/>
      <c r="J82" s="385"/>
      <c r="K82" s="385"/>
      <c r="L82" s="385"/>
      <c r="M82" s="386"/>
      <c r="N82" s="387"/>
      <c r="O82" s="386"/>
      <c r="P82" s="386"/>
      <c r="Q82" s="386"/>
      <c r="R82" s="386"/>
      <c r="S82" s="386"/>
      <c r="T82" s="386"/>
      <c r="U82" s="386"/>
      <c r="V82" s="386"/>
      <c r="W82" s="351"/>
      <c r="X82" s="379"/>
      <c r="Y82" s="379"/>
      <c r="Z82" s="343"/>
      <c r="AA82" s="343"/>
      <c r="AB82" s="343"/>
      <c r="AC82" s="343"/>
      <c r="AD82" s="343"/>
      <c r="AE82" s="343"/>
      <c r="AF82" s="343"/>
      <c r="AG82" s="343"/>
      <c r="AH82" s="343"/>
    </row>
    <row r="83" spans="2:35" s="161" customFormat="1" ht="9" customHeight="1" thickTop="1" x14ac:dyDescent="0.65">
      <c r="C83" s="281"/>
      <c r="N83" s="282"/>
      <c r="Y83" s="52"/>
      <c r="Z83" s="52"/>
      <c r="AA83" s="52"/>
      <c r="AB83" s="52"/>
      <c r="AC83" s="52"/>
      <c r="AD83" s="52"/>
      <c r="AE83" s="52"/>
      <c r="AF83" s="52"/>
      <c r="AG83" s="52"/>
      <c r="AH83" s="52"/>
    </row>
    <row r="84" spans="2:35" s="189" customFormat="1" ht="23.25" x14ac:dyDescent="0.5">
      <c r="B84" s="189" t="s">
        <v>1531</v>
      </c>
      <c r="C84" s="278"/>
      <c r="N84" s="400"/>
      <c r="W84" s="189" t="s">
        <v>1532</v>
      </c>
      <c r="Y84" s="401"/>
    </row>
    <row r="85" spans="2:35" s="129" customFormat="1" ht="42.75" hidden="1" customHeight="1" x14ac:dyDescent="0.5">
      <c r="B85" s="1773" t="s">
        <v>1602</v>
      </c>
      <c r="C85" s="1773"/>
      <c r="D85" s="1773"/>
      <c r="E85" s="1773"/>
      <c r="F85" s="1773"/>
      <c r="G85" s="1773"/>
      <c r="H85" s="1773"/>
      <c r="I85" s="1773"/>
      <c r="J85" s="1774" t="s">
        <v>1603</v>
      </c>
      <c r="K85" s="1774"/>
      <c r="L85" s="1774"/>
      <c r="M85" s="1774"/>
      <c r="N85" s="1774"/>
      <c r="O85" s="1774"/>
      <c r="P85" s="1774"/>
      <c r="Q85" s="1774"/>
      <c r="R85" s="1774"/>
      <c r="S85" s="1774"/>
      <c r="T85" s="1774"/>
      <c r="U85" s="1774"/>
      <c r="V85" s="1774"/>
      <c r="W85" s="1774"/>
      <c r="X85" s="141"/>
      <c r="Y85" s="141"/>
      <c r="Z85" s="141"/>
      <c r="AA85" s="141"/>
      <c r="AB85" s="141"/>
      <c r="AI85" s="53"/>
    </row>
    <row r="86" spans="2:35" s="129" customFormat="1" x14ac:dyDescent="0.5">
      <c r="B86" s="143"/>
      <c r="C86" s="142"/>
      <c r="N86" s="283"/>
      <c r="AI86" s="53"/>
    </row>
    <row r="87" spans="2:35" s="106" customFormat="1" ht="18.75" x14ac:dyDescent="0.45">
      <c r="B87" s="106" t="s">
        <v>261</v>
      </c>
      <c r="C87" s="402">
        <f t="shared" ref="C87:V87" si="18">+C25-(C27+C30)</f>
        <v>-0.8999999999650754</v>
      </c>
      <c r="D87" s="403" t="e">
        <f t="shared" si="18"/>
        <v>#REF!</v>
      </c>
      <c r="E87" s="403" t="e">
        <f t="shared" si="18"/>
        <v>#REF!</v>
      </c>
      <c r="F87" s="403" t="e">
        <f t="shared" si="18"/>
        <v>#REF!</v>
      </c>
      <c r="G87" s="403" t="e">
        <f t="shared" si="18"/>
        <v>#REF!</v>
      </c>
      <c r="H87" s="403" t="e">
        <f t="shared" si="18"/>
        <v>#REF!</v>
      </c>
      <c r="I87" s="403" t="e">
        <f t="shared" si="18"/>
        <v>#REF!</v>
      </c>
      <c r="J87" s="403" t="e">
        <f t="shared" si="18"/>
        <v>#REF!</v>
      </c>
      <c r="K87" s="403" t="e">
        <f t="shared" si="18"/>
        <v>#REF!</v>
      </c>
      <c r="L87" s="403" t="e">
        <f t="shared" si="18"/>
        <v>#REF!</v>
      </c>
      <c r="M87" s="403">
        <f t="shared" si="18"/>
        <v>0</v>
      </c>
      <c r="N87" s="404" t="e">
        <f t="shared" si="18"/>
        <v>#REF!</v>
      </c>
      <c r="O87" s="403" t="e">
        <f t="shared" si="18"/>
        <v>#REF!</v>
      </c>
      <c r="P87" s="403" t="e">
        <f t="shared" si="18"/>
        <v>#REF!</v>
      </c>
      <c r="Q87" s="403" t="e">
        <f t="shared" si="18"/>
        <v>#REF!</v>
      </c>
      <c r="R87" s="403" t="e">
        <f t="shared" si="18"/>
        <v>#REF!</v>
      </c>
      <c r="S87" s="403" t="e">
        <f t="shared" si="18"/>
        <v>#REF!</v>
      </c>
      <c r="T87" s="403" t="e">
        <f t="shared" si="18"/>
        <v>#REF!</v>
      </c>
      <c r="U87" s="403" t="e">
        <f t="shared" si="18"/>
        <v>#REF!</v>
      </c>
      <c r="V87" s="403" t="e">
        <f t="shared" si="18"/>
        <v>#REF!</v>
      </c>
      <c r="W87" s="405" t="s">
        <v>260</v>
      </c>
    </row>
    <row r="88" spans="2:35" s="106" customFormat="1" ht="18.75" x14ac:dyDescent="0.45">
      <c r="B88" s="106" t="s">
        <v>261</v>
      </c>
      <c r="C88" s="402">
        <f t="shared" ref="C88:V88" si="19">+C48-C62-C65</f>
        <v>0</v>
      </c>
      <c r="D88" s="403" t="e">
        <f t="shared" si="19"/>
        <v>#REF!</v>
      </c>
      <c r="E88" s="403" t="e">
        <f t="shared" si="19"/>
        <v>#REF!</v>
      </c>
      <c r="F88" s="403" t="e">
        <f t="shared" si="19"/>
        <v>#REF!</v>
      </c>
      <c r="G88" s="403" t="e">
        <f t="shared" si="19"/>
        <v>#REF!</v>
      </c>
      <c r="H88" s="403" t="e">
        <f t="shared" si="19"/>
        <v>#REF!</v>
      </c>
      <c r="I88" s="403" t="e">
        <f t="shared" si="19"/>
        <v>#REF!</v>
      </c>
      <c r="J88" s="403" t="e">
        <f t="shared" si="19"/>
        <v>#REF!</v>
      </c>
      <c r="K88" s="403" t="e">
        <f t="shared" si="19"/>
        <v>#REF!</v>
      </c>
      <c r="L88" s="403" t="e">
        <f t="shared" si="19"/>
        <v>#REF!</v>
      </c>
      <c r="M88" s="403">
        <f t="shared" si="19"/>
        <v>0</v>
      </c>
      <c r="N88" s="404" t="e">
        <f t="shared" si="19"/>
        <v>#REF!</v>
      </c>
      <c r="O88" s="403" t="e">
        <f t="shared" si="19"/>
        <v>#REF!</v>
      </c>
      <c r="P88" s="403" t="e">
        <f t="shared" si="19"/>
        <v>#REF!</v>
      </c>
      <c r="Q88" s="403" t="e">
        <f t="shared" si="19"/>
        <v>#REF!</v>
      </c>
      <c r="R88" s="403" t="e">
        <f t="shared" si="19"/>
        <v>#REF!</v>
      </c>
      <c r="S88" s="403" t="e">
        <f t="shared" si="19"/>
        <v>#REF!</v>
      </c>
      <c r="T88" s="403" t="e">
        <f t="shared" si="19"/>
        <v>#REF!</v>
      </c>
      <c r="U88" s="403" t="e">
        <f t="shared" si="19"/>
        <v>#REF!</v>
      </c>
      <c r="V88" s="403" t="e">
        <f t="shared" si="19"/>
        <v>#REF!</v>
      </c>
      <c r="W88" s="405" t="s">
        <v>260</v>
      </c>
    </row>
    <row r="89" spans="2:35" s="106" customFormat="1" ht="18.75" x14ac:dyDescent="0.45">
      <c r="B89" s="106" t="s">
        <v>261</v>
      </c>
      <c r="C89" s="406">
        <f>C72-C74-C77</f>
        <v>-1.2322114868901224E-4</v>
      </c>
      <c r="D89" s="406" t="e">
        <f t="shared" ref="D89:V89" si="20">D72-D74-D77</f>
        <v>#REF!</v>
      </c>
      <c r="E89" s="406" t="e">
        <f t="shared" si="20"/>
        <v>#REF!</v>
      </c>
      <c r="F89" s="406" t="e">
        <f t="shared" si="20"/>
        <v>#REF!</v>
      </c>
      <c r="G89" s="406" t="e">
        <f t="shared" si="20"/>
        <v>#REF!</v>
      </c>
      <c r="H89" s="406" t="e">
        <f t="shared" si="20"/>
        <v>#REF!</v>
      </c>
      <c r="I89" s="406" t="e">
        <f t="shared" si="20"/>
        <v>#REF!</v>
      </c>
      <c r="J89" s="406" t="e">
        <f t="shared" si="20"/>
        <v>#REF!</v>
      </c>
      <c r="K89" s="406" t="e">
        <f t="shared" si="20"/>
        <v>#REF!</v>
      </c>
      <c r="L89" s="406" t="e">
        <f t="shared" si="20"/>
        <v>#REF!</v>
      </c>
      <c r="M89" s="406">
        <f t="shared" si="20"/>
        <v>0</v>
      </c>
      <c r="N89" s="407" t="e">
        <f t="shared" si="20"/>
        <v>#REF!</v>
      </c>
      <c r="O89" s="406" t="e">
        <f t="shared" si="20"/>
        <v>#REF!</v>
      </c>
      <c r="P89" s="406" t="e">
        <f t="shared" si="20"/>
        <v>#REF!</v>
      </c>
      <c r="Q89" s="406" t="e">
        <f t="shared" si="20"/>
        <v>#REF!</v>
      </c>
      <c r="R89" s="406" t="e">
        <f t="shared" si="20"/>
        <v>#REF!</v>
      </c>
      <c r="S89" s="406" t="e">
        <f t="shared" si="20"/>
        <v>#REF!</v>
      </c>
      <c r="T89" s="406" t="e">
        <f t="shared" si="20"/>
        <v>#REF!</v>
      </c>
      <c r="U89" s="406" t="e">
        <f t="shared" si="20"/>
        <v>#REF!</v>
      </c>
      <c r="V89" s="406" t="e">
        <f t="shared" si="20"/>
        <v>#REF!</v>
      </c>
      <c r="W89" s="405" t="s">
        <v>260</v>
      </c>
    </row>
    <row r="90" spans="2:35" x14ac:dyDescent="0.5">
      <c r="C90" s="162"/>
      <c r="D90" s="162"/>
      <c r="E90" s="162"/>
      <c r="F90" s="162"/>
      <c r="G90" s="162"/>
      <c r="H90" s="162"/>
      <c r="I90" s="162"/>
      <c r="J90" s="162"/>
      <c r="K90" s="162"/>
      <c r="L90" s="162"/>
      <c r="M90" s="162"/>
      <c r="N90" s="284"/>
      <c r="O90" s="162"/>
      <c r="P90" s="162"/>
      <c r="Q90" s="162"/>
      <c r="R90" s="162"/>
      <c r="S90" s="162"/>
      <c r="T90" s="162"/>
      <c r="U90" s="162"/>
      <c r="V90" s="162"/>
    </row>
    <row r="91" spans="2:35" ht="23.25" x14ac:dyDescent="0.5">
      <c r="C91" s="1499"/>
      <c r="D91" s="1499"/>
      <c r="E91" s="1499"/>
      <c r="F91" s="1499"/>
      <c r="G91" s="1499"/>
      <c r="H91" s="1499"/>
      <c r="I91" s="1499"/>
      <c r="J91" s="1499"/>
      <c r="K91" s="1499"/>
      <c r="L91" s="1499"/>
      <c r="M91" s="1499"/>
      <c r="N91" s="1499"/>
      <c r="O91" s="1499"/>
      <c r="P91" s="1499"/>
      <c r="Q91" s="1499"/>
      <c r="R91" s="1499"/>
      <c r="S91" s="1499"/>
      <c r="T91" s="1499"/>
      <c r="U91" s="1499"/>
      <c r="V91" s="1499"/>
    </row>
    <row r="92" spans="2:35" ht="23.25" x14ac:dyDescent="0.5">
      <c r="C92" s="1499"/>
      <c r="D92" s="1499"/>
      <c r="E92" s="1499"/>
      <c r="F92" s="1499"/>
      <c r="G92" s="1499"/>
      <c r="H92" s="1499"/>
      <c r="I92" s="1499"/>
      <c r="J92" s="1499"/>
      <c r="K92" s="1499"/>
      <c r="L92" s="1499"/>
      <c r="M92" s="1499"/>
      <c r="N92" s="1499"/>
      <c r="O92" s="1499"/>
      <c r="P92" s="1499"/>
      <c r="Q92" s="1499"/>
      <c r="R92" s="1499"/>
      <c r="S92" s="1499"/>
      <c r="T92" s="1499"/>
      <c r="U92" s="1499"/>
      <c r="V92" s="1499"/>
    </row>
    <row r="93" spans="2:35" ht="23.25" x14ac:dyDescent="0.5">
      <c r="C93" s="1499"/>
      <c r="D93" s="1499"/>
      <c r="E93" s="1499"/>
      <c r="F93" s="1499"/>
      <c r="G93" s="1499"/>
      <c r="H93" s="1499"/>
      <c r="I93" s="1499"/>
      <c r="J93" s="1499"/>
      <c r="K93" s="1499"/>
      <c r="L93" s="1499"/>
      <c r="M93" s="1499"/>
      <c r="N93" s="1499"/>
      <c r="O93" s="1499"/>
      <c r="P93" s="1499"/>
      <c r="Q93" s="1499"/>
      <c r="R93" s="1499"/>
      <c r="S93" s="1499"/>
      <c r="T93" s="1499"/>
      <c r="U93" s="1499"/>
      <c r="V93" s="1499"/>
    </row>
    <row r="94" spans="2:35" ht="23.25" x14ac:dyDescent="0.5">
      <c r="C94" s="1499"/>
      <c r="D94" s="1499"/>
      <c r="E94" s="1499"/>
      <c r="F94" s="1499"/>
      <c r="G94" s="1499"/>
      <c r="H94" s="1499"/>
      <c r="I94" s="1499"/>
      <c r="J94" s="1499"/>
      <c r="K94" s="1499"/>
      <c r="L94" s="1499"/>
      <c r="M94" s="1499"/>
      <c r="N94" s="1499"/>
      <c r="O94" s="1499"/>
      <c r="P94" s="1499"/>
      <c r="Q94" s="1499"/>
      <c r="R94" s="1499"/>
      <c r="S94" s="1499"/>
      <c r="T94" s="1499"/>
      <c r="U94" s="1499"/>
      <c r="V94" s="1499"/>
    </row>
    <row r="95" spans="2:35" ht="23.25" x14ac:dyDescent="0.5">
      <c r="C95" s="1499"/>
      <c r="D95" s="1499"/>
      <c r="E95" s="1499"/>
      <c r="F95" s="1499"/>
      <c r="G95" s="1499"/>
      <c r="H95" s="1499"/>
      <c r="I95" s="1499"/>
      <c r="J95" s="1499"/>
      <c r="K95" s="1499"/>
      <c r="L95" s="1499"/>
      <c r="M95" s="1499"/>
      <c r="N95" s="1499"/>
      <c r="O95" s="1499"/>
      <c r="P95" s="1499"/>
      <c r="Q95" s="1499"/>
      <c r="R95" s="1499"/>
      <c r="S95" s="1499"/>
      <c r="T95" s="1499"/>
      <c r="U95" s="1499"/>
      <c r="V95" s="1499"/>
    </row>
    <row r="96" spans="2:35" ht="23.25" x14ac:dyDescent="0.5">
      <c r="C96" s="1499"/>
      <c r="D96" s="1499"/>
      <c r="E96" s="1499"/>
      <c r="F96" s="1499"/>
      <c r="G96" s="1499"/>
      <c r="H96" s="1499"/>
      <c r="I96" s="1499"/>
      <c r="J96" s="1499"/>
      <c r="K96" s="1499"/>
      <c r="L96" s="1499"/>
      <c r="M96" s="1499"/>
      <c r="N96" s="1499"/>
      <c r="O96" s="1499"/>
      <c r="P96" s="1499"/>
      <c r="Q96" s="1499"/>
      <c r="R96" s="1499"/>
      <c r="S96" s="1499"/>
      <c r="T96" s="1499"/>
      <c r="U96" s="1499"/>
      <c r="V96" s="1499"/>
    </row>
    <row r="97" spans="3:22" ht="23.25" x14ac:dyDescent="0.5">
      <c r="C97" s="1499"/>
      <c r="D97" s="1499"/>
      <c r="E97" s="1499"/>
      <c r="F97" s="1499"/>
      <c r="G97" s="1499"/>
      <c r="H97" s="1499"/>
      <c r="I97" s="1499"/>
      <c r="J97" s="1499"/>
      <c r="K97" s="1499"/>
      <c r="L97" s="1499"/>
      <c r="M97" s="1499"/>
      <c r="N97" s="1499"/>
      <c r="O97" s="1499"/>
      <c r="P97" s="1499"/>
      <c r="Q97" s="1499"/>
      <c r="R97" s="1499"/>
      <c r="S97" s="1499"/>
      <c r="T97" s="1499"/>
      <c r="U97" s="1499"/>
      <c r="V97" s="1499"/>
    </row>
    <row r="98" spans="3:22" ht="23.25" x14ac:dyDescent="0.5">
      <c r="C98" s="1499"/>
      <c r="D98" s="1499"/>
      <c r="E98" s="1499"/>
      <c r="F98" s="1499"/>
      <c r="G98" s="1499"/>
      <c r="H98" s="1499"/>
      <c r="I98" s="1499"/>
      <c r="J98" s="1499"/>
      <c r="K98" s="1499"/>
      <c r="L98" s="1499"/>
      <c r="M98" s="1499"/>
      <c r="N98" s="1499"/>
      <c r="O98" s="1499"/>
      <c r="P98" s="1499"/>
      <c r="Q98" s="1499"/>
      <c r="R98" s="1499"/>
      <c r="S98" s="1499"/>
      <c r="T98" s="1499"/>
      <c r="U98" s="1499"/>
      <c r="V98" s="1499"/>
    </row>
    <row r="99" spans="3:22" ht="23.25" x14ac:dyDescent="0.5">
      <c r="C99" s="1499"/>
      <c r="D99" s="1499"/>
      <c r="E99" s="1499"/>
      <c r="F99" s="1499"/>
      <c r="G99" s="1499"/>
      <c r="H99" s="1499"/>
      <c r="I99" s="1499"/>
      <c r="J99" s="1499"/>
      <c r="K99" s="1499"/>
      <c r="L99" s="1499"/>
      <c r="M99" s="1499"/>
      <c r="N99" s="1499"/>
      <c r="O99" s="1499"/>
      <c r="P99" s="1499"/>
      <c r="Q99" s="1499"/>
      <c r="R99" s="1499"/>
      <c r="S99" s="1499"/>
      <c r="T99" s="1499"/>
      <c r="U99" s="1499"/>
      <c r="V99" s="1499"/>
    </row>
    <row r="100" spans="3:22" ht="23.25" x14ac:dyDescent="0.5">
      <c r="C100" s="1499"/>
      <c r="D100" s="1499"/>
      <c r="E100" s="1499"/>
      <c r="F100" s="1499"/>
      <c r="G100" s="1499"/>
      <c r="H100" s="1499"/>
      <c r="I100" s="1499"/>
      <c r="J100" s="1499"/>
      <c r="K100" s="1499"/>
      <c r="L100" s="1499"/>
      <c r="M100" s="1499"/>
      <c r="N100" s="1499"/>
      <c r="O100" s="1499"/>
      <c r="P100" s="1499"/>
      <c r="Q100" s="1499"/>
      <c r="R100" s="1499"/>
      <c r="S100" s="1499"/>
      <c r="T100" s="1499"/>
      <c r="U100" s="1499"/>
      <c r="V100" s="1499"/>
    </row>
    <row r="101" spans="3:22" ht="23.25" x14ac:dyDescent="0.5">
      <c r="C101" s="1499"/>
      <c r="D101" s="1499"/>
      <c r="E101" s="1499"/>
      <c r="F101" s="1499"/>
      <c r="G101" s="1499"/>
      <c r="H101" s="1499"/>
      <c r="I101" s="1499"/>
      <c r="J101" s="1499"/>
      <c r="K101" s="1499"/>
      <c r="L101" s="1499"/>
      <c r="M101" s="1499"/>
      <c r="N101" s="1499"/>
      <c r="O101" s="1499"/>
      <c r="P101" s="1499"/>
      <c r="Q101" s="1499"/>
      <c r="R101" s="1499"/>
      <c r="S101" s="1499"/>
      <c r="T101" s="1499"/>
      <c r="U101" s="1499"/>
      <c r="V101" s="1499"/>
    </row>
    <row r="102" spans="3:22" ht="23.25" x14ac:dyDescent="0.5">
      <c r="C102" s="1499"/>
      <c r="D102" s="1499"/>
      <c r="E102" s="1499"/>
      <c r="F102" s="1499"/>
      <c r="G102" s="1499"/>
      <c r="H102" s="1499"/>
      <c r="I102" s="1499"/>
      <c r="J102" s="1499"/>
      <c r="K102" s="1499"/>
      <c r="L102" s="1499"/>
      <c r="M102" s="1499"/>
      <c r="N102" s="1499"/>
      <c r="O102" s="1499"/>
      <c r="P102" s="1499"/>
      <c r="Q102" s="1499"/>
      <c r="R102" s="1499"/>
      <c r="S102" s="1499"/>
      <c r="T102" s="1499"/>
      <c r="U102" s="1499"/>
      <c r="V102" s="1499"/>
    </row>
    <row r="103" spans="3:22" ht="23.25" x14ac:dyDescent="0.5">
      <c r="C103" s="1499"/>
      <c r="D103" s="1499"/>
      <c r="E103" s="1499"/>
      <c r="F103" s="1499"/>
      <c r="G103" s="1499"/>
      <c r="H103" s="1499"/>
      <c r="I103" s="1499"/>
      <c r="J103" s="1499"/>
      <c r="K103" s="1499"/>
      <c r="L103" s="1499"/>
      <c r="M103" s="1499"/>
      <c r="N103" s="1499"/>
      <c r="O103" s="1499"/>
      <c r="P103" s="1499"/>
      <c r="Q103" s="1499"/>
      <c r="R103" s="1499"/>
      <c r="S103" s="1499"/>
      <c r="T103" s="1499"/>
      <c r="U103" s="1499"/>
      <c r="V103" s="1499"/>
    </row>
    <row r="104" spans="3:22" ht="23.25" x14ac:dyDescent="0.5">
      <c r="C104" s="1499"/>
      <c r="D104" s="1499"/>
      <c r="E104" s="1499"/>
      <c r="F104" s="1499"/>
      <c r="G104" s="1499"/>
      <c r="H104" s="1499"/>
      <c r="I104" s="1499"/>
      <c r="J104" s="1499"/>
      <c r="K104" s="1499"/>
      <c r="L104" s="1499"/>
      <c r="M104" s="1499"/>
      <c r="N104" s="1499"/>
      <c r="O104" s="1499"/>
      <c r="P104" s="1499"/>
      <c r="Q104" s="1499"/>
      <c r="R104" s="1499"/>
      <c r="S104" s="1499"/>
      <c r="T104" s="1499"/>
      <c r="U104" s="1499"/>
      <c r="V104" s="1499"/>
    </row>
    <row r="105" spans="3:22" ht="23.25" x14ac:dyDescent="0.5">
      <c r="C105" s="1499"/>
      <c r="D105" s="1499"/>
      <c r="E105" s="1499"/>
      <c r="F105" s="1499"/>
      <c r="G105" s="1499"/>
      <c r="H105" s="1499"/>
      <c r="I105" s="1499"/>
      <c r="J105" s="1499"/>
      <c r="K105" s="1499"/>
      <c r="L105" s="1499"/>
      <c r="M105" s="1499"/>
      <c r="N105" s="1499"/>
      <c r="O105" s="1499"/>
      <c r="P105" s="1499"/>
      <c r="Q105" s="1499"/>
      <c r="R105" s="1499"/>
      <c r="S105" s="1499"/>
      <c r="T105" s="1499"/>
      <c r="U105" s="1499"/>
      <c r="V105" s="1499"/>
    </row>
    <row r="106" spans="3:22" ht="23.25" x14ac:dyDescent="0.5">
      <c r="C106" s="1499"/>
      <c r="D106" s="1499"/>
      <c r="E106" s="1499"/>
      <c r="F106" s="1499"/>
      <c r="G106" s="1499"/>
      <c r="H106" s="1499"/>
      <c r="I106" s="1499"/>
      <c r="J106" s="1499"/>
      <c r="K106" s="1499"/>
      <c r="L106" s="1499"/>
      <c r="M106" s="1499"/>
      <c r="N106" s="1499"/>
      <c r="O106" s="1499"/>
      <c r="P106" s="1499"/>
      <c r="Q106" s="1499"/>
      <c r="R106" s="1499"/>
      <c r="S106" s="1499"/>
      <c r="T106" s="1499"/>
      <c r="U106" s="1499"/>
      <c r="V106" s="1499"/>
    </row>
    <row r="107" spans="3:22" ht="23.25" x14ac:dyDescent="0.5">
      <c r="C107" s="1499"/>
      <c r="D107" s="1499"/>
      <c r="E107" s="1499"/>
      <c r="F107" s="1499"/>
      <c r="G107" s="1499"/>
      <c r="H107" s="1499"/>
      <c r="I107" s="1499"/>
      <c r="J107" s="1499"/>
      <c r="K107" s="1499"/>
      <c r="L107" s="1499"/>
      <c r="M107" s="1499"/>
      <c r="N107" s="1499"/>
      <c r="O107" s="1499"/>
      <c r="P107" s="1499"/>
      <c r="Q107" s="1499"/>
      <c r="R107" s="1499"/>
      <c r="S107" s="1499"/>
      <c r="T107" s="1499"/>
      <c r="U107" s="1499"/>
      <c r="V107" s="1499"/>
    </row>
    <row r="108" spans="3:22" ht="23.25" x14ac:dyDescent="0.5">
      <c r="C108" s="1499"/>
      <c r="D108" s="1499"/>
      <c r="E108" s="1499"/>
      <c r="F108" s="1499"/>
      <c r="G108" s="1499"/>
      <c r="H108" s="1499"/>
      <c r="I108" s="1499"/>
      <c r="J108" s="1499"/>
      <c r="K108" s="1499"/>
      <c r="L108" s="1499"/>
      <c r="M108" s="1499"/>
      <c r="N108" s="1499"/>
      <c r="O108" s="1499"/>
      <c r="P108" s="1499"/>
      <c r="Q108" s="1499"/>
      <c r="R108" s="1499"/>
      <c r="S108" s="1499"/>
      <c r="T108" s="1499"/>
      <c r="U108" s="1499"/>
      <c r="V108" s="1499"/>
    </row>
    <row r="109" spans="3:22" ht="23.25" x14ac:dyDescent="0.5">
      <c r="C109" s="1499"/>
      <c r="D109" s="1499"/>
      <c r="E109" s="1499"/>
      <c r="F109" s="1499"/>
      <c r="G109" s="1499"/>
      <c r="H109" s="1499"/>
      <c r="I109" s="1499"/>
      <c r="J109" s="1499"/>
      <c r="K109" s="1499"/>
      <c r="L109" s="1499"/>
      <c r="M109" s="1499"/>
      <c r="N109" s="1499"/>
      <c r="O109" s="1499"/>
      <c r="P109" s="1499"/>
      <c r="Q109" s="1499"/>
      <c r="R109" s="1499"/>
      <c r="S109" s="1499"/>
      <c r="T109" s="1499"/>
      <c r="U109" s="1499"/>
      <c r="V109" s="1499"/>
    </row>
    <row r="110" spans="3:22" ht="23.25" x14ac:dyDescent="0.5">
      <c r="C110" s="1499"/>
      <c r="D110" s="1499"/>
      <c r="E110" s="1499"/>
      <c r="F110" s="1499"/>
      <c r="G110" s="1499"/>
      <c r="H110" s="1499"/>
      <c r="I110" s="1499"/>
      <c r="J110" s="1499"/>
      <c r="K110" s="1499"/>
      <c r="L110" s="1499"/>
      <c r="M110" s="1499"/>
      <c r="N110" s="1499"/>
      <c r="O110" s="1499"/>
      <c r="P110" s="1499"/>
      <c r="Q110" s="1499"/>
      <c r="R110" s="1499"/>
      <c r="S110" s="1499"/>
      <c r="T110" s="1499"/>
      <c r="U110" s="1499"/>
      <c r="V110" s="1499"/>
    </row>
    <row r="111" spans="3:22" ht="23.25" x14ac:dyDescent="0.5">
      <c r="C111" s="1499"/>
      <c r="D111" s="1499"/>
      <c r="E111" s="1499"/>
      <c r="F111" s="1499"/>
      <c r="G111" s="1499"/>
      <c r="H111" s="1499"/>
      <c r="I111" s="1499"/>
      <c r="J111" s="1499"/>
      <c r="K111" s="1499"/>
      <c r="L111" s="1499"/>
      <c r="M111" s="1499"/>
      <c r="N111" s="1499"/>
      <c r="O111" s="1499"/>
      <c r="P111" s="1499"/>
      <c r="Q111" s="1499"/>
      <c r="R111" s="1499"/>
      <c r="S111" s="1499"/>
      <c r="T111" s="1499"/>
      <c r="U111" s="1499"/>
      <c r="V111" s="1499"/>
    </row>
    <row r="112" spans="3:22" ht="23.25" x14ac:dyDescent="0.5">
      <c r="C112" s="1499"/>
      <c r="D112" s="1499"/>
      <c r="E112" s="1499"/>
      <c r="F112" s="1499"/>
      <c r="G112" s="1499"/>
      <c r="H112" s="1499"/>
      <c r="I112" s="1499"/>
      <c r="J112" s="1499"/>
      <c r="K112" s="1499"/>
      <c r="L112" s="1499"/>
      <c r="M112" s="1499"/>
      <c r="N112" s="1499"/>
      <c r="O112" s="1499"/>
      <c r="P112" s="1499"/>
      <c r="Q112" s="1499"/>
      <c r="R112" s="1499"/>
      <c r="S112" s="1499"/>
      <c r="T112" s="1499"/>
      <c r="U112" s="1499"/>
      <c r="V112" s="1499"/>
    </row>
    <row r="113" spans="3:22" ht="23.25" x14ac:dyDescent="0.5">
      <c r="C113" s="1499"/>
      <c r="D113" s="1499"/>
      <c r="E113" s="1499"/>
      <c r="F113" s="1499"/>
      <c r="G113" s="1499"/>
      <c r="H113" s="1499"/>
      <c r="I113" s="1499"/>
      <c r="J113" s="1499"/>
      <c r="K113" s="1499"/>
      <c r="L113" s="1499"/>
      <c r="M113" s="1499"/>
      <c r="N113" s="1499"/>
      <c r="O113" s="1499"/>
      <c r="P113" s="1499"/>
      <c r="Q113" s="1499"/>
      <c r="R113" s="1499"/>
      <c r="S113" s="1499"/>
      <c r="T113" s="1499"/>
      <c r="U113" s="1499"/>
      <c r="V113" s="1499"/>
    </row>
    <row r="114" spans="3:22" ht="23.25" x14ac:dyDescent="0.5">
      <c r="C114" s="1499"/>
      <c r="D114" s="1499"/>
      <c r="E114" s="1499"/>
      <c r="F114" s="1499"/>
      <c r="G114" s="1499"/>
      <c r="H114" s="1499"/>
      <c r="I114" s="1499"/>
      <c r="J114" s="1499"/>
      <c r="K114" s="1499"/>
      <c r="L114" s="1499"/>
      <c r="M114" s="1499"/>
      <c r="N114" s="1499"/>
      <c r="O114" s="1499"/>
      <c r="P114" s="1499"/>
      <c r="Q114" s="1499"/>
      <c r="R114" s="1499"/>
      <c r="S114" s="1499"/>
      <c r="T114" s="1499"/>
      <c r="U114" s="1499"/>
      <c r="V114" s="1499"/>
    </row>
    <row r="115" spans="3:22" ht="23.25" x14ac:dyDescent="0.5">
      <c r="C115" s="1499"/>
      <c r="D115" s="1499"/>
      <c r="E115" s="1499"/>
      <c r="F115" s="1499"/>
      <c r="G115" s="1499"/>
      <c r="H115" s="1499"/>
      <c r="I115" s="1499"/>
      <c r="J115" s="1499"/>
      <c r="K115" s="1499"/>
      <c r="L115" s="1499"/>
      <c r="M115" s="1499"/>
      <c r="N115" s="1499"/>
      <c r="O115" s="1499"/>
      <c r="P115" s="1499"/>
      <c r="Q115" s="1499"/>
      <c r="R115" s="1499"/>
      <c r="S115" s="1499"/>
      <c r="T115" s="1499"/>
      <c r="U115" s="1499"/>
      <c r="V115" s="1499"/>
    </row>
    <row r="116" spans="3:22" ht="23.25" x14ac:dyDescent="0.5">
      <c r="C116" s="1499"/>
      <c r="D116" s="1499"/>
      <c r="E116" s="1499"/>
      <c r="F116" s="1499"/>
      <c r="G116" s="1499"/>
      <c r="H116" s="1499"/>
      <c r="I116" s="1499"/>
      <c r="J116" s="1499"/>
      <c r="K116" s="1499"/>
      <c r="L116" s="1499"/>
      <c r="M116" s="1499"/>
      <c r="N116" s="1499"/>
      <c r="O116" s="1499"/>
      <c r="P116" s="1499"/>
      <c r="Q116" s="1499"/>
      <c r="R116" s="1499"/>
      <c r="S116" s="1499"/>
      <c r="T116" s="1499"/>
      <c r="U116" s="1499"/>
      <c r="V116" s="1499"/>
    </row>
    <row r="117" spans="3:22" ht="23.25" x14ac:dyDescent="0.5">
      <c r="C117" s="1499"/>
      <c r="D117" s="1499"/>
      <c r="E117" s="1499"/>
      <c r="F117" s="1499"/>
      <c r="G117" s="1499"/>
      <c r="H117" s="1499"/>
      <c r="I117" s="1499"/>
      <c r="J117" s="1499"/>
      <c r="K117" s="1499"/>
      <c r="L117" s="1499"/>
      <c r="M117" s="1499"/>
      <c r="N117" s="1499"/>
      <c r="O117" s="1499"/>
      <c r="P117" s="1499"/>
      <c r="Q117" s="1499"/>
      <c r="R117" s="1499"/>
      <c r="S117" s="1499"/>
      <c r="T117" s="1499"/>
      <c r="U117" s="1499"/>
      <c r="V117" s="1499"/>
    </row>
    <row r="118" spans="3:22" ht="23.25" x14ac:dyDescent="0.5">
      <c r="C118" s="1499"/>
      <c r="D118" s="1499"/>
      <c r="E118" s="1499"/>
      <c r="F118" s="1499"/>
      <c r="G118" s="1499"/>
      <c r="H118" s="1499"/>
      <c r="I118" s="1499"/>
      <c r="J118" s="1499"/>
      <c r="K118" s="1499"/>
      <c r="L118" s="1499"/>
      <c r="M118" s="1499"/>
      <c r="N118" s="1499"/>
      <c r="O118" s="1499"/>
      <c r="P118" s="1499"/>
      <c r="Q118" s="1499"/>
      <c r="R118" s="1499"/>
      <c r="S118" s="1499"/>
      <c r="T118" s="1499"/>
      <c r="U118" s="1499"/>
      <c r="V118" s="1499"/>
    </row>
    <row r="119" spans="3:22" ht="23.25" x14ac:dyDescent="0.5">
      <c r="C119" s="1499"/>
      <c r="D119" s="1499"/>
      <c r="E119" s="1499"/>
      <c r="F119" s="1499"/>
      <c r="G119" s="1499"/>
      <c r="H119" s="1499"/>
      <c r="I119" s="1499"/>
      <c r="J119" s="1499"/>
      <c r="K119" s="1499"/>
      <c r="L119" s="1499"/>
      <c r="M119" s="1499"/>
      <c r="N119" s="1499"/>
      <c r="O119" s="1499"/>
      <c r="P119" s="1499"/>
      <c r="Q119" s="1499"/>
      <c r="R119" s="1499"/>
      <c r="S119" s="1499"/>
      <c r="T119" s="1499"/>
      <c r="U119" s="1499"/>
      <c r="V119" s="1499"/>
    </row>
    <row r="120" spans="3:22" ht="23.25" x14ac:dyDescent="0.5">
      <c r="C120" s="1499"/>
      <c r="D120" s="1499"/>
      <c r="E120" s="1499"/>
      <c r="F120" s="1499"/>
      <c r="G120" s="1499"/>
      <c r="H120" s="1499"/>
      <c r="I120" s="1499"/>
      <c r="J120" s="1499"/>
      <c r="K120" s="1499"/>
      <c r="L120" s="1499"/>
      <c r="M120" s="1499"/>
      <c r="N120" s="1499"/>
      <c r="O120" s="1499"/>
      <c r="P120" s="1499"/>
      <c r="Q120" s="1499"/>
      <c r="R120" s="1499"/>
      <c r="S120" s="1499"/>
      <c r="T120" s="1499"/>
      <c r="U120" s="1499"/>
      <c r="V120" s="1499"/>
    </row>
    <row r="121" spans="3:22" ht="23.25" x14ac:dyDescent="0.5">
      <c r="C121" s="1499"/>
      <c r="D121" s="1499"/>
      <c r="E121" s="1499"/>
      <c r="F121" s="1499"/>
      <c r="G121" s="1499"/>
      <c r="H121" s="1499"/>
      <c r="I121" s="1499"/>
      <c r="J121" s="1499"/>
      <c r="K121" s="1499"/>
      <c r="L121" s="1499"/>
      <c r="M121" s="1499"/>
      <c r="N121" s="1499"/>
      <c r="O121" s="1499"/>
      <c r="P121" s="1499"/>
      <c r="Q121" s="1499"/>
      <c r="R121" s="1499"/>
      <c r="S121" s="1499"/>
      <c r="T121" s="1499"/>
      <c r="U121" s="1499"/>
      <c r="V121" s="1499"/>
    </row>
    <row r="122" spans="3:22" ht="23.25" x14ac:dyDescent="0.5">
      <c r="C122" s="1499"/>
      <c r="D122" s="1499"/>
      <c r="E122" s="1499"/>
      <c r="F122" s="1499"/>
      <c r="G122" s="1499"/>
      <c r="H122" s="1499"/>
      <c r="I122" s="1499"/>
      <c r="J122" s="1499"/>
      <c r="K122" s="1499"/>
      <c r="L122" s="1499"/>
      <c r="M122" s="1499"/>
      <c r="N122" s="1499"/>
      <c r="O122" s="1499"/>
      <c r="P122" s="1499"/>
      <c r="Q122" s="1499"/>
      <c r="R122" s="1499"/>
      <c r="S122" s="1499"/>
      <c r="T122" s="1499"/>
      <c r="U122" s="1499"/>
      <c r="V122" s="1499"/>
    </row>
    <row r="123" spans="3:22" ht="23.25" x14ac:dyDescent="0.5">
      <c r="C123" s="1499"/>
      <c r="D123" s="1499"/>
      <c r="E123" s="1499"/>
      <c r="F123" s="1499"/>
      <c r="G123" s="1499"/>
      <c r="H123" s="1499"/>
      <c r="I123" s="1499"/>
      <c r="J123" s="1499"/>
      <c r="K123" s="1499"/>
      <c r="L123" s="1499"/>
      <c r="M123" s="1499"/>
      <c r="N123" s="1499"/>
      <c r="O123" s="1499"/>
      <c r="P123" s="1499"/>
      <c r="Q123" s="1499"/>
      <c r="R123" s="1499"/>
      <c r="S123" s="1499"/>
      <c r="T123" s="1499"/>
      <c r="U123" s="1499"/>
      <c r="V123" s="1499"/>
    </row>
    <row r="124" spans="3:22" ht="23.25" x14ac:dyDescent="0.5">
      <c r="C124" s="1499"/>
      <c r="D124" s="1499"/>
      <c r="E124" s="1499"/>
      <c r="F124" s="1499"/>
      <c r="G124" s="1499"/>
      <c r="H124" s="1499"/>
      <c r="I124" s="1499"/>
      <c r="J124" s="1499"/>
      <c r="K124" s="1499"/>
      <c r="L124" s="1499"/>
      <c r="M124" s="1499"/>
      <c r="N124" s="1499"/>
      <c r="O124" s="1499"/>
      <c r="P124" s="1499"/>
      <c r="Q124" s="1499"/>
      <c r="R124" s="1499"/>
      <c r="S124" s="1499"/>
      <c r="T124" s="1499"/>
      <c r="U124" s="1499"/>
      <c r="V124" s="1499"/>
    </row>
    <row r="125" spans="3:22" ht="23.25" x14ac:dyDescent="0.5">
      <c r="C125" s="1499"/>
      <c r="D125" s="1499"/>
      <c r="E125" s="1499"/>
      <c r="F125" s="1499"/>
      <c r="G125" s="1499"/>
      <c r="H125" s="1499"/>
      <c r="I125" s="1499"/>
      <c r="J125" s="1499"/>
      <c r="K125" s="1499"/>
      <c r="L125" s="1499"/>
      <c r="M125" s="1499"/>
      <c r="N125" s="1499"/>
      <c r="O125" s="1499"/>
      <c r="P125" s="1499"/>
      <c r="Q125" s="1499"/>
      <c r="R125" s="1499"/>
      <c r="S125" s="1499"/>
      <c r="T125" s="1499"/>
      <c r="U125" s="1499"/>
      <c r="V125" s="1499"/>
    </row>
    <row r="126" spans="3:22" ht="23.25" x14ac:dyDescent="0.5">
      <c r="C126" s="1499"/>
      <c r="D126" s="1499"/>
      <c r="E126" s="1499"/>
      <c r="F126" s="1499"/>
      <c r="G126" s="1499"/>
      <c r="H126" s="1499"/>
      <c r="I126" s="1499"/>
      <c r="J126" s="1499"/>
      <c r="K126" s="1499"/>
      <c r="L126" s="1499"/>
      <c r="M126" s="1499"/>
      <c r="N126" s="1499"/>
      <c r="O126" s="1499"/>
      <c r="P126" s="1499"/>
      <c r="Q126" s="1499"/>
      <c r="R126" s="1499"/>
      <c r="S126" s="1499"/>
      <c r="T126" s="1499"/>
      <c r="U126" s="1499"/>
      <c r="V126" s="1499"/>
    </row>
    <row r="127" spans="3:22" ht="23.25" x14ac:dyDescent="0.5">
      <c r="C127" s="1499"/>
      <c r="D127" s="1499"/>
      <c r="E127" s="1499"/>
      <c r="F127" s="1499"/>
      <c r="G127" s="1499"/>
      <c r="H127" s="1499"/>
      <c r="I127" s="1499"/>
      <c r="J127" s="1499"/>
      <c r="K127" s="1499"/>
      <c r="L127" s="1499"/>
      <c r="M127" s="1499"/>
      <c r="N127" s="1499"/>
      <c r="O127" s="1499"/>
      <c r="P127" s="1499"/>
      <c r="Q127" s="1499"/>
      <c r="R127" s="1499"/>
      <c r="S127" s="1499"/>
      <c r="T127" s="1499"/>
      <c r="U127" s="1499"/>
      <c r="V127" s="1499"/>
    </row>
    <row r="128" spans="3:22" ht="23.25" x14ac:dyDescent="0.5">
      <c r="C128" s="1499"/>
      <c r="D128" s="1499"/>
      <c r="E128" s="1499"/>
      <c r="F128" s="1499"/>
      <c r="G128" s="1499"/>
      <c r="H128" s="1499"/>
      <c r="I128" s="1499"/>
      <c r="J128" s="1499"/>
      <c r="K128" s="1499"/>
      <c r="L128" s="1499"/>
      <c r="M128" s="1499"/>
      <c r="N128" s="1499"/>
      <c r="O128" s="1499"/>
      <c r="P128" s="1499"/>
      <c r="Q128" s="1499"/>
      <c r="R128" s="1499"/>
      <c r="S128" s="1499"/>
      <c r="T128" s="1499"/>
      <c r="U128" s="1499"/>
      <c r="V128" s="1499"/>
    </row>
    <row r="129" spans="3:22" ht="23.25" x14ac:dyDescent="0.5">
      <c r="C129" s="1499"/>
      <c r="D129" s="1499"/>
      <c r="E129" s="1499"/>
      <c r="F129" s="1499"/>
      <c r="G129" s="1499"/>
      <c r="H129" s="1499"/>
      <c r="I129" s="1499"/>
      <c r="J129" s="1499"/>
      <c r="K129" s="1499"/>
      <c r="L129" s="1499"/>
      <c r="M129" s="1499"/>
      <c r="N129" s="1499"/>
      <c r="O129" s="1499"/>
      <c r="P129" s="1499"/>
      <c r="Q129" s="1499"/>
      <c r="R129" s="1499"/>
      <c r="S129" s="1499"/>
      <c r="T129" s="1499"/>
      <c r="U129" s="1499"/>
      <c r="V129" s="1499"/>
    </row>
    <row r="130" spans="3:22" ht="23.25" x14ac:dyDescent="0.5">
      <c r="C130" s="1499"/>
      <c r="D130" s="1499"/>
      <c r="E130" s="1499"/>
      <c r="F130" s="1499"/>
      <c r="G130" s="1499"/>
      <c r="H130" s="1499"/>
      <c r="I130" s="1499"/>
      <c r="J130" s="1499"/>
      <c r="K130" s="1499"/>
      <c r="L130" s="1499"/>
      <c r="M130" s="1499"/>
      <c r="N130" s="1499"/>
      <c r="O130" s="1499"/>
      <c r="P130" s="1499"/>
      <c r="Q130" s="1499"/>
      <c r="R130" s="1499"/>
      <c r="S130" s="1499"/>
      <c r="T130" s="1499"/>
      <c r="U130" s="1499"/>
      <c r="V130" s="1499"/>
    </row>
    <row r="131" spans="3:22" ht="23.25" x14ac:dyDescent="0.5">
      <c r="C131" s="1499"/>
      <c r="D131" s="1499"/>
      <c r="E131" s="1499"/>
      <c r="F131" s="1499"/>
      <c r="G131" s="1499"/>
      <c r="H131" s="1499"/>
      <c r="I131" s="1499"/>
      <c r="J131" s="1499"/>
      <c r="K131" s="1499"/>
      <c r="L131" s="1499"/>
      <c r="M131" s="1499"/>
      <c r="N131" s="1499"/>
      <c r="O131" s="1499"/>
      <c r="P131" s="1499"/>
      <c r="Q131" s="1499"/>
      <c r="R131" s="1499"/>
      <c r="S131" s="1499"/>
      <c r="T131" s="1499"/>
      <c r="U131" s="1499"/>
      <c r="V131" s="1499"/>
    </row>
    <row r="132" spans="3:22" ht="23.25" x14ac:dyDescent="0.5">
      <c r="C132" s="1499"/>
      <c r="D132" s="1499"/>
      <c r="E132" s="1499"/>
      <c r="F132" s="1499"/>
      <c r="G132" s="1499"/>
      <c r="H132" s="1499"/>
      <c r="I132" s="1499"/>
      <c r="J132" s="1499"/>
      <c r="K132" s="1499"/>
      <c r="L132" s="1499"/>
      <c r="M132" s="1499"/>
      <c r="N132" s="1499"/>
      <c r="O132" s="1499"/>
      <c r="P132" s="1499"/>
      <c r="Q132" s="1499"/>
      <c r="R132" s="1499"/>
      <c r="S132" s="1499"/>
      <c r="T132" s="1499"/>
      <c r="U132" s="1499"/>
      <c r="V132" s="1499"/>
    </row>
    <row r="133" spans="3:22" ht="23.25" x14ac:dyDescent="0.5">
      <c r="C133" s="1499"/>
      <c r="D133" s="1499"/>
      <c r="E133" s="1499"/>
      <c r="F133" s="1499"/>
      <c r="G133" s="1499"/>
      <c r="H133" s="1499"/>
      <c r="I133" s="1499"/>
      <c r="J133" s="1499"/>
      <c r="K133" s="1499"/>
      <c r="L133" s="1499"/>
      <c r="M133" s="1499"/>
      <c r="N133" s="1499"/>
      <c r="O133" s="1499"/>
      <c r="P133" s="1499"/>
      <c r="Q133" s="1499"/>
      <c r="R133" s="1499"/>
      <c r="S133" s="1499"/>
      <c r="T133" s="1499"/>
      <c r="U133" s="1499"/>
      <c r="V133" s="1499"/>
    </row>
    <row r="134" spans="3:22" ht="23.25" x14ac:dyDescent="0.5">
      <c r="C134" s="1499"/>
      <c r="D134" s="1499"/>
      <c r="E134" s="1499"/>
      <c r="F134" s="1499"/>
      <c r="G134" s="1499"/>
      <c r="H134" s="1499"/>
      <c r="I134" s="1499"/>
      <c r="J134" s="1499"/>
      <c r="K134" s="1499"/>
      <c r="L134" s="1499"/>
      <c r="M134" s="1499"/>
      <c r="N134" s="1499"/>
      <c r="O134" s="1499"/>
      <c r="P134" s="1499"/>
      <c r="Q134" s="1499"/>
      <c r="R134" s="1499"/>
      <c r="S134" s="1499"/>
      <c r="T134" s="1499"/>
      <c r="U134" s="1499"/>
      <c r="V134" s="1499"/>
    </row>
    <row r="135" spans="3:22" ht="23.25" x14ac:dyDescent="0.5">
      <c r="C135" s="1499"/>
      <c r="D135" s="1499"/>
      <c r="E135" s="1499"/>
      <c r="F135" s="1499"/>
      <c r="G135" s="1499"/>
      <c r="H135" s="1499"/>
      <c r="I135" s="1499"/>
      <c r="J135" s="1499"/>
      <c r="K135" s="1499"/>
      <c r="L135" s="1499"/>
      <c r="M135" s="1499"/>
      <c r="N135" s="1499"/>
      <c r="O135" s="1499"/>
      <c r="P135" s="1499"/>
      <c r="Q135" s="1499"/>
      <c r="R135" s="1499"/>
      <c r="S135" s="1499"/>
      <c r="T135" s="1499"/>
      <c r="U135" s="1499"/>
      <c r="V135" s="1499"/>
    </row>
    <row r="136" spans="3:22" ht="23.25" x14ac:dyDescent="0.5">
      <c r="C136" s="1499"/>
      <c r="D136" s="1499"/>
      <c r="E136" s="1499"/>
      <c r="F136" s="1499"/>
      <c r="G136" s="1499"/>
      <c r="H136" s="1499"/>
      <c r="I136" s="1499"/>
      <c r="J136" s="1499"/>
      <c r="K136" s="1499"/>
      <c r="L136" s="1499"/>
      <c r="M136" s="1499"/>
      <c r="N136" s="1499"/>
      <c r="O136" s="1499"/>
      <c r="P136" s="1499"/>
      <c r="Q136" s="1499"/>
      <c r="R136" s="1499"/>
      <c r="S136" s="1499"/>
      <c r="T136" s="1499"/>
      <c r="U136" s="1499"/>
      <c r="V136" s="1499"/>
    </row>
    <row r="137" spans="3:22" ht="23.25" x14ac:dyDescent="0.5">
      <c r="C137" s="1499"/>
      <c r="D137" s="1499"/>
      <c r="E137" s="1499"/>
      <c r="F137" s="1499"/>
      <c r="G137" s="1499"/>
      <c r="H137" s="1499"/>
      <c r="I137" s="1499"/>
      <c r="J137" s="1499"/>
      <c r="K137" s="1499"/>
      <c r="L137" s="1499"/>
      <c r="M137" s="1499"/>
      <c r="N137" s="1499"/>
      <c r="O137" s="1499"/>
      <c r="P137" s="1499"/>
      <c r="Q137" s="1499"/>
      <c r="R137" s="1499"/>
      <c r="S137" s="1499"/>
      <c r="T137" s="1499"/>
      <c r="U137" s="1499"/>
      <c r="V137" s="1499"/>
    </row>
    <row r="138" spans="3:22" ht="23.25" x14ac:dyDescent="0.5">
      <c r="C138" s="1499"/>
      <c r="D138" s="1499"/>
      <c r="E138" s="1499"/>
      <c r="F138" s="1499"/>
      <c r="G138" s="1499"/>
      <c r="H138" s="1499"/>
      <c r="I138" s="1499"/>
      <c r="J138" s="1499"/>
      <c r="K138" s="1499"/>
      <c r="L138" s="1499"/>
      <c r="M138" s="1499"/>
      <c r="N138" s="1499"/>
      <c r="O138" s="1499"/>
      <c r="P138" s="1499"/>
      <c r="Q138" s="1499"/>
      <c r="R138" s="1499"/>
      <c r="S138" s="1499"/>
      <c r="T138" s="1499"/>
      <c r="U138" s="1499"/>
      <c r="V138" s="1499"/>
    </row>
    <row r="139" spans="3:22" ht="23.25" x14ac:dyDescent="0.5">
      <c r="C139" s="1499"/>
      <c r="D139" s="1499"/>
      <c r="E139" s="1499"/>
      <c r="F139" s="1499"/>
      <c r="G139" s="1499"/>
      <c r="H139" s="1499"/>
      <c r="I139" s="1499"/>
      <c r="J139" s="1499"/>
      <c r="K139" s="1499"/>
      <c r="L139" s="1499"/>
      <c r="M139" s="1499"/>
      <c r="N139" s="1499"/>
      <c r="O139" s="1499"/>
      <c r="P139" s="1499"/>
      <c r="Q139" s="1499"/>
      <c r="R139" s="1499"/>
      <c r="S139" s="1499"/>
      <c r="T139" s="1499"/>
      <c r="U139" s="1499"/>
      <c r="V139" s="1499"/>
    </row>
    <row r="140" spans="3:22" ht="23.25" x14ac:dyDescent="0.5">
      <c r="C140" s="1499"/>
      <c r="D140" s="1499"/>
      <c r="E140" s="1499"/>
      <c r="F140" s="1499"/>
      <c r="G140" s="1499"/>
      <c r="H140" s="1499"/>
      <c r="I140" s="1499"/>
      <c r="J140" s="1499"/>
      <c r="K140" s="1499"/>
      <c r="L140" s="1499"/>
      <c r="M140" s="1499"/>
      <c r="N140" s="1499"/>
      <c r="O140" s="1499"/>
      <c r="P140" s="1499"/>
      <c r="Q140" s="1499"/>
      <c r="R140" s="1499"/>
      <c r="S140" s="1499"/>
      <c r="T140" s="1499"/>
      <c r="U140" s="1499"/>
      <c r="V140" s="1499"/>
    </row>
    <row r="141" spans="3:22" ht="23.25" x14ac:dyDescent="0.5">
      <c r="C141" s="1499"/>
      <c r="D141" s="1499"/>
      <c r="E141" s="1499"/>
      <c r="F141" s="1499"/>
      <c r="G141" s="1499"/>
      <c r="H141" s="1499"/>
      <c r="I141" s="1499"/>
      <c r="J141" s="1499"/>
      <c r="K141" s="1499"/>
      <c r="L141" s="1499"/>
      <c r="M141" s="1499"/>
      <c r="N141" s="1499"/>
      <c r="O141" s="1499"/>
      <c r="P141" s="1499"/>
      <c r="Q141" s="1499"/>
      <c r="R141" s="1499"/>
      <c r="S141" s="1499"/>
      <c r="T141" s="1499"/>
      <c r="U141" s="1499"/>
      <c r="V141" s="1499"/>
    </row>
    <row r="142" spans="3:22" ht="23.25" x14ac:dyDescent="0.5">
      <c r="C142" s="1499"/>
      <c r="D142" s="1499"/>
      <c r="E142" s="1499"/>
      <c r="F142" s="1499"/>
      <c r="G142" s="1499"/>
      <c r="H142" s="1499"/>
      <c r="I142" s="1499"/>
      <c r="J142" s="1499"/>
      <c r="K142" s="1499"/>
      <c r="L142" s="1499"/>
      <c r="M142" s="1499"/>
      <c r="N142" s="1499"/>
      <c r="O142" s="1499"/>
      <c r="P142" s="1499"/>
      <c r="Q142" s="1499"/>
      <c r="R142" s="1499"/>
      <c r="S142" s="1499"/>
      <c r="T142" s="1499"/>
      <c r="U142" s="1499"/>
      <c r="V142" s="1499"/>
    </row>
    <row r="143" spans="3:22" ht="23.25" x14ac:dyDescent="0.5">
      <c r="C143" s="1499"/>
      <c r="D143" s="1499"/>
      <c r="E143" s="1499"/>
      <c r="F143" s="1499"/>
      <c r="G143" s="1499"/>
      <c r="H143" s="1499"/>
      <c r="I143" s="1499"/>
      <c r="J143" s="1499"/>
      <c r="K143" s="1499"/>
      <c r="L143" s="1499"/>
      <c r="M143" s="1499"/>
      <c r="N143" s="1499"/>
      <c r="O143" s="1499"/>
      <c r="P143" s="1499"/>
      <c r="Q143" s="1499"/>
      <c r="R143" s="1499"/>
      <c r="S143" s="1499"/>
      <c r="T143" s="1499"/>
      <c r="U143" s="1499"/>
      <c r="V143" s="1499"/>
    </row>
    <row r="144" spans="3:22" ht="23.25" x14ac:dyDescent="0.5">
      <c r="C144" s="1499"/>
      <c r="D144" s="1499"/>
      <c r="E144" s="1499"/>
      <c r="F144" s="1499"/>
      <c r="G144" s="1499"/>
      <c r="H144" s="1499"/>
      <c r="I144" s="1499"/>
      <c r="J144" s="1499"/>
      <c r="K144" s="1499"/>
      <c r="L144" s="1499"/>
      <c r="M144" s="1499"/>
      <c r="N144" s="1499"/>
      <c r="O144" s="1499"/>
      <c r="P144" s="1499"/>
      <c r="Q144" s="1499"/>
      <c r="R144" s="1499"/>
      <c r="S144" s="1499"/>
      <c r="T144" s="1499"/>
      <c r="U144" s="1499"/>
      <c r="V144" s="1499"/>
    </row>
    <row r="145" spans="3:22" ht="23.25" x14ac:dyDescent="0.5">
      <c r="C145" s="1499"/>
      <c r="D145" s="1499"/>
      <c r="E145" s="1499"/>
      <c r="F145" s="1499"/>
      <c r="G145" s="1499"/>
      <c r="H145" s="1499"/>
      <c r="I145" s="1499"/>
      <c r="J145" s="1499"/>
      <c r="K145" s="1499"/>
      <c r="L145" s="1499"/>
      <c r="M145" s="1499"/>
      <c r="N145" s="1499"/>
      <c r="O145" s="1499"/>
      <c r="P145" s="1499"/>
      <c r="Q145" s="1499"/>
      <c r="R145" s="1499"/>
      <c r="S145" s="1499"/>
      <c r="T145" s="1499"/>
      <c r="U145" s="1499"/>
      <c r="V145" s="1499"/>
    </row>
    <row r="146" spans="3:22" ht="23.25" x14ac:dyDescent="0.5">
      <c r="C146" s="1499"/>
      <c r="D146" s="1499"/>
      <c r="E146" s="1499"/>
      <c r="F146" s="1499"/>
      <c r="G146" s="1499"/>
      <c r="H146" s="1499"/>
      <c r="I146" s="1499"/>
      <c r="J146" s="1499"/>
      <c r="K146" s="1499"/>
      <c r="L146" s="1499"/>
      <c r="M146" s="1499"/>
      <c r="N146" s="1499"/>
      <c r="O146" s="1499"/>
      <c r="P146" s="1499"/>
      <c r="Q146" s="1499"/>
      <c r="R146" s="1499"/>
      <c r="S146" s="1499"/>
      <c r="T146" s="1499"/>
      <c r="U146" s="1499"/>
      <c r="V146" s="1499"/>
    </row>
    <row r="147" spans="3:22" ht="23.25" x14ac:dyDescent="0.5">
      <c r="C147" s="1499"/>
      <c r="D147" s="1499"/>
      <c r="E147" s="1499"/>
      <c r="F147" s="1499"/>
      <c r="G147" s="1499"/>
      <c r="H147" s="1499"/>
      <c r="I147" s="1499"/>
      <c r="J147" s="1499"/>
      <c r="K147" s="1499"/>
      <c r="L147" s="1499"/>
      <c r="M147" s="1499"/>
      <c r="N147" s="1499"/>
      <c r="O147" s="1499"/>
      <c r="P147" s="1499"/>
      <c r="Q147" s="1499"/>
      <c r="R147" s="1499"/>
      <c r="S147" s="1499"/>
      <c r="T147" s="1499"/>
      <c r="U147" s="1499"/>
      <c r="V147" s="1499"/>
    </row>
    <row r="148" spans="3:22" ht="23.25" x14ac:dyDescent="0.5">
      <c r="C148" s="1499"/>
      <c r="D148" s="1499"/>
      <c r="E148" s="1499"/>
      <c r="F148" s="1499"/>
      <c r="G148" s="1499"/>
      <c r="H148" s="1499"/>
      <c r="I148" s="1499"/>
      <c r="J148" s="1499"/>
      <c r="K148" s="1499"/>
      <c r="L148" s="1499"/>
      <c r="M148" s="1499"/>
      <c r="N148" s="1499"/>
      <c r="O148" s="1499"/>
      <c r="P148" s="1499"/>
      <c r="Q148" s="1499"/>
      <c r="R148" s="1499"/>
      <c r="S148" s="1499"/>
      <c r="T148" s="1499"/>
      <c r="U148" s="1499"/>
      <c r="V148" s="1499"/>
    </row>
    <row r="149" spans="3:22" ht="23.25" x14ac:dyDescent="0.5">
      <c r="C149" s="1499"/>
      <c r="D149" s="1499"/>
      <c r="E149" s="1499"/>
      <c r="F149" s="1499"/>
      <c r="G149" s="1499"/>
      <c r="H149" s="1499"/>
      <c r="I149" s="1499"/>
      <c r="J149" s="1499"/>
      <c r="K149" s="1499"/>
      <c r="L149" s="1499"/>
      <c r="M149" s="1499"/>
      <c r="N149" s="1499"/>
      <c r="O149" s="1499"/>
      <c r="P149" s="1499"/>
      <c r="Q149" s="1499"/>
      <c r="R149" s="1499"/>
      <c r="S149" s="1499"/>
      <c r="T149" s="1499"/>
      <c r="U149" s="1499"/>
      <c r="V149" s="1499"/>
    </row>
    <row r="150" spans="3:22" ht="23.25" x14ac:dyDescent="0.5">
      <c r="C150" s="1499"/>
      <c r="D150" s="1499"/>
      <c r="E150" s="1499"/>
      <c r="F150" s="1499"/>
      <c r="G150" s="1499"/>
      <c r="H150" s="1499"/>
      <c r="I150" s="1499"/>
      <c r="J150" s="1499"/>
      <c r="K150" s="1499"/>
      <c r="L150" s="1499"/>
      <c r="M150" s="1499"/>
      <c r="N150" s="1499"/>
      <c r="O150" s="1499"/>
      <c r="P150" s="1499"/>
      <c r="Q150" s="1499"/>
      <c r="R150" s="1499"/>
      <c r="S150" s="1499"/>
      <c r="T150" s="1499"/>
      <c r="U150" s="1499"/>
      <c r="V150" s="1499"/>
    </row>
    <row r="151" spans="3:22" ht="23.25" x14ac:dyDescent="0.5">
      <c r="C151" s="1499"/>
      <c r="D151" s="1499"/>
      <c r="E151" s="1499"/>
      <c r="F151" s="1499"/>
      <c r="G151" s="1499"/>
      <c r="H151" s="1499"/>
      <c r="I151" s="1499"/>
      <c r="J151" s="1499"/>
      <c r="K151" s="1499"/>
      <c r="L151" s="1499"/>
      <c r="M151" s="1499"/>
      <c r="N151" s="1499"/>
      <c r="O151" s="1499"/>
      <c r="P151" s="1499"/>
      <c r="Q151" s="1499"/>
      <c r="R151" s="1499"/>
      <c r="S151" s="1499"/>
      <c r="T151" s="1499"/>
      <c r="U151" s="1499"/>
      <c r="V151" s="1499"/>
    </row>
    <row r="152" spans="3:22" ht="23.25" x14ac:dyDescent="0.5">
      <c r="C152" s="1499"/>
      <c r="D152" s="1499"/>
      <c r="E152" s="1499"/>
      <c r="F152" s="1499"/>
      <c r="G152" s="1499"/>
      <c r="H152" s="1499"/>
      <c r="I152" s="1499"/>
      <c r="J152" s="1499"/>
      <c r="K152" s="1499"/>
      <c r="L152" s="1499"/>
      <c r="M152" s="1499"/>
      <c r="N152" s="1499"/>
      <c r="O152" s="1499"/>
      <c r="P152" s="1499"/>
      <c r="Q152" s="1499"/>
      <c r="R152" s="1499"/>
      <c r="S152" s="1499"/>
      <c r="T152" s="1499"/>
      <c r="U152" s="1499"/>
      <c r="V152" s="1499"/>
    </row>
    <row r="153" spans="3:22" ht="23.25" x14ac:dyDescent="0.5">
      <c r="C153" s="1499"/>
      <c r="D153" s="1499"/>
      <c r="E153" s="1499"/>
      <c r="F153" s="1499"/>
      <c r="G153" s="1499"/>
      <c r="H153" s="1499"/>
      <c r="I153" s="1499"/>
      <c r="J153" s="1499"/>
      <c r="K153" s="1499"/>
      <c r="L153" s="1499"/>
      <c r="M153" s="1499"/>
      <c r="N153" s="1499"/>
      <c r="O153" s="1499"/>
      <c r="P153" s="1499"/>
      <c r="Q153" s="1499"/>
      <c r="R153" s="1499"/>
      <c r="S153" s="1499"/>
      <c r="T153" s="1499"/>
      <c r="U153" s="1499"/>
      <c r="V153" s="1499"/>
    </row>
    <row r="154" spans="3:22" ht="23.25" x14ac:dyDescent="0.5">
      <c r="C154" s="1499"/>
      <c r="D154" s="1499"/>
      <c r="E154" s="1499"/>
      <c r="F154" s="1499"/>
      <c r="G154" s="1499"/>
      <c r="H154" s="1499"/>
      <c r="I154" s="1499"/>
      <c r="J154" s="1499"/>
      <c r="K154" s="1499"/>
      <c r="L154" s="1499"/>
      <c r="M154" s="1499"/>
      <c r="N154" s="1499"/>
      <c r="O154" s="1499"/>
      <c r="P154" s="1499"/>
      <c r="Q154" s="1499"/>
      <c r="R154" s="1499"/>
      <c r="S154" s="1499"/>
      <c r="T154" s="1499"/>
      <c r="U154" s="1499"/>
      <c r="V154" s="1499"/>
    </row>
    <row r="155" spans="3:22" ht="23.25" x14ac:dyDescent="0.5">
      <c r="C155" s="1499"/>
      <c r="D155" s="1499"/>
      <c r="E155" s="1499"/>
      <c r="F155" s="1499"/>
      <c r="G155" s="1499"/>
      <c r="H155" s="1499"/>
      <c r="I155" s="1499"/>
      <c r="J155" s="1499"/>
      <c r="K155" s="1499"/>
      <c r="L155" s="1499"/>
      <c r="M155" s="1499"/>
      <c r="N155" s="1499"/>
      <c r="O155" s="1499"/>
      <c r="P155" s="1499"/>
      <c r="Q155" s="1499"/>
      <c r="R155" s="1499"/>
      <c r="S155" s="1499"/>
      <c r="T155" s="1499"/>
      <c r="U155" s="1499"/>
      <c r="V155" s="1499"/>
    </row>
    <row r="156" spans="3:22" ht="23.25" x14ac:dyDescent="0.5">
      <c r="C156" s="1499"/>
      <c r="D156" s="1499"/>
      <c r="E156" s="1499"/>
      <c r="F156" s="1499"/>
      <c r="G156" s="1499"/>
      <c r="H156" s="1499"/>
      <c r="I156" s="1499"/>
      <c r="J156" s="1499"/>
      <c r="K156" s="1499"/>
      <c r="L156" s="1499"/>
      <c r="M156" s="1499"/>
      <c r="N156" s="1499"/>
      <c r="O156" s="1499"/>
      <c r="P156" s="1499"/>
      <c r="Q156" s="1499"/>
      <c r="R156" s="1499"/>
      <c r="S156" s="1499"/>
      <c r="T156" s="1499"/>
      <c r="U156" s="1499"/>
      <c r="V156" s="1499"/>
    </row>
    <row r="157" spans="3:22" ht="23.25" x14ac:dyDescent="0.5">
      <c r="C157" s="1499"/>
      <c r="D157" s="1499"/>
      <c r="E157" s="1499"/>
      <c r="F157" s="1499"/>
      <c r="G157" s="1499"/>
      <c r="H157" s="1499"/>
      <c r="I157" s="1499"/>
      <c r="J157" s="1499"/>
      <c r="K157" s="1499"/>
      <c r="L157" s="1499"/>
      <c r="M157" s="1499"/>
      <c r="N157" s="1499"/>
      <c r="O157" s="1499"/>
      <c r="P157" s="1499"/>
      <c r="Q157" s="1499"/>
      <c r="R157" s="1499"/>
      <c r="S157" s="1499"/>
      <c r="T157" s="1499"/>
      <c r="U157" s="1499"/>
      <c r="V157" s="1499"/>
    </row>
  </sheetData>
  <mergeCells count="24">
    <mergeCell ref="B85:I85"/>
    <mergeCell ref="J85:W85"/>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0"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79"/>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79"/>
      <c r="O2" s="75"/>
      <c r="P2" s="75"/>
      <c r="Q2" s="75"/>
      <c r="R2" s="75"/>
      <c r="S2" s="75"/>
      <c r="T2" s="75"/>
      <c r="U2" s="75"/>
      <c r="V2" s="75"/>
      <c r="W2" s="75"/>
      <c r="X2" s="75"/>
      <c r="Y2" s="75"/>
      <c r="Z2" s="75"/>
      <c r="AA2" s="75"/>
      <c r="AB2" s="75"/>
      <c r="AC2" s="75"/>
      <c r="AD2" s="75"/>
      <c r="AE2" s="75"/>
      <c r="AF2" s="75"/>
      <c r="AG2" s="75"/>
      <c r="AH2" s="75"/>
      <c r="AI2" s="75"/>
    </row>
    <row r="3" spans="2:36" s="1495" customFormat="1" ht="36.75" x14ac:dyDescent="0.85">
      <c r="B3" s="1771" t="s">
        <v>1135</v>
      </c>
      <c r="C3" s="1771"/>
      <c r="D3" s="1771"/>
      <c r="E3" s="1771"/>
      <c r="F3" s="1771"/>
      <c r="G3" s="1771"/>
      <c r="H3" s="1771"/>
      <c r="I3" s="1771"/>
      <c r="J3" s="1771"/>
      <c r="K3" s="1771"/>
      <c r="L3" s="1771"/>
      <c r="M3" s="1771"/>
      <c r="N3" s="1771"/>
      <c r="O3" s="1771"/>
      <c r="P3" s="1771"/>
      <c r="Q3" s="1771"/>
      <c r="R3" s="1771"/>
      <c r="S3" s="1771"/>
      <c r="T3" s="1771"/>
      <c r="U3" s="1771"/>
      <c r="V3" s="1771"/>
      <c r="W3" s="1771"/>
    </row>
    <row r="4" spans="2:36" s="1495" customFormat="1" ht="12.75" customHeight="1" x14ac:dyDescent="0.85">
      <c r="N4" s="394"/>
    </row>
    <row r="5" spans="2:36" s="1495" customFormat="1" ht="36.75" x14ac:dyDescent="0.85">
      <c r="B5" s="1771" t="s">
        <v>1136</v>
      </c>
      <c r="C5" s="1771"/>
      <c r="D5" s="1771"/>
      <c r="E5" s="1771"/>
      <c r="F5" s="1771"/>
      <c r="G5" s="1771"/>
      <c r="H5" s="1772"/>
      <c r="I5" s="1772"/>
      <c r="J5" s="1772"/>
      <c r="K5" s="1772"/>
      <c r="L5" s="1772"/>
      <c r="M5" s="1772"/>
      <c r="N5" s="1772"/>
      <c r="O5" s="1772"/>
      <c r="P5" s="1772"/>
      <c r="Q5" s="1772"/>
      <c r="R5" s="1772"/>
      <c r="S5" s="1772"/>
      <c r="T5" s="1772"/>
      <c r="U5" s="1772"/>
      <c r="V5" s="1772"/>
      <c r="W5" s="1772"/>
    </row>
    <row r="6" spans="2:36" s="76" customFormat="1" ht="19.5" customHeight="1" x14ac:dyDescent="0.65">
      <c r="B6" s="75"/>
      <c r="C6" s="75"/>
      <c r="D6" s="75"/>
      <c r="E6" s="75"/>
      <c r="F6" s="75"/>
      <c r="G6" s="75"/>
      <c r="H6" s="75"/>
      <c r="I6" s="75"/>
      <c r="J6" s="75"/>
      <c r="K6" s="75"/>
      <c r="L6" s="75"/>
      <c r="M6" s="75"/>
      <c r="N6" s="279"/>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57" t="s">
        <v>291</v>
      </c>
      <c r="N7" s="412"/>
      <c r="W7" s="80" t="s">
        <v>269</v>
      </c>
    </row>
    <row r="8" spans="2:36" s="76" customFormat="1" ht="19.5" customHeight="1" thickBot="1" x14ac:dyDescent="0.7">
      <c r="B8" s="75"/>
      <c r="C8" s="75"/>
      <c r="D8" s="75"/>
      <c r="E8" s="75"/>
      <c r="F8" s="75"/>
      <c r="G8" s="75"/>
      <c r="H8" s="75"/>
      <c r="I8" s="75"/>
      <c r="J8" s="75"/>
      <c r="K8" s="75"/>
      <c r="L8" s="75"/>
      <c r="M8" s="75"/>
      <c r="N8" s="279"/>
      <c r="O8" s="75"/>
      <c r="P8" s="75"/>
      <c r="Q8" s="75"/>
      <c r="R8" s="75"/>
      <c r="S8" s="75"/>
      <c r="T8" s="75"/>
      <c r="U8" s="75"/>
      <c r="V8" s="75"/>
      <c r="W8" s="75"/>
      <c r="X8" s="75"/>
      <c r="Y8" s="75"/>
      <c r="Z8" s="75"/>
      <c r="AA8" s="75"/>
      <c r="AB8" s="75"/>
      <c r="AC8" s="75"/>
      <c r="AD8" s="75"/>
      <c r="AE8" s="75"/>
      <c r="AF8" s="75"/>
      <c r="AG8" s="75"/>
      <c r="AH8" s="75"/>
      <c r="AI8" s="75"/>
    </row>
    <row r="9" spans="2:36" s="1496" customFormat="1" ht="24.95" customHeight="1" thickTop="1" x14ac:dyDescent="0.7">
      <c r="B9" s="1768" t="s">
        <v>885</v>
      </c>
      <c r="C9" s="1758">
        <v>2002</v>
      </c>
      <c r="D9" s="1758">
        <v>2003</v>
      </c>
      <c r="E9" s="1758">
        <v>2004</v>
      </c>
      <c r="F9" s="1758">
        <v>2005</v>
      </c>
      <c r="G9" s="1758">
        <v>2006</v>
      </c>
      <c r="H9" s="1758">
        <v>2007</v>
      </c>
      <c r="I9" s="1758">
        <v>2008</v>
      </c>
      <c r="J9" s="1758">
        <v>2009</v>
      </c>
      <c r="K9" s="1758">
        <v>2010</v>
      </c>
      <c r="L9" s="1758">
        <v>2011</v>
      </c>
      <c r="M9" s="334"/>
      <c r="N9" s="1776" t="s">
        <v>1607</v>
      </c>
      <c r="O9" s="1758">
        <v>2012</v>
      </c>
      <c r="P9" s="1758">
        <v>2013</v>
      </c>
      <c r="Q9" s="1758">
        <v>2014</v>
      </c>
      <c r="R9" s="1758">
        <v>2015</v>
      </c>
      <c r="S9" s="1758">
        <v>2016</v>
      </c>
      <c r="T9" s="1758" t="s">
        <v>1576</v>
      </c>
      <c r="U9" s="1758" t="s">
        <v>1588</v>
      </c>
      <c r="V9" s="1374" t="s">
        <v>1621</v>
      </c>
      <c r="W9" s="1765" t="s">
        <v>884</v>
      </c>
    </row>
    <row r="10" spans="2:36" s="257" customFormat="1" ht="22.5" customHeight="1" x14ac:dyDescent="0.7">
      <c r="B10" s="1769"/>
      <c r="C10" s="1759"/>
      <c r="D10" s="1759"/>
      <c r="E10" s="1759"/>
      <c r="F10" s="1759"/>
      <c r="G10" s="1759"/>
      <c r="H10" s="1759"/>
      <c r="I10" s="1759"/>
      <c r="J10" s="1759"/>
      <c r="K10" s="1759"/>
      <c r="L10" s="1759"/>
      <c r="M10" s="335"/>
      <c r="N10" s="1777"/>
      <c r="O10" s="1759"/>
      <c r="P10" s="1759"/>
      <c r="Q10" s="1759"/>
      <c r="R10" s="1759"/>
      <c r="S10" s="1759"/>
      <c r="T10" s="1759"/>
      <c r="U10" s="1759"/>
      <c r="V10" s="1490" t="s">
        <v>376</v>
      </c>
      <c r="W10" s="1766"/>
    </row>
    <row r="11" spans="2:36" s="337" customFormat="1" ht="17.25" customHeight="1" x14ac:dyDescent="0.7">
      <c r="B11" s="1769"/>
      <c r="C11" s="1759"/>
      <c r="D11" s="1759"/>
      <c r="E11" s="1759"/>
      <c r="F11" s="1759"/>
      <c r="G11" s="1759"/>
      <c r="H11" s="1759"/>
      <c r="I11" s="1759"/>
      <c r="J11" s="1759"/>
      <c r="K11" s="1759"/>
      <c r="L11" s="1775"/>
      <c r="M11" s="336"/>
      <c r="N11" s="1778"/>
      <c r="O11" s="1775"/>
      <c r="P11" s="1760"/>
      <c r="Q11" s="1760"/>
      <c r="R11" s="1760"/>
      <c r="S11" s="1760"/>
      <c r="T11" s="1760"/>
      <c r="U11" s="1760"/>
      <c r="V11" s="1491" t="s">
        <v>151</v>
      </c>
      <c r="W11" s="1766"/>
    </row>
    <row r="12" spans="2:36" s="338" customFormat="1" ht="15" customHeight="1" x14ac:dyDescent="0.7">
      <c r="B12" s="388"/>
      <c r="C12" s="389"/>
      <c r="D12" s="389"/>
      <c r="E12" s="389"/>
      <c r="F12" s="389"/>
      <c r="G12" s="389"/>
      <c r="H12" s="389"/>
      <c r="I12" s="389"/>
      <c r="J12" s="389"/>
      <c r="K12" s="389"/>
      <c r="L12" s="390"/>
      <c r="M12" s="390"/>
      <c r="N12" s="391"/>
      <c r="O12" s="390"/>
      <c r="P12" s="390"/>
      <c r="Q12" s="390"/>
      <c r="R12" s="390"/>
      <c r="S12" s="390"/>
      <c r="T12" s="390"/>
      <c r="U12" s="374"/>
      <c r="V12" s="374"/>
      <c r="W12" s="947" t="s">
        <v>869</v>
      </c>
    </row>
    <row r="13" spans="2:36" s="359" customFormat="1" ht="24.95" customHeight="1" x14ac:dyDescent="0.2">
      <c r="B13" s="454" t="s">
        <v>1243</v>
      </c>
      <c r="C13" s="619"/>
      <c r="D13" s="619"/>
      <c r="E13" s="619"/>
      <c r="F13" s="619"/>
      <c r="G13" s="619"/>
      <c r="H13" s="619"/>
      <c r="I13" s="619"/>
      <c r="J13" s="619"/>
      <c r="K13" s="619"/>
      <c r="L13" s="620"/>
      <c r="M13" s="620"/>
      <c r="N13" s="901"/>
      <c r="O13" s="620"/>
      <c r="P13" s="620"/>
      <c r="Q13" s="620"/>
      <c r="R13" s="620"/>
      <c r="S13" s="620"/>
      <c r="T13" s="620"/>
      <c r="U13" s="620"/>
      <c r="V13" s="620"/>
      <c r="W13" s="378" t="s">
        <v>155</v>
      </c>
    </row>
    <row r="14" spans="2:36" s="359" customFormat="1" ht="15" customHeight="1" x14ac:dyDescent="0.2">
      <c r="B14" s="453"/>
      <c r="C14" s="619"/>
      <c r="D14" s="619"/>
      <c r="E14" s="619"/>
      <c r="F14" s="619"/>
      <c r="G14" s="619"/>
      <c r="H14" s="619"/>
      <c r="I14" s="619"/>
      <c r="J14" s="619"/>
      <c r="K14" s="619"/>
      <c r="L14" s="619"/>
      <c r="M14" s="620"/>
      <c r="N14" s="901"/>
      <c r="O14" s="620"/>
      <c r="P14" s="620"/>
      <c r="Q14" s="620"/>
      <c r="R14" s="620"/>
      <c r="S14" s="620"/>
      <c r="T14" s="620"/>
      <c r="U14" s="620"/>
      <c r="V14" s="620"/>
      <c r="W14" s="604" t="s">
        <v>869</v>
      </c>
    </row>
    <row r="15" spans="2:36" s="359" customFormat="1" ht="25.5" customHeight="1" x14ac:dyDescent="0.2">
      <c r="B15" s="453" t="s">
        <v>175</v>
      </c>
      <c r="C15" s="360" t="e">
        <f t="shared" ref="C15:I15" si="0">+C16+C17</f>
        <v>#REF!</v>
      </c>
      <c r="D15" s="360" t="e">
        <f t="shared" si="0"/>
        <v>#REF!</v>
      </c>
      <c r="E15" s="360" t="e">
        <f t="shared" si="0"/>
        <v>#REF!</v>
      </c>
      <c r="F15" s="360" t="e">
        <f t="shared" si="0"/>
        <v>#REF!</v>
      </c>
      <c r="G15" s="365" t="e">
        <f t="shared" si="0"/>
        <v>#REF!</v>
      </c>
      <c r="H15" s="365" t="e">
        <f t="shared" si="0"/>
        <v>#REF!</v>
      </c>
      <c r="I15" s="365" t="e">
        <f t="shared" si="0"/>
        <v>#REF!</v>
      </c>
      <c r="J15" s="360" t="e">
        <f>+J16+J17</f>
        <v>#REF!</v>
      </c>
      <c r="K15" s="360" t="e">
        <f>+K16+K17</f>
        <v>#REF!</v>
      </c>
      <c r="L15" s="365" t="e">
        <f>+L16+L17</f>
        <v>#REF!</v>
      </c>
      <c r="M15" s="361"/>
      <c r="N15" s="902" t="e">
        <f t="shared" ref="N15:V15" si="1">+N16+N17</f>
        <v>#REF!</v>
      </c>
      <c r="O15" s="925" t="e">
        <f t="shared" si="1"/>
        <v>#REF!</v>
      </c>
      <c r="P15" s="925" t="e">
        <f t="shared" si="1"/>
        <v>#REF!</v>
      </c>
      <c r="Q15" s="925" t="e">
        <f t="shared" si="1"/>
        <v>#REF!</v>
      </c>
      <c r="R15" s="925" t="e">
        <f t="shared" si="1"/>
        <v>#REF!</v>
      </c>
      <c r="S15" s="925" t="e">
        <f t="shared" si="1"/>
        <v>#REF!</v>
      </c>
      <c r="T15" s="925" t="e">
        <f t="shared" si="1"/>
        <v>#REF!</v>
      </c>
      <c r="U15" s="925" t="e">
        <f t="shared" si="1"/>
        <v>#REF!</v>
      </c>
      <c r="V15" s="925" t="e">
        <f t="shared" si="1"/>
        <v>#REF!</v>
      </c>
      <c r="W15" s="604" t="s">
        <v>875</v>
      </c>
      <c r="X15" s="936"/>
      <c r="Y15" s="936"/>
      <c r="Z15" s="936"/>
      <c r="AA15" s="936"/>
      <c r="AB15" s="936"/>
      <c r="AC15" s="936"/>
      <c r="AD15" s="936"/>
      <c r="AE15" s="936"/>
      <c r="AF15" s="936"/>
      <c r="AG15" s="936"/>
    </row>
    <row r="16" spans="2:36" s="364" customFormat="1" ht="25.5" customHeight="1" x14ac:dyDescent="0.2">
      <c r="B16" s="605" t="s">
        <v>1131</v>
      </c>
      <c r="C16" s="330" t="e">
        <f>+#REF!/#REF!*100</f>
        <v>#REF!</v>
      </c>
      <c r="D16" s="330" t="e">
        <f>+#REF!/#REF!*100</f>
        <v>#REF!</v>
      </c>
      <c r="E16" s="330" t="e">
        <f>+#REF!/#REF!*100</f>
        <v>#REF!</v>
      </c>
      <c r="F16" s="330" t="e">
        <f>+#REF!/#REF!*100</f>
        <v>#REF!</v>
      </c>
      <c r="G16" s="330" t="e">
        <f>+#REF!/#REF!*100</f>
        <v>#REF!</v>
      </c>
      <c r="H16" s="330" t="e">
        <f>+#REF!/#REF!*100</f>
        <v>#REF!</v>
      </c>
      <c r="I16" s="330" t="e">
        <f>+#REF!/#REF!*100</f>
        <v>#REF!</v>
      </c>
      <c r="J16" s="330" t="e">
        <f>+#REF!/#REF!*100</f>
        <v>#REF!</v>
      </c>
      <c r="K16" s="330" t="e">
        <f>+#REF!/#REF!*100</f>
        <v>#REF!</v>
      </c>
      <c r="L16" s="905" t="e">
        <f>+#REF!/#REF!*100</f>
        <v>#REF!</v>
      </c>
      <c r="M16" s="328"/>
      <c r="N16" s="906" t="e">
        <f>+#REF!/#REF!*100</f>
        <v>#REF!</v>
      </c>
      <c r="O16" s="876" t="e">
        <f>+#REF!/#REF!*100</f>
        <v>#REF!</v>
      </c>
      <c r="P16" s="876" t="e">
        <f>+#REF!/#REF!*100</f>
        <v>#REF!</v>
      </c>
      <c r="Q16" s="876" t="e">
        <f>+#REF!/#REF!*100</f>
        <v>#REF!</v>
      </c>
      <c r="R16" s="876" t="e">
        <f>+#REF!/#REF!*100</f>
        <v>#REF!</v>
      </c>
      <c r="S16" s="876" t="e">
        <f>+#REF!/#REF!*100</f>
        <v>#REF!</v>
      </c>
      <c r="T16" s="876" t="e">
        <f>+#REF!/#REF!*100</f>
        <v>#REF!</v>
      </c>
      <c r="U16" s="876" t="e">
        <f>+#REF!/#REF!*100</f>
        <v>#REF!</v>
      </c>
      <c r="V16" s="876" t="e">
        <f>+#REF!/#REF!*100</f>
        <v>#REF!</v>
      </c>
      <c r="W16" s="606" t="s">
        <v>1132</v>
      </c>
      <c r="X16" s="936"/>
      <c r="Y16" s="936"/>
      <c r="Z16" s="936"/>
      <c r="AA16" s="936"/>
      <c r="AB16" s="936"/>
      <c r="AC16" s="936"/>
      <c r="AD16" s="936"/>
      <c r="AE16" s="936"/>
      <c r="AF16" s="936"/>
      <c r="AG16" s="936"/>
    </row>
    <row r="17" spans="2:33" s="364" customFormat="1" ht="25.5" customHeight="1" x14ac:dyDescent="0.2">
      <c r="B17" s="605" t="s">
        <v>1495</v>
      </c>
      <c r="C17" s="330" t="e">
        <f>+#REF!/#REF!*100</f>
        <v>#REF!</v>
      </c>
      <c r="D17" s="330" t="e">
        <f>+#REF!/#REF!*100</f>
        <v>#REF!</v>
      </c>
      <c r="E17" s="330" t="e">
        <f>+#REF!/#REF!*100</f>
        <v>#REF!</v>
      </c>
      <c r="F17" s="905" t="e">
        <f>+#REF!/#REF!*100</f>
        <v>#REF!</v>
      </c>
      <c r="G17" s="905" t="e">
        <f>+#REF!/#REF!*100</f>
        <v>#REF!</v>
      </c>
      <c r="H17" s="905" t="e">
        <f>+#REF!/#REF!*100</f>
        <v>#REF!</v>
      </c>
      <c r="I17" s="905" t="e">
        <f>+#REF!/#REF!*100</f>
        <v>#REF!</v>
      </c>
      <c r="J17" s="330" t="e">
        <f>+#REF!/#REF!*100</f>
        <v>#REF!</v>
      </c>
      <c r="K17" s="330" t="e">
        <f>+#REF!/#REF!*100</f>
        <v>#REF!</v>
      </c>
      <c r="L17" s="905" t="e">
        <f>+#REF!/#REF!*100</f>
        <v>#REF!</v>
      </c>
      <c r="M17" s="908"/>
      <c r="N17" s="909" t="e">
        <f>+#REF!/#REF!*100</f>
        <v>#REF!</v>
      </c>
      <c r="O17" s="876" t="e">
        <f>+#REF!/#REF!*100</f>
        <v>#REF!</v>
      </c>
      <c r="P17" s="876" t="e">
        <f>+#REF!/#REF!*100</f>
        <v>#REF!</v>
      </c>
      <c r="Q17" s="876" t="e">
        <f>+#REF!/#REF!*100</f>
        <v>#REF!</v>
      </c>
      <c r="R17" s="876" t="e">
        <f>+#REF!/#REF!*100</f>
        <v>#REF!</v>
      </c>
      <c r="S17" s="876" t="e">
        <f>+#REF!/#REF!*100</f>
        <v>#REF!</v>
      </c>
      <c r="T17" s="876" t="e">
        <f>+#REF!/#REF!*100</f>
        <v>#REF!</v>
      </c>
      <c r="U17" s="876" t="e">
        <f>+#REF!/#REF!*100</f>
        <v>#REF!</v>
      </c>
      <c r="V17" s="876" t="e">
        <f>+#REF!/#REF!*100</f>
        <v>#REF!</v>
      </c>
      <c r="W17" s="606" t="s">
        <v>877</v>
      </c>
      <c r="X17" s="936"/>
      <c r="Y17" s="936"/>
      <c r="Z17" s="936"/>
      <c r="AA17" s="936"/>
      <c r="AB17" s="936"/>
      <c r="AC17" s="936"/>
      <c r="AD17" s="936"/>
      <c r="AE17" s="936"/>
      <c r="AF17" s="936"/>
      <c r="AG17" s="936"/>
    </row>
    <row r="18" spans="2:33" s="359" customFormat="1" ht="12" customHeight="1" x14ac:dyDescent="0.2">
      <c r="B18" s="453"/>
      <c r="C18" s="360"/>
      <c r="D18" s="360"/>
      <c r="E18" s="360"/>
      <c r="F18" s="360"/>
      <c r="G18" s="360"/>
      <c r="H18" s="360"/>
      <c r="I18" s="360"/>
      <c r="J18" s="360"/>
      <c r="K18" s="360"/>
      <c r="L18" s="365"/>
      <c r="M18" s="618"/>
      <c r="N18" s="910"/>
      <c r="O18" s="925"/>
      <c r="P18" s="925"/>
      <c r="Q18" s="925"/>
      <c r="R18" s="925"/>
      <c r="S18" s="925"/>
      <c r="T18" s="925"/>
      <c r="U18" s="925"/>
      <c r="V18" s="925"/>
      <c r="W18" s="604" t="s">
        <v>869</v>
      </c>
      <c r="X18" s="936"/>
      <c r="Y18" s="936"/>
      <c r="Z18" s="936"/>
      <c r="AA18" s="936"/>
      <c r="AB18" s="936"/>
      <c r="AC18" s="936"/>
      <c r="AD18" s="936"/>
      <c r="AE18" s="936"/>
      <c r="AF18" s="936"/>
      <c r="AG18" s="936"/>
    </row>
    <row r="19" spans="2:33" s="359" customFormat="1" ht="25.5" customHeight="1" x14ac:dyDescent="0.2">
      <c r="B19" s="453" t="s">
        <v>878</v>
      </c>
      <c r="C19" s="360" t="e">
        <f>+C20+C21+C22+C24</f>
        <v>#REF!</v>
      </c>
      <c r="D19" s="360" t="e">
        <f t="shared" ref="D19:J19" si="2">+D20+D21+D22+D23+D24</f>
        <v>#REF!</v>
      </c>
      <c r="E19" s="360" t="e">
        <f t="shared" si="2"/>
        <v>#REF!</v>
      </c>
      <c r="F19" s="360" t="e">
        <f t="shared" si="2"/>
        <v>#REF!</v>
      </c>
      <c r="G19" s="360" t="e">
        <f t="shared" si="2"/>
        <v>#REF!</v>
      </c>
      <c r="H19" s="360" t="e">
        <f t="shared" si="2"/>
        <v>#REF!</v>
      </c>
      <c r="I19" s="360" t="e">
        <f t="shared" si="2"/>
        <v>#REF!</v>
      </c>
      <c r="J19" s="360" t="e">
        <f t="shared" si="2"/>
        <v>#REF!</v>
      </c>
      <c r="K19" s="360" t="e">
        <f>+K20+K21+K22+K23+K24</f>
        <v>#REF!</v>
      </c>
      <c r="L19" s="360" t="e">
        <f>+L20+L21+L22+L23+L24</f>
        <v>#REF!</v>
      </c>
      <c r="M19" s="361"/>
      <c r="N19" s="902" t="e">
        <f t="shared" ref="N19:V19" si="3">+N20+N21+N22+N23+N24</f>
        <v>#REF!</v>
      </c>
      <c r="O19" s="925" t="e">
        <f t="shared" si="3"/>
        <v>#REF!</v>
      </c>
      <c r="P19" s="925" t="e">
        <f t="shared" si="3"/>
        <v>#REF!</v>
      </c>
      <c r="Q19" s="925" t="e">
        <f t="shared" si="3"/>
        <v>#REF!</v>
      </c>
      <c r="R19" s="925" t="e">
        <f t="shared" si="3"/>
        <v>#REF!</v>
      </c>
      <c r="S19" s="925" t="e">
        <f t="shared" si="3"/>
        <v>#REF!</v>
      </c>
      <c r="T19" s="925" t="e">
        <f t="shared" si="3"/>
        <v>#REF!</v>
      </c>
      <c r="U19" s="925" t="e">
        <f t="shared" si="3"/>
        <v>#REF!</v>
      </c>
      <c r="V19" s="925" t="e">
        <f t="shared" si="3"/>
        <v>#REF!</v>
      </c>
      <c r="W19" s="604" t="s">
        <v>876</v>
      </c>
      <c r="X19" s="936"/>
      <c r="Y19" s="936"/>
      <c r="Z19" s="936"/>
      <c r="AA19" s="936"/>
      <c r="AB19" s="936"/>
      <c r="AC19" s="936"/>
      <c r="AD19" s="936"/>
      <c r="AE19" s="936"/>
      <c r="AF19" s="936"/>
      <c r="AG19" s="936"/>
    </row>
    <row r="20" spans="2:33" s="364" customFormat="1" ht="25.5" customHeight="1" x14ac:dyDescent="0.2">
      <c r="B20" s="605" t="s">
        <v>1445</v>
      </c>
      <c r="C20" s="330" t="e">
        <f>+#REF!/#REF!*100</f>
        <v>#REF!</v>
      </c>
      <c r="D20" s="330" t="e">
        <f>+#REF!/#REF!*100</f>
        <v>#REF!</v>
      </c>
      <c r="E20" s="330" t="e">
        <f>+#REF!/#REF!*100</f>
        <v>#REF!</v>
      </c>
      <c r="F20" s="330" t="e">
        <f>+#REF!/#REF!*100</f>
        <v>#REF!</v>
      </c>
      <c r="G20" s="330" t="e">
        <f>+#REF!/#REF!*100</f>
        <v>#REF!</v>
      </c>
      <c r="H20" s="330" t="e">
        <f>+#REF!/#REF!*100</f>
        <v>#REF!</v>
      </c>
      <c r="I20" s="330" t="e">
        <f>+#REF!/#REF!*100</f>
        <v>#REF!</v>
      </c>
      <c r="J20" s="330" t="e">
        <f>+#REF!/#REF!*100</f>
        <v>#REF!</v>
      </c>
      <c r="K20" s="330" t="e">
        <f>+#REF!/#REF!*100</f>
        <v>#REF!</v>
      </c>
      <c r="L20" s="905" t="e">
        <f>+#REF!/#REF!*100</f>
        <v>#REF!</v>
      </c>
      <c r="M20" s="908"/>
      <c r="N20" s="909" t="e">
        <f>+#REF!/#REF!*100</f>
        <v>#REF!</v>
      </c>
      <c r="O20" s="876" t="e">
        <f>+#REF!/#REF!*100</f>
        <v>#REF!</v>
      </c>
      <c r="P20" s="876" t="e">
        <f>+#REF!/#REF!*100</f>
        <v>#REF!</v>
      </c>
      <c r="Q20" s="876" t="e">
        <f>+#REF!/#REF!*100</f>
        <v>#REF!</v>
      </c>
      <c r="R20" s="876" t="e">
        <f>+#REF!/#REF!*100</f>
        <v>#REF!</v>
      </c>
      <c r="S20" s="876" t="e">
        <f>+#REF!/#REF!*100</f>
        <v>#REF!</v>
      </c>
      <c r="T20" s="876" t="e">
        <f>+#REF!/#REF!*100</f>
        <v>#REF!</v>
      </c>
      <c r="U20" s="876" t="e">
        <f>+#REF!/#REF!*100</f>
        <v>#REF!</v>
      </c>
      <c r="V20" s="876" t="e">
        <f>+#REF!/#REF!*100</f>
        <v>#REF!</v>
      </c>
      <c r="W20" s="606" t="s">
        <v>1447</v>
      </c>
      <c r="X20" s="936"/>
      <c r="Y20" s="936"/>
      <c r="Z20" s="936"/>
      <c r="AA20" s="936"/>
      <c r="AB20" s="936"/>
      <c r="AC20" s="936"/>
      <c r="AD20" s="936"/>
      <c r="AE20" s="936"/>
      <c r="AF20" s="936"/>
      <c r="AG20" s="936"/>
    </row>
    <row r="21" spans="2:33" s="364" customFormat="1" ht="25.5" customHeight="1" x14ac:dyDescent="0.2">
      <c r="B21" s="605" t="s">
        <v>1286</v>
      </c>
      <c r="C21" s="330" t="e">
        <f>+#REF!/#REF!*100</f>
        <v>#REF!</v>
      </c>
      <c r="D21" s="330" t="e">
        <f>+#REF!/#REF!*100</f>
        <v>#REF!</v>
      </c>
      <c r="E21" s="330" t="e">
        <f>+#REF!/#REF!*100</f>
        <v>#REF!</v>
      </c>
      <c r="F21" s="330" t="e">
        <f>+#REF!/#REF!*100</f>
        <v>#REF!</v>
      </c>
      <c r="G21" s="330" t="e">
        <f>+#REF!/#REF!*100</f>
        <v>#REF!</v>
      </c>
      <c r="H21" s="330" t="e">
        <f>+#REF!/#REF!*100</f>
        <v>#REF!</v>
      </c>
      <c r="I21" s="330" t="e">
        <f>+#REF!/#REF!*100</f>
        <v>#REF!</v>
      </c>
      <c r="J21" s="330" t="e">
        <f>+#REF!/#REF!*100</f>
        <v>#REF!</v>
      </c>
      <c r="K21" s="330" t="e">
        <f>+#REF!/#REF!*100</f>
        <v>#REF!</v>
      </c>
      <c r="L21" s="330" t="e">
        <f>+#REF!/#REF!*100</f>
        <v>#REF!</v>
      </c>
      <c r="M21" s="328"/>
      <c r="N21" s="906" t="e">
        <f>+#REF!/#REF!*100</f>
        <v>#REF!</v>
      </c>
      <c r="O21" s="876" t="e">
        <f>+#REF!/#REF!*100</f>
        <v>#REF!</v>
      </c>
      <c r="P21" s="876" t="e">
        <f>+#REF!/#REF!*100</f>
        <v>#REF!</v>
      </c>
      <c r="Q21" s="876" t="e">
        <f>+#REF!/#REF!*100</f>
        <v>#REF!</v>
      </c>
      <c r="R21" s="876" t="e">
        <f>+#REF!/#REF!*100</f>
        <v>#REF!</v>
      </c>
      <c r="S21" s="876" t="e">
        <f>+#REF!/#REF!*100</f>
        <v>#REF!</v>
      </c>
      <c r="T21" s="876" t="e">
        <f>+#REF!/#REF!*100</f>
        <v>#REF!</v>
      </c>
      <c r="U21" s="876" t="e">
        <f>+#REF!/#REF!*100</f>
        <v>#REF!</v>
      </c>
      <c r="V21" s="876" t="e">
        <f>+#REF!/#REF!*100</f>
        <v>#REF!</v>
      </c>
      <c r="W21" s="606" t="s">
        <v>1302</v>
      </c>
      <c r="X21" s="936"/>
      <c r="Y21" s="936"/>
      <c r="Z21" s="936"/>
      <c r="AA21" s="936"/>
      <c r="AB21" s="936"/>
      <c r="AC21" s="936"/>
      <c r="AD21" s="936"/>
      <c r="AE21" s="936"/>
      <c r="AF21" s="936"/>
      <c r="AG21" s="936"/>
    </row>
    <row r="22" spans="2:33" s="364" customFormat="1" ht="25.5" customHeight="1" x14ac:dyDescent="0.2">
      <c r="B22" s="605" t="s">
        <v>1448</v>
      </c>
      <c r="C22" s="330" t="e">
        <f>+#REF!/#REF!*100</f>
        <v>#REF!</v>
      </c>
      <c r="D22" s="330" t="e">
        <f>+#REF!/#REF!*100</f>
        <v>#REF!</v>
      </c>
      <c r="E22" s="330" t="e">
        <f>+#REF!/#REF!*100</f>
        <v>#REF!</v>
      </c>
      <c r="F22" s="330" t="e">
        <f>+#REF!/#REF!*100</f>
        <v>#REF!</v>
      </c>
      <c r="G22" s="905" t="e">
        <f>+#REF!/#REF!*100</f>
        <v>#REF!</v>
      </c>
      <c r="H22" s="330" t="e">
        <f>+#REF!/#REF!*100</f>
        <v>#REF!</v>
      </c>
      <c r="I22" s="330" t="e">
        <f>+#REF!/#REF!*100</f>
        <v>#REF!</v>
      </c>
      <c r="J22" s="330" t="e">
        <f>+#REF!/#REF!*100</f>
        <v>#REF!</v>
      </c>
      <c r="K22" s="905" t="e">
        <f>+#REF!/#REF!*100</f>
        <v>#REF!</v>
      </c>
      <c r="L22" s="330" t="e">
        <f>+#REF!/#REF!*100</f>
        <v>#REF!</v>
      </c>
      <c r="M22" s="328"/>
      <c r="N22" s="906" t="e">
        <f>+#REF!/#REF!*100</f>
        <v>#REF!</v>
      </c>
      <c r="O22" s="876" t="e">
        <f>+#REF!/#REF!*100</f>
        <v>#REF!</v>
      </c>
      <c r="P22" s="876" t="e">
        <f>+#REF!/#REF!*100</f>
        <v>#REF!</v>
      </c>
      <c r="Q22" s="876" t="e">
        <f>+#REF!/#REF!*100</f>
        <v>#REF!</v>
      </c>
      <c r="R22" s="876" t="e">
        <f>+#REF!/#REF!*100</f>
        <v>#REF!</v>
      </c>
      <c r="S22" s="876" t="e">
        <f>+#REF!/#REF!*100</f>
        <v>#REF!</v>
      </c>
      <c r="T22" s="876" t="e">
        <f>+#REF!/#REF!*100</f>
        <v>#REF!</v>
      </c>
      <c r="U22" s="876" t="e">
        <f>+#REF!/#REF!*100</f>
        <v>#REF!</v>
      </c>
      <c r="V22" s="876" t="e">
        <f>+#REF!/#REF!*100</f>
        <v>#REF!</v>
      </c>
      <c r="W22" s="606" t="s">
        <v>1451</v>
      </c>
      <c r="X22" s="936"/>
      <c r="Y22" s="936"/>
      <c r="Z22" s="936"/>
      <c r="AA22" s="936"/>
      <c r="AB22" s="936"/>
      <c r="AC22" s="936"/>
      <c r="AD22" s="936"/>
      <c r="AE22" s="936"/>
      <c r="AF22" s="936"/>
      <c r="AG22" s="936"/>
    </row>
    <row r="23" spans="2:33" s="364" customFormat="1" ht="25.5" customHeight="1" x14ac:dyDescent="0.2">
      <c r="B23" s="605" t="s">
        <v>1449</v>
      </c>
      <c r="C23" s="330" t="e">
        <f>#REF!/#REF!*100</f>
        <v>#REF!</v>
      </c>
      <c r="D23" s="330" t="e">
        <f>#REF!/#REF!*100</f>
        <v>#REF!</v>
      </c>
      <c r="E23" s="330" t="e">
        <f>#REF!/#REF!*100</f>
        <v>#REF!</v>
      </c>
      <c r="F23" s="905" t="e">
        <f>#REF!/#REF!*100</f>
        <v>#REF!</v>
      </c>
      <c r="G23" s="330" t="e">
        <f>#REF!/#REF!*100</f>
        <v>#REF!</v>
      </c>
      <c r="H23" s="330" t="e">
        <f>#REF!/#REF!*100</f>
        <v>#REF!</v>
      </c>
      <c r="I23" s="330" t="e">
        <f>#REF!/#REF!*100</f>
        <v>#REF!</v>
      </c>
      <c r="J23" s="905" t="e">
        <f>#REF!/#REF!*100</f>
        <v>#REF!</v>
      </c>
      <c r="K23" s="330" t="e">
        <f>#REF!/#REF!*100</f>
        <v>#REF!</v>
      </c>
      <c r="L23" s="905" t="e">
        <f>#REF!/#REF!*100</f>
        <v>#REF!</v>
      </c>
      <c r="M23" s="328"/>
      <c r="N23" s="909" t="e">
        <f>#REF!/#REF!*100</f>
        <v>#REF!</v>
      </c>
      <c r="O23" s="876" t="e">
        <f>#REF!/#REF!*100</f>
        <v>#REF!</v>
      </c>
      <c r="P23" s="876" t="e">
        <f>#REF!/#REF!*100</f>
        <v>#REF!</v>
      </c>
      <c r="Q23" s="876" t="e">
        <f>#REF!/#REF!*100</f>
        <v>#REF!</v>
      </c>
      <c r="R23" s="876" t="e">
        <f>#REF!/#REF!*100</f>
        <v>#REF!</v>
      </c>
      <c r="S23" s="876" t="e">
        <f>#REF!/#REF!*100</f>
        <v>#REF!</v>
      </c>
      <c r="T23" s="876" t="e">
        <f>#REF!/#REF!*100</f>
        <v>#REF!</v>
      </c>
      <c r="U23" s="876" t="e">
        <f>#REF!/#REF!*100</f>
        <v>#REF!</v>
      </c>
      <c r="V23" s="876" t="e">
        <f>#REF!/#REF!*100</f>
        <v>#REF!</v>
      </c>
      <c r="W23" s="606" t="s">
        <v>943</v>
      </c>
      <c r="X23" s="936"/>
      <c r="Y23" s="936"/>
      <c r="Z23" s="936"/>
      <c r="AA23" s="936"/>
      <c r="AB23" s="936"/>
      <c r="AC23" s="936"/>
      <c r="AD23" s="936"/>
      <c r="AE23" s="936"/>
      <c r="AF23" s="936"/>
      <c r="AG23" s="936"/>
    </row>
    <row r="24" spans="2:33" s="364" customFormat="1" ht="25.5" customHeight="1" x14ac:dyDescent="0.2">
      <c r="B24" s="605" t="s">
        <v>1446</v>
      </c>
      <c r="C24" s="330" t="e">
        <f>+#REF!/#REF!*100</f>
        <v>#REF!</v>
      </c>
      <c r="D24" s="330" t="e">
        <f>+#REF!/#REF!*100</f>
        <v>#REF!</v>
      </c>
      <c r="E24" s="330" t="e">
        <f>+#REF!/#REF!*100</f>
        <v>#REF!</v>
      </c>
      <c r="F24" s="330" t="e">
        <f>+#REF!/#REF!*100</f>
        <v>#REF!</v>
      </c>
      <c r="G24" s="330" t="e">
        <f>+#REF!/#REF!*100</f>
        <v>#REF!</v>
      </c>
      <c r="H24" s="330" t="e">
        <f>+#REF!/#REF!*100</f>
        <v>#REF!</v>
      </c>
      <c r="I24" s="330" t="e">
        <f>+#REF!/#REF!*100</f>
        <v>#REF!</v>
      </c>
      <c r="J24" s="330" t="e">
        <f>+#REF!/#REF!*100</f>
        <v>#REF!</v>
      </c>
      <c r="K24" s="330" t="e">
        <f>+#REF!/#REF!*100</f>
        <v>#REF!</v>
      </c>
      <c r="L24" s="330" t="e">
        <f>+#REF!/#REF!*100</f>
        <v>#REF!</v>
      </c>
      <c r="M24" s="328"/>
      <c r="N24" s="906" t="e">
        <f>+#REF!/#REF!*100</f>
        <v>#REF!</v>
      </c>
      <c r="O24" s="937" t="e">
        <f>+#REF!/#REF!*100</f>
        <v>#REF!</v>
      </c>
      <c r="P24" s="937" t="e">
        <f>+#REF!/#REF!*100</f>
        <v>#REF!</v>
      </c>
      <c r="Q24" s="937" t="e">
        <f>+#REF!/#REF!*100</f>
        <v>#REF!</v>
      </c>
      <c r="R24" s="937" t="e">
        <f>+#REF!/#REF!*100</f>
        <v>#REF!</v>
      </c>
      <c r="S24" s="937" t="e">
        <f>+#REF!/#REF!*100</f>
        <v>#REF!</v>
      </c>
      <c r="T24" s="937" t="e">
        <f>+#REF!/#REF!*100</f>
        <v>#REF!</v>
      </c>
      <c r="U24" s="937" t="e">
        <f>+#REF!/#REF!*100</f>
        <v>#REF!</v>
      </c>
      <c r="V24" s="937" t="e">
        <f>+#REF!/#REF!*100</f>
        <v>#REF!</v>
      </c>
      <c r="W24" s="606" t="s">
        <v>1300</v>
      </c>
      <c r="X24" s="936"/>
      <c r="Y24" s="936"/>
      <c r="Z24" s="936"/>
      <c r="AA24" s="936"/>
      <c r="AB24" s="936"/>
      <c r="AC24" s="936"/>
      <c r="AD24" s="936"/>
      <c r="AE24" s="936"/>
      <c r="AF24" s="936"/>
      <c r="AG24" s="936"/>
    </row>
    <row r="25" spans="2:33" s="359" customFormat="1" ht="15" customHeight="1" x14ac:dyDescent="0.2">
      <c r="B25" s="453"/>
      <c r="C25" s="360"/>
      <c r="D25" s="360"/>
      <c r="E25" s="360"/>
      <c r="F25" s="360"/>
      <c r="G25" s="360"/>
      <c r="H25" s="360"/>
      <c r="I25" s="360"/>
      <c r="J25" s="360"/>
      <c r="K25" s="360"/>
      <c r="L25" s="365"/>
      <c r="M25" s="361"/>
      <c r="N25" s="910"/>
      <c r="O25" s="925"/>
      <c r="P25" s="925"/>
      <c r="Q25" s="925"/>
      <c r="R25" s="925"/>
      <c r="S25" s="925"/>
      <c r="T25" s="925"/>
      <c r="U25" s="925"/>
      <c r="V25" s="925"/>
      <c r="W25" s="604" t="s">
        <v>869</v>
      </c>
      <c r="X25" s="936"/>
      <c r="Y25" s="936"/>
      <c r="Z25" s="936"/>
      <c r="AA25" s="936"/>
      <c r="AB25" s="936"/>
      <c r="AC25" s="936"/>
      <c r="AD25" s="936"/>
      <c r="AE25" s="936"/>
      <c r="AF25" s="936"/>
      <c r="AG25" s="936"/>
    </row>
    <row r="26" spans="2:33" s="359" customFormat="1" ht="25.5" customHeight="1" x14ac:dyDescent="0.2">
      <c r="B26" s="453" t="s">
        <v>1239</v>
      </c>
      <c r="C26" s="360" t="e">
        <f t="shared" ref="C26:I26" si="4">+C19+C15</f>
        <v>#REF!</v>
      </c>
      <c r="D26" s="360" t="e">
        <f t="shared" si="4"/>
        <v>#REF!</v>
      </c>
      <c r="E26" s="360" t="e">
        <f t="shared" si="4"/>
        <v>#REF!</v>
      </c>
      <c r="F26" s="360" t="e">
        <f t="shared" si="4"/>
        <v>#REF!</v>
      </c>
      <c r="G26" s="360" t="e">
        <f t="shared" si="4"/>
        <v>#REF!</v>
      </c>
      <c r="H26" s="360" t="e">
        <f t="shared" si="4"/>
        <v>#REF!</v>
      </c>
      <c r="I26" s="360" t="e">
        <f t="shared" si="4"/>
        <v>#REF!</v>
      </c>
      <c r="J26" s="360" t="e">
        <f>+J19+J15</f>
        <v>#REF!</v>
      </c>
      <c r="K26" s="360" t="e">
        <f>+K19+K15</f>
        <v>#REF!</v>
      </c>
      <c r="L26" s="360" t="e">
        <f>+L19+L15</f>
        <v>#REF!</v>
      </c>
      <c r="M26" s="361"/>
      <c r="N26" s="902" t="e">
        <f t="shared" ref="N26:V26" si="5">+N19+N15</f>
        <v>#REF!</v>
      </c>
      <c r="O26" s="925" t="e">
        <f t="shared" si="5"/>
        <v>#REF!</v>
      </c>
      <c r="P26" s="925" t="e">
        <f t="shared" si="5"/>
        <v>#REF!</v>
      </c>
      <c r="Q26" s="925" t="e">
        <f t="shared" si="5"/>
        <v>#REF!</v>
      </c>
      <c r="R26" s="925" t="e">
        <f t="shared" si="5"/>
        <v>#REF!</v>
      </c>
      <c r="S26" s="925" t="e">
        <f t="shared" si="5"/>
        <v>#REF!</v>
      </c>
      <c r="T26" s="925" t="e">
        <f t="shared" si="5"/>
        <v>#REF!</v>
      </c>
      <c r="U26" s="925" t="e">
        <f t="shared" si="5"/>
        <v>#REF!</v>
      </c>
      <c r="V26" s="925" t="e">
        <f t="shared" si="5"/>
        <v>#REF!</v>
      </c>
      <c r="W26" s="604" t="s">
        <v>1241</v>
      </c>
      <c r="X26" s="936"/>
      <c r="Y26" s="936"/>
      <c r="Z26" s="936"/>
      <c r="AA26" s="936"/>
      <c r="AB26" s="936"/>
      <c r="AC26" s="936"/>
      <c r="AD26" s="936"/>
      <c r="AE26" s="936"/>
      <c r="AF26" s="936"/>
      <c r="AG26" s="936"/>
    </row>
    <row r="27" spans="2:33" s="359" customFormat="1" ht="10.5" customHeight="1" x14ac:dyDescent="0.2">
      <c r="B27" s="453"/>
      <c r="C27" s="360"/>
      <c r="D27" s="360"/>
      <c r="E27" s="360"/>
      <c r="F27" s="360"/>
      <c r="G27" s="365"/>
      <c r="H27" s="360"/>
      <c r="I27" s="360"/>
      <c r="J27" s="360"/>
      <c r="K27" s="360"/>
      <c r="L27" s="365"/>
      <c r="M27" s="361"/>
      <c r="N27" s="910"/>
      <c r="O27" s="925"/>
      <c r="P27" s="925"/>
      <c r="Q27" s="925"/>
      <c r="R27" s="925"/>
      <c r="S27" s="925"/>
      <c r="T27" s="925"/>
      <c r="U27" s="925"/>
      <c r="V27" s="925"/>
      <c r="W27" s="604" t="s">
        <v>869</v>
      </c>
      <c r="X27" s="936"/>
      <c r="Y27" s="936"/>
      <c r="Z27" s="936"/>
      <c r="AA27" s="936"/>
      <c r="AB27" s="936"/>
      <c r="AC27" s="936"/>
      <c r="AD27" s="936"/>
      <c r="AE27" s="936"/>
      <c r="AF27" s="936"/>
      <c r="AG27" s="936"/>
    </row>
    <row r="28" spans="2:33" s="359" customFormat="1" ht="25.5" customHeight="1" x14ac:dyDescent="0.2">
      <c r="B28" s="453" t="s">
        <v>1240</v>
      </c>
      <c r="C28" s="360" t="e">
        <f t="shared" ref="C28:J28" si="6">+C29+C30</f>
        <v>#REF!</v>
      </c>
      <c r="D28" s="360" t="e">
        <f t="shared" si="6"/>
        <v>#REF!</v>
      </c>
      <c r="E28" s="360" t="e">
        <f t="shared" si="6"/>
        <v>#REF!</v>
      </c>
      <c r="F28" s="360" t="e">
        <f t="shared" si="6"/>
        <v>#REF!</v>
      </c>
      <c r="G28" s="360" t="e">
        <f t="shared" si="6"/>
        <v>#REF!</v>
      </c>
      <c r="H28" s="360" t="e">
        <f t="shared" si="6"/>
        <v>#REF!</v>
      </c>
      <c r="I28" s="360" t="e">
        <f t="shared" si="6"/>
        <v>#REF!</v>
      </c>
      <c r="J28" s="360" t="e">
        <f t="shared" si="6"/>
        <v>#REF!</v>
      </c>
      <c r="K28" s="360" t="e">
        <f>+K29+K30</f>
        <v>#REF!</v>
      </c>
      <c r="L28" s="360" t="e">
        <f>+L29+L30</f>
        <v>#REF!</v>
      </c>
      <c r="M28" s="361"/>
      <c r="N28" s="902" t="e">
        <f t="shared" ref="N28:V28" si="7">+N29+N30</f>
        <v>#REF!</v>
      </c>
      <c r="O28" s="925" t="e">
        <f t="shared" si="7"/>
        <v>#REF!</v>
      </c>
      <c r="P28" s="925" t="e">
        <f t="shared" si="7"/>
        <v>#REF!</v>
      </c>
      <c r="Q28" s="925" t="e">
        <f t="shared" si="7"/>
        <v>#REF!</v>
      </c>
      <c r="R28" s="925" t="e">
        <f t="shared" si="7"/>
        <v>#REF!</v>
      </c>
      <c r="S28" s="925" t="e">
        <f t="shared" si="7"/>
        <v>#REF!</v>
      </c>
      <c r="T28" s="925" t="e">
        <f t="shared" si="7"/>
        <v>#REF!</v>
      </c>
      <c r="U28" s="925" t="e">
        <f t="shared" si="7"/>
        <v>#REF!</v>
      </c>
      <c r="V28" s="925" t="e">
        <f t="shared" si="7"/>
        <v>#REF!</v>
      </c>
      <c r="W28" s="604" t="s">
        <v>1242</v>
      </c>
      <c r="X28" s="936"/>
      <c r="Y28" s="936"/>
      <c r="Z28" s="936"/>
      <c r="AA28" s="936"/>
      <c r="AB28" s="936"/>
      <c r="AC28" s="936"/>
      <c r="AD28" s="936"/>
      <c r="AE28" s="936"/>
      <c r="AF28" s="936"/>
      <c r="AG28" s="936"/>
    </row>
    <row r="29" spans="2:33" s="359" customFormat="1" ht="25.5" customHeight="1" x14ac:dyDescent="0.2">
      <c r="B29" s="605" t="s">
        <v>1472</v>
      </c>
      <c r="C29" s="330" t="e">
        <f>+#REF!/#REF!*100</f>
        <v>#REF!</v>
      </c>
      <c r="D29" s="330" t="e">
        <f>+#REF!/#REF!*100</f>
        <v>#REF!</v>
      </c>
      <c r="E29" s="330" t="e">
        <f>+#REF!/#REF!*100</f>
        <v>#REF!</v>
      </c>
      <c r="F29" s="330" t="e">
        <f>+#REF!/#REF!*100</f>
        <v>#REF!</v>
      </c>
      <c r="G29" s="905" t="e">
        <f>+#REF!/#REF!*100</f>
        <v>#REF!</v>
      </c>
      <c r="H29" s="330" t="e">
        <f>+#REF!/#REF!*100</f>
        <v>#REF!</v>
      </c>
      <c r="I29" s="330" t="e">
        <f>+#REF!/#REF!*100</f>
        <v>#REF!</v>
      </c>
      <c r="J29" s="330" t="e">
        <f>+#REF!/#REF!*100</f>
        <v>#REF!</v>
      </c>
      <c r="K29" s="330" t="e">
        <f>+#REF!/#REF!*100</f>
        <v>#REF!</v>
      </c>
      <c r="L29" s="905" t="e">
        <f>+#REF!/#REF!*100</f>
        <v>#REF!</v>
      </c>
      <c r="M29" s="328"/>
      <c r="N29" s="909" t="e">
        <f>+#REF!/#REF!*100</f>
        <v>#REF!</v>
      </c>
      <c r="O29" s="876" t="e">
        <f>+#REF!/#REF!*100</f>
        <v>#REF!</v>
      </c>
      <c r="P29" s="876" t="e">
        <f>+#REF!/#REF!*100</f>
        <v>#REF!</v>
      </c>
      <c r="Q29" s="876" t="e">
        <f>+#REF!/#REF!*100</f>
        <v>#REF!</v>
      </c>
      <c r="R29" s="876" t="e">
        <f>+#REF!/#REF!*100</f>
        <v>#REF!</v>
      </c>
      <c r="S29" s="876" t="e">
        <f>+#REF!/#REF!*100</f>
        <v>#REF!</v>
      </c>
      <c r="T29" s="876" t="e">
        <f>+#REF!/#REF!*100</f>
        <v>#REF!</v>
      </c>
      <c r="U29" s="876" t="e">
        <f>+#REF!/#REF!*100</f>
        <v>#REF!</v>
      </c>
      <c r="V29" s="876" t="e">
        <f>+#REF!/#REF!*100</f>
        <v>#REF!</v>
      </c>
      <c r="W29" s="606" t="s">
        <v>1473</v>
      </c>
      <c r="X29" s="936"/>
      <c r="Y29" s="936"/>
      <c r="Z29" s="936"/>
      <c r="AA29" s="936"/>
      <c r="AB29" s="936"/>
      <c r="AC29" s="936"/>
      <c r="AD29" s="936"/>
      <c r="AE29" s="936"/>
      <c r="AF29" s="936"/>
      <c r="AG29" s="936"/>
    </row>
    <row r="30" spans="2:33" s="364" customFormat="1" ht="25.5" customHeight="1" x14ac:dyDescent="0.2">
      <c r="B30" s="605" t="s">
        <v>932</v>
      </c>
      <c r="C30" s="330" t="e">
        <f>+#REF!/#REF!*100</f>
        <v>#REF!</v>
      </c>
      <c r="D30" s="330" t="e">
        <f>+#REF!/#REF!*100</f>
        <v>#REF!</v>
      </c>
      <c r="E30" s="330" t="e">
        <f>+#REF!/#REF!*100</f>
        <v>#REF!</v>
      </c>
      <c r="F30" s="330" t="e">
        <f>+#REF!/#REF!*100</f>
        <v>#REF!</v>
      </c>
      <c r="G30" s="330" t="e">
        <f>+#REF!/#REF!*100</f>
        <v>#REF!</v>
      </c>
      <c r="H30" s="330" t="e">
        <f>+#REF!/#REF!*100</f>
        <v>#REF!</v>
      </c>
      <c r="I30" s="330" t="e">
        <f>+#REF!/#REF!*100</f>
        <v>#REF!</v>
      </c>
      <c r="J30" s="330" t="e">
        <f>+#REF!/#REF!*100</f>
        <v>#REF!</v>
      </c>
      <c r="K30" s="330" t="e">
        <f>+#REF!/#REF!*100</f>
        <v>#REF!</v>
      </c>
      <c r="L30" s="905" t="e">
        <f>+#REF!/#REF!*100</f>
        <v>#REF!</v>
      </c>
      <c r="M30" s="328"/>
      <c r="N30" s="909" t="e">
        <f>+#REF!/#REF!*100</f>
        <v>#REF!</v>
      </c>
      <c r="O30" s="876" t="e">
        <f>+#REF!/#REF!*100</f>
        <v>#REF!</v>
      </c>
      <c r="P30" s="876" t="e">
        <f>+#REF!/#REF!*100</f>
        <v>#REF!</v>
      </c>
      <c r="Q30" s="876" t="e">
        <f>+#REF!/#REF!*100</f>
        <v>#REF!</v>
      </c>
      <c r="R30" s="876" t="e">
        <f>+#REF!/#REF!*100</f>
        <v>#REF!</v>
      </c>
      <c r="S30" s="876" t="e">
        <f>+#REF!/#REF!*100</f>
        <v>#REF!</v>
      </c>
      <c r="T30" s="876" t="e">
        <f>+#REF!/#REF!*100</f>
        <v>#REF!</v>
      </c>
      <c r="U30" s="876" t="e">
        <f>+#REF!/#REF!*100</f>
        <v>#REF!</v>
      </c>
      <c r="V30" s="876" t="e">
        <f>+#REF!/#REF!*100</f>
        <v>#REF!</v>
      </c>
      <c r="W30" s="606" t="s">
        <v>1450</v>
      </c>
      <c r="X30" s="936"/>
      <c r="Y30" s="936"/>
      <c r="Z30" s="936"/>
      <c r="AA30" s="936"/>
      <c r="AB30" s="936"/>
      <c r="AC30" s="936"/>
      <c r="AD30" s="936"/>
      <c r="AE30" s="936"/>
      <c r="AF30" s="936"/>
      <c r="AG30" s="936"/>
    </row>
    <row r="31" spans="2:33" s="359" customFormat="1" ht="12" customHeight="1" x14ac:dyDescent="0.2">
      <c r="B31" s="453"/>
      <c r="C31" s="360"/>
      <c r="D31" s="360"/>
      <c r="E31" s="360"/>
      <c r="F31" s="360"/>
      <c r="G31" s="360"/>
      <c r="H31" s="360"/>
      <c r="I31" s="360"/>
      <c r="J31" s="360"/>
      <c r="K31" s="360"/>
      <c r="L31" s="365"/>
      <c r="M31" s="361"/>
      <c r="N31" s="910"/>
      <c r="O31" s="925"/>
      <c r="P31" s="925"/>
      <c r="Q31" s="925"/>
      <c r="R31" s="925"/>
      <c r="S31" s="925"/>
      <c r="T31" s="925"/>
      <c r="U31" s="925"/>
      <c r="V31" s="925"/>
      <c r="W31" s="604" t="s">
        <v>869</v>
      </c>
      <c r="X31" s="936"/>
      <c r="Y31" s="936"/>
      <c r="Z31" s="936"/>
      <c r="AA31" s="936"/>
      <c r="AB31" s="936"/>
      <c r="AC31" s="936"/>
      <c r="AD31" s="936"/>
      <c r="AE31" s="936"/>
      <c r="AF31" s="936"/>
      <c r="AG31" s="936"/>
    </row>
    <row r="32" spans="2:33" s="359" customFormat="1" ht="25.5" customHeight="1" x14ac:dyDescent="0.2">
      <c r="B32" s="453" t="s">
        <v>774</v>
      </c>
      <c r="C32" s="360" t="e">
        <f t="shared" ref="C32:J32" si="8">+C33+C34+C35+C36</f>
        <v>#REF!</v>
      </c>
      <c r="D32" s="360" t="e">
        <f t="shared" si="8"/>
        <v>#REF!</v>
      </c>
      <c r="E32" s="360" t="e">
        <f t="shared" si="8"/>
        <v>#REF!</v>
      </c>
      <c r="F32" s="365" t="e">
        <f t="shared" si="8"/>
        <v>#REF!</v>
      </c>
      <c r="G32" s="365" t="e">
        <f t="shared" si="8"/>
        <v>#REF!</v>
      </c>
      <c r="H32" s="365" t="e">
        <f t="shared" si="8"/>
        <v>#REF!</v>
      </c>
      <c r="I32" s="360" t="e">
        <f t="shared" si="8"/>
        <v>#REF!</v>
      </c>
      <c r="J32" s="360" t="e">
        <f t="shared" si="8"/>
        <v>#REF!</v>
      </c>
      <c r="K32" s="360" t="e">
        <f>+K33+K34+K35+K36</f>
        <v>#REF!</v>
      </c>
      <c r="L32" s="365" t="e">
        <f>+L33+L34+L35+L36</f>
        <v>#REF!</v>
      </c>
      <c r="M32" s="361"/>
      <c r="N32" s="910" t="e">
        <f t="shared" ref="N32:V32" si="9">+N33+N34+N35+N36</f>
        <v>#REF!</v>
      </c>
      <c r="O32" s="925" t="e">
        <f t="shared" si="9"/>
        <v>#REF!</v>
      </c>
      <c r="P32" s="925" t="e">
        <f t="shared" si="9"/>
        <v>#REF!</v>
      </c>
      <c r="Q32" s="925" t="e">
        <f t="shared" si="9"/>
        <v>#REF!</v>
      </c>
      <c r="R32" s="925" t="e">
        <f t="shared" si="9"/>
        <v>#REF!</v>
      </c>
      <c r="S32" s="925" t="e">
        <f t="shared" si="9"/>
        <v>#REF!</v>
      </c>
      <c r="T32" s="925" t="e">
        <f t="shared" si="9"/>
        <v>#REF!</v>
      </c>
      <c r="U32" s="925" t="e">
        <f t="shared" si="9"/>
        <v>#REF!</v>
      </c>
      <c r="V32" s="925" t="e">
        <f t="shared" si="9"/>
        <v>#REF!</v>
      </c>
      <c r="W32" s="604" t="s">
        <v>262</v>
      </c>
      <c r="X32" s="936"/>
      <c r="Y32" s="936"/>
      <c r="Z32" s="936"/>
      <c r="AA32" s="936"/>
      <c r="AB32" s="936"/>
      <c r="AC32" s="936"/>
      <c r="AD32" s="936"/>
      <c r="AE32" s="936"/>
      <c r="AF32" s="936"/>
      <c r="AG32" s="936"/>
    </row>
    <row r="33" spans="2:33" s="359" customFormat="1" ht="25.5" customHeight="1" x14ac:dyDescent="0.2">
      <c r="B33" s="605" t="s">
        <v>1196</v>
      </c>
      <c r="C33" s="330" t="e">
        <f>+#REF!/#REF!*100</f>
        <v>#REF!</v>
      </c>
      <c r="D33" s="330" t="e">
        <f>+#REF!/#REF!*100</f>
        <v>#REF!</v>
      </c>
      <c r="E33" s="330" t="e">
        <f>+#REF!/#REF!*100</f>
        <v>#REF!</v>
      </c>
      <c r="F33" s="330" t="e">
        <f>+#REF!/#REF!*100</f>
        <v>#REF!</v>
      </c>
      <c r="G33" s="330" t="e">
        <f>+#REF!/#REF!*100</f>
        <v>#REF!</v>
      </c>
      <c r="H33" s="330" t="e">
        <f>+#REF!/#REF!*100</f>
        <v>#REF!</v>
      </c>
      <c r="I33" s="905" t="e">
        <f>+#REF!/#REF!*100</f>
        <v>#REF!</v>
      </c>
      <c r="J33" s="905" t="e">
        <f>+#REF!/#REF!*100</f>
        <v>#REF!</v>
      </c>
      <c r="K33" s="905" t="e">
        <f>+#REF!/#REF!*100</f>
        <v>#REF!</v>
      </c>
      <c r="L33" s="905" t="e">
        <f>+#REF!/#REF!*100</f>
        <v>#REF!</v>
      </c>
      <c r="M33" s="328"/>
      <c r="N33" s="906" t="e">
        <f>+#REF!/#REF!*100</f>
        <v>#REF!</v>
      </c>
      <c r="O33" s="876" t="e">
        <f>+#REF!/#REF!*100</f>
        <v>#REF!</v>
      </c>
      <c r="P33" s="876" t="e">
        <f>+#REF!/#REF!*100</f>
        <v>#REF!</v>
      </c>
      <c r="Q33" s="876" t="e">
        <f>+#REF!/#REF!*100</f>
        <v>#REF!</v>
      </c>
      <c r="R33" s="876" t="e">
        <f>+#REF!/#REF!*100</f>
        <v>#REF!</v>
      </c>
      <c r="S33" s="876" t="e">
        <f>+#REF!/#REF!*100</f>
        <v>#REF!</v>
      </c>
      <c r="T33" s="876" t="e">
        <f>+#REF!/#REF!*100</f>
        <v>#REF!</v>
      </c>
      <c r="U33" s="876" t="e">
        <f>+#REF!/#REF!*100</f>
        <v>#REF!</v>
      </c>
      <c r="V33" s="876" t="e">
        <f>+#REF!/#REF!*100</f>
        <v>#REF!</v>
      </c>
      <c r="W33" s="606" t="s">
        <v>1452</v>
      </c>
      <c r="X33" s="936"/>
      <c r="Y33" s="936"/>
      <c r="Z33" s="936"/>
      <c r="AA33" s="936"/>
      <c r="AB33" s="936"/>
      <c r="AC33" s="936"/>
      <c r="AD33" s="936"/>
      <c r="AE33" s="936"/>
      <c r="AF33" s="936"/>
      <c r="AG33" s="936"/>
    </row>
    <row r="34" spans="2:33" s="359" customFormat="1" ht="25.5" customHeight="1" x14ac:dyDescent="0.2">
      <c r="B34" s="605" t="s">
        <v>1197</v>
      </c>
      <c r="C34" s="330" t="e">
        <f>#REF!/#REF!*100</f>
        <v>#REF!</v>
      </c>
      <c r="D34" s="330" t="e">
        <f>#REF!/#REF!*100</f>
        <v>#REF!</v>
      </c>
      <c r="E34" s="330" t="e">
        <f>#REF!/#REF!*100</f>
        <v>#REF!</v>
      </c>
      <c r="F34" s="330" t="e">
        <f>#REF!/#REF!*100</f>
        <v>#REF!</v>
      </c>
      <c r="G34" s="330" t="e">
        <f>#REF!/#REF!*100</f>
        <v>#REF!</v>
      </c>
      <c r="H34" s="330" t="e">
        <f>#REF!/#REF!*100</f>
        <v>#REF!</v>
      </c>
      <c r="I34" s="905" t="e">
        <f>#REF!/#REF!*100</f>
        <v>#REF!</v>
      </c>
      <c r="J34" s="905" t="e">
        <f>#REF!/#REF!*100</f>
        <v>#REF!</v>
      </c>
      <c r="K34" s="905" t="e">
        <f>#REF!/#REF!*100</f>
        <v>#REF!</v>
      </c>
      <c r="L34" s="330" t="e">
        <f>#REF!/#REF!*100</f>
        <v>#REF!</v>
      </c>
      <c r="M34" s="328"/>
      <c r="N34" s="906" t="e">
        <f>#REF!/#REF!*100</f>
        <v>#REF!</v>
      </c>
      <c r="O34" s="876" t="e">
        <f>#REF!/#REF!*100</f>
        <v>#REF!</v>
      </c>
      <c r="P34" s="876" t="e">
        <f>#REF!/#REF!*100</f>
        <v>#REF!</v>
      </c>
      <c r="Q34" s="876" t="e">
        <f>#REF!/#REF!*100</f>
        <v>#REF!</v>
      </c>
      <c r="R34" s="876" t="e">
        <f>#REF!/#REF!*100</f>
        <v>#REF!</v>
      </c>
      <c r="S34" s="876" t="e">
        <f>#REF!/#REF!*100</f>
        <v>#REF!</v>
      </c>
      <c r="T34" s="876" t="e">
        <f>#REF!/#REF!*100</f>
        <v>#REF!</v>
      </c>
      <c r="U34" s="876" t="e">
        <f>#REF!/#REF!*100</f>
        <v>#REF!</v>
      </c>
      <c r="V34" s="876" t="e">
        <f>#REF!/#REF!*100</f>
        <v>#REF!</v>
      </c>
      <c r="W34" s="606" t="s">
        <v>1453</v>
      </c>
      <c r="X34" s="936"/>
      <c r="Y34" s="936"/>
      <c r="Z34" s="936"/>
      <c r="AA34" s="936"/>
      <c r="AB34" s="936"/>
      <c r="AC34" s="936"/>
      <c r="AD34" s="936"/>
      <c r="AE34" s="936"/>
      <c r="AF34" s="936"/>
      <c r="AG34" s="936"/>
    </row>
    <row r="35" spans="2:33" s="359" customFormat="1" ht="25.5" customHeight="1" x14ac:dyDescent="0.2">
      <c r="B35" s="605" t="s">
        <v>710</v>
      </c>
      <c r="C35" s="875" t="e">
        <f>+#REF!/#REF!*100</f>
        <v>#REF!</v>
      </c>
      <c r="D35" s="875" t="e">
        <f>+#REF!/#REF!*100</f>
        <v>#REF!</v>
      </c>
      <c r="E35" s="875" t="e">
        <f>+#REF!/#REF!*100</f>
        <v>#REF!</v>
      </c>
      <c r="F35" s="875" t="e">
        <f>+#REF!/#REF!*100</f>
        <v>#REF!</v>
      </c>
      <c r="G35" s="875" t="e">
        <f>+#REF!/#REF!*100</f>
        <v>#REF!</v>
      </c>
      <c r="H35" s="875" t="e">
        <f>+#REF!/#REF!*100</f>
        <v>#REF!</v>
      </c>
      <c r="I35" s="875" t="e">
        <f>+#REF!/#REF!*100</f>
        <v>#REF!</v>
      </c>
      <c r="J35" s="875" t="e">
        <f>+#REF!/#REF!*100</f>
        <v>#REF!</v>
      </c>
      <c r="K35" s="875" t="e">
        <f>+#REF!/#REF!*100</f>
        <v>#REF!</v>
      </c>
      <c r="L35" s="875" t="e">
        <f>+#REF!/#REF!*100</f>
        <v>#REF!</v>
      </c>
      <c r="M35" s="876"/>
      <c r="N35" s="877" t="e">
        <f>+#REF!/#REF!*100</f>
        <v>#REF!</v>
      </c>
      <c r="O35" s="876" t="e">
        <f>+#REF!/#REF!*100</f>
        <v>#REF!</v>
      </c>
      <c r="P35" s="876" t="e">
        <f>+#REF!/#REF!*100</f>
        <v>#REF!</v>
      </c>
      <c r="Q35" s="876" t="e">
        <f>+#REF!/#REF!*100</f>
        <v>#REF!</v>
      </c>
      <c r="R35" s="876" t="e">
        <f>+#REF!/#REF!*100</f>
        <v>#REF!</v>
      </c>
      <c r="S35" s="876" t="e">
        <f>+#REF!/#REF!*100</f>
        <v>#REF!</v>
      </c>
      <c r="T35" s="876" t="e">
        <f>+#REF!/#REF!*100</f>
        <v>#REF!</v>
      </c>
      <c r="U35" s="876" t="e">
        <f>+#REF!/#REF!*100</f>
        <v>#REF!</v>
      </c>
      <c r="V35" s="876" t="e">
        <f>+#REF!/#REF!*100</f>
        <v>#REF!</v>
      </c>
      <c r="W35" s="606" t="s">
        <v>788</v>
      </c>
      <c r="X35" s="936"/>
      <c r="Y35" s="936"/>
      <c r="Z35" s="936"/>
      <c r="AA35" s="936"/>
      <c r="AB35" s="936"/>
      <c r="AC35" s="936"/>
      <c r="AD35" s="936"/>
      <c r="AE35" s="936"/>
      <c r="AF35" s="936"/>
      <c r="AG35" s="936"/>
    </row>
    <row r="36" spans="2:33" s="359" customFormat="1" ht="25.5" customHeight="1" x14ac:dyDescent="0.2">
      <c r="B36" s="605" t="s">
        <v>847</v>
      </c>
      <c r="C36" s="875" t="e">
        <f>+#REF!/#REF!*100</f>
        <v>#REF!</v>
      </c>
      <c r="D36" s="875" t="e">
        <f>+#REF!/#REF!*100</f>
        <v>#REF!</v>
      </c>
      <c r="E36" s="875" t="e">
        <f>+#REF!/#REF!*100</f>
        <v>#REF!</v>
      </c>
      <c r="F36" s="875" t="e">
        <f>+#REF!/#REF!*100</f>
        <v>#REF!</v>
      </c>
      <c r="G36" s="875" t="e">
        <f>+#REF!/#REF!*100</f>
        <v>#REF!</v>
      </c>
      <c r="H36" s="875" t="e">
        <f>+#REF!/#REF!*100</f>
        <v>#REF!</v>
      </c>
      <c r="I36" s="875" t="e">
        <f>+#REF!/#REF!*100</f>
        <v>#REF!</v>
      </c>
      <c r="J36" s="875" t="e">
        <f>+#REF!/#REF!*100</f>
        <v>#REF!</v>
      </c>
      <c r="K36" s="875" t="e">
        <f>+#REF!/#REF!*100</f>
        <v>#REF!</v>
      </c>
      <c r="L36" s="875" t="e">
        <f>+#REF!/#REF!*100</f>
        <v>#REF!</v>
      </c>
      <c r="M36" s="876"/>
      <c r="N36" s="877" t="e">
        <f>+#REF!/#REF!*100</f>
        <v>#REF!</v>
      </c>
      <c r="O36" s="876" t="e">
        <f>+#REF!/#REF!*100</f>
        <v>#REF!</v>
      </c>
      <c r="P36" s="876" t="e">
        <f>+#REF!/#REF!*100</f>
        <v>#REF!</v>
      </c>
      <c r="Q36" s="876" t="e">
        <f>+#REF!/#REF!*100</f>
        <v>#REF!</v>
      </c>
      <c r="R36" s="876" t="e">
        <f>+#REF!/#REF!*100</f>
        <v>#REF!</v>
      </c>
      <c r="S36" s="876" t="e">
        <f>+#REF!/#REF!*100</f>
        <v>#REF!</v>
      </c>
      <c r="T36" s="876" t="e">
        <f>+#REF!/#REF!*100</f>
        <v>#REF!</v>
      </c>
      <c r="U36" s="876" t="e">
        <f>+#REF!/#REF!*100</f>
        <v>#REF!</v>
      </c>
      <c r="V36" s="876" t="e">
        <f>+#REF!/#REF!*100</f>
        <v>#REF!</v>
      </c>
      <c r="W36" s="606" t="s">
        <v>313</v>
      </c>
      <c r="X36" s="936"/>
      <c r="Y36" s="936"/>
      <c r="Z36" s="936"/>
      <c r="AA36" s="936"/>
      <c r="AB36" s="936"/>
      <c r="AC36" s="936"/>
      <c r="AD36" s="936"/>
      <c r="AE36" s="936"/>
      <c r="AF36" s="936"/>
      <c r="AG36" s="936"/>
    </row>
    <row r="37" spans="2:33" s="359" customFormat="1" ht="24.95" customHeight="1" thickBot="1" x14ac:dyDescent="0.25">
      <c r="B37" s="625"/>
      <c r="C37" s="912"/>
      <c r="D37" s="912"/>
      <c r="E37" s="912"/>
      <c r="F37" s="912"/>
      <c r="G37" s="912"/>
      <c r="H37" s="912"/>
      <c r="I37" s="912"/>
      <c r="J37" s="912"/>
      <c r="K37" s="912"/>
      <c r="L37" s="912"/>
      <c r="M37" s="913"/>
      <c r="N37" s="914"/>
      <c r="O37" s="913"/>
      <c r="P37" s="913"/>
      <c r="Q37" s="913"/>
      <c r="R37" s="913"/>
      <c r="S37" s="913"/>
      <c r="T37" s="913"/>
      <c r="U37" s="913"/>
      <c r="V37" s="913"/>
      <c r="W37" s="935"/>
      <c r="X37" s="936"/>
      <c r="Y37" s="936"/>
      <c r="Z37" s="936"/>
      <c r="AA37" s="936"/>
      <c r="AB37" s="936"/>
      <c r="AC37" s="936"/>
      <c r="AD37" s="936"/>
      <c r="AE37" s="936"/>
      <c r="AF37" s="936"/>
      <c r="AG37" s="936"/>
    </row>
    <row r="38" spans="2:33" s="359" customFormat="1" ht="15" customHeight="1" thickTop="1" x14ac:dyDescent="0.2">
      <c r="B38" s="453"/>
      <c r="C38" s="924"/>
      <c r="D38" s="924"/>
      <c r="E38" s="924"/>
      <c r="F38" s="924"/>
      <c r="G38" s="924"/>
      <c r="H38" s="924"/>
      <c r="I38" s="924"/>
      <c r="J38" s="924"/>
      <c r="K38" s="924"/>
      <c r="L38" s="924"/>
      <c r="M38" s="925"/>
      <c r="N38" s="926"/>
      <c r="O38" s="925"/>
      <c r="P38" s="925"/>
      <c r="Q38" s="925"/>
      <c r="R38" s="925"/>
      <c r="S38" s="925"/>
      <c r="T38" s="925"/>
      <c r="U38" s="925"/>
      <c r="V38" s="925"/>
      <c r="W38" s="604" t="s">
        <v>869</v>
      </c>
      <c r="X38" s="936"/>
      <c r="Y38" s="936"/>
      <c r="Z38" s="936"/>
      <c r="AA38" s="936"/>
      <c r="AB38" s="936"/>
      <c r="AC38" s="936"/>
      <c r="AD38" s="936"/>
      <c r="AE38" s="936"/>
      <c r="AF38" s="936"/>
      <c r="AG38" s="936"/>
    </row>
    <row r="39" spans="2:33" s="364" customFormat="1" ht="25.5" customHeight="1" x14ac:dyDescent="0.2">
      <c r="B39" s="454" t="s">
        <v>562</v>
      </c>
      <c r="C39" s="924"/>
      <c r="D39" s="924"/>
      <c r="E39" s="924"/>
      <c r="F39" s="924"/>
      <c r="G39" s="924"/>
      <c r="H39" s="924"/>
      <c r="I39" s="924"/>
      <c r="J39" s="924"/>
      <c r="K39" s="924"/>
      <c r="L39" s="924"/>
      <c r="M39" s="925"/>
      <c r="N39" s="926"/>
      <c r="O39" s="925"/>
      <c r="P39" s="925"/>
      <c r="Q39" s="925"/>
      <c r="R39" s="925"/>
      <c r="S39" s="925"/>
      <c r="T39" s="939"/>
      <c r="U39" s="939"/>
      <c r="V39" s="939"/>
      <c r="W39" s="378" t="s">
        <v>563</v>
      </c>
      <c r="X39" s="936"/>
      <c r="Y39" s="936"/>
      <c r="Z39" s="936"/>
      <c r="AA39" s="936"/>
      <c r="AB39" s="936"/>
      <c r="AC39" s="936"/>
      <c r="AD39" s="936"/>
      <c r="AE39" s="936"/>
      <c r="AF39" s="936"/>
      <c r="AG39" s="936"/>
    </row>
    <row r="40" spans="2:33" s="359" customFormat="1" ht="10.5" customHeight="1" x14ac:dyDescent="0.2">
      <c r="B40" s="453"/>
      <c r="C40" s="924"/>
      <c r="D40" s="924"/>
      <c r="E40" s="924"/>
      <c r="F40" s="924"/>
      <c r="G40" s="924"/>
      <c r="H40" s="924"/>
      <c r="I40" s="924"/>
      <c r="J40" s="924"/>
      <c r="K40" s="924"/>
      <c r="L40" s="924"/>
      <c r="M40" s="925"/>
      <c r="N40" s="926"/>
      <c r="O40" s="925"/>
      <c r="P40" s="939"/>
      <c r="Q40" s="925"/>
      <c r="R40" s="925"/>
      <c r="S40" s="925"/>
      <c r="T40" s="939"/>
      <c r="U40" s="939"/>
      <c r="V40" s="939"/>
      <c r="W40" s="604" t="s">
        <v>869</v>
      </c>
      <c r="X40" s="936"/>
      <c r="Y40" s="936"/>
      <c r="Z40" s="936"/>
      <c r="AA40" s="936"/>
      <c r="AB40" s="936"/>
      <c r="AC40" s="936"/>
      <c r="AD40" s="936"/>
      <c r="AE40" s="936"/>
      <c r="AF40" s="936"/>
      <c r="AG40" s="936"/>
    </row>
    <row r="41" spans="2:33" s="364" customFormat="1" ht="25.5" customHeight="1" x14ac:dyDescent="0.2">
      <c r="B41" s="605" t="s">
        <v>1238</v>
      </c>
      <c r="C41" s="875" t="e">
        <f>+#REF!/#REF!</f>
        <v>#REF!</v>
      </c>
      <c r="D41" s="875" t="e">
        <f>+#REF!/#REF!</f>
        <v>#REF!</v>
      </c>
      <c r="E41" s="875" t="e">
        <f>+#REF!/#REF!</f>
        <v>#REF!</v>
      </c>
      <c r="F41" s="875" t="e">
        <f>+#REF!/#REF!</f>
        <v>#REF!</v>
      </c>
      <c r="G41" s="875" t="e">
        <f>+#REF!/#REF!</f>
        <v>#REF!</v>
      </c>
      <c r="H41" s="875" t="e">
        <f>+#REF!/#REF!</f>
        <v>#REF!</v>
      </c>
      <c r="I41" s="875" t="e">
        <f>+#REF!/#REF!</f>
        <v>#REF!</v>
      </c>
      <c r="J41" s="875" t="e">
        <f>+#REF!/#REF!</f>
        <v>#REF!</v>
      </c>
      <c r="K41" s="875" t="e">
        <f>+#REF!/#REF!</f>
        <v>#REF!</v>
      </c>
      <c r="L41" s="875" t="e">
        <f>+#REF!/#REF!</f>
        <v>#REF!</v>
      </c>
      <c r="M41" s="876"/>
      <c r="N41" s="877" t="e">
        <f>+#REF!/#REF!</f>
        <v>#REF!</v>
      </c>
      <c r="O41" s="876" t="e">
        <f>+#REF!/#REF!</f>
        <v>#REF!</v>
      </c>
      <c r="P41" s="876" t="e">
        <f>+#REF!/#REF!</f>
        <v>#REF!</v>
      </c>
      <c r="Q41" s="876" t="e">
        <f>+#REF!/#REF!</f>
        <v>#REF!</v>
      </c>
      <c r="R41" s="876" t="e">
        <f>+#REF!/#REF!</f>
        <v>#REF!</v>
      </c>
      <c r="S41" s="876" t="e">
        <f>+#REF!/#REF!</f>
        <v>#REF!</v>
      </c>
      <c r="T41" s="876" t="e">
        <f>+#REF!/#REF!</f>
        <v>#REF!</v>
      </c>
      <c r="U41" s="876" t="e">
        <f>+#REF!/#REF!</f>
        <v>#REF!</v>
      </c>
      <c r="V41" s="876" t="e">
        <f>+#REF!/#REF!</f>
        <v>#REF!</v>
      </c>
      <c r="W41" s="606" t="s">
        <v>568</v>
      </c>
      <c r="X41" s="936"/>
      <c r="Y41" s="936"/>
      <c r="Z41" s="936"/>
      <c r="AA41" s="936"/>
      <c r="AB41" s="936"/>
      <c r="AC41" s="936"/>
      <c r="AD41" s="936"/>
      <c r="AE41" s="936"/>
      <c r="AF41" s="936"/>
      <c r="AG41" s="936"/>
    </row>
    <row r="42" spans="2:33" s="359" customFormat="1" ht="12" customHeight="1" x14ac:dyDescent="0.2">
      <c r="B42" s="453"/>
      <c r="C42" s="924"/>
      <c r="D42" s="924"/>
      <c r="E42" s="924"/>
      <c r="F42" s="924"/>
      <c r="G42" s="924"/>
      <c r="H42" s="924"/>
      <c r="I42" s="924"/>
      <c r="J42" s="924"/>
      <c r="K42" s="924"/>
      <c r="L42" s="924"/>
      <c r="M42" s="925"/>
      <c r="N42" s="926"/>
      <c r="O42" s="925"/>
      <c r="P42" s="925"/>
      <c r="Q42" s="925"/>
      <c r="R42" s="939"/>
      <c r="S42" s="939"/>
      <c r="T42" s="925"/>
      <c r="U42" s="925"/>
      <c r="V42" s="925"/>
      <c r="W42" s="604"/>
      <c r="X42" s="936"/>
      <c r="Y42" s="936"/>
      <c r="Z42" s="936"/>
      <c r="AA42" s="936"/>
      <c r="AB42" s="936"/>
      <c r="AC42" s="936"/>
      <c r="AD42" s="936"/>
      <c r="AE42" s="936"/>
      <c r="AF42" s="936"/>
      <c r="AG42" s="936"/>
    </row>
    <row r="43" spans="2:33" s="364" customFormat="1" ht="25.5" customHeight="1" x14ac:dyDescent="0.2">
      <c r="B43" s="605" t="s">
        <v>120</v>
      </c>
      <c r="C43" s="875"/>
      <c r="D43" s="875" t="e">
        <f>+#REF!/جدول1!#REF!/10</f>
        <v>#REF!</v>
      </c>
      <c r="E43" s="875" t="e">
        <f>+#REF!/جدول1!#REF!/10</f>
        <v>#REF!</v>
      </c>
      <c r="F43" s="875" t="e">
        <f>+#REF!/جدول1!#REF!/10</f>
        <v>#REF!</v>
      </c>
      <c r="G43" s="875" t="e">
        <f>+#REF!/جدول1!#REF!/10</f>
        <v>#REF!</v>
      </c>
      <c r="H43" s="875" t="e">
        <f>+#REF!/جدول1!#REF!/10</f>
        <v>#REF!</v>
      </c>
      <c r="I43" s="875" t="e">
        <f>+#REF!/جدول1!#REF!/10</f>
        <v>#REF!</v>
      </c>
      <c r="J43" s="875" t="e">
        <f>+#REF!/جدول1!#REF!/10</f>
        <v>#REF!</v>
      </c>
      <c r="K43" s="875" t="e">
        <f>+#REF!/جدول1!#REF!/10</f>
        <v>#REF!</v>
      </c>
      <c r="L43" s="875" t="e">
        <f>+#REF!/جدول1!#REF!/10</f>
        <v>#REF!</v>
      </c>
      <c r="M43" s="876"/>
      <c r="N43" s="876" t="e">
        <f>+#REF!/جدول1!#REF!/10</f>
        <v>#REF!</v>
      </c>
      <c r="O43" s="875" t="e">
        <f>+#REF!/جدول1!#REF!/10</f>
        <v>#REF!</v>
      </c>
      <c r="P43" s="875" t="e">
        <f>+#REF!/جدول1!C21/10</f>
        <v>#REF!</v>
      </c>
      <c r="Q43" s="875" t="e">
        <f>+#REF!/جدول1!D21/10</f>
        <v>#REF!</v>
      </c>
      <c r="R43" s="875" t="e">
        <f>+#REF!/جدول1!E21/10</f>
        <v>#REF!</v>
      </c>
      <c r="S43" s="875" t="e">
        <f>+#REF!/جدول1!F21/10</f>
        <v>#REF!</v>
      </c>
      <c r="T43" s="875" t="e">
        <f>+#REF!/جدول1!G21/10</f>
        <v>#REF!</v>
      </c>
      <c r="U43" s="876" t="s">
        <v>849</v>
      </c>
      <c r="V43" s="876" t="s">
        <v>849</v>
      </c>
      <c r="W43" s="606" t="s">
        <v>569</v>
      </c>
      <c r="X43" s="936"/>
      <c r="Y43" s="936"/>
      <c r="Z43" s="936"/>
      <c r="AA43" s="936"/>
      <c r="AB43" s="936"/>
      <c r="AC43" s="936"/>
      <c r="AD43" s="936"/>
      <c r="AE43" s="936"/>
      <c r="AF43" s="936"/>
      <c r="AG43" s="936"/>
    </row>
    <row r="44" spans="2:33" s="359" customFormat="1" ht="12" customHeight="1" x14ac:dyDescent="0.2">
      <c r="B44" s="453"/>
      <c r="C44" s="924"/>
      <c r="D44" s="924"/>
      <c r="E44" s="924"/>
      <c r="F44" s="924"/>
      <c r="G44" s="924"/>
      <c r="H44" s="924"/>
      <c r="I44" s="875"/>
      <c r="J44" s="875"/>
      <c r="K44" s="875"/>
      <c r="L44" s="875"/>
      <c r="M44" s="876"/>
      <c r="N44" s="876"/>
      <c r="O44" s="876"/>
      <c r="P44" s="876"/>
      <c r="Q44" s="876"/>
      <c r="R44" s="876"/>
      <c r="S44" s="876"/>
      <c r="T44" s="876"/>
      <c r="U44" s="940"/>
      <c r="V44" s="940"/>
      <c r="W44" s="604" t="s">
        <v>869</v>
      </c>
      <c r="X44" s="936"/>
      <c r="Y44" s="936"/>
      <c r="Z44" s="936"/>
      <c r="AA44" s="936"/>
      <c r="AB44" s="936"/>
      <c r="AC44" s="936"/>
      <c r="AD44" s="936"/>
      <c r="AE44" s="936"/>
      <c r="AF44" s="936"/>
      <c r="AG44" s="936"/>
    </row>
    <row r="45" spans="2:33" s="359" customFormat="1" ht="25.5" customHeight="1" x14ac:dyDescent="0.2">
      <c r="B45" s="605" t="s">
        <v>1048</v>
      </c>
      <c r="C45" s="875" t="e">
        <f>((جدول1!#REF!*1000)/#REF!)</f>
        <v>#REF!</v>
      </c>
      <c r="D45" s="875" t="e">
        <f>((جدول1!#REF!*1000)/#REF!)</f>
        <v>#REF!</v>
      </c>
      <c r="E45" s="875" t="e">
        <f>((جدول1!#REF!*1000)/#REF!)</f>
        <v>#REF!</v>
      </c>
      <c r="F45" s="875" t="e">
        <f>((جدول1!#REF!*1000)/#REF!)</f>
        <v>#REF!</v>
      </c>
      <c r="G45" s="875" t="e">
        <f>((جدول1!#REF!*1000)/#REF!)</f>
        <v>#REF!</v>
      </c>
      <c r="H45" s="875" t="e">
        <f>((جدول1!#REF!*1000)/#REF!)</f>
        <v>#REF!</v>
      </c>
      <c r="I45" s="875" t="e">
        <f>((جدول1!#REF!*1000)/#REF!)</f>
        <v>#REF!</v>
      </c>
      <c r="J45" s="875" t="e">
        <f>((جدول1!#REF!*1000)/#REF!)</f>
        <v>#REF!</v>
      </c>
      <c r="K45" s="875" t="e">
        <f>((جدول1!#REF!*1000)/#REF!)</f>
        <v>#REF!</v>
      </c>
      <c r="L45" s="875" t="e">
        <f>((جدول1!#REF!*1000)/#REF!)</f>
        <v>#REF!</v>
      </c>
      <c r="M45" s="876"/>
      <c r="N45" s="876" t="e">
        <f>((جدول1!#REF!*1000)/#REF!)</f>
        <v>#REF!</v>
      </c>
      <c r="O45" s="875" t="e">
        <f>((جدول1!#REF!*1000)/#REF!)</f>
        <v>#REF!</v>
      </c>
      <c r="P45" s="875" t="e">
        <f>((جدول1!C21*1000)/#REF!)</f>
        <v>#REF!</v>
      </c>
      <c r="Q45" s="875" t="e">
        <f>((جدول1!D21*1000)/#REF!)</f>
        <v>#REF!</v>
      </c>
      <c r="R45" s="875" t="e">
        <f>((جدول1!E21*1000)/#REF!)</f>
        <v>#REF!</v>
      </c>
      <c r="S45" s="875" t="e">
        <f>((جدول1!F21*1000)/#REF!)</f>
        <v>#REF!</v>
      </c>
      <c r="T45" s="886" t="e">
        <f>((جدول1!G21*1000)/#REF!)</f>
        <v>#REF!</v>
      </c>
      <c r="U45" s="876" t="s">
        <v>849</v>
      </c>
      <c r="V45" s="876" t="s">
        <v>849</v>
      </c>
      <c r="W45" s="606" t="s">
        <v>1049</v>
      </c>
      <c r="X45" s="936"/>
      <c r="Y45" s="936"/>
      <c r="Z45" s="936"/>
      <c r="AA45" s="936"/>
      <c r="AB45" s="936"/>
      <c r="AC45" s="936"/>
      <c r="AD45" s="936"/>
      <c r="AE45" s="936"/>
      <c r="AF45" s="936"/>
      <c r="AG45" s="936"/>
    </row>
    <row r="46" spans="2:33" s="359" customFormat="1" ht="12" customHeight="1" x14ac:dyDescent="0.2">
      <c r="B46" s="453"/>
      <c r="C46" s="924"/>
      <c r="D46" s="924"/>
      <c r="E46" s="924"/>
      <c r="F46" s="924"/>
      <c r="G46" s="924"/>
      <c r="H46" s="924"/>
      <c r="I46" s="875"/>
      <c r="J46" s="875"/>
      <c r="K46" s="875"/>
      <c r="L46" s="875"/>
      <c r="M46" s="876"/>
      <c r="N46" s="876"/>
      <c r="O46" s="876"/>
      <c r="P46" s="940"/>
      <c r="Q46" s="876"/>
      <c r="R46" s="876"/>
      <c r="S46" s="876"/>
      <c r="T46" s="940"/>
      <c r="U46" s="876"/>
      <c r="V46" s="876"/>
      <c r="W46" s="604"/>
      <c r="X46" s="936"/>
      <c r="Y46" s="936"/>
      <c r="Z46" s="936"/>
      <c r="AA46" s="936"/>
      <c r="AB46" s="936"/>
      <c r="AC46" s="936"/>
      <c r="AD46" s="936"/>
      <c r="AE46" s="936"/>
      <c r="AF46" s="936"/>
      <c r="AG46" s="936"/>
    </row>
    <row r="47" spans="2:33" s="364" customFormat="1" ht="25.5" customHeight="1" x14ac:dyDescent="0.2">
      <c r="B47" s="605" t="s">
        <v>101</v>
      </c>
      <c r="C47" s="875"/>
      <c r="D47" s="875" t="e">
        <f>+#REF!/جدول1!#REF!/10</f>
        <v>#REF!</v>
      </c>
      <c r="E47" s="875" t="e">
        <f>+#REF!/جدول1!#REF!/10</f>
        <v>#REF!</v>
      </c>
      <c r="F47" s="875" t="e">
        <f>+#REF!/جدول1!#REF!/10</f>
        <v>#REF!</v>
      </c>
      <c r="G47" s="875" t="e">
        <f>+#REF!/جدول1!#REF!/10</f>
        <v>#REF!</v>
      </c>
      <c r="H47" s="875" t="e">
        <f>+#REF!/جدول1!#REF!/10</f>
        <v>#REF!</v>
      </c>
      <c r="I47" s="875" t="e">
        <f>+#REF!/جدول1!#REF!/10</f>
        <v>#REF!</v>
      </c>
      <c r="J47" s="875" t="e">
        <f>+#REF!/جدول1!#REF!/10</f>
        <v>#REF!</v>
      </c>
      <c r="K47" s="875" t="e">
        <f>+#REF!/جدول1!#REF!/10</f>
        <v>#REF!</v>
      </c>
      <c r="L47" s="875" t="e">
        <f>+#REF!/جدول1!#REF!/10</f>
        <v>#REF!</v>
      </c>
      <c r="M47" s="876"/>
      <c r="N47" s="876" t="e">
        <f>+#REF!/جدول1!#REF!/10</f>
        <v>#REF!</v>
      </c>
      <c r="O47" s="875" t="e">
        <f>+#REF!/جدول1!#REF!/10</f>
        <v>#REF!</v>
      </c>
      <c r="P47" s="875" t="e">
        <f>+#REF!/جدول1!C21/10</f>
        <v>#REF!</v>
      </c>
      <c r="Q47" s="875" t="e">
        <f>+#REF!/جدول1!D21/10</f>
        <v>#REF!</v>
      </c>
      <c r="R47" s="875" t="e">
        <f>+#REF!/جدول1!E21/10</f>
        <v>#REF!</v>
      </c>
      <c r="S47" s="875" t="e">
        <f>+#REF!/جدول1!F21/10</f>
        <v>#REF!</v>
      </c>
      <c r="T47" s="875" t="e">
        <f>+#REF!/جدول1!G21/10</f>
        <v>#REF!</v>
      </c>
      <c r="U47" s="876" t="s">
        <v>849</v>
      </c>
      <c r="V47" s="876" t="s">
        <v>849</v>
      </c>
      <c r="W47" s="606" t="s">
        <v>102</v>
      </c>
      <c r="X47" s="936"/>
      <c r="Y47" s="936"/>
      <c r="Z47" s="936"/>
      <c r="AA47" s="936"/>
      <c r="AB47" s="936"/>
      <c r="AC47" s="936"/>
      <c r="AD47" s="936"/>
      <c r="AE47" s="936"/>
      <c r="AF47" s="936"/>
      <c r="AG47" s="936"/>
    </row>
    <row r="48" spans="2:33" s="364" customFormat="1" ht="24.95" customHeight="1" thickBot="1" x14ac:dyDescent="0.25">
      <c r="B48" s="625"/>
      <c r="C48" s="912"/>
      <c r="D48" s="912"/>
      <c r="E48" s="912"/>
      <c r="F48" s="912"/>
      <c r="G48" s="912"/>
      <c r="H48" s="912"/>
      <c r="I48" s="912"/>
      <c r="J48" s="912"/>
      <c r="K48" s="912"/>
      <c r="L48" s="912"/>
      <c r="M48" s="913"/>
      <c r="N48" s="914"/>
      <c r="O48" s="913"/>
      <c r="P48" s="913"/>
      <c r="Q48" s="913"/>
      <c r="R48" s="913"/>
      <c r="S48" s="913"/>
      <c r="T48" s="913"/>
      <c r="U48" s="913"/>
      <c r="V48" s="913"/>
      <c r="W48" s="935"/>
      <c r="X48" s="936"/>
      <c r="Y48" s="936"/>
      <c r="Z48" s="936"/>
      <c r="AA48" s="936"/>
      <c r="AB48" s="936"/>
      <c r="AC48" s="936"/>
      <c r="AD48" s="936"/>
      <c r="AE48" s="936"/>
      <c r="AF48" s="936"/>
      <c r="AG48" s="936"/>
    </row>
    <row r="49" spans="2:33" s="359" customFormat="1" ht="15" customHeight="1" thickTop="1" x14ac:dyDescent="0.2">
      <c r="B49" s="946"/>
      <c r="C49" s="941"/>
      <c r="D49" s="941"/>
      <c r="E49" s="941"/>
      <c r="F49" s="941"/>
      <c r="G49" s="941"/>
      <c r="H49" s="941"/>
      <c r="I49" s="941"/>
      <c r="J49" s="941"/>
      <c r="K49" s="941"/>
      <c r="L49" s="941"/>
      <c r="M49" s="942"/>
      <c r="N49" s="943"/>
      <c r="O49" s="942"/>
      <c r="P49" s="942"/>
      <c r="Q49" s="942"/>
      <c r="R49" s="942"/>
      <c r="S49" s="942"/>
      <c r="T49" s="942"/>
      <c r="U49" s="942"/>
      <c r="V49" s="942"/>
      <c r="W49" s="948" t="s">
        <v>869</v>
      </c>
      <c r="X49" s="936"/>
      <c r="Y49" s="936"/>
      <c r="Z49" s="936"/>
      <c r="AA49" s="936"/>
      <c r="AB49" s="936"/>
      <c r="AC49" s="936"/>
      <c r="AD49" s="936"/>
      <c r="AE49" s="936"/>
      <c r="AF49" s="936"/>
      <c r="AG49" s="936"/>
    </row>
    <row r="50" spans="2:33" s="364" customFormat="1" ht="24.95" customHeight="1" x14ac:dyDescent="0.2">
      <c r="B50" s="454" t="s">
        <v>1047</v>
      </c>
      <c r="C50" s="924"/>
      <c r="D50" s="924"/>
      <c r="E50" s="924"/>
      <c r="F50" s="924"/>
      <c r="G50" s="924"/>
      <c r="H50" s="924"/>
      <c r="I50" s="924"/>
      <c r="J50" s="924"/>
      <c r="K50" s="924"/>
      <c r="L50" s="924"/>
      <c r="M50" s="925"/>
      <c r="N50" s="926"/>
      <c r="O50" s="925"/>
      <c r="P50" s="925"/>
      <c r="Q50" s="925"/>
      <c r="R50" s="925"/>
      <c r="S50" s="925"/>
      <c r="T50" s="925"/>
      <c r="U50" s="925"/>
      <c r="V50" s="925"/>
      <c r="W50" s="378" t="s">
        <v>570</v>
      </c>
      <c r="X50" s="936"/>
      <c r="Y50" s="936"/>
      <c r="Z50" s="936"/>
      <c r="AA50" s="936"/>
      <c r="AB50" s="936"/>
      <c r="AC50" s="936"/>
      <c r="AD50" s="936"/>
      <c r="AE50" s="936"/>
      <c r="AF50" s="936"/>
      <c r="AG50" s="936"/>
    </row>
    <row r="51" spans="2:33" s="359" customFormat="1" ht="15" customHeight="1" x14ac:dyDescent="0.2">
      <c r="B51" s="453"/>
      <c r="C51" s="924"/>
      <c r="D51" s="924"/>
      <c r="E51" s="924"/>
      <c r="F51" s="924"/>
      <c r="G51" s="924"/>
      <c r="H51" s="924"/>
      <c r="I51" s="924"/>
      <c r="J51" s="924"/>
      <c r="K51" s="924"/>
      <c r="L51" s="924"/>
      <c r="M51" s="925"/>
      <c r="N51" s="926"/>
      <c r="O51" s="925"/>
      <c r="P51" s="925"/>
      <c r="Q51" s="925"/>
      <c r="R51" s="925"/>
      <c r="S51" s="925"/>
      <c r="T51" s="925"/>
      <c r="U51" s="925"/>
      <c r="V51" s="925"/>
      <c r="W51" s="604" t="s">
        <v>869</v>
      </c>
      <c r="X51" s="936"/>
      <c r="Y51" s="936"/>
      <c r="Z51" s="936"/>
      <c r="AA51" s="936"/>
      <c r="AB51" s="936"/>
      <c r="AC51" s="936"/>
      <c r="AD51" s="936"/>
      <c r="AE51" s="936"/>
      <c r="AF51" s="936"/>
      <c r="AG51" s="936"/>
    </row>
    <row r="52" spans="2:33" s="364" customFormat="1" ht="25.5" customHeight="1" x14ac:dyDescent="0.2">
      <c r="B52" s="605" t="s">
        <v>585</v>
      </c>
      <c r="C52" s="875" t="e">
        <f>+#REF!/(#REF!+#REF!)*100</f>
        <v>#REF!</v>
      </c>
      <c r="D52" s="875" t="e">
        <f>+#REF!/(#REF!+#REF!)*100</f>
        <v>#REF!</v>
      </c>
      <c r="E52" s="875" t="e">
        <f>+#REF!/(#REF!+#REF!)*100</f>
        <v>#REF!</v>
      </c>
      <c r="F52" s="875" t="e">
        <f>+#REF!/(#REF!+#REF!)*100</f>
        <v>#REF!</v>
      </c>
      <c r="G52" s="875" t="e">
        <f>+#REF!/(#REF!+#REF!)*100</f>
        <v>#REF!</v>
      </c>
      <c r="H52" s="875" t="e">
        <f>+#REF!/(#REF!+#REF!)*100</f>
        <v>#REF!</v>
      </c>
      <c r="I52" s="875" t="e">
        <f>+#REF!/(#REF!+#REF!)*100</f>
        <v>#REF!</v>
      </c>
      <c r="J52" s="875" t="e">
        <f>+#REF!/(#REF!+#REF!)*100</f>
        <v>#REF!</v>
      </c>
      <c r="K52" s="875" t="e">
        <f>+#REF!/(#REF!+#REF!)*100</f>
        <v>#REF!</v>
      </c>
      <c r="L52" s="875" t="e">
        <f>+#REF!/(#REF!+#REF!)*100</f>
        <v>#REF!</v>
      </c>
      <c r="M52" s="876"/>
      <c r="N52" s="877" t="e">
        <f>+#REF!/(#REF!+#REF!)*100</f>
        <v>#REF!</v>
      </c>
      <c r="O52" s="876" t="e">
        <f>+#REF!/(#REF!+#REF!)*100</f>
        <v>#REF!</v>
      </c>
      <c r="P52" s="876" t="e">
        <f>+#REF!/(#REF!+#REF!)*100</f>
        <v>#REF!</v>
      </c>
      <c r="Q52" s="876" t="e">
        <f>+#REF!/(#REF!+#REF!)*100</f>
        <v>#REF!</v>
      </c>
      <c r="R52" s="876" t="e">
        <f>+#REF!/(#REF!+#REF!)*100</f>
        <v>#REF!</v>
      </c>
      <c r="S52" s="876" t="e">
        <f>+#REF!/(#REF!+#REF!)*100</f>
        <v>#REF!</v>
      </c>
      <c r="T52" s="876" t="e">
        <f>+#REF!/(#REF!+#REF!)*100</f>
        <v>#REF!</v>
      </c>
      <c r="U52" s="876" t="e">
        <f>+#REF!/(#REF!+#REF!)*100</f>
        <v>#REF!</v>
      </c>
      <c r="V52" s="876" t="e">
        <f>+#REF!/(#REF!+#REF!)*100</f>
        <v>#REF!</v>
      </c>
      <c r="W52" s="606" t="s">
        <v>586</v>
      </c>
      <c r="X52" s="936"/>
      <c r="Y52" s="936"/>
      <c r="Z52" s="936"/>
      <c r="AA52" s="936"/>
      <c r="AB52" s="936"/>
      <c r="AC52" s="936"/>
      <c r="AD52" s="936"/>
      <c r="AE52" s="936"/>
      <c r="AF52" s="936"/>
      <c r="AG52" s="936"/>
    </row>
    <row r="53" spans="2:33" s="359" customFormat="1" ht="15" customHeight="1" x14ac:dyDescent="0.2">
      <c r="B53" s="453"/>
      <c r="C53" s="924"/>
      <c r="D53" s="924"/>
      <c r="E53" s="924"/>
      <c r="F53" s="924"/>
      <c r="G53" s="924"/>
      <c r="H53" s="924"/>
      <c r="I53" s="924"/>
      <c r="J53" s="924"/>
      <c r="K53" s="924"/>
      <c r="L53" s="924"/>
      <c r="M53" s="925"/>
      <c r="N53" s="926"/>
      <c r="O53" s="925"/>
      <c r="P53" s="925"/>
      <c r="Q53" s="925"/>
      <c r="R53" s="925"/>
      <c r="S53" s="925"/>
      <c r="T53" s="925"/>
      <c r="U53" s="925"/>
      <c r="V53" s="925"/>
      <c r="W53" s="604" t="s">
        <v>869</v>
      </c>
      <c r="X53" s="936"/>
      <c r="Y53" s="936"/>
      <c r="Z53" s="936"/>
      <c r="AA53" s="936"/>
      <c r="AB53" s="936"/>
      <c r="AC53" s="936"/>
      <c r="AD53" s="936"/>
      <c r="AE53" s="936"/>
      <c r="AF53" s="936"/>
      <c r="AG53" s="936"/>
    </row>
    <row r="54" spans="2:33" s="364" customFormat="1" ht="25.5" customHeight="1" x14ac:dyDescent="0.2">
      <c r="B54" s="605" t="s">
        <v>571</v>
      </c>
      <c r="C54" s="875" t="e">
        <f>+#REF!/(#REF!+#REF!)*100</f>
        <v>#REF!</v>
      </c>
      <c r="D54" s="875" t="e">
        <f>+#REF!/(#REF!+#REF!)*100</f>
        <v>#REF!</v>
      </c>
      <c r="E54" s="875" t="e">
        <f>+#REF!/(#REF!+#REF!)*100</f>
        <v>#REF!</v>
      </c>
      <c r="F54" s="875" t="e">
        <f>+#REF!/(#REF!+#REF!)*100</f>
        <v>#REF!</v>
      </c>
      <c r="G54" s="875" t="e">
        <f>+#REF!/(#REF!+#REF!)*100</f>
        <v>#REF!</v>
      </c>
      <c r="H54" s="875" t="e">
        <f>+#REF!/(#REF!+#REF!)*100</f>
        <v>#REF!</v>
      </c>
      <c r="I54" s="875" t="e">
        <f>+#REF!/(#REF!+#REF!)*100</f>
        <v>#REF!</v>
      </c>
      <c r="J54" s="875" t="e">
        <f>+#REF!/(#REF!+#REF!)*100</f>
        <v>#REF!</v>
      </c>
      <c r="K54" s="875" t="e">
        <f>+#REF!/(#REF!+#REF!)*100</f>
        <v>#REF!</v>
      </c>
      <c r="L54" s="875" t="e">
        <f>+#REF!/(#REF!+#REF!)*100</f>
        <v>#REF!</v>
      </c>
      <c r="M54" s="876"/>
      <c r="N54" s="877" t="e">
        <f>+#REF!/(#REF!+#REF!)*100</f>
        <v>#REF!</v>
      </c>
      <c r="O54" s="876" t="e">
        <f>+#REF!/(#REF!+#REF!)*100</f>
        <v>#REF!</v>
      </c>
      <c r="P54" s="876" t="e">
        <f>+#REF!/(#REF!+#REF!)*100</f>
        <v>#REF!</v>
      </c>
      <c r="Q54" s="876" t="e">
        <f>+#REF!/(#REF!+#REF!)*100</f>
        <v>#REF!</v>
      </c>
      <c r="R54" s="940" t="e">
        <f>+#REF!/(#REF!+#REF!)*100</f>
        <v>#REF!</v>
      </c>
      <c r="S54" s="876" t="e">
        <f>+#REF!/(#REF!+#REF!)*100</f>
        <v>#REF!</v>
      </c>
      <c r="T54" s="876" t="e">
        <f>+#REF!/(#REF!+#REF!)*100</f>
        <v>#REF!</v>
      </c>
      <c r="U54" s="876" t="e">
        <f>+#REF!/(#REF!+#REF!)*100</f>
        <v>#REF!</v>
      </c>
      <c r="V54" s="876" t="e">
        <f>+#REF!/(#REF!+#REF!)*100</f>
        <v>#REF!</v>
      </c>
      <c r="W54" s="606" t="s">
        <v>290</v>
      </c>
      <c r="X54" s="936"/>
      <c r="Y54" s="936"/>
      <c r="Z54" s="936"/>
      <c r="AA54" s="936"/>
      <c r="AB54" s="936"/>
      <c r="AC54" s="936"/>
      <c r="AD54" s="936"/>
      <c r="AE54" s="936"/>
      <c r="AF54" s="936"/>
      <c r="AG54" s="936"/>
    </row>
    <row r="55" spans="2:33" s="359" customFormat="1" ht="15" customHeight="1" x14ac:dyDescent="0.2">
      <c r="B55" s="453"/>
      <c r="C55" s="924"/>
      <c r="D55" s="924"/>
      <c r="E55" s="924"/>
      <c r="F55" s="924"/>
      <c r="G55" s="924"/>
      <c r="H55" s="924"/>
      <c r="I55" s="924"/>
      <c r="J55" s="924"/>
      <c r="K55" s="924"/>
      <c r="L55" s="924"/>
      <c r="M55" s="925"/>
      <c r="N55" s="926"/>
      <c r="O55" s="925"/>
      <c r="P55" s="925"/>
      <c r="Q55" s="925"/>
      <c r="R55" s="925"/>
      <c r="S55" s="925"/>
      <c r="T55" s="925"/>
      <c r="U55" s="925"/>
      <c r="V55" s="925"/>
      <c r="W55" s="604" t="s">
        <v>869</v>
      </c>
      <c r="X55" s="936"/>
      <c r="Y55" s="936"/>
      <c r="Z55" s="936"/>
      <c r="AA55" s="936"/>
      <c r="AB55" s="936"/>
      <c r="AC55" s="936"/>
      <c r="AD55" s="936"/>
      <c r="AE55" s="936"/>
      <c r="AF55" s="936"/>
      <c r="AG55" s="936"/>
    </row>
    <row r="56" spans="2:33" s="364" customFormat="1" ht="25.5" customHeight="1" x14ac:dyDescent="0.2">
      <c r="B56" s="605" t="s">
        <v>1236</v>
      </c>
      <c r="C56" s="875"/>
      <c r="D56" s="884" t="e">
        <f>+#REF!/جدول1!#REF!/10</f>
        <v>#REF!</v>
      </c>
      <c r="E56" s="884" t="e">
        <f>+#REF!/جدول1!#REF!/10</f>
        <v>#REF!</v>
      </c>
      <c r="F56" s="884" t="e">
        <f>+#REF!/جدول1!#REF!/10</f>
        <v>#REF!</v>
      </c>
      <c r="G56" s="884" t="e">
        <f>+#REF!/جدول1!#REF!/10</f>
        <v>#REF!</v>
      </c>
      <c r="H56" s="884" t="e">
        <f>+#REF!/جدول1!#REF!/10</f>
        <v>#REF!</v>
      </c>
      <c r="I56" s="884" t="e">
        <f>+#REF!/جدول1!#REF!/10</f>
        <v>#REF!</v>
      </c>
      <c r="J56" s="884" t="e">
        <f>+#REF!/جدول1!#REF!/10</f>
        <v>#REF!</v>
      </c>
      <c r="K56" s="884" t="e">
        <f>+#REF!/جدول1!#REF!/10</f>
        <v>#REF!</v>
      </c>
      <c r="L56" s="875" t="e">
        <f>+#REF!/جدول1!#REF!/10</f>
        <v>#REF!</v>
      </c>
      <c r="M56" s="876"/>
      <c r="N56" s="876" t="e">
        <f>+#REF!/جدول1!#REF!/10</f>
        <v>#REF!</v>
      </c>
      <c r="O56" s="875" t="e">
        <f>+#REF!/جدول1!#REF!/10</f>
        <v>#REF!</v>
      </c>
      <c r="P56" s="875" t="e">
        <f>+#REF!/جدول1!C21/10</f>
        <v>#REF!</v>
      </c>
      <c r="Q56" s="875" t="e">
        <f>+#REF!/جدول1!D21/10</f>
        <v>#REF!</v>
      </c>
      <c r="R56" s="875" t="e">
        <f>+#REF!/جدول1!E21/10</f>
        <v>#REF!</v>
      </c>
      <c r="S56" s="875" t="e">
        <f>+#REF!/جدول1!F21/10</f>
        <v>#REF!</v>
      </c>
      <c r="T56" s="886" t="e">
        <f>+#REF!/جدول1!G21/10</f>
        <v>#REF!</v>
      </c>
      <c r="U56" s="876" t="s">
        <v>849</v>
      </c>
      <c r="V56" s="876" t="s">
        <v>849</v>
      </c>
      <c r="W56" s="606" t="s">
        <v>1051</v>
      </c>
      <c r="X56" s="936"/>
      <c r="Y56" s="936"/>
      <c r="Z56" s="936"/>
      <c r="AA56" s="936"/>
      <c r="AB56" s="936"/>
      <c r="AC56" s="936"/>
      <c r="AD56" s="936"/>
      <c r="AE56" s="936"/>
      <c r="AF56" s="936"/>
      <c r="AG56" s="936"/>
    </row>
    <row r="57" spans="2:33" s="359" customFormat="1" ht="15" customHeight="1" x14ac:dyDescent="0.2">
      <c r="B57" s="453"/>
      <c r="C57" s="924"/>
      <c r="D57" s="944"/>
      <c r="E57" s="944"/>
      <c r="F57" s="944"/>
      <c r="G57" s="944"/>
      <c r="H57" s="944"/>
      <c r="I57" s="944"/>
      <c r="J57" s="944"/>
      <c r="K57" s="924"/>
      <c r="L57" s="924"/>
      <c r="M57" s="925"/>
      <c r="N57" s="925"/>
      <c r="O57" s="924"/>
      <c r="P57" s="925"/>
      <c r="Q57" s="939"/>
      <c r="R57" s="925"/>
      <c r="S57" s="925"/>
      <c r="T57" s="939"/>
      <c r="U57" s="925"/>
      <c r="V57" s="925"/>
      <c r="W57" s="604" t="s">
        <v>869</v>
      </c>
      <c r="X57" s="936"/>
      <c r="Y57" s="936"/>
      <c r="Z57" s="936"/>
      <c r="AA57" s="936"/>
      <c r="AB57" s="936"/>
      <c r="AC57" s="936"/>
      <c r="AD57" s="936"/>
      <c r="AE57" s="936"/>
      <c r="AF57" s="936"/>
      <c r="AG57" s="936"/>
    </row>
    <row r="58" spans="2:33" s="364" customFormat="1" ht="25.5" customHeight="1" x14ac:dyDescent="0.2">
      <c r="B58" s="605" t="s">
        <v>1042</v>
      </c>
      <c r="C58" s="875"/>
      <c r="D58" s="884" t="e">
        <f>+#REF!/جدول1!#REF!/10</f>
        <v>#REF!</v>
      </c>
      <c r="E58" s="884" t="e">
        <f>+#REF!/جدول1!#REF!/10</f>
        <v>#REF!</v>
      </c>
      <c r="F58" s="884" t="e">
        <f>+#REF!/جدول1!#REF!/10</f>
        <v>#REF!</v>
      </c>
      <c r="G58" s="884" t="e">
        <f>+#REF!/جدول1!#REF!/10</f>
        <v>#REF!</v>
      </c>
      <c r="H58" s="884" t="e">
        <f>+#REF!/جدول1!#REF!/10</f>
        <v>#REF!</v>
      </c>
      <c r="I58" s="884" t="e">
        <f>+#REF!/جدول1!#REF!/10</f>
        <v>#REF!</v>
      </c>
      <c r="J58" s="884" t="e">
        <f>+#REF!/جدول1!#REF!/10</f>
        <v>#REF!</v>
      </c>
      <c r="K58" s="884" t="e">
        <f>+#REF!/جدول1!#REF!/10</f>
        <v>#REF!</v>
      </c>
      <c r="L58" s="875" t="e">
        <f>+#REF!/جدول1!#REF!/10</f>
        <v>#REF!</v>
      </c>
      <c r="M58" s="876"/>
      <c r="N58" s="876" t="e">
        <f>+#REF!/جدول1!#REF!/10</f>
        <v>#REF!</v>
      </c>
      <c r="O58" s="875" t="e">
        <f>+#REF!/جدول1!#REF!/10</f>
        <v>#REF!</v>
      </c>
      <c r="P58" s="875" t="e">
        <f>+#REF!/جدول1!C21/10</f>
        <v>#REF!</v>
      </c>
      <c r="Q58" s="875" t="e">
        <f>+#REF!/جدول1!D21/10</f>
        <v>#REF!</v>
      </c>
      <c r="R58" s="875" t="e">
        <f>+#REF!/جدول1!E21/10</f>
        <v>#REF!</v>
      </c>
      <c r="S58" s="875" t="e">
        <f>+#REF!/جدول1!F21/10</f>
        <v>#REF!</v>
      </c>
      <c r="T58" s="875" t="e">
        <f>+#REF!/جدول1!G21/10</f>
        <v>#REF!</v>
      </c>
      <c r="U58" s="876" t="s">
        <v>849</v>
      </c>
      <c r="V58" s="876" t="s">
        <v>849</v>
      </c>
      <c r="W58" s="606" t="s">
        <v>1043</v>
      </c>
      <c r="X58" s="936"/>
      <c r="Y58" s="936"/>
      <c r="Z58" s="936"/>
      <c r="AA58" s="936"/>
      <c r="AB58" s="936"/>
      <c r="AC58" s="936"/>
      <c r="AD58" s="936"/>
      <c r="AE58" s="936"/>
      <c r="AF58" s="936"/>
      <c r="AG58" s="936"/>
    </row>
    <row r="59" spans="2:33" s="364" customFormat="1" ht="14.25" customHeight="1" x14ac:dyDescent="0.2">
      <c r="B59" s="605"/>
      <c r="C59" s="875"/>
      <c r="D59" s="875"/>
      <c r="E59" s="875"/>
      <c r="F59" s="875"/>
      <c r="G59" s="875"/>
      <c r="H59" s="875"/>
      <c r="I59" s="875"/>
      <c r="J59" s="875"/>
      <c r="K59" s="875"/>
      <c r="L59" s="875"/>
      <c r="M59" s="876"/>
      <c r="N59" s="876"/>
      <c r="O59" s="876"/>
      <c r="P59" s="876"/>
      <c r="Q59" s="876"/>
      <c r="R59" s="876"/>
      <c r="S59" s="876"/>
      <c r="T59" s="876"/>
      <c r="U59" s="876"/>
      <c r="V59" s="876"/>
      <c r="W59" s="606"/>
      <c r="X59" s="936"/>
      <c r="Y59" s="936"/>
      <c r="Z59" s="936"/>
      <c r="AA59" s="936"/>
      <c r="AB59" s="936"/>
      <c r="AC59" s="936"/>
      <c r="AD59" s="936"/>
      <c r="AE59" s="936"/>
      <c r="AF59" s="936"/>
      <c r="AG59" s="936"/>
    </row>
    <row r="60" spans="2:33" s="364" customFormat="1" ht="25.5" customHeight="1" x14ac:dyDescent="0.2">
      <c r="B60" s="605" t="s">
        <v>1044</v>
      </c>
      <c r="C60" s="875" t="e">
        <f>(('جدول  2'!#REF!+'جدول  2'!#REF!+'جدول  2'!#REF!)/('جدول  2'!#REF!+'جدول  2'!#REF!+'جدول  2'!#REF!+'جدول  2'!#REF!+'جدول  2'!#REF!+'جدول  2'!#REF!))*100</f>
        <v>#REF!</v>
      </c>
      <c r="D60" s="875" t="e">
        <f>(('جدول  2'!#REF!+'جدول  2'!#REF!+'جدول  2'!#REF!)/('جدول  2'!#REF!+'جدول  2'!#REF!+'جدول  2'!#REF!+'جدول  2'!#REF!+'جدول  2'!#REF!+'جدول  2'!#REF!))*100</f>
        <v>#REF!</v>
      </c>
      <c r="E60" s="875" t="e">
        <f>(('جدول  2'!#REF!+'جدول  2'!#REF!+'جدول  2'!#REF!)/('جدول  2'!#REF!+'جدول  2'!#REF!+'جدول  2'!#REF!+'جدول  2'!#REF!+'جدول  2'!#REF!+'جدول  2'!#REF!))*100</f>
        <v>#REF!</v>
      </c>
      <c r="F60" s="875" t="e">
        <f>(('جدول  2'!#REF!+'جدول  2'!#REF!+'جدول  2'!#REF!)/('جدول  2'!#REF!+'جدول  2'!#REF!+'جدول  2'!#REF!+'جدول  2'!#REF!+'جدول  2'!#REF!+'جدول  2'!#REF!))*100</f>
        <v>#REF!</v>
      </c>
      <c r="G60" s="875" t="e">
        <f>(('جدول  2'!#REF!+'جدول  2'!#REF!+'جدول  2'!#REF!)/('جدول  2'!#REF!+'جدول  2'!#REF!+'جدول  2'!#REF!+'جدول  2'!#REF!+'جدول  2'!#REF!+'جدول  2'!#REF!))*100</f>
        <v>#REF!</v>
      </c>
      <c r="H60" s="875" t="e">
        <f>(('جدول  2'!#REF!+'جدول  2'!#REF!+'جدول  2'!#REF!)/('جدول  2'!#REF!+'جدول  2'!#REF!+'جدول  2'!#REF!+'جدول  2'!#REF!+'جدول  2'!#REF!+'جدول  2'!#REF!))*100</f>
        <v>#REF!</v>
      </c>
      <c r="I60" s="875" t="e">
        <f>(('جدول  2'!#REF!+'جدول  2'!#REF!+'جدول  2'!#REF!)/('جدول  2'!#REF!+'جدول  2'!#REF!+'جدول  2'!#REF!+'جدول  2'!#REF!+'جدول  2'!#REF!+'جدول  2'!#REF!))*100</f>
        <v>#REF!</v>
      </c>
      <c r="J60" s="875" t="e">
        <f>(('جدول  2'!#REF!+'جدول  2'!#REF!+'جدول  2'!#REF!)/('جدول  2'!#REF!+'جدول  2'!#REF!+'جدول  2'!#REF!+'جدول  2'!#REF!+'جدول  2'!#REF!+'جدول  2'!#REF!))*100</f>
        <v>#REF!</v>
      </c>
      <c r="K60" s="875" t="e">
        <f>(('جدول  2'!#REF!+'جدول  2'!#REF!+'جدول  2'!#REF!)/('جدول  2'!#REF!+'جدول  2'!#REF!+'جدول  2'!#REF!+'جدول  2'!#REF!+'جدول  2'!#REF!+'جدول  2'!#REF!))*100</f>
        <v>#REF!</v>
      </c>
      <c r="L60" s="875" t="e">
        <f>(('جدول  2'!#REF!+'جدول  2'!#REF!+'جدول  2'!#REF!)/('جدول  2'!#REF!+'جدول  2'!#REF!+'جدول  2'!#REF!+'جدول  2'!#REF!+'جدول  2'!#REF!+'جدول  2'!#REF!))*100</f>
        <v>#REF!</v>
      </c>
      <c r="M60" s="876"/>
      <c r="N60" s="877" t="e">
        <f>(('جدول  2'!#REF!+'جدول  2'!#REF!+'جدول  2'!#REF!)/('جدول  2'!#REF!+'جدول  2'!#REF!+'جدول  2'!#REF!+'جدول  2'!#REF!+'جدول  2'!#REF!+'جدول  2'!#REF!))*100</f>
        <v>#REF!</v>
      </c>
      <c r="O60" s="876" t="e">
        <f>(('جدول  2'!#REF!+'جدول  2'!#REF!+'جدول  2'!#REF!)/('جدول  2'!#REF!+'جدول  2'!#REF!+'جدول  2'!#REF!+'جدول  2'!#REF!+'جدول  2'!#REF!+'جدول  2'!#REF!))*100</f>
        <v>#REF!</v>
      </c>
      <c r="P60" s="876" t="e">
        <f>(('جدول  2'!#REF!+'جدول  2'!#REF!+'جدول  2'!#REF!)/('جدول  2'!#REF!+'جدول  2'!#REF!+'جدول  2'!#REF!+'جدول  2'!#REF!+'جدول  2'!#REF!+'جدول  2'!#REF!))*100</f>
        <v>#REF!</v>
      </c>
      <c r="Q60" s="876">
        <f>(('جدول  2'!C21+'جدول  2'!C24+'جدول  2'!C25)/('جدول  2'!C39+'جدول  2'!C45+'جدول  2'!C47+'جدول  2'!C53+'جدول  2'!C61+'جدول  2'!C59))*100</f>
        <v>47.308859259943588</v>
      </c>
      <c r="R60" s="876">
        <f>(('جدول  2'!D21+'جدول  2'!D24+'جدول  2'!D25)/('جدول  2'!D39+'جدول  2'!D45+'جدول  2'!D47+'جدول  2'!D53+'جدول  2'!D61+'جدول  2'!D59))*100</f>
        <v>56.619372532068667</v>
      </c>
      <c r="S60" s="876">
        <f>(('جدول  2'!E21+'جدول  2'!E24+'جدول  2'!E25)/('جدول  2'!E39+'جدول  2'!E45+'جدول  2'!E47+'جدول  2'!E53+'جدول  2'!E61+'جدول  2'!E59))*100</f>
        <v>44.523078533583003</v>
      </c>
      <c r="T60" s="876">
        <f>(('جدول  2'!F21+'جدول  2'!F24+'جدول  2'!F25)/('جدول  2'!F39+'جدول  2'!F45+'جدول  2'!F47+'جدول  2'!F53+'جدول  2'!F61+'جدول  2'!F59))*100</f>
        <v>42.174515719480276</v>
      </c>
      <c r="U60" s="876">
        <f>(('جدول  2'!G21+'جدول  2'!G24+'جدول  2'!G25)/('جدول  2'!G39+'جدول  2'!G45+'جدول  2'!G47+'جدول  2'!G53+'جدول  2'!G61+'جدول  2'!G59))*100</f>
        <v>46.631998342827657</v>
      </c>
      <c r="V60" s="876">
        <f>(('جدول  2'!H21+'جدول  2'!H24+'جدول  2'!H25)/('جدول  2'!H39+'جدول  2'!H45+'جدول  2'!H47+'جدول  2'!H53+'جدول  2'!H61+'جدول  2'!H59))*100</f>
        <v>72.794393046492672</v>
      </c>
      <c r="W60" s="606" t="s">
        <v>1237</v>
      </c>
      <c r="X60" s="936"/>
      <c r="Y60" s="936"/>
      <c r="Z60" s="936"/>
      <c r="AA60" s="936"/>
      <c r="AB60" s="936"/>
      <c r="AC60" s="936"/>
      <c r="AD60" s="936"/>
      <c r="AE60" s="936"/>
      <c r="AF60" s="936"/>
      <c r="AG60" s="936"/>
    </row>
    <row r="61" spans="2:33" s="364" customFormat="1" ht="12.75" customHeight="1" x14ac:dyDescent="0.2">
      <c r="B61" s="605"/>
      <c r="C61" s="875"/>
      <c r="D61" s="875"/>
      <c r="E61" s="875"/>
      <c r="F61" s="875"/>
      <c r="G61" s="875"/>
      <c r="H61" s="875"/>
      <c r="I61" s="875"/>
      <c r="J61" s="875"/>
      <c r="K61" s="875"/>
      <c r="L61" s="875"/>
      <c r="M61" s="876"/>
      <c r="N61" s="877"/>
      <c r="O61" s="876"/>
      <c r="P61" s="876"/>
      <c r="Q61" s="876"/>
      <c r="R61" s="876"/>
      <c r="S61" s="876"/>
      <c r="T61" s="876"/>
      <c r="U61" s="876"/>
      <c r="V61" s="876"/>
      <c r="W61" s="606"/>
      <c r="X61" s="936"/>
      <c r="Y61" s="936"/>
      <c r="Z61" s="936"/>
      <c r="AA61" s="936"/>
      <c r="AB61" s="936"/>
      <c r="AC61" s="936"/>
      <c r="AD61" s="936"/>
      <c r="AE61" s="936"/>
      <c r="AF61" s="936"/>
      <c r="AG61" s="936"/>
    </row>
    <row r="62" spans="2:33" s="364" customFormat="1" ht="25.5" customHeight="1" x14ac:dyDescent="0.2">
      <c r="B62" s="605" t="s">
        <v>1045</v>
      </c>
      <c r="C62" s="875" t="e">
        <f>('جدول  2'!#REF!/('جدول  2'!#REF!+'جدول  2'!#REF!+'جدول  2'!#REF!))*100</f>
        <v>#REF!</v>
      </c>
      <c r="D62" s="875" t="e">
        <f>('جدول  2'!#REF!/('جدول  2'!#REF!+'جدول  2'!#REF!+'جدول  2'!#REF!))*100</f>
        <v>#REF!</v>
      </c>
      <c r="E62" s="875" t="e">
        <f>('جدول  2'!#REF!/('جدول  2'!#REF!+'جدول  2'!#REF!+'جدول  2'!#REF!))*100</f>
        <v>#REF!</v>
      </c>
      <c r="F62" s="875" t="e">
        <f>('جدول  2'!#REF!/('جدول  2'!#REF!+'جدول  2'!#REF!+'جدول  2'!#REF!))*100</f>
        <v>#REF!</v>
      </c>
      <c r="G62" s="875" t="e">
        <f>('جدول  2'!#REF!/('جدول  2'!#REF!+'جدول  2'!#REF!+'جدول  2'!#REF!))*100</f>
        <v>#REF!</v>
      </c>
      <c r="H62" s="875" t="e">
        <f>('جدول  2'!#REF!/('جدول  2'!#REF!+'جدول  2'!#REF!+'جدول  2'!#REF!))*100</f>
        <v>#REF!</v>
      </c>
      <c r="I62" s="875" t="e">
        <f>('جدول  2'!#REF!/('جدول  2'!#REF!+'جدول  2'!#REF!+'جدول  2'!#REF!))*100</f>
        <v>#REF!</v>
      </c>
      <c r="J62" s="875" t="e">
        <f>('جدول  2'!#REF!/('جدول  2'!#REF!+'جدول  2'!#REF!+'جدول  2'!#REF!))*100</f>
        <v>#REF!</v>
      </c>
      <c r="K62" s="875" t="e">
        <f>('جدول  2'!#REF!/('جدول  2'!#REF!+'جدول  2'!#REF!+'جدول  2'!#REF!))*100</f>
        <v>#REF!</v>
      </c>
      <c r="L62" s="875" t="e">
        <f>('جدول  2'!#REF!/('جدول  2'!#REF!+'جدول  2'!#REF!+'جدول  2'!#REF!))*100</f>
        <v>#REF!</v>
      </c>
      <c r="M62" s="876"/>
      <c r="N62" s="877" t="e">
        <f>('جدول  2'!#REF!/('جدول  2'!#REF!+'جدول  2'!#REF!+'جدول  2'!#REF!))*100</f>
        <v>#REF!</v>
      </c>
      <c r="O62" s="876" t="e">
        <f>('جدول  2'!#REF!/('جدول  2'!#REF!+'جدول  2'!#REF!+'جدول  2'!#REF!))*100</f>
        <v>#REF!</v>
      </c>
      <c r="P62" s="876" t="e">
        <f>('جدول  2'!#REF!/('جدول  2'!#REF!+'جدول  2'!#REF!+'جدول  2'!#REF!))*100</f>
        <v>#REF!</v>
      </c>
      <c r="Q62" s="876">
        <f>('جدول  2'!C24/('جدول  2'!C21+'جدول  2'!C25+'جدول  2'!C24))*100</f>
        <v>99.219622661685889</v>
      </c>
      <c r="R62" s="876">
        <f>('جدول  2'!D24/('جدول  2'!D21+'جدول  2'!D25+'جدول  2'!D24))*100</f>
        <v>99.336688307377827</v>
      </c>
      <c r="S62" s="876">
        <f>('جدول  2'!E24/('جدول  2'!E21+'جدول  2'!E25+'جدول  2'!E24))*100</f>
        <v>99.194719195973164</v>
      </c>
      <c r="T62" s="937">
        <f>('جدول  2'!F24/('جدول  2'!F21+'جدول  2'!F25+'جدول  2'!F24))*100</f>
        <v>98.751386318493729</v>
      </c>
      <c r="U62" s="937">
        <f>('جدول  2'!G24/('جدول  2'!G21+'جدول  2'!G25+'جدول  2'!G24))*100</f>
        <v>99.026799155931656</v>
      </c>
      <c r="V62" s="937">
        <f>('جدول  2'!H24/('جدول  2'!H21+'جدول  2'!H25+'جدول  2'!H24))*100</f>
        <v>99.336963019617741</v>
      </c>
      <c r="W62" s="606" t="s">
        <v>1046</v>
      </c>
      <c r="X62" s="936"/>
      <c r="Y62" s="936"/>
      <c r="Z62" s="936"/>
      <c r="AA62" s="936"/>
      <c r="AB62" s="936"/>
      <c r="AC62" s="936"/>
      <c r="AD62" s="936"/>
      <c r="AE62" s="936"/>
      <c r="AF62" s="936"/>
      <c r="AG62" s="936"/>
    </row>
    <row r="63" spans="2:33" s="364" customFormat="1" ht="24.75" customHeight="1" thickBot="1" x14ac:dyDescent="0.25">
      <c r="B63" s="578"/>
      <c r="C63" s="912"/>
      <c r="D63" s="912"/>
      <c r="E63" s="912"/>
      <c r="F63" s="912"/>
      <c r="G63" s="912"/>
      <c r="H63" s="912"/>
      <c r="I63" s="912"/>
      <c r="J63" s="912"/>
      <c r="K63" s="912"/>
      <c r="L63" s="913"/>
      <c r="M63" s="913"/>
      <c r="N63" s="914"/>
      <c r="O63" s="913"/>
      <c r="P63" s="945"/>
      <c r="Q63" s="913"/>
      <c r="R63" s="913"/>
      <c r="S63" s="913"/>
      <c r="T63" s="945"/>
      <c r="U63" s="945"/>
      <c r="V63" s="945"/>
      <c r="W63" s="938"/>
      <c r="X63" s="936"/>
      <c r="Y63" s="936"/>
      <c r="Z63" s="936"/>
      <c r="AA63" s="936"/>
      <c r="AB63" s="936"/>
      <c r="AC63" s="936"/>
      <c r="AD63" s="936"/>
      <c r="AE63" s="936"/>
      <c r="AF63" s="936"/>
      <c r="AG63" s="936"/>
    </row>
    <row r="64" spans="2:33" s="257" customFormat="1" ht="9" customHeight="1" thickTop="1" x14ac:dyDescent="0.7">
      <c r="C64" s="331"/>
      <c r="D64" s="331"/>
      <c r="E64" s="331"/>
      <c r="F64" s="331"/>
      <c r="G64" s="331"/>
      <c r="H64" s="331"/>
      <c r="I64" s="331"/>
      <c r="J64" s="331"/>
      <c r="K64" s="331"/>
      <c r="L64" s="331"/>
      <c r="M64" s="331"/>
      <c r="N64" s="395"/>
      <c r="O64" s="331"/>
      <c r="P64" s="331"/>
      <c r="Q64" s="331"/>
      <c r="R64" s="331"/>
      <c r="S64" s="331"/>
      <c r="T64" s="331"/>
      <c r="U64" s="331"/>
      <c r="V64" s="331"/>
      <c r="X64" s="392"/>
      <c r="Y64" s="392"/>
      <c r="Z64" s="392"/>
      <c r="AA64" s="392"/>
      <c r="AB64" s="392"/>
      <c r="AC64" s="392"/>
      <c r="AD64" s="392"/>
      <c r="AE64" s="392"/>
      <c r="AF64" s="392"/>
      <c r="AG64" s="392"/>
    </row>
    <row r="65" spans="2:28" s="189" customFormat="1" ht="23.25" x14ac:dyDescent="0.5">
      <c r="B65" s="189" t="s">
        <v>1531</v>
      </c>
      <c r="C65" s="116"/>
      <c r="D65" s="116"/>
      <c r="E65" s="116"/>
      <c r="F65" s="116"/>
      <c r="G65" s="116"/>
      <c r="H65" s="116"/>
      <c r="I65" s="116"/>
      <c r="J65" s="116"/>
      <c r="K65" s="116"/>
      <c r="L65" s="116"/>
      <c r="M65" s="116"/>
      <c r="N65" s="408"/>
      <c r="O65" s="116"/>
      <c r="P65" s="116"/>
      <c r="Q65" s="116"/>
      <c r="R65" s="116"/>
      <c r="S65" s="116"/>
      <c r="T65" s="116"/>
      <c r="U65" s="116"/>
      <c r="V65" s="116"/>
      <c r="W65" s="189" t="s">
        <v>1532</v>
      </c>
      <c r="Y65" s="409"/>
    </row>
    <row r="66" spans="2:28" s="189" customFormat="1" ht="39.75" hidden="1" customHeight="1" x14ac:dyDescent="0.5">
      <c r="B66" s="1779" t="s">
        <v>1609</v>
      </c>
      <c r="C66" s="1780"/>
      <c r="D66" s="1780"/>
      <c r="E66" s="1780"/>
      <c r="F66" s="1780"/>
      <c r="G66" s="1780"/>
      <c r="H66" s="1780"/>
      <c r="I66" s="1780"/>
      <c r="J66" s="1780"/>
      <c r="K66" s="1780"/>
      <c r="L66" s="1781" t="s">
        <v>1608</v>
      </c>
      <c r="M66" s="1781"/>
      <c r="N66" s="1781"/>
      <c r="O66" s="1781"/>
      <c r="P66" s="1781"/>
      <c r="Q66" s="1781"/>
      <c r="R66" s="1781"/>
      <c r="S66" s="1781"/>
      <c r="T66" s="1781"/>
      <c r="U66" s="1781"/>
      <c r="V66" s="1781"/>
      <c r="W66" s="1782"/>
      <c r="X66" s="410"/>
      <c r="Y66" s="410"/>
      <c r="Z66" s="410"/>
      <c r="AA66" s="410"/>
      <c r="AB66" s="410"/>
    </row>
    <row r="67" spans="2:28" s="51" customFormat="1" ht="23.25" x14ac:dyDescent="0.5">
      <c r="B67" s="145" t="s">
        <v>1439</v>
      </c>
      <c r="C67" s="116"/>
      <c r="D67" s="116"/>
      <c r="E67" s="116"/>
      <c r="F67" s="116"/>
      <c r="G67" s="116"/>
      <c r="H67" s="116"/>
      <c r="I67" s="116"/>
      <c r="J67" s="116"/>
      <c r="K67" s="116"/>
      <c r="L67" s="116"/>
      <c r="M67" s="116"/>
      <c r="N67" s="408"/>
      <c r="O67" s="116"/>
      <c r="P67" s="116"/>
      <c r="Q67" s="116"/>
      <c r="R67" s="116"/>
      <c r="S67" s="116"/>
      <c r="T67" s="116"/>
      <c r="U67" s="411"/>
      <c r="V67" s="411"/>
      <c r="W67" s="51" t="s">
        <v>1440</v>
      </c>
    </row>
    <row r="68" spans="2:28" s="257" customFormat="1" ht="30.75" x14ac:dyDescent="0.7">
      <c r="B68" s="257" t="s">
        <v>261</v>
      </c>
      <c r="C68" s="331" t="e">
        <f t="shared" ref="C68:V68" si="10">+C15+C19-C28-C32</f>
        <v>#REF!</v>
      </c>
      <c r="D68" s="331" t="e">
        <f t="shared" si="10"/>
        <v>#REF!</v>
      </c>
      <c r="E68" s="331" t="e">
        <f t="shared" si="10"/>
        <v>#REF!</v>
      </c>
      <c r="F68" s="331" t="e">
        <f t="shared" si="10"/>
        <v>#REF!</v>
      </c>
      <c r="G68" s="331" t="e">
        <f t="shared" si="10"/>
        <v>#REF!</v>
      </c>
      <c r="H68" s="331" t="e">
        <f t="shared" si="10"/>
        <v>#REF!</v>
      </c>
      <c r="I68" s="331" t="e">
        <f t="shared" si="10"/>
        <v>#REF!</v>
      </c>
      <c r="J68" s="331" t="e">
        <f t="shared" si="10"/>
        <v>#REF!</v>
      </c>
      <c r="K68" s="331" t="e">
        <f t="shared" si="10"/>
        <v>#REF!</v>
      </c>
      <c r="L68" s="331" t="e">
        <f t="shared" si="10"/>
        <v>#REF!</v>
      </c>
      <c r="M68" s="331">
        <f t="shared" si="10"/>
        <v>0</v>
      </c>
      <c r="N68" s="395" t="e">
        <f t="shared" si="10"/>
        <v>#REF!</v>
      </c>
      <c r="O68" s="331" t="e">
        <f t="shared" si="10"/>
        <v>#REF!</v>
      </c>
      <c r="P68" s="331" t="e">
        <f t="shared" si="10"/>
        <v>#REF!</v>
      </c>
      <c r="Q68" s="331" t="e">
        <f t="shared" si="10"/>
        <v>#REF!</v>
      </c>
      <c r="R68" s="331" t="e">
        <f t="shared" si="10"/>
        <v>#REF!</v>
      </c>
      <c r="S68" s="331" t="e">
        <f t="shared" si="10"/>
        <v>#REF!</v>
      </c>
      <c r="T68" s="331" t="e">
        <f t="shared" si="10"/>
        <v>#REF!</v>
      </c>
      <c r="U68" s="331" t="e">
        <f t="shared" si="10"/>
        <v>#REF!</v>
      </c>
      <c r="V68" s="331" t="e">
        <f t="shared" si="10"/>
        <v>#REF!</v>
      </c>
      <c r="W68" s="257" t="s">
        <v>289</v>
      </c>
    </row>
    <row r="69" spans="2:28" s="257" customFormat="1" ht="30.75" x14ac:dyDescent="0.7">
      <c r="C69" s="331"/>
      <c r="D69" s="331"/>
      <c r="E69" s="331"/>
      <c r="F69" s="331"/>
      <c r="G69" s="331"/>
      <c r="H69" s="331"/>
      <c r="I69" s="331"/>
      <c r="J69" s="331"/>
      <c r="K69" s="331"/>
      <c r="L69" s="331"/>
      <c r="M69" s="331"/>
      <c r="N69" s="395"/>
      <c r="O69" s="331"/>
      <c r="P69" s="399"/>
      <c r="Q69" s="331"/>
      <c r="R69" s="331"/>
      <c r="S69" s="331"/>
      <c r="T69" s="399"/>
      <c r="U69" s="331"/>
      <c r="V69" s="331"/>
    </row>
    <row r="70" spans="2:28" s="257" customFormat="1" ht="30.75" x14ac:dyDescent="0.7">
      <c r="C70" s="331"/>
      <c r="D70" s="331"/>
      <c r="E70" s="331"/>
      <c r="F70" s="331"/>
      <c r="G70" s="331"/>
      <c r="H70" s="331"/>
      <c r="I70" s="331"/>
      <c r="J70" s="331"/>
      <c r="K70" s="331"/>
      <c r="L70" s="331"/>
      <c r="M70" s="331"/>
      <c r="N70" s="395"/>
      <c r="O70" s="331"/>
      <c r="P70" s="399"/>
      <c r="Q70" s="399"/>
      <c r="R70" s="399"/>
      <c r="S70" s="399"/>
      <c r="T70" s="331"/>
      <c r="U70" s="399"/>
      <c r="V70" s="399"/>
    </row>
    <row r="71" spans="2:28" s="257" customFormat="1" ht="30.75" x14ac:dyDescent="0.7">
      <c r="C71" s="331"/>
      <c r="D71" s="331"/>
      <c r="E71" s="331"/>
      <c r="F71" s="331"/>
      <c r="G71" s="331"/>
      <c r="H71" s="331"/>
      <c r="I71" s="331"/>
      <c r="J71" s="331"/>
      <c r="K71" s="331"/>
      <c r="L71" s="331"/>
      <c r="M71" s="331"/>
      <c r="N71" s="395"/>
      <c r="O71" s="331"/>
      <c r="P71" s="331"/>
      <c r="Q71" s="331"/>
      <c r="R71" s="331"/>
      <c r="S71" s="331"/>
      <c r="T71" s="331"/>
      <c r="U71" s="331"/>
      <c r="V71" s="399"/>
    </row>
    <row r="72" spans="2:28" s="257" customFormat="1" ht="30.75" x14ac:dyDescent="0.7">
      <c r="C72" s="331"/>
      <c r="D72" s="331"/>
      <c r="E72" s="331"/>
      <c r="F72" s="331"/>
      <c r="G72" s="331"/>
      <c r="H72" s="331"/>
      <c r="I72" s="331"/>
      <c r="J72" s="331"/>
      <c r="K72" s="331"/>
      <c r="L72" s="331"/>
      <c r="M72" s="331"/>
      <c r="N72" s="395"/>
      <c r="O72" s="331"/>
      <c r="P72" s="331"/>
      <c r="Q72" s="331"/>
      <c r="R72" s="331"/>
      <c r="S72" s="331"/>
      <c r="T72" s="331"/>
      <c r="U72" s="331"/>
      <c r="V72" s="399"/>
    </row>
    <row r="73" spans="2:28" s="257" customFormat="1" ht="30.75" x14ac:dyDescent="0.7">
      <c r="C73" s="331"/>
      <c r="D73" s="331"/>
      <c r="E73" s="331"/>
      <c r="F73" s="331"/>
      <c r="G73" s="331"/>
      <c r="H73" s="331"/>
      <c r="I73" s="331"/>
      <c r="J73" s="331"/>
      <c r="K73" s="331"/>
      <c r="L73" s="331"/>
      <c r="M73" s="331"/>
      <c r="N73" s="395"/>
      <c r="O73" s="331"/>
      <c r="P73" s="331"/>
      <c r="Q73" s="331"/>
      <c r="R73" s="331"/>
      <c r="S73" s="331"/>
      <c r="T73" s="331"/>
      <c r="U73" s="331"/>
      <c r="V73" s="399"/>
    </row>
    <row r="74" spans="2:28" s="257" customFormat="1" ht="30.75" x14ac:dyDescent="0.7">
      <c r="C74" s="331"/>
      <c r="D74" s="331"/>
      <c r="E74" s="331"/>
      <c r="F74" s="331"/>
      <c r="G74" s="331"/>
      <c r="H74" s="331"/>
      <c r="I74" s="331"/>
      <c r="J74" s="331"/>
      <c r="K74" s="331"/>
      <c r="L74" s="331"/>
      <c r="M74" s="331"/>
      <c r="N74" s="395"/>
      <c r="O74" s="331"/>
      <c r="P74" s="331"/>
      <c r="Q74" s="331"/>
      <c r="R74" s="331"/>
      <c r="S74" s="331"/>
      <c r="T74" s="331"/>
      <c r="U74" s="331"/>
      <c r="V74" s="399"/>
    </row>
    <row r="75" spans="2:28" s="257" customFormat="1" ht="30.75" x14ac:dyDescent="0.7">
      <c r="C75" s="331"/>
      <c r="D75" s="331"/>
      <c r="E75" s="331"/>
      <c r="F75" s="331"/>
      <c r="G75" s="331"/>
      <c r="H75" s="331"/>
      <c r="I75" s="331"/>
      <c r="J75" s="331"/>
      <c r="K75" s="331"/>
      <c r="L75" s="331"/>
      <c r="M75" s="331"/>
      <c r="N75" s="395"/>
      <c r="O75" s="331"/>
      <c r="P75" s="331"/>
      <c r="Q75" s="331"/>
      <c r="R75" s="331"/>
      <c r="S75" s="331"/>
      <c r="T75" s="331"/>
      <c r="U75" s="331"/>
      <c r="V75" s="399"/>
    </row>
    <row r="76" spans="2:28" s="257" customFormat="1" ht="30.75" x14ac:dyDescent="0.7">
      <c r="C76" s="331"/>
      <c r="D76" s="331"/>
      <c r="E76" s="331"/>
      <c r="F76" s="331"/>
      <c r="G76" s="331"/>
      <c r="H76" s="331"/>
      <c r="I76" s="331"/>
      <c r="J76" s="331"/>
      <c r="K76" s="331"/>
      <c r="L76" s="331"/>
      <c r="M76" s="331"/>
      <c r="N76" s="395"/>
      <c r="O76" s="331"/>
      <c r="P76" s="331"/>
      <c r="Q76" s="331"/>
      <c r="R76" s="331"/>
      <c r="S76" s="331"/>
      <c r="T76" s="331"/>
      <c r="U76" s="331"/>
      <c r="V76" s="399"/>
    </row>
    <row r="77" spans="2:28" s="257" customFormat="1" ht="30.75" x14ac:dyDescent="0.7">
      <c r="C77" s="331"/>
      <c r="D77" s="331"/>
      <c r="E77" s="331"/>
      <c r="F77" s="331"/>
      <c r="G77" s="331"/>
      <c r="H77" s="331"/>
      <c r="I77" s="331"/>
      <c r="J77" s="331"/>
      <c r="K77" s="331"/>
      <c r="L77" s="331"/>
      <c r="M77" s="331"/>
      <c r="N77" s="395"/>
      <c r="O77" s="331"/>
      <c r="P77" s="331"/>
      <c r="Q77" s="331"/>
      <c r="R77" s="331"/>
      <c r="S77" s="331"/>
      <c r="T77" s="331"/>
      <c r="U77" s="331"/>
      <c r="V77" s="399"/>
    </row>
    <row r="78" spans="2:28" s="257" customFormat="1" ht="30.75" x14ac:dyDescent="0.7">
      <c r="C78" s="331"/>
      <c r="D78" s="331"/>
      <c r="E78" s="331"/>
      <c r="F78" s="331"/>
      <c r="G78" s="331"/>
      <c r="H78" s="331"/>
      <c r="I78" s="331"/>
      <c r="J78" s="331"/>
      <c r="K78" s="331"/>
      <c r="L78" s="331"/>
      <c r="M78" s="331"/>
      <c r="N78" s="395"/>
      <c r="O78" s="331"/>
      <c r="P78" s="331"/>
      <c r="Q78" s="331"/>
      <c r="R78" s="399"/>
      <c r="S78" s="331"/>
      <c r="T78" s="331"/>
      <c r="U78" s="331"/>
      <c r="V78" s="399"/>
    </row>
    <row r="79" spans="2:28" s="257" customFormat="1" ht="30.75" x14ac:dyDescent="0.7">
      <c r="C79" s="331"/>
      <c r="D79" s="331"/>
      <c r="E79" s="331"/>
      <c r="F79" s="331"/>
      <c r="G79" s="331"/>
      <c r="H79" s="331"/>
      <c r="I79" s="331"/>
      <c r="J79" s="331"/>
      <c r="K79" s="331"/>
      <c r="L79" s="331"/>
      <c r="M79" s="331"/>
      <c r="N79" s="395"/>
      <c r="O79" s="331"/>
      <c r="P79" s="331"/>
      <c r="Q79" s="331"/>
      <c r="R79" s="331"/>
      <c r="S79" s="331"/>
      <c r="T79" s="331"/>
      <c r="U79" s="331"/>
      <c r="V79" s="399"/>
    </row>
    <row r="80" spans="2:28" s="257" customFormat="1" ht="30.75" x14ac:dyDescent="0.7">
      <c r="C80" s="331"/>
      <c r="D80" s="331"/>
      <c r="E80" s="331"/>
      <c r="F80" s="331"/>
      <c r="G80" s="331"/>
      <c r="H80" s="331"/>
      <c r="I80" s="331"/>
      <c r="J80" s="331"/>
      <c r="K80" s="331"/>
      <c r="L80" s="331"/>
      <c r="M80" s="331"/>
      <c r="N80" s="395"/>
      <c r="O80" s="331"/>
      <c r="P80" s="331"/>
      <c r="Q80" s="331"/>
      <c r="R80" s="331"/>
      <c r="S80" s="331"/>
      <c r="T80" s="399"/>
      <c r="U80" s="331"/>
      <c r="V80" s="399"/>
    </row>
    <row r="81" spans="3:22" s="257" customFormat="1" ht="30.75" x14ac:dyDescent="0.7">
      <c r="C81" s="331"/>
      <c r="D81" s="331"/>
      <c r="E81" s="331"/>
      <c r="F81" s="331"/>
      <c r="G81" s="331"/>
      <c r="H81" s="331"/>
      <c r="I81" s="331"/>
      <c r="J81" s="331"/>
      <c r="K81" s="331"/>
      <c r="L81" s="331"/>
      <c r="M81" s="331"/>
      <c r="N81" s="395"/>
      <c r="O81" s="331"/>
      <c r="P81" s="331"/>
      <c r="Q81" s="399"/>
      <c r="R81" s="331"/>
      <c r="S81" s="331"/>
      <c r="T81" s="399"/>
      <c r="U81" s="331"/>
      <c r="V81" s="399"/>
    </row>
    <row r="82" spans="3:22" s="257" customFormat="1" ht="30.75" x14ac:dyDescent="0.7">
      <c r="N82" s="393"/>
      <c r="V82" s="399"/>
    </row>
    <row r="83" spans="3:22" ht="30.75" x14ac:dyDescent="0.7">
      <c r="V83" s="399"/>
    </row>
    <row r="84" spans="3:22" ht="30.75" x14ac:dyDescent="0.7">
      <c r="V84" s="399"/>
    </row>
    <row r="85" spans="3:22" ht="30.75" x14ac:dyDescent="0.7">
      <c r="V85" s="399"/>
    </row>
    <row r="86" spans="3:22" ht="30.75" x14ac:dyDescent="0.7">
      <c r="V86" s="399"/>
    </row>
    <row r="87" spans="3:22" ht="30.75" x14ac:dyDescent="0.7">
      <c r="V87" s="399"/>
    </row>
    <row r="88" spans="3:22" ht="30.75" x14ac:dyDescent="0.7">
      <c r="V88" s="399"/>
    </row>
    <row r="89" spans="3:22" ht="30.75" x14ac:dyDescent="0.7">
      <c r="V89" s="399"/>
    </row>
    <row r="90" spans="3:22" ht="30.75" x14ac:dyDescent="0.7">
      <c r="V90" s="399"/>
    </row>
    <row r="91" spans="3:22" ht="30.75" x14ac:dyDescent="0.7">
      <c r="V91" s="399"/>
    </row>
    <row r="92" spans="3:22" ht="30.75" x14ac:dyDescent="0.7">
      <c r="V92" s="399"/>
    </row>
    <row r="93" spans="3:22" ht="30.75" x14ac:dyDescent="0.7">
      <c r="V93" s="399"/>
    </row>
    <row r="94" spans="3:22" ht="30.75" x14ac:dyDescent="0.7">
      <c r="V94" s="399"/>
    </row>
    <row r="95" spans="3:22" ht="30.75" x14ac:dyDescent="0.7">
      <c r="V95" s="399"/>
    </row>
    <row r="96" spans="3:22" ht="30.75" x14ac:dyDescent="0.7">
      <c r="V96" s="399"/>
    </row>
    <row r="97" spans="22:22" ht="30.75" x14ac:dyDescent="0.7">
      <c r="V97" s="399"/>
    </row>
    <row r="98" spans="22:22" ht="30.75" x14ac:dyDescent="0.7">
      <c r="V98" s="399"/>
    </row>
    <row r="99" spans="22:22" ht="30.75" x14ac:dyDescent="0.7">
      <c r="V99" s="399"/>
    </row>
    <row r="100" spans="22:22" ht="30.75" x14ac:dyDescent="0.7">
      <c r="V100" s="399"/>
    </row>
    <row r="101" spans="22:22" ht="30.75" x14ac:dyDescent="0.7">
      <c r="V101" s="399"/>
    </row>
    <row r="102" spans="22:22" ht="30.75" x14ac:dyDescent="0.7">
      <c r="V102" s="399"/>
    </row>
    <row r="103" spans="22:22" ht="30.75" x14ac:dyDescent="0.7">
      <c r="V103" s="399"/>
    </row>
    <row r="104" spans="22:22" ht="30.75" x14ac:dyDescent="0.7">
      <c r="V104" s="399"/>
    </row>
    <row r="105" spans="22:22" ht="30.75" x14ac:dyDescent="0.7">
      <c r="V105" s="399"/>
    </row>
    <row r="106" spans="22:22" ht="30.75" x14ac:dyDescent="0.7">
      <c r="V106" s="399"/>
    </row>
    <row r="107" spans="22:22" ht="30.75" x14ac:dyDescent="0.7">
      <c r="V107" s="399"/>
    </row>
    <row r="108" spans="22:22" ht="30.75" x14ac:dyDescent="0.7">
      <c r="V108" s="399"/>
    </row>
    <row r="109" spans="22:22" ht="30.75" x14ac:dyDescent="0.7">
      <c r="V109" s="399"/>
    </row>
    <row r="110" spans="22:22" ht="30.75" x14ac:dyDescent="0.7">
      <c r="V110" s="399"/>
    </row>
    <row r="111" spans="22:22" ht="30.75" x14ac:dyDescent="0.7">
      <c r="V111" s="399"/>
    </row>
    <row r="112" spans="22:22" ht="30.75" x14ac:dyDescent="0.7">
      <c r="V112" s="399"/>
    </row>
    <row r="113" spans="22:22" ht="30.75" x14ac:dyDescent="0.7">
      <c r="V113" s="399"/>
    </row>
    <row r="114" spans="22:22" ht="30.75" x14ac:dyDescent="0.7">
      <c r="V114" s="399"/>
    </row>
    <row r="115" spans="22:22" ht="30.75" x14ac:dyDescent="0.7">
      <c r="V115" s="399"/>
    </row>
    <row r="116" spans="22:22" ht="30.75" x14ac:dyDescent="0.7">
      <c r="V116" s="399"/>
    </row>
    <row r="117" spans="22:22" ht="30.75" x14ac:dyDescent="0.7">
      <c r="V117" s="399"/>
    </row>
    <row r="118" spans="22:22" ht="30.75" x14ac:dyDescent="0.7">
      <c r="V118" s="399"/>
    </row>
    <row r="119" spans="22:22" ht="30.75" x14ac:dyDescent="0.7">
      <c r="V119" s="399"/>
    </row>
    <row r="120" spans="22:22" ht="30.75" x14ac:dyDescent="0.7">
      <c r="V120" s="399"/>
    </row>
    <row r="121" spans="22:22" ht="30.75" x14ac:dyDescent="0.7">
      <c r="V121" s="399"/>
    </row>
    <row r="122" spans="22:22" ht="30.75" x14ac:dyDescent="0.7">
      <c r="V122" s="399"/>
    </row>
    <row r="123" spans="22:22" ht="30.75" x14ac:dyDescent="0.7">
      <c r="V123" s="399"/>
    </row>
    <row r="124" spans="22:22" ht="30.75" x14ac:dyDescent="0.7">
      <c r="V124" s="399"/>
    </row>
    <row r="125" spans="22:22" ht="30.75" x14ac:dyDescent="0.7">
      <c r="V125" s="399"/>
    </row>
    <row r="126" spans="22:22" ht="30.75" x14ac:dyDescent="0.7">
      <c r="V126" s="399"/>
    </row>
    <row r="127" spans="22:22" ht="30.75" x14ac:dyDescent="0.7">
      <c r="V127" s="399"/>
    </row>
    <row r="128" spans="22:22" ht="30.75" x14ac:dyDescent="0.7">
      <c r="V128" s="399"/>
    </row>
    <row r="129" spans="22:22" ht="30.75" x14ac:dyDescent="0.7">
      <c r="V129" s="399"/>
    </row>
    <row r="130" spans="22:22" ht="30.75" x14ac:dyDescent="0.7">
      <c r="V130" s="399"/>
    </row>
    <row r="131" spans="22:22" ht="30.75" x14ac:dyDescent="0.7">
      <c r="V131" s="399"/>
    </row>
    <row r="132" spans="22:22" ht="30.75" x14ac:dyDescent="0.7">
      <c r="V132" s="399"/>
    </row>
    <row r="133" spans="22:22" ht="30.75" x14ac:dyDescent="0.7">
      <c r="V133" s="399"/>
    </row>
    <row r="134" spans="22:22" ht="30.75" x14ac:dyDescent="0.7">
      <c r="V134" s="399"/>
    </row>
    <row r="135" spans="22:22" ht="30.75" x14ac:dyDescent="0.7">
      <c r="V135" s="399"/>
    </row>
    <row r="136" spans="22:22" ht="30.75" x14ac:dyDescent="0.7">
      <c r="V136" s="399"/>
    </row>
    <row r="137" spans="22:22" ht="30.75" x14ac:dyDescent="0.7">
      <c r="V137" s="399"/>
    </row>
    <row r="138" spans="22:22" ht="30.75" x14ac:dyDescent="0.7">
      <c r="V138" s="399"/>
    </row>
    <row r="139" spans="22:22" ht="30.75" x14ac:dyDescent="0.7">
      <c r="V139" s="399"/>
    </row>
    <row r="140" spans="22:22" ht="30.75" x14ac:dyDescent="0.7">
      <c r="V140" s="399"/>
    </row>
    <row r="141" spans="22:22" ht="30.75" x14ac:dyDescent="0.7">
      <c r="V141" s="399"/>
    </row>
    <row r="142" spans="22:22" ht="30.75" x14ac:dyDescent="0.7">
      <c r="V142" s="399"/>
    </row>
    <row r="143" spans="22:22" ht="30.75" x14ac:dyDescent="0.7">
      <c r="V143" s="399"/>
    </row>
    <row r="144" spans="22:22" ht="30.75" x14ac:dyDescent="0.7">
      <c r="V144" s="399"/>
    </row>
    <row r="145" spans="22:22" ht="30.75" x14ac:dyDescent="0.7">
      <c r="V145" s="399"/>
    </row>
    <row r="146" spans="22:22" ht="30.75" x14ac:dyDescent="0.7">
      <c r="V146" s="399"/>
    </row>
    <row r="147" spans="22:22" ht="30.75" x14ac:dyDescent="0.7">
      <c r="V147" s="399"/>
    </row>
    <row r="148" spans="22:22" ht="30.75" x14ac:dyDescent="0.7">
      <c r="V148" s="399"/>
    </row>
    <row r="149" spans="22:22" ht="30.75" x14ac:dyDescent="0.7">
      <c r="V149" s="399"/>
    </row>
    <row r="150" spans="22:22" ht="30.75" x14ac:dyDescent="0.7">
      <c r="V150" s="399"/>
    </row>
    <row r="151" spans="22:22" ht="30.75" x14ac:dyDescent="0.7">
      <c r="V151" s="399"/>
    </row>
    <row r="152" spans="22:22" ht="30.75" x14ac:dyDescent="0.7">
      <c r="V152" s="399"/>
    </row>
    <row r="153" spans="22:22" ht="30.75" x14ac:dyDescent="0.7">
      <c r="V153" s="399"/>
    </row>
    <row r="154" spans="22:22" ht="30.75" x14ac:dyDescent="0.7">
      <c r="V154" s="399"/>
    </row>
    <row r="155" spans="22:22" ht="30.75" x14ac:dyDescent="0.7">
      <c r="V155" s="399"/>
    </row>
    <row r="156" spans="22:22" ht="30.75" x14ac:dyDescent="0.7">
      <c r="V156" s="399"/>
    </row>
    <row r="157" spans="22:22" ht="30.75" x14ac:dyDescent="0.7">
      <c r="V157" s="399"/>
    </row>
    <row r="158" spans="22:22" ht="30.75" x14ac:dyDescent="0.7">
      <c r="V158" s="399"/>
    </row>
    <row r="159" spans="22:22" ht="30.75" x14ac:dyDescent="0.7">
      <c r="V159" s="399"/>
    </row>
    <row r="160" spans="22:22" ht="30.75" x14ac:dyDescent="0.7">
      <c r="V160" s="399"/>
    </row>
    <row r="161" spans="22:22" ht="30.75" x14ac:dyDescent="0.7">
      <c r="V161" s="399"/>
    </row>
    <row r="162" spans="22:22" ht="30.75" x14ac:dyDescent="0.7">
      <c r="V162" s="399"/>
    </row>
    <row r="163" spans="22:22" ht="30.75" x14ac:dyDescent="0.7">
      <c r="V163" s="399"/>
    </row>
    <row r="164" spans="22:22" ht="30.75" x14ac:dyDescent="0.7">
      <c r="V164" s="399"/>
    </row>
    <row r="165" spans="22:22" ht="30.75" x14ac:dyDescent="0.7">
      <c r="V165" s="399"/>
    </row>
    <row r="166" spans="22:22" ht="30.75" x14ac:dyDescent="0.7">
      <c r="V166" s="399"/>
    </row>
    <row r="167" spans="22:22" ht="30.75" x14ac:dyDescent="0.7">
      <c r="V167" s="399"/>
    </row>
    <row r="168" spans="22:22" ht="30.75" x14ac:dyDescent="0.7">
      <c r="V168" s="399"/>
    </row>
    <row r="169" spans="22:22" ht="30.75" x14ac:dyDescent="0.7">
      <c r="V169" s="399"/>
    </row>
    <row r="170" spans="22:22" ht="30.75" x14ac:dyDescent="0.7">
      <c r="V170" s="399"/>
    </row>
    <row r="171" spans="22:22" ht="30.75" x14ac:dyDescent="0.7">
      <c r="V171" s="399"/>
    </row>
    <row r="172" spans="22:22" ht="30.75" x14ac:dyDescent="0.7">
      <c r="V172" s="399"/>
    </row>
    <row r="173" spans="22:22" ht="30.75" x14ac:dyDescent="0.7">
      <c r="V173" s="399"/>
    </row>
    <row r="174" spans="22:22" ht="30.75" x14ac:dyDescent="0.7">
      <c r="V174" s="399"/>
    </row>
    <row r="175" spans="22:22" ht="30.75" x14ac:dyDescent="0.7">
      <c r="V175" s="399"/>
    </row>
    <row r="176" spans="22:22" ht="30.75" x14ac:dyDescent="0.7">
      <c r="V176" s="399"/>
    </row>
    <row r="177" spans="22:22" ht="30.75" x14ac:dyDescent="0.7">
      <c r="V177" s="399"/>
    </row>
    <row r="178" spans="22:22" ht="30.75" x14ac:dyDescent="0.7">
      <c r="V178" s="399"/>
    </row>
    <row r="179" spans="22:22" ht="30.75" x14ac:dyDescent="0.7">
      <c r="V179" s="399"/>
    </row>
    <row r="180" spans="22:22" ht="30.75" x14ac:dyDescent="0.7">
      <c r="V180" s="399"/>
    </row>
    <row r="181" spans="22:22" ht="30.75" x14ac:dyDescent="0.7">
      <c r="V181" s="399"/>
    </row>
    <row r="182" spans="22:22" ht="30.75" x14ac:dyDescent="0.7">
      <c r="V182" s="399"/>
    </row>
    <row r="183" spans="22:22" ht="30.75" x14ac:dyDescent="0.7">
      <c r="V183" s="399"/>
    </row>
    <row r="184" spans="22:22" ht="30.75" x14ac:dyDescent="0.7">
      <c r="V184" s="399"/>
    </row>
    <row r="185" spans="22:22" ht="30.75" x14ac:dyDescent="0.7">
      <c r="V185" s="399"/>
    </row>
    <row r="186" spans="22:22" ht="30.75" x14ac:dyDescent="0.7">
      <c r="V186" s="399"/>
    </row>
    <row r="187" spans="22:22" ht="30.75" x14ac:dyDescent="0.7">
      <c r="V187" s="399"/>
    </row>
    <row r="188" spans="22:22" ht="30.75" x14ac:dyDescent="0.7">
      <c r="V188" s="399"/>
    </row>
    <row r="189" spans="22:22" ht="30.75" x14ac:dyDescent="0.7">
      <c r="V189" s="399"/>
    </row>
    <row r="190" spans="22:22" ht="30.75" x14ac:dyDescent="0.7">
      <c r="V190" s="399"/>
    </row>
    <row r="191" spans="22:22" ht="30.75" x14ac:dyDescent="0.7">
      <c r="V191" s="399"/>
    </row>
    <row r="192" spans="22:22" ht="30.75" x14ac:dyDescent="0.7">
      <c r="V192" s="399"/>
    </row>
    <row r="193" spans="22:22" ht="30.75" x14ac:dyDescent="0.7">
      <c r="V193" s="399"/>
    </row>
    <row r="194" spans="22:22" ht="30.75" x14ac:dyDescent="0.7">
      <c r="V194" s="399"/>
    </row>
    <row r="195" spans="22:22" ht="30.75" x14ac:dyDescent="0.7">
      <c r="V195" s="399"/>
    </row>
    <row r="196" spans="22:22" ht="30.75" x14ac:dyDescent="0.7">
      <c r="V196" s="399"/>
    </row>
    <row r="197" spans="22:22" ht="30.75" x14ac:dyDescent="0.7">
      <c r="V197" s="399"/>
    </row>
    <row r="198" spans="22:22" ht="30.75" x14ac:dyDescent="0.7">
      <c r="V198" s="399"/>
    </row>
    <row r="199" spans="22:22" ht="30.75" x14ac:dyDescent="0.7">
      <c r="V199" s="399"/>
    </row>
    <row r="200" spans="22:22" ht="30.75" x14ac:dyDescent="0.7">
      <c r="V200" s="399"/>
    </row>
    <row r="201" spans="22:22" ht="30.75" x14ac:dyDescent="0.7">
      <c r="V201" s="399"/>
    </row>
    <row r="202" spans="22:22" ht="30.75" x14ac:dyDescent="0.7">
      <c r="V202" s="399"/>
    </row>
    <row r="203" spans="22:22" ht="30.75" x14ac:dyDescent="0.7">
      <c r="V203" s="399"/>
    </row>
    <row r="204" spans="22:22" ht="30.75" x14ac:dyDescent="0.7">
      <c r="V204" s="399"/>
    </row>
    <row r="205" spans="22:22" ht="30.75" x14ac:dyDescent="0.7">
      <c r="V205" s="399"/>
    </row>
    <row r="206" spans="22:22" ht="30.75" x14ac:dyDescent="0.7">
      <c r="V206" s="399"/>
    </row>
    <row r="207" spans="22:22" ht="30.75" x14ac:dyDescent="0.7">
      <c r="V207" s="399"/>
    </row>
    <row r="208" spans="22:22" ht="30.75" x14ac:dyDescent="0.7">
      <c r="V208" s="399"/>
    </row>
    <row r="209" spans="22:22" ht="30.75" x14ac:dyDescent="0.7">
      <c r="V209" s="399"/>
    </row>
    <row r="210" spans="22:22" ht="30.75" x14ac:dyDescent="0.7">
      <c r="V210" s="399"/>
    </row>
    <row r="211" spans="22:22" ht="30.75" x14ac:dyDescent="0.7">
      <c r="V211" s="399"/>
    </row>
    <row r="212" spans="22:22" ht="30.75" x14ac:dyDescent="0.7">
      <c r="V212" s="399"/>
    </row>
    <row r="213" spans="22:22" ht="30.75" x14ac:dyDescent="0.7">
      <c r="V213" s="399"/>
    </row>
    <row r="214" spans="22:22" ht="30.75" x14ac:dyDescent="0.7">
      <c r="V214" s="399"/>
    </row>
    <row r="215" spans="22:22" ht="30.75" x14ac:dyDescent="0.7">
      <c r="V215" s="399"/>
    </row>
    <row r="216" spans="22:22" ht="30.75" x14ac:dyDescent="0.7">
      <c r="V216" s="399"/>
    </row>
    <row r="217" spans="22:22" ht="30.75" x14ac:dyDescent="0.7">
      <c r="V217" s="399"/>
    </row>
    <row r="218" spans="22:22" ht="30.75" x14ac:dyDescent="0.7">
      <c r="V218" s="399"/>
    </row>
    <row r="219" spans="22:22" ht="30.75" x14ac:dyDescent="0.7">
      <c r="V219" s="399"/>
    </row>
    <row r="220" spans="22:22" ht="30.75" x14ac:dyDescent="0.7">
      <c r="V220" s="399"/>
    </row>
    <row r="221" spans="22:22" ht="30.75" x14ac:dyDescent="0.7">
      <c r="V221" s="399"/>
    </row>
    <row r="222" spans="22:22" ht="30.75" x14ac:dyDescent="0.7">
      <c r="V222" s="399"/>
    </row>
    <row r="223" spans="22:22" ht="30.75" x14ac:dyDescent="0.7">
      <c r="V223" s="399"/>
    </row>
    <row r="224" spans="22:22" ht="30.75" x14ac:dyDescent="0.7">
      <c r="V224" s="399"/>
    </row>
    <row r="225" spans="22:22" ht="30.75" x14ac:dyDescent="0.7">
      <c r="V225" s="399"/>
    </row>
    <row r="226" spans="22:22" ht="30.75" x14ac:dyDescent="0.7">
      <c r="V226" s="399"/>
    </row>
    <row r="227" spans="22:22" ht="30.75" x14ac:dyDescent="0.7">
      <c r="V227" s="399"/>
    </row>
    <row r="228" spans="22:22" ht="30.75" x14ac:dyDescent="0.7">
      <c r="V228" s="399"/>
    </row>
    <row r="229" spans="22:22" ht="30.75" x14ac:dyDescent="0.7">
      <c r="V229" s="399"/>
    </row>
    <row r="230" spans="22:22" ht="30.75" x14ac:dyDescent="0.7">
      <c r="V230" s="399"/>
    </row>
    <row r="231" spans="22:22" ht="30.75" x14ac:dyDescent="0.7">
      <c r="V231" s="399"/>
    </row>
    <row r="232" spans="22:22" ht="30.75" x14ac:dyDescent="0.7">
      <c r="V232" s="399"/>
    </row>
    <row r="233" spans="22:22" ht="30.75" x14ac:dyDescent="0.7">
      <c r="V233" s="399"/>
    </row>
    <row r="234" spans="22:22" ht="30.75" x14ac:dyDescent="0.7">
      <c r="V234" s="399"/>
    </row>
    <row r="235" spans="22:22" ht="30.75" x14ac:dyDescent="0.7">
      <c r="V235" s="399"/>
    </row>
    <row r="236" spans="22:22" ht="30.75" x14ac:dyDescent="0.7">
      <c r="V236" s="399"/>
    </row>
    <row r="237" spans="22:22" ht="30.75" x14ac:dyDescent="0.7">
      <c r="V237" s="399"/>
    </row>
    <row r="238" spans="22:22" ht="30.75" x14ac:dyDescent="0.7">
      <c r="V238" s="399"/>
    </row>
    <row r="239" spans="22:22" ht="30.75" x14ac:dyDescent="0.7">
      <c r="V239" s="399"/>
    </row>
    <row r="240" spans="22:22" ht="30.75" x14ac:dyDescent="0.7">
      <c r="V240" s="399"/>
    </row>
    <row r="241" spans="22:22" ht="30.75" x14ac:dyDescent="0.7">
      <c r="V241" s="399"/>
    </row>
    <row r="242" spans="22:22" ht="30.75" x14ac:dyDescent="0.7">
      <c r="V242" s="399"/>
    </row>
    <row r="243" spans="22:22" ht="30.75" x14ac:dyDescent="0.7">
      <c r="V243" s="399"/>
    </row>
    <row r="244" spans="22:22" ht="30.75" x14ac:dyDescent="0.7">
      <c r="V244" s="399"/>
    </row>
    <row r="245" spans="22:22" ht="30.75" x14ac:dyDescent="0.7">
      <c r="V245" s="399"/>
    </row>
    <row r="246" spans="22:22" ht="30.75" x14ac:dyDescent="0.7">
      <c r="V246" s="399"/>
    </row>
    <row r="247" spans="22:22" ht="30.75" x14ac:dyDescent="0.7">
      <c r="V247" s="399"/>
    </row>
    <row r="248" spans="22:22" ht="30.75" x14ac:dyDescent="0.7">
      <c r="V248" s="399"/>
    </row>
    <row r="249" spans="22:22" ht="30.75" x14ac:dyDescent="0.7">
      <c r="V249" s="399"/>
    </row>
    <row r="250" spans="22:22" ht="30.75" x14ac:dyDescent="0.7">
      <c r="V250" s="399"/>
    </row>
    <row r="251" spans="22:22" ht="30.75" x14ac:dyDescent="0.7">
      <c r="V251" s="399"/>
    </row>
    <row r="252" spans="22:22" ht="30.75" x14ac:dyDescent="0.7">
      <c r="V252" s="399"/>
    </row>
    <row r="253" spans="22:22" ht="30.75" x14ac:dyDescent="0.7">
      <c r="V253" s="399"/>
    </row>
    <row r="254" spans="22:22" ht="30.75" x14ac:dyDescent="0.7">
      <c r="V254" s="399"/>
    </row>
    <row r="255" spans="22:22" ht="30.75" x14ac:dyDescent="0.7">
      <c r="V255" s="399"/>
    </row>
    <row r="256" spans="22:22" ht="30.75" x14ac:dyDescent="0.7">
      <c r="V256" s="399"/>
    </row>
    <row r="257" spans="22:22" ht="30.75" x14ac:dyDescent="0.7">
      <c r="V257" s="399"/>
    </row>
    <row r="258" spans="22:22" ht="30.75" x14ac:dyDescent="0.7">
      <c r="V258" s="399"/>
    </row>
    <row r="259" spans="22:22" ht="30.75" x14ac:dyDescent="0.7">
      <c r="V259" s="399"/>
    </row>
    <row r="260" spans="22:22" ht="30.75" x14ac:dyDescent="0.7">
      <c r="V260" s="399"/>
    </row>
    <row r="261" spans="22:22" ht="30.75" x14ac:dyDescent="0.7">
      <c r="V261" s="399"/>
    </row>
    <row r="262" spans="22:22" ht="30.75" x14ac:dyDescent="0.7">
      <c r="V262" s="399"/>
    </row>
    <row r="263" spans="22:22" ht="30.75" x14ac:dyDescent="0.7">
      <c r="V263" s="399"/>
    </row>
    <row r="264" spans="22:22" ht="30.75" x14ac:dyDescent="0.7">
      <c r="V264" s="399"/>
    </row>
    <row r="265" spans="22:22" ht="30.75" x14ac:dyDescent="0.7">
      <c r="V265" s="399"/>
    </row>
    <row r="266" spans="22:22" ht="30.75" x14ac:dyDescent="0.7">
      <c r="V266" s="399"/>
    </row>
    <row r="267" spans="22:22" ht="30.75" x14ac:dyDescent="0.7">
      <c r="V267" s="399"/>
    </row>
    <row r="268" spans="22:22" ht="30.75" x14ac:dyDescent="0.7">
      <c r="V268" s="399"/>
    </row>
    <row r="269" spans="22:22" ht="30.75" x14ac:dyDescent="0.7">
      <c r="V269" s="399"/>
    </row>
    <row r="270" spans="22:22" ht="30.75" x14ac:dyDescent="0.7">
      <c r="V270" s="399"/>
    </row>
    <row r="271" spans="22:22" ht="30.75" x14ac:dyDescent="0.7">
      <c r="V271" s="399"/>
    </row>
    <row r="272" spans="22:22" ht="30.75" x14ac:dyDescent="0.7">
      <c r="V272" s="399"/>
    </row>
    <row r="273" spans="22:22" ht="30.75" x14ac:dyDescent="0.7">
      <c r="V273" s="399"/>
    </row>
    <row r="274" spans="22:22" ht="30.75" x14ac:dyDescent="0.7">
      <c r="V274" s="399"/>
    </row>
  </sheetData>
  <mergeCells count="24">
    <mergeCell ref="B66:K66"/>
    <mergeCell ref="L66:W66"/>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20" width="16.28515625" style="48" customWidth="1"/>
    <col min="21" max="21" width="70.85546875" style="37" customWidth="1"/>
    <col min="22" max="22" width="17.140625" style="48" bestFit="1" customWidth="1"/>
    <col min="23" max="23" width="13.28515625" style="48" bestFit="1" customWidth="1"/>
    <col min="24" max="24" width="9.140625" style="48"/>
    <col min="25" max="28" width="9.140625" style="48" customWidth="1"/>
    <col min="29" max="29" width="12.42578125" style="48" customWidth="1"/>
    <col min="30" max="37" width="9.140625" style="48"/>
    <col min="38" max="38" width="11" style="48" bestFit="1" customWidth="1"/>
    <col min="39" max="39" width="9.140625" style="48"/>
    <col min="40" max="40" width="14.140625" style="48" customWidth="1"/>
    <col min="41" max="16384" width="9.140625" style="48"/>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553" customFormat="1" ht="36.75" x14ac:dyDescent="0.85">
      <c r="B4" s="1771" t="s">
        <v>1785</v>
      </c>
      <c r="C4" s="1771"/>
      <c r="D4" s="1771"/>
      <c r="E4" s="1771"/>
      <c r="F4" s="1771"/>
      <c r="G4" s="1771"/>
      <c r="H4" s="1771"/>
      <c r="I4" s="1771"/>
      <c r="J4" s="1771"/>
      <c r="K4" s="1771"/>
      <c r="L4" s="1763" t="s">
        <v>1784</v>
      </c>
      <c r="M4" s="1763"/>
      <c r="N4" s="1763"/>
      <c r="O4" s="1763"/>
      <c r="P4" s="1763"/>
      <c r="Q4" s="1763"/>
      <c r="R4" s="1763"/>
      <c r="S4" s="1763"/>
      <c r="T4" s="1763"/>
      <c r="U4" s="1763"/>
      <c r="V4" s="467"/>
      <c r="W4" s="467"/>
      <c r="X4" s="467"/>
      <c r="Y4" s="467"/>
      <c r="Z4" s="467"/>
      <c r="AA4" s="467"/>
      <c r="AB4" s="467"/>
      <c r="AC4" s="467"/>
      <c r="AD4" s="467"/>
      <c r="AE4" s="467"/>
      <c r="AF4" s="467"/>
      <c r="AG4" s="467"/>
    </row>
    <row r="5" spans="1:40" s="76" customFormat="1" ht="19.5" customHeight="1" x14ac:dyDescent="0.65">
      <c r="B5" s="75"/>
      <c r="C5" s="75"/>
      <c r="D5" s="1516"/>
      <c r="E5" s="1516"/>
      <c r="F5" s="1516"/>
      <c r="G5" s="1516"/>
      <c r="H5" s="1516"/>
      <c r="I5" s="75"/>
      <c r="J5" s="75"/>
      <c r="K5" s="75"/>
      <c r="L5" s="75"/>
      <c r="M5" s="75"/>
      <c r="N5" s="75"/>
      <c r="O5" s="75"/>
      <c r="P5" s="75"/>
      <c r="Q5" s="75"/>
      <c r="R5" s="75"/>
      <c r="S5" s="75"/>
      <c r="T5" s="75"/>
      <c r="U5" s="75"/>
    </row>
    <row r="6" spans="1:40" s="76" customFormat="1" ht="19.5" customHeight="1" x14ac:dyDescent="0.65">
      <c r="B6" s="75"/>
      <c r="C6" s="1516"/>
      <c r="D6" s="1516"/>
      <c r="E6" s="1516"/>
      <c r="F6" s="1516"/>
      <c r="G6" s="1516"/>
      <c r="H6" s="1516"/>
      <c r="I6" s="75"/>
      <c r="J6" s="75"/>
      <c r="K6" s="75"/>
      <c r="L6" s="75"/>
      <c r="M6" s="75"/>
      <c r="N6" s="75"/>
      <c r="O6" s="75"/>
      <c r="P6" s="75"/>
      <c r="Q6" s="75"/>
      <c r="R6" s="75"/>
      <c r="S6" s="75"/>
      <c r="T6" s="75"/>
      <c r="U6" s="75"/>
    </row>
    <row r="7" spans="1:40" s="416" customFormat="1" ht="22.5" x14ac:dyDescent="0.5">
      <c r="B7" s="354" t="s">
        <v>1720</v>
      </c>
      <c r="C7" s="471"/>
      <c r="D7" s="471"/>
      <c r="E7" s="471"/>
      <c r="F7" s="471"/>
      <c r="G7" s="471"/>
      <c r="H7" s="471"/>
      <c r="U7" s="228" t="s">
        <v>1724</v>
      </c>
    </row>
    <row r="8" spans="1:40"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40" s="1496" customFormat="1" ht="25.5" customHeight="1" thickTop="1" x14ac:dyDescent="0.7">
      <c r="A9" s="257"/>
      <c r="B9" s="1768" t="s">
        <v>885</v>
      </c>
      <c r="C9" s="1758">
        <v>2014</v>
      </c>
      <c r="D9" s="1758">
        <v>2015</v>
      </c>
      <c r="E9" s="1758">
        <v>2016</v>
      </c>
      <c r="F9" s="1758">
        <v>2017</v>
      </c>
      <c r="G9" s="1758">
        <v>2018</v>
      </c>
      <c r="H9" s="1758">
        <v>2019</v>
      </c>
      <c r="I9" s="1786">
        <v>2019</v>
      </c>
      <c r="J9" s="1787"/>
      <c r="K9" s="1788"/>
      <c r="L9" s="1783">
        <v>2019</v>
      </c>
      <c r="M9" s="1784"/>
      <c r="N9" s="1784"/>
      <c r="O9" s="1784"/>
      <c r="P9" s="1784"/>
      <c r="Q9" s="1784"/>
      <c r="R9" s="1784"/>
      <c r="S9" s="1784"/>
      <c r="T9" s="1785"/>
      <c r="U9" s="1765" t="s">
        <v>884</v>
      </c>
    </row>
    <row r="10" spans="1:40" s="257" customFormat="1" ht="22.5" customHeight="1" x14ac:dyDescent="0.7">
      <c r="B10" s="1769"/>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89"/>
    </row>
    <row r="11" spans="1:40" s="337" customFormat="1" ht="22.5" customHeight="1" x14ac:dyDescent="0.7">
      <c r="A11" s="257"/>
      <c r="B11" s="1770"/>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90"/>
    </row>
    <row r="12" spans="1:40" s="338" customFormat="1" ht="13.5" customHeight="1" x14ac:dyDescent="0.7">
      <c r="B12" s="339"/>
      <c r="C12" s="352"/>
      <c r="D12" s="352"/>
      <c r="E12" s="352"/>
      <c r="F12" s="352"/>
      <c r="G12" s="352"/>
      <c r="H12" s="352"/>
      <c r="I12" s="419"/>
      <c r="J12" s="420"/>
      <c r="K12" s="420"/>
      <c r="L12" s="420"/>
      <c r="M12" s="420"/>
      <c r="N12" s="420"/>
      <c r="O12" s="420"/>
      <c r="P12" s="420"/>
      <c r="Q12" s="420"/>
      <c r="R12" s="420"/>
      <c r="S12" s="420"/>
      <c r="T12" s="421"/>
      <c r="U12" s="353"/>
    </row>
    <row r="13" spans="1:40" s="359" customFormat="1" ht="24.95" customHeight="1" x14ac:dyDescent="0.2">
      <c r="A13" s="364"/>
      <c r="B13" s="454" t="s">
        <v>7</v>
      </c>
      <c r="C13" s="619"/>
      <c r="D13" s="619"/>
      <c r="E13" s="619"/>
      <c r="F13" s="619"/>
      <c r="G13" s="619"/>
      <c r="H13" s="619"/>
      <c r="I13" s="856"/>
      <c r="J13" s="854"/>
      <c r="K13" s="854"/>
      <c r="L13" s="854"/>
      <c r="M13" s="854"/>
      <c r="N13" s="854"/>
      <c r="O13" s="854"/>
      <c r="P13" s="854"/>
      <c r="Q13" s="854"/>
      <c r="R13" s="854"/>
      <c r="S13" s="854"/>
      <c r="T13" s="857"/>
      <c r="U13" s="378" t="s">
        <v>378</v>
      </c>
    </row>
    <row r="14" spans="1:40" s="359" customFormat="1" ht="13.5" customHeight="1" x14ac:dyDescent="0.2">
      <c r="B14" s="453"/>
      <c r="C14" s="955"/>
      <c r="D14" s="955"/>
      <c r="E14" s="955"/>
      <c r="F14" s="955"/>
      <c r="G14" s="955"/>
      <c r="H14" s="955"/>
      <c r="I14" s="956"/>
      <c r="J14" s="957"/>
      <c r="K14" s="957"/>
      <c r="L14" s="957"/>
      <c r="M14" s="957"/>
      <c r="N14" s="957"/>
      <c r="O14" s="957"/>
      <c r="P14" s="957"/>
      <c r="Q14" s="957"/>
      <c r="R14" s="957"/>
      <c r="S14" s="957"/>
      <c r="T14" s="958"/>
      <c r="U14" s="604"/>
    </row>
    <row r="15" spans="1:40" s="359" customFormat="1" ht="24.95" customHeight="1" x14ac:dyDescent="0.2">
      <c r="A15" s="1547"/>
      <c r="B15" s="453" t="s">
        <v>8</v>
      </c>
      <c r="C15" s="860">
        <v>430561.2511793492</v>
      </c>
      <c r="D15" s="860">
        <v>646426.67522117204</v>
      </c>
      <c r="E15" s="860">
        <v>1044398.472149483</v>
      </c>
      <c r="F15" s="860">
        <v>881980.79910431104</v>
      </c>
      <c r="G15" s="860">
        <v>871497.2086756269</v>
      </c>
      <c r="H15" s="860">
        <v>777610.74221183825</v>
      </c>
      <c r="I15" s="773">
        <v>859573.96370526089</v>
      </c>
      <c r="J15" s="771">
        <v>870382.67447836115</v>
      </c>
      <c r="K15" s="771">
        <v>853047.48033067863</v>
      </c>
      <c r="L15" s="771">
        <v>834931.25374292256</v>
      </c>
      <c r="M15" s="771">
        <v>838926.54420915991</v>
      </c>
      <c r="N15" s="771">
        <v>849348.94951328402</v>
      </c>
      <c r="O15" s="771">
        <v>820687.82566020754</v>
      </c>
      <c r="P15" s="771">
        <v>808266.33182221011</v>
      </c>
      <c r="Q15" s="771">
        <v>769969.30716916721</v>
      </c>
      <c r="R15" s="771">
        <v>780305.2102245728</v>
      </c>
      <c r="S15" s="771">
        <v>782069.69140988914</v>
      </c>
      <c r="T15" s="772">
        <v>777610.74221183825</v>
      </c>
      <c r="U15" s="604" t="s">
        <v>379</v>
      </c>
      <c r="V15" s="880"/>
      <c r="W15" s="880"/>
      <c r="X15" s="880"/>
      <c r="Y15" s="880"/>
      <c r="Z15" s="880"/>
      <c r="AA15" s="880"/>
      <c r="AB15" s="880"/>
      <c r="AC15" s="880"/>
      <c r="AD15" s="880"/>
      <c r="AE15" s="880"/>
      <c r="AF15" s="880"/>
      <c r="AG15" s="880"/>
      <c r="AH15" s="880"/>
      <c r="AI15" s="880"/>
      <c r="AJ15" s="880"/>
      <c r="AK15" s="880"/>
      <c r="AL15" s="880"/>
      <c r="AM15" s="362"/>
      <c r="AN15" s="362"/>
    </row>
    <row r="16" spans="1:40" s="364" customFormat="1" ht="24.95" customHeight="1" x14ac:dyDescent="0.2">
      <c r="A16" s="1547"/>
      <c r="B16" s="605" t="s">
        <v>173</v>
      </c>
      <c r="C16" s="864">
        <v>14567.013548509998</v>
      </c>
      <c r="D16" s="864">
        <v>24392.853378949996</v>
      </c>
      <c r="E16" s="864">
        <v>41581.421628469994</v>
      </c>
      <c r="F16" s="864">
        <v>46212.285310620005</v>
      </c>
      <c r="G16" s="864">
        <v>38894.988327519997</v>
      </c>
      <c r="H16" s="864">
        <v>36296.503793099997</v>
      </c>
      <c r="I16" s="770">
        <v>38047.563969899995</v>
      </c>
      <c r="J16" s="768">
        <v>39468.981380090001</v>
      </c>
      <c r="K16" s="768">
        <v>35921.578114810007</v>
      </c>
      <c r="L16" s="768">
        <v>32914.107206230001</v>
      </c>
      <c r="M16" s="768">
        <v>33150.296335619998</v>
      </c>
      <c r="N16" s="768">
        <v>35008.688071610006</v>
      </c>
      <c r="O16" s="768">
        <v>37943.432304779999</v>
      </c>
      <c r="P16" s="768">
        <v>40878.744421820003</v>
      </c>
      <c r="Q16" s="768">
        <v>45652.077855269999</v>
      </c>
      <c r="R16" s="768">
        <v>40240.602973880006</v>
      </c>
      <c r="S16" s="768">
        <v>39169.349612279999</v>
      </c>
      <c r="T16" s="769">
        <v>36296.503793099997</v>
      </c>
      <c r="U16" s="606" t="s">
        <v>886</v>
      </c>
      <c r="V16" s="880"/>
      <c r="W16" s="880"/>
      <c r="X16" s="880"/>
      <c r="Y16" s="880"/>
      <c r="Z16" s="880"/>
      <c r="AA16" s="880"/>
      <c r="AB16" s="880"/>
      <c r="AC16" s="880"/>
      <c r="AD16" s="880"/>
      <c r="AE16" s="880"/>
      <c r="AF16" s="880"/>
      <c r="AG16" s="880"/>
      <c r="AH16" s="880"/>
      <c r="AI16" s="880"/>
      <c r="AJ16" s="880"/>
      <c r="AK16" s="880"/>
      <c r="AL16" s="880"/>
      <c r="AM16" s="362"/>
      <c r="AN16" s="362"/>
    </row>
    <row r="17" spans="1:40" s="364" customFormat="1" ht="24.95" customHeight="1" x14ac:dyDescent="0.2">
      <c r="A17" s="1547"/>
      <c r="B17" s="605" t="s">
        <v>950</v>
      </c>
      <c r="C17" s="864">
        <v>359028.9112086512</v>
      </c>
      <c r="D17" s="864">
        <v>544145.15667505842</v>
      </c>
      <c r="E17" s="864">
        <v>938087.34609286673</v>
      </c>
      <c r="F17" s="864">
        <v>798003.01889561233</v>
      </c>
      <c r="G17" s="864">
        <v>779043.81346647465</v>
      </c>
      <c r="H17" s="864">
        <v>703406.40002360998</v>
      </c>
      <c r="I17" s="770">
        <v>766674.74514386407</v>
      </c>
      <c r="J17" s="768">
        <v>777933.87899502064</v>
      </c>
      <c r="K17" s="768">
        <v>764465.51391983544</v>
      </c>
      <c r="L17" s="768">
        <v>748853.77888844651</v>
      </c>
      <c r="M17" s="768">
        <v>757391.45620836644</v>
      </c>
      <c r="N17" s="768">
        <v>769497.30835427658</v>
      </c>
      <c r="O17" s="768">
        <v>740239.46397727961</v>
      </c>
      <c r="P17" s="768">
        <v>724721.6101352534</v>
      </c>
      <c r="Q17" s="768">
        <v>681543.12694053457</v>
      </c>
      <c r="R17" s="768">
        <v>697053.50318557117</v>
      </c>
      <c r="S17" s="768">
        <v>706190.17737942864</v>
      </c>
      <c r="T17" s="769">
        <v>703406.40002360998</v>
      </c>
      <c r="U17" s="987" t="s">
        <v>1455</v>
      </c>
      <c r="V17" s="880"/>
      <c r="W17" s="880"/>
      <c r="X17" s="880"/>
      <c r="Y17" s="880"/>
      <c r="Z17" s="880"/>
      <c r="AA17" s="880"/>
      <c r="AB17" s="880"/>
      <c r="AC17" s="880"/>
      <c r="AD17" s="880"/>
      <c r="AE17" s="880"/>
      <c r="AF17" s="880"/>
      <c r="AG17" s="880"/>
      <c r="AH17" s="880"/>
      <c r="AI17" s="880"/>
      <c r="AJ17" s="880"/>
      <c r="AK17" s="880"/>
      <c r="AL17" s="880"/>
      <c r="AM17" s="362"/>
      <c r="AN17" s="362"/>
    </row>
    <row r="18" spans="1:40" s="364" customFormat="1" ht="24.95" customHeight="1" x14ac:dyDescent="0.2">
      <c r="A18" s="1547"/>
      <c r="B18" s="605" t="s">
        <v>156</v>
      </c>
      <c r="C18" s="864">
        <v>56965.326422188002</v>
      </c>
      <c r="D18" s="864">
        <v>77888.665167163519</v>
      </c>
      <c r="E18" s="864">
        <v>64729.704428146339</v>
      </c>
      <c r="F18" s="864">
        <v>37765.494898078599</v>
      </c>
      <c r="G18" s="864">
        <v>53558.406881632269</v>
      </c>
      <c r="H18" s="864">
        <v>37907.838395128179</v>
      </c>
      <c r="I18" s="770">
        <v>54851.654591496903</v>
      </c>
      <c r="J18" s="768">
        <v>52979.814103250414</v>
      </c>
      <c r="K18" s="768">
        <v>52660.388296033248</v>
      </c>
      <c r="L18" s="768">
        <v>53163.36764824616</v>
      </c>
      <c r="M18" s="768">
        <v>48384.791665173529</v>
      </c>
      <c r="N18" s="768">
        <v>44842.953087397436</v>
      </c>
      <c r="O18" s="768">
        <v>42504.929378147848</v>
      </c>
      <c r="P18" s="768">
        <v>42665.977265136768</v>
      </c>
      <c r="Q18" s="768">
        <v>42774.102373362592</v>
      </c>
      <c r="R18" s="768">
        <v>43011.10406512161</v>
      </c>
      <c r="S18" s="768">
        <v>36710.164418180422</v>
      </c>
      <c r="T18" s="769">
        <v>37907.838395128179</v>
      </c>
      <c r="U18" s="606" t="s">
        <v>382</v>
      </c>
      <c r="V18" s="880"/>
      <c r="W18" s="880"/>
      <c r="X18" s="880"/>
      <c r="Y18" s="880"/>
      <c r="Z18" s="880"/>
      <c r="AA18" s="880"/>
      <c r="AB18" s="880"/>
      <c r="AC18" s="880"/>
      <c r="AD18" s="880"/>
      <c r="AE18" s="880"/>
      <c r="AF18" s="880"/>
      <c r="AG18" s="880"/>
      <c r="AH18" s="880"/>
      <c r="AI18" s="880"/>
      <c r="AJ18" s="880"/>
      <c r="AK18" s="880"/>
      <c r="AL18" s="880"/>
      <c r="AM18" s="362"/>
      <c r="AN18" s="362"/>
    </row>
    <row r="19" spans="1:40" s="359" customFormat="1" ht="12" customHeight="1" x14ac:dyDescent="0.2">
      <c r="A19" s="1547"/>
      <c r="B19" s="453"/>
      <c r="C19" s="860"/>
      <c r="D19" s="860"/>
      <c r="E19" s="860"/>
      <c r="F19" s="860"/>
      <c r="G19" s="860"/>
      <c r="H19" s="860"/>
      <c r="I19" s="773"/>
      <c r="J19" s="771"/>
      <c r="K19" s="771"/>
      <c r="L19" s="771"/>
      <c r="M19" s="771"/>
      <c r="N19" s="771"/>
      <c r="O19" s="771"/>
      <c r="P19" s="771"/>
      <c r="Q19" s="771"/>
      <c r="R19" s="771"/>
      <c r="S19" s="771"/>
      <c r="T19" s="772"/>
      <c r="U19" s="604"/>
      <c r="V19" s="880"/>
      <c r="W19" s="880"/>
      <c r="X19" s="880"/>
      <c r="Y19" s="880"/>
      <c r="Z19" s="880"/>
      <c r="AA19" s="880"/>
      <c r="AB19" s="880"/>
      <c r="AC19" s="880"/>
      <c r="AD19" s="880"/>
      <c r="AE19" s="880"/>
      <c r="AF19" s="880"/>
      <c r="AG19" s="880"/>
      <c r="AH19" s="880"/>
      <c r="AI19" s="880"/>
      <c r="AJ19" s="880"/>
      <c r="AK19" s="880"/>
      <c r="AL19" s="880"/>
      <c r="AM19" s="362"/>
      <c r="AN19" s="362"/>
    </row>
    <row r="20" spans="1:40" s="359" customFormat="1" ht="24.95" customHeight="1" x14ac:dyDescent="0.2">
      <c r="A20" s="1547"/>
      <c r="B20" s="453" t="s">
        <v>9</v>
      </c>
      <c r="C20" s="860">
        <v>525769.74041375623</v>
      </c>
      <c r="D20" s="860">
        <v>645305.75882865069</v>
      </c>
      <c r="E20" s="860">
        <v>675611.5099696992</v>
      </c>
      <c r="F20" s="860">
        <v>901801.10378433869</v>
      </c>
      <c r="G20" s="860">
        <v>1302007.2379509376</v>
      </c>
      <c r="H20" s="860">
        <v>1728346.291931675</v>
      </c>
      <c r="I20" s="773">
        <v>1366813.8230801027</v>
      </c>
      <c r="J20" s="771">
        <v>1435625.3256564618</v>
      </c>
      <c r="K20" s="771">
        <v>1500506.2463364231</v>
      </c>
      <c r="L20" s="771">
        <v>1516661.1153799281</v>
      </c>
      <c r="M20" s="771">
        <v>1501316.9807920333</v>
      </c>
      <c r="N20" s="771">
        <v>1494673.0472784119</v>
      </c>
      <c r="O20" s="771">
        <v>1576327.0836449082</v>
      </c>
      <c r="P20" s="771">
        <v>1604170.1628876624</v>
      </c>
      <c r="Q20" s="771">
        <v>1644489.9000704223</v>
      </c>
      <c r="R20" s="771">
        <v>1656633.0027522261</v>
      </c>
      <c r="S20" s="771">
        <v>1706326.9621611563</v>
      </c>
      <c r="T20" s="772">
        <v>1728346.291931675</v>
      </c>
      <c r="U20" s="604" t="s">
        <v>383</v>
      </c>
      <c r="V20" s="880"/>
      <c r="W20" s="880"/>
      <c r="X20" s="880"/>
      <c r="Y20" s="880"/>
      <c r="Z20" s="880"/>
      <c r="AA20" s="880"/>
      <c r="AB20" s="880"/>
      <c r="AC20" s="880"/>
      <c r="AD20" s="880"/>
      <c r="AE20" s="880"/>
      <c r="AF20" s="880"/>
      <c r="AG20" s="880"/>
      <c r="AH20" s="880"/>
      <c r="AI20" s="880"/>
      <c r="AJ20" s="880"/>
      <c r="AK20" s="880"/>
      <c r="AL20" s="880"/>
      <c r="AM20" s="362"/>
      <c r="AN20" s="362"/>
    </row>
    <row r="21" spans="1:40" s="359" customFormat="1" ht="24.95" customHeight="1" x14ac:dyDescent="0.2">
      <c r="A21" s="1547"/>
      <c r="B21" s="605" t="s">
        <v>951</v>
      </c>
      <c r="C21" s="864">
        <v>2.7438000000000001E-4</v>
      </c>
      <c r="D21" s="864">
        <v>4.0000000000000001E-3</v>
      </c>
      <c r="E21" s="864">
        <v>2E-3</v>
      </c>
      <c r="F21" s="864">
        <v>1E-3</v>
      </c>
      <c r="G21" s="864">
        <v>0</v>
      </c>
      <c r="H21" s="864">
        <v>0</v>
      </c>
      <c r="I21" s="770">
        <v>0</v>
      </c>
      <c r="J21" s="768">
        <v>0</v>
      </c>
      <c r="K21" s="768">
        <v>0</v>
      </c>
      <c r="L21" s="768">
        <v>0</v>
      </c>
      <c r="M21" s="768">
        <v>0</v>
      </c>
      <c r="N21" s="768">
        <v>0</v>
      </c>
      <c r="O21" s="768">
        <v>0</v>
      </c>
      <c r="P21" s="768">
        <v>0</v>
      </c>
      <c r="Q21" s="768">
        <v>0</v>
      </c>
      <c r="R21" s="768">
        <v>0</v>
      </c>
      <c r="S21" s="768">
        <v>0</v>
      </c>
      <c r="T21" s="769">
        <v>0</v>
      </c>
      <c r="U21" s="606" t="s">
        <v>941</v>
      </c>
      <c r="V21" s="880"/>
      <c r="W21" s="880"/>
      <c r="X21" s="880"/>
      <c r="Y21" s="880"/>
      <c r="Z21" s="880"/>
      <c r="AA21" s="880"/>
      <c r="AB21" s="880"/>
      <c r="AC21" s="880"/>
      <c r="AD21" s="880"/>
      <c r="AE21" s="880"/>
      <c r="AF21" s="880"/>
      <c r="AG21" s="880"/>
      <c r="AH21" s="880"/>
      <c r="AI21" s="880"/>
      <c r="AJ21" s="880"/>
      <c r="AK21" s="880"/>
      <c r="AL21" s="880"/>
      <c r="AM21" s="362"/>
      <c r="AN21" s="362"/>
    </row>
    <row r="22" spans="1:40" s="364" customFormat="1" ht="24.95" customHeight="1" x14ac:dyDescent="0.2">
      <c r="A22" s="1547"/>
      <c r="B22" s="889" t="s">
        <v>948</v>
      </c>
      <c r="C22" s="864">
        <v>0</v>
      </c>
      <c r="D22" s="864">
        <v>0</v>
      </c>
      <c r="E22" s="864">
        <v>0</v>
      </c>
      <c r="F22" s="864">
        <v>0</v>
      </c>
      <c r="G22" s="864">
        <v>0</v>
      </c>
      <c r="H22" s="864">
        <v>0</v>
      </c>
      <c r="I22" s="770">
        <v>0</v>
      </c>
      <c r="J22" s="768">
        <v>0</v>
      </c>
      <c r="K22" s="768">
        <v>0</v>
      </c>
      <c r="L22" s="768">
        <v>0</v>
      </c>
      <c r="M22" s="768">
        <v>0</v>
      </c>
      <c r="N22" s="768">
        <v>0</v>
      </c>
      <c r="O22" s="768">
        <v>0</v>
      </c>
      <c r="P22" s="768">
        <v>0</v>
      </c>
      <c r="Q22" s="768">
        <v>0</v>
      </c>
      <c r="R22" s="768">
        <v>0</v>
      </c>
      <c r="S22" s="768">
        <v>0</v>
      </c>
      <c r="T22" s="769">
        <v>0</v>
      </c>
      <c r="U22" s="892" t="s">
        <v>1301</v>
      </c>
      <c r="V22" s="880"/>
      <c r="W22" s="880"/>
      <c r="X22" s="880"/>
      <c r="Y22" s="880"/>
      <c r="Z22" s="880"/>
      <c r="AA22" s="880"/>
      <c r="AB22" s="880"/>
      <c r="AC22" s="880"/>
      <c r="AD22" s="880"/>
      <c r="AE22" s="880"/>
      <c r="AF22" s="880"/>
      <c r="AG22" s="880"/>
      <c r="AH22" s="880"/>
      <c r="AI22" s="880"/>
      <c r="AJ22" s="880"/>
      <c r="AK22" s="880"/>
      <c r="AL22" s="880"/>
      <c r="AM22" s="362"/>
      <c r="AN22" s="362"/>
    </row>
    <row r="23" spans="1:40" s="364" customFormat="1" ht="24.95" customHeight="1" x14ac:dyDescent="0.2">
      <c r="A23" s="1547"/>
      <c r="B23" s="889" t="s">
        <v>929</v>
      </c>
      <c r="C23" s="864">
        <v>2.7438000000000001E-4</v>
      </c>
      <c r="D23" s="864">
        <v>4.0000000000000001E-3</v>
      </c>
      <c r="E23" s="864">
        <v>2E-3</v>
      </c>
      <c r="F23" s="864">
        <v>1E-3</v>
      </c>
      <c r="G23" s="864">
        <v>0</v>
      </c>
      <c r="H23" s="864">
        <v>0</v>
      </c>
      <c r="I23" s="770">
        <v>0</v>
      </c>
      <c r="J23" s="768">
        <v>0</v>
      </c>
      <c r="K23" s="768">
        <v>0</v>
      </c>
      <c r="L23" s="768">
        <v>0</v>
      </c>
      <c r="M23" s="768">
        <v>0</v>
      </c>
      <c r="N23" s="768">
        <v>0</v>
      </c>
      <c r="O23" s="768">
        <v>0</v>
      </c>
      <c r="P23" s="768">
        <v>0</v>
      </c>
      <c r="Q23" s="768">
        <v>0</v>
      </c>
      <c r="R23" s="768">
        <v>0</v>
      </c>
      <c r="S23" s="768">
        <v>0</v>
      </c>
      <c r="T23" s="769">
        <v>0</v>
      </c>
      <c r="U23" s="892" t="s">
        <v>1302</v>
      </c>
      <c r="V23" s="880"/>
      <c r="W23" s="880"/>
      <c r="X23" s="880"/>
      <c r="Y23" s="880"/>
      <c r="Z23" s="880"/>
      <c r="AA23" s="880"/>
      <c r="AB23" s="880"/>
      <c r="AC23" s="880"/>
      <c r="AD23" s="880"/>
      <c r="AE23" s="880"/>
      <c r="AF23" s="880"/>
      <c r="AG23" s="880"/>
      <c r="AH23" s="880"/>
      <c r="AI23" s="880"/>
      <c r="AJ23" s="880"/>
      <c r="AK23" s="880"/>
      <c r="AL23" s="880"/>
      <c r="AM23" s="362"/>
      <c r="AN23" s="362"/>
    </row>
    <row r="24" spans="1:40" s="364" customFormat="1" ht="24.95" customHeight="1" x14ac:dyDescent="0.2">
      <c r="A24" s="1547"/>
      <c r="B24" s="605" t="s">
        <v>930</v>
      </c>
      <c r="C24" s="864">
        <v>263555.64072067221</v>
      </c>
      <c r="D24" s="864">
        <v>375769.01741653541</v>
      </c>
      <c r="E24" s="864">
        <v>374740.33670812577</v>
      </c>
      <c r="F24" s="864">
        <v>409066.68294859352</v>
      </c>
      <c r="G24" s="864">
        <v>582732.8219362807</v>
      </c>
      <c r="H24" s="864">
        <v>956954.78301052307</v>
      </c>
      <c r="I24" s="770">
        <v>648627.40414269292</v>
      </c>
      <c r="J24" s="768">
        <v>685078.83179354249</v>
      </c>
      <c r="K24" s="768">
        <v>733378.46563512413</v>
      </c>
      <c r="L24" s="768">
        <v>756343.31201655325</v>
      </c>
      <c r="M24" s="768">
        <v>789032.92580497474</v>
      </c>
      <c r="N24" s="768">
        <v>815223.47335548548</v>
      </c>
      <c r="O24" s="768">
        <v>847763.36528571788</v>
      </c>
      <c r="P24" s="768">
        <v>862606.98308284348</v>
      </c>
      <c r="Q24" s="768">
        <v>883610.19305675896</v>
      </c>
      <c r="R24" s="768">
        <v>888743.78955825453</v>
      </c>
      <c r="S24" s="768">
        <v>919576.15631851275</v>
      </c>
      <c r="T24" s="769">
        <v>956954.78301052307</v>
      </c>
      <c r="U24" s="606" t="s">
        <v>942</v>
      </c>
      <c r="V24" s="880"/>
      <c r="W24" s="880"/>
      <c r="X24" s="880"/>
      <c r="Y24" s="880"/>
      <c r="Z24" s="880"/>
      <c r="AA24" s="880"/>
      <c r="AB24" s="880"/>
      <c r="AC24" s="880"/>
      <c r="AD24" s="880"/>
      <c r="AE24" s="880"/>
      <c r="AF24" s="880"/>
      <c r="AG24" s="880"/>
      <c r="AH24" s="880"/>
      <c r="AI24" s="880"/>
      <c r="AJ24" s="880"/>
      <c r="AK24" s="880"/>
      <c r="AL24" s="880"/>
      <c r="AM24" s="362"/>
      <c r="AN24" s="362"/>
    </row>
    <row r="25" spans="1:40" s="364" customFormat="1" ht="24.95" customHeight="1" x14ac:dyDescent="0.2">
      <c r="A25" s="1547"/>
      <c r="B25" s="605" t="s">
        <v>931</v>
      </c>
      <c r="C25" s="864">
        <v>2072.9047003200003</v>
      </c>
      <c r="D25" s="864">
        <v>2509.1594040211999</v>
      </c>
      <c r="E25" s="864">
        <v>3042.2083322799999</v>
      </c>
      <c r="F25" s="864">
        <v>5172.242914942899</v>
      </c>
      <c r="G25" s="864">
        <v>5726.8949315600003</v>
      </c>
      <c r="H25" s="864">
        <v>6387.3143531109999</v>
      </c>
      <c r="I25" s="770">
        <v>5637.5126638300007</v>
      </c>
      <c r="J25" s="768">
        <v>5667.0594613799994</v>
      </c>
      <c r="K25" s="768">
        <v>6010.1606340100006</v>
      </c>
      <c r="L25" s="768">
        <v>5983.83448314</v>
      </c>
      <c r="M25" s="768">
        <v>6563.2013049100015</v>
      </c>
      <c r="N25" s="768">
        <v>6642.9553997800003</v>
      </c>
      <c r="O25" s="768">
        <v>7158.9311280899992</v>
      </c>
      <c r="P25" s="768">
        <v>6642.0031734900003</v>
      </c>
      <c r="Q25" s="768">
        <v>6511.67030841</v>
      </c>
      <c r="R25" s="768">
        <v>6338.4076789600003</v>
      </c>
      <c r="S25" s="768">
        <v>6332.8917415300011</v>
      </c>
      <c r="T25" s="769">
        <v>6387.3143531109999</v>
      </c>
      <c r="U25" s="606" t="s">
        <v>943</v>
      </c>
      <c r="V25" s="880"/>
      <c r="W25" s="880"/>
      <c r="X25" s="880"/>
      <c r="Y25" s="880"/>
      <c r="Z25" s="880"/>
      <c r="AA25" s="880"/>
      <c r="AB25" s="880"/>
      <c r="AC25" s="880"/>
      <c r="AD25" s="880"/>
      <c r="AE25" s="880"/>
      <c r="AF25" s="880"/>
      <c r="AG25" s="880"/>
      <c r="AH25" s="880"/>
      <c r="AI25" s="880"/>
      <c r="AJ25" s="880"/>
      <c r="AK25" s="880"/>
      <c r="AL25" s="880"/>
      <c r="AM25" s="362"/>
      <c r="AN25" s="362"/>
    </row>
    <row r="26" spans="1:40" s="364" customFormat="1" ht="24.95" customHeight="1" x14ac:dyDescent="0.2">
      <c r="A26" s="1547"/>
      <c r="B26" s="453" t="s">
        <v>938</v>
      </c>
      <c r="C26" s="860">
        <v>221568.63793079002</v>
      </c>
      <c r="D26" s="860">
        <v>233280.66294496099</v>
      </c>
      <c r="E26" s="860">
        <v>306285.29725126305</v>
      </c>
      <c r="F26" s="860">
        <v>514904.65523542528</v>
      </c>
      <c r="G26" s="860">
        <v>716777.64159261191</v>
      </c>
      <c r="H26" s="860">
        <v>743995.72520033398</v>
      </c>
      <c r="I26" s="773">
        <v>721443.75214193994</v>
      </c>
      <c r="J26" s="771">
        <v>728014.67466788657</v>
      </c>
      <c r="K26" s="771">
        <v>749959.77611795906</v>
      </c>
      <c r="L26" s="771">
        <v>699263.76035203028</v>
      </c>
      <c r="M26" s="771">
        <v>679473.11143512069</v>
      </c>
      <c r="N26" s="771">
        <v>696093.42092940875</v>
      </c>
      <c r="O26" s="771">
        <v>722691.17650138843</v>
      </c>
      <c r="P26" s="771">
        <v>729045.40732350782</v>
      </c>
      <c r="Q26" s="771">
        <v>750071.07443054067</v>
      </c>
      <c r="R26" s="771">
        <v>760988.78693854588</v>
      </c>
      <c r="S26" s="771">
        <v>770022.56854007696</v>
      </c>
      <c r="T26" s="772">
        <v>743995.72520033398</v>
      </c>
      <c r="U26" s="604" t="s">
        <v>944</v>
      </c>
      <c r="V26" s="880"/>
      <c r="W26" s="880"/>
      <c r="X26" s="880"/>
      <c r="Y26" s="880"/>
      <c r="Z26" s="880"/>
      <c r="AA26" s="880"/>
      <c r="AB26" s="880"/>
      <c r="AC26" s="880"/>
      <c r="AD26" s="880"/>
      <c r="AE26" s="880"/>
      <c r="AF26" s="880"/>
      <c r="AG26" s="880"/>
      <c r="AH26" s="880"/>
      <c r="AI26" s="880"/>
      <c r="AJ26" s="880"/>
      <c r="AK26" s="880"/>
      <c r="AL26" s="880"/>
      <c r="AM26" s="362"/>
      <c r="AN26" s="362"/>
    </row>
    <row r="27" spans="1:40" s="364" customFormat="1" ht="24.95" customHeight="1" x14ac:dyDescent="0.2">
      <c r="A27" s="1547"/>
      <c r="B27" s="975" t="s">
        <v>786</v>
      </c>
      <c r="C27" s="864">
        <v>6441.8547688899989</v>
      </c>
      <c r="D27" s="864">
        <v>9083.2584834199988</v>
      </c>
      <c r="E27" s="864">
        <v>15443.285547539999</v>
      </c>
      <c r="F27" s="864">
        <v>25115.508172510006</v>
      </c>
      <c r="G27" s="864">
        <v>32268.351544779998</v>
      </c>
      <c r="H27" s="864">
        <v>43558.889315620007</v>
      </c>
      <c r="I27" s="770">
        <v>35221.556366090008</v>
      </c>
      <c r="J27" s="768">
        <v>42025.331370440006</v>
      </c>
      <c r="K27" s="768">
        <v>43772.63048249</v>
      </c>
      <c r="L27" s="768">
        <v>36543.570333519994</v>
      </c>
      <c r="M27" s="768">
        <v>39047.291625030004</v>
      </c>
      <c r="N27" s="768">
        <v>46253.602187280005</v>
      </c>
      <c r="O27" s="768">
        <v>48300.631448180007</v>
      </c>
      <c r="P27" s="768">
        <v>50926.816005969995</v>
      </c>
      <c r="Q27" s="768">
        <v>51202.795345650004</v>
      </c>
      <c r="R27" s="768">
        <v>49231.798270860003</v>
      </c>
      <c r="S27" s="768">
        <v>38242.20894081</v>
      </c>
      <c r="T27" s="769">
        <v>43558.889315620007</v>
      </c>
      <c r="U27" s="892" t="s">
        <v>1052</v>
      </c>
      <c r="V27" s="880"/>
      <c r="W27" s="880"/>
      <c r="X27" s="880"/>
      <c r="Y27" s="880"/>
      <c r="Z27" s="880"/>
      <c r="AA27" s="880"/>
      <c r="AB27" s="880"/>
      <c r="AC27" s="880"/>
      <c r="AD27" s="880"/>
      <c r="AE27" s="880"/>
      <c r="AF27" s="880"/>
      <c r="AG27" s="880"/>
      <c r="AH27" s="880"/>
      <c r="AI27" s="880"/>
      <c r="AJ27" s="880"/>
      <c r="AK27" s="880"/>
      <c r="AL27" s="880"/>
      <c r="AM27" s="362"/>
      <c r="AN27" s="362"/>
    </row>
    <row r="28" spans="1:40" s="364" customFormat="1" ht="24.95" customHeight="1" x14ac:dyDescent="0.2">
      <c r="A28" s="1547"/>
      <c r="B28" s="975" t="s">
        <v>174</v>
      </c>
      <c r="C28" s="864">
        <v>215126.78316190001</v>
      </c>
      <c r="D28" s="864">
        <v>224197.40446154098</v>
      </c>
      <c r="E28" s="864">
        <v>290842.01170372299</v>
      </c>
      <c r="F28" s="864">
        <v>489789.14706291526</v>
      </c>
      <c r="G28" s="864">
        <v>684509.29004783183</v>
      </c>
      <c r="H28" s="864">
        <v>700436.83588471403</v>
      </c>
      <c r="I28" s="770">
        <v>686222.19577584998</v>
      </c>
      <c r="J28" s="768">
        <v>685989.34329744661</v>
      </c>
      <c r="K28" s="768">
        <v>706187.145635469</v>
      </c>
      <c r="L28" s="768">
        <v>662720.19001851021</v>
      </c>
      <c r="M28" s="768">
        <v>640425.81981009082</v>
      </c>
      <c r="N28" s="768">
        <v>649839.81874212879</v>
      </c>
      <c r="O28" s="768">
        <v>674390.54505320836</v>
      </c>
      <c r="P28" s="768">
        <v>678118.59131753794</v>
      </c>
      <c r="Q28" s="768">
        <v>698868.27908489062</v>
      </c>
      <c r="R28" s="768">
        <v>711756.98866768589</v>
      </c>
      <c r="S28" s="768">
        <v>731780.35959926702</v>
      </c>
      <c r="T28" s="769">
        <v>700436.83588471403</v>
      </c>
      <c r="U28" s="606" t="s">
        <v>945</v>
      </c>
      <c r="V28" s="880"/>
      <c r="W28" s="880"/>
      <c r="X28" s="880"/>
      <c r="Y28" s="880"/>
      <c r="Z28" s="880"/>
      <c r="AA28" s="880"/>
      <c r="AB28" s="880"/>
      <c r="AC28" s="880"/>
      <c r="AD28" s="880"/>
      <c r="AE28" s="880"/>
      <c r="AF28" s="880"/>
      <c r="AG28" s="880"/>
      <c r="AH28" s="880"/>
      <c r="AI28" s="880"/>
      <c r="AJ28" s="880"/>
      <c r="AK28" s="880"/>
      <c r="AL28" s="880"/>
      <c r="AM28" s="362"/>
      <c r="AN28" s="362"/>
    </row>
    <row r="29" spans="1:40" s="364" customFormat="1" ht="24.95" customHeight="1" x14ac:dyDescent="0.2">
      <c r="A29" s="1547"/>
      <c r="B29" s="889" t="s">
        <v>920</v>
      </c>
      <c r="C29" s="864">
        <v>150109.87484234001</v>
      </c>
      <c r="D29" s="864">
        <v>110771.45601392</v>
      </c>
      <c r="E29" s="864">
        <v>162501.44961764</v>
      </c>
      <c r="F29" s="864">
        <v>337809.00665868004</v>
      </c>
      <c r="G29" s="864">
        <v>461678.55112674192</v>
      </c>
      <c r="H29" s="864">
        <v>330200.30186821998</v>
      </c>
      <c r="I29" s="770">
        <v>453446.87874319992</v>
      </c>
      <c r="J29" s="768">
        <v>395523.10740083002</v>
      </c>
      <c r="K29" s="768">
        <v>365438.61826396</v>
      </c>
      <c r="L29" s="768">
        <v>347403.04417052999</v>
      </c>
      <c r="M29" s="768">
        <v>325652.03145931999</v>
      </c>
      <c r="N29" s="768">
        <v>315321.18203803001</v>
      </c>
      <c r="O29" s="768">
        <v>331070.20181758096</v>
      </c>
      <c r="P29" s="768">
        <v>330838.10073135223</v>
      </c>
      <c r="Q29" s="768">
        <v>320102.19754825078</v>
      </c>
      <c r="R29" s="768">
        <v>329111.21087070252</v>
      </c>
      <c r="S29" s="768">
        <v>365266.3154165236</v>
      </c>
      <c r="T29" s="769">
        <v>330200.30186821998</v>
      </c>
      <c r="U29" s="892" t="s">
        <v>172</v>
      </c>
      <c r="V29" s="880"/>
      <c r="W29" s="880"/>
      <c r="X29" s="880"/>
      <c r="Y29" s="880"/>
      <c r="Z29" s="880"/>
      <c r="AA29" s="880"/>
      <c r="AB29" s="880"/>
      <c r="AC29" s="880"/>
      <c r="AD29" s="880"/>
      <c r="AE29" s="880"/>
      <c r="AF29" s="880"/>
      <c r="AG29" s="880"/>
      <c r="AH29" s="880"/>
      <c r="AI29" s="880"/>
      <c r="AJ29" s="880"/>
      <c r="AK29" s="880"/>
      <c r="AL29" s="880"/>
      <c r="AM29" s="362"/>
      <c r="AN29" s="362"/>
    </row>
    <row r="30" spans="1:40" s="364" customFormat="1" ht="24.95" customHeight="1" x14ac:dyDescent="0.2">
      <c r="A30" s="1547"/>
      <c r="B30" s="889" t="s">
        <v>881</v>
      </c>
      <c r="C30" s="864">
        <v>65016.908319560003</v>
      </c>
      <c r="D30" s="864">
        <v>113425.94844762099</v>
      </c>
      <c r="E30" s="864">
        <v>128340.56208608299</v>
      </c>
      <c r="F30" s="864">
        <v>151980.14040423519</v>
      </c>
      <c r="G30" s="864">
        <v>222830.73892109003</v>
      </c>
      <c r="H30" s="864">
        <v>370236.53401649406</v>
      </c>
      <c r="I30" s="770">
        <v>232775.31703265</v>
      </c>
      <c r="J30" s="768">
        <v>290466.23589661659</v>
      </c>
      <c r="K30" s="768">
        <v>340748.527371509</v>
      </c>
      <c r="L30" s="768">
        <v>315317.14584798028</v>
      </c>
      <c r="M30" s="768">
        <v>314773.78835077077</v>
      </c>
      <c r="N30" s="768">
        <v>334518.63670409867</v>
      </c>
      <c r="O30" s="768">
        <v>343320.3432356274</v>
      </c>
      <c r="P30" s="768">
        <v>347280.49058618565</v>
      </c>
      <c r="Q30" s="768">
        <v>378766.08153663989</v>
      </c>
      <c r="R30" s="768">
        <v>382645.77779698337</v>
      </c>
      <c r="S30" s="768">
        <v>366514.04418274335</v>
      </c>
      <c r="T30" s="769">
        <v>370236.53401649406</v>
      </c>
      <c r="U30" s="892" t="s">
        <v>794</v>
      </c>
      <c r="V30" s="880"/>
      <c r="W30" s="880"/>
      <c r="X30" s="880"/>
      <c r="Y30" s="880"/>
      <c r="Z30" s="880"/>
      <c r="AA30" s="880"/>
      <c r="AB30" s="880"/>
      <c r="AC30" s="880"/>
      <c r="AD30" s="880"/>
      <c r="AE30" s="880"/>
      <c r="AF30" s="880"/>
      <c r="AG30" s="880"/>
      <c r="AH30" s="880"/>
      <c r="AI30" s="880"/>
      <c r="AJ30" s="880"/>
      <c r="AK30" s="880"/>
      <c r="AL30" s="880"/>
      <c r="AM30" s="362"/>
      <c r="AN30" s="362"/>
    </row>
    <row r="31" spans="1:40" s="359" customFormat="1" ht="24.95" customHeight="1" x14ac:dyDescent="0.2">
      <c r="A31" s="1547"/>
      <c r="B31" s="453" t="s">
        <v>601</v>
      </c>
      <c r="C31" s="860">
        <v>38572.556787593996</v>
      </c>
      <c r="D31" s="860">
        <v>33746.915063133063</v>
      </c>
      <c r="E31" s="860">
        <v>-8456.3343219696617</v>
      </c>
      <c r="F31" s="860">
        <v>-27342.478314623004</v>
      </c>
      <c r="G31" s="860">
        <v>-3230.1205095149571</v>
      </c>
      <c r="H31" s="860">
        <v>21008.46936770701</v>
      </c>
      <c r="I31" s="773">
        <v>-8894.8458683601675</v>
      </c>
      <c r="J31" s="771">
        <v>16864.759733652736</v>
      </c>
      <c r="K31" s="771">
        <v>11157.843949330103</v>
      </c>
      <c r="L31" s="771">
        <v>55070.20852820469</v>
      </c>
      <c r="M31" s="771">
        <v>26247.742247027894</v>
      </c>
      <c r="N31" s="771">
        <v>-23286.802406262337</v>
      </c>
      <c r="O31" s="771">
        <v>-1286.3892702881476</v>
      </c>
      <c r="P31" s="771">
        <v>5875.7693078210032</v>
      </c>
      <c r="Q31" s="771">
        <v>4296.9622747125986</v>
      </c>
      <c r="R31" s="771">
        <v>562.01857646568897</v>
      </c>
      <c r="S31" s="771">
        <v>10395.345561036513</v>
      </c>
      <c r="T31" s="772">
        <v>21008.46936770701</v>
      </c>
      <c r="U31" s="604" t="s">
        <v>178</v>
      </c>
      <c r="V31" s="880"/>
      <c r="W31" s="880"/>
      <c r="X31" s="880"/>
      <c r="Y31" s="880"/>
      <c r="Z31" s="880"/>
      <c r="AA31" s="880"/>
      <c r="AB31" s="880"/>
      <c r="AC31" s="880"/>
      <c r="AD31" s="880"/>
      <c r="AE31" s="880"/>
      <c r="AF31" s="880"/>
      <c r="AG31" s="880"/>
      <c r="AH31" s="880"/>
      <c r="AI31" s="880"/>
      <c r="AJ31" s="880"/>
      <c r="AK31" s="880"/>
      <c r="AL31" s="880"/>
      <c r="AM31" s="362"/>
      <c r="AN31" s="362"/>
    </row>
    <row r="32" spans="1:40" s="966" customFormat="1" ht="13.5" customHeight="1" x14ac:dyDescent="0.2">
      <c r="A32" s="1547"/>
      <c r="B32" s="976"/>
      <c r="C32" s="850"/>
      <c r="D32" s="850"/>
      <c r="E32" s="850"/>
      <c r="F32" s="850"/>
      <c r="G32" s="850"/>
      <c r="H32" s="850"/>
      <c r="I32" s="961"/>
      <c r="J32" s="962"/>
      <c r="K32" s="962"/>
      <c r="L32" s="962"/>
      <c r="M32" s="962"/>
      <c r="N32" s="962"/>
      <c r="O32" s="962"/>
      <c r="P32" s="962"/>
      <c r="Q32" s="962"/>
      <c r="R32" s="962"/>
      <c r="S32" s="962"/>
      <c r="T32" s="964"/>
      <c r="U32" s="978"/>
      <c r="V32" s="880"/>
      <c r="W32" s="880"/>
      <c r="X32" s="880"/>
      <c r="Y32" s="880"/>
      <c r="Z32" s="880"/>
      <c r="AA32" s="880"/>
      <c r="AB32" s="880"/>
      <c r="AC32" s="880"/>
      <c r="AD32" s="880"/>
      <c r="AE32" s="880"/>
      <c r="AF32" s="880"/>
      <c r="AG32" s="880"/>
      <c r="AH32" s="880"/>
      <c r="AI32" s="880"/>
      <c r="AJ32" s="880"/>
      <c r="AK32" s="880"/>
      <c r="AL32" s="880"/>
      <c r="AM32" s="362"/>
      <c r="AN32" s="362"/>
    </row>
    <row r="33" spans="1:40" s="359" customFormat="1" ht="24.95" customHeight="1" x14ac:dyDescent="0.2">
      <c r="A33" s="1547"/>
      <c r="B33" s="887"/>
      <c r="C33" s="867"/>
      <c r="D33" s="867"/>
      <c r="E33" s="867"/>
      <c r="F33" s="867"/>
      <c r="G33" s="867"/>
      <c r="H33" s="867"/>
      <c r="I33" s="1508"/>
      <c r="J33" s="1506"/>
      <c r="K33" s="1506"/>
      <c r="L33" s="1506"/>
      <c r="M33" s="1506"/>
      <c r="N33" s="1506"/>
      <c r="O33" s="1506"/>
      <c r="P33" s="1506"/>
      <c r="Q33" s="1506"/>
      <c r="R33" s="1506"/>
      <c r="S33" s="1506"/>
      <c r="T33" s="1507"/>
      <c r="U33" s="890"/>
      <c r="V33" s="880"/>
      <c r="W33" s="880"/>
      <c r="X33" s="880"/>
      <c r="Y33" s="880"/>
      <c r="Z33" s="880"/>
      <c r="AA33" s="880"/>
      <c r="AB33" s="880"/>
      <c r="AC33" s="880"/>
      <c r="AD33" s="880"/>
      <c r="AE33" s="880"/>
      <c r="AF33" s="880"/>
      <c r="AG33" s="880"/>
      <c r="AH33" s="880"/>
      <c r="AI33" s="880"/>
      <c r="AJ33" s="880"/>
      <c r="AK33" s="880"/>
      <c r="AL33" s="880"/>
      <c r="AM33" s="362"/>
      <c r="AN33" s="362"/>
    </row>
    <row r="34" spans="1:40" s="359" customFormat="1" ht="24.95" customHeight="1" x14ac:dyDescent="0.2">
      <c r="A34" s="1547"/>
      <c r="B34" s="453" t="s">
        <v>879</v>
      </c>
      <c r="C34" s="860">
        <v>956330.99159310549</v>
      </c>
      <c r="D34" s="860">
        <v>1291732.4340498229</v>
      </c>
      <c r="E34" s="860">
        <v>1720009.9821191821</v>
      </c>
      <c r="F34" s="860">
        <v>1783781.9028886496</v>
      </c>
      <c r="G34" s="860">
        <v>2173504.4466265645</v>
      </c>
      <c r="H34" s="860">
        <v>2505957.0341435131</v>
      </c>
      <c r="I34" s="773">
        <v>2226387.7867853637</v>
      </c>
      <c r="J34" s="771">
        <v>2306008.0001348229</v>
      </c>
      <c r="K34" s="771">
        <v>2353553.7266671015</v>
      </c>
      <c r="L34" s="771">
        <v>2351592.3691228507</v>
      </c>
      <c r="M34" s="771">
        <v>2340243.5250011934</v>
      </c>
      <c r="N34" s="771">
        <v>2344021.9967916962</v>
      </c>
      <c r="O34" s="771">
        <v>2397014.9093051157</v>
      </c>
      <c r="P34" s="771">
        <v>2412436.4947098726</v>
      </c>
      <c r="Q34" s="771">
        <v>2414459.2072395897</v>
      </c>
      <c r="R34" s="771">
        <v>2436938.2129767989</v>
      </c>
      <c r="S34" s="771">
        <v>2488396.653571045</v>
      </c>
      <c r="T34" s="772">
        <v>2505957.0341435131</v>
      </c>
      <c r="U34" s="604" t="s">
        <v>384</v>
      </c>
      <c r="V34" s="880"/>
      <c r="W34" s="880"/>
      <c r="X34" s="880"/>
      <c r="Y34" s="880"/>
      <c r="Z34" s="880"/>
      <c r="AA34" s="880"/>
      <c r="AB34" s="880"/>
      <c r="AC34" s="880"/>
      <c r="AD34" s="880"/>
      <c r="AE34" s="880"/>
      <c r="AF34" s="880"/>
      <c r="AG34" s="880"/>
      <c r="AH34" s="880"/>
      <c r="AI34" s="880"/>
      <c r="AJ34" s="880"/>
      <c r="AK34" s="880"/>
      <c r="AL34" s="880"/>
      <c r="AM34" s="362"/>
      <c r="AN34" s="362"/>
    </row>
    <row r="35" spans="1:40" s="359" customFormat="1" ht="24.95" customHeight="1" x14ac:dyDescent="0.2">
      <c r="A35" s="1547"/>
      <c r="B35" s="888"/>
      <c r="C35" s="868"/>
      <c r="D35" s="868"/>
      <c r="E35" s="868"/>
      <c r="F35" s="868"/>
      <c r="G35" s="868"/>
      <c r="H35" s="868"/>
      <c r="I35" s="869"/>
      <c r="J35" s="870"/>
      <c r="K35" s="870"/>
      <c r="L35" s="870"/>
      <c r="M35" s="870"/>
      <c r="N35" s="870"/>
      <c r="O35" s="870"/>
      <c r="P35" s="870"/>
      <c r="Q35" s="870"/>
      <c r="R35" s="870"/>
      <c r="S35" s="870"/>
      <c r="T35" s="871"/>
      <c r="U35" s="891"/>
      <c r="V35" s="880"/>
      <c r="W35" s="880"/>
      <c r="X35" s="880"/>
      <c r="Y35" s="880"/>
      <c r="Z35" s="880"/>
      <c r="AA35" s="880"/>
      <c r="AB35" s="880"/>
      <c r="AC35" s="880"/>
      <c r="AD35" s="880"/>
      <c r="AE35" s="880"/>
      <c r="AF35" s="880"/>
      <c r="AG35" s="880"/>
      <c r="AH35" s="880"/>
      <c r="AI35" s="880"/>
      <c r="AJ35" s="880"/>
      <c r="AK35" s="880"/>
      <c r="AL35" s="880"/>
      <c r="AM35" s="362"/>
      <c r="AN35" s="362"/>
    </row>
    <row r="36" spans="1:40" s="359" customFormat="1" ht="13.5" customHeight="1" x14ac:dyDescent="0.2">
      <c r="A36" s="1547"/>
      <c r="B36" s="453"/>
      <c r="C36" s="860"/>
      <c r="D36" s="860"/>
      <c r="E36" s="860"/>
      <c r="F36" s="860"/>
      <c r="G36" s="860"/>
      <c r="H36" s="860"/>
      <c r="I36" s="773"/>
      <c r="J36" s="771"/>
      <c r="K36" s="771"/>
      <c r="L36" s="771"/>
      <c r="M36" s="771"/>
      <c r="N36" s="771"/>
      <c r="O36" s="771"/>
      <c r="P36" s="771"/>
      <c r="Q36" s="771"/>
      <c r="R36" s="771"/>
      <c r="S36" s="771"/>
      <c r="T36" s="772"/>
      <c r="U36" s="604"/>
      <c r="V36" s="880"/>
      <c r="W36" s="880"/>
      <c r="X36" s="880"/>
      <c r="Y36" s="880"/>
      <c r="Z36" s="880"/>
      <c r="AA36" s="880"/>
      <c r="AB36" s="880"/>
      <c r="AC36" s="880"/>
      <c r="AD36" s="880"/>
      <c r="AE36" s="880"/>
      <c r="AF36" s="880"/>
      <c r="AG36" s="880"/>
      <c r="AH36" s="880"/>
      <c r="AI36" s="880"/>
      <c r="AJ36" s="880"/>
      <c r="AK36" s="880"/>
      <c r="AL36" s="880"/>
      <c r="AM36" s="362"/>
      <c r="AN36" s="362"/>
    </row>
    <row r="37" spans="1:40" s="359" customFormat="1" ht="24.95" customHeight="1" x14ac:dyDescent="0.2">
      <c r="A37" s="1547"/>
      <c r="B37" s="454" t="s">
        <v>880</v>
      </c>
      <c r="C37" s="860"/>
      <c r="D37" s="860"/>
      <c r="E37" s="860"/>
      <c r="F37" s="860"/>
      <c r="G37" s="860"/>
      <c r="H37" s="860"/>
      <c r="I37" s="773"/>
      <c r="J37" s="771"/>
      <c r="K37" s="771"/>
      <c r="L37" s="771"/>
      <c r="M37" s="771"/>
      <c r="N37" s="771"/>
      <c r="O37" s="771"/>
      <c r="P37" s="771"/>
      <c r="Q37" s="771"/>
      <c r="R37" s="771"/>
      <c r="S37" s="771"/>
      <c r="T37" s="772"/>
      <c r="U37" s="378" t="s">
        <v>385</v>
      </c>
      <c r="V37" s="880"/>
      <c r="W37" s="880"/>
      <c r="X37" s="880"/>
      <c r="Y37" s="880"/>
      <c r="Z37" s="880"/>
      <c r="AA37" s="880"/>
      <c r="AB37" s="880"/>
      <c r="AC37" s="880"/>
      <c r="AD37" s="880"/>
      <c r="AE37" s="880"/>
      <c r="AF37" s="880"/>
      <c r="AG37" s="880"/>
      <c r="AH37" s="880"/>
      <c r="AI37" s="880"/>
      <c r="AJ37" s="880"/>
      <c r="AK37" s="880"/>
      <c r="AL37" s="880"/>
      <c r="AM37" s="362"/>
      <c r="AN37" s="362"/>
    </row>
    <row r="38" spans="1:40" s="966" customFormat="1" ht="13.5" customHeight="1" x14ac:dyDescent="0.2">
      <c r="A38" s="1547"/>
      <c r="B38" s="976"/>
      <c r="C38" s="850"/>
      <c r="D38" s="850"/>
      <c r="E38" s="850"/>
      <c r="F38" s="850"/>
      <c r="G38" s="850"/>
      <c r="H38" s="850"/>
      <c r="I38" s="961"/>
      <c r="J38" s="962"/>
      <c r="K38" s="962"/>
      <c r="L38" s="962"/>
      <c r="M38" s="962"/>
      <c r="N38" s="962"/>
      <c r="O38" s="962"/>
      <c r="P38" s="962"/>
      <c r="Q38" s="962"/>
      <c r="R38" s="962"/>
      <c r="S38" s="962"/>
      <c r="T38" s="964"/>
      <c r="U38" s="978"/>
      <c r="V38" s="880"/>
      <c r="W38" s="880"/>
      <c r="X38" s="880"/>
      <c r="Y38" s="880"/>
      <c r="Z38" s="880"/>
      <c r="AA38" s="880"/>
      <c r="AB38" s="880"/>
      <c r="AC38" s="880"/>
      <c r="AD38" s="880"/>
      <c r="AE38" s="880"/>
      <c r="AF38" s="880"/>
      <c r="AG38" s="880"/>
      <c r="AH38" s="880"/>
      <c r="AI38" s="880"/>
      <c r="AJ38" s="880"/>
      <c r="AK38" s="880"/>
      <c r="AL38" s="880"/>
      <c r="AM38" s="362"/>
      <c r="AN38" s="362"/>
    </row>
    <row r="39" spans="1:40" s="359" customFormat="1" ht="24.95" customHeight="1" x14ac:dyDescent="0.2">
      <c r="A39" s="1547"/>
      <c r="B39" s="453" t="s">
        <v>855</v>
      </c>
      <c r="C39" s="860">
        <v>130710.72325676125</v>
      </c>
      <c r="D39" s="860">
        <v>122358.14244074411</v>
      </c>
      <c r="E39" s="860">
        <v>164173.03839129803</v>
      </c>
      <c r="F39" s="860">
        <v>256043.59753682403</v>
      </c>
      <c r="G39" s="860">
        <v>396541.11867683468</v>
      </c>
      <c r="H39" s="860">
        <v>429651.37685453321</v>
      </c>
      <c r="I39" s="773">
        <v>403978.26517905458</v>
      </c>
      <c r="J39" s="771">
        <v>398505.758255166</v>
      </c>
      <c r="K39" s="771">
        <v>393042.24623282568</v>
      </c>
      <c r="L39" s="771">
        <v>387992.02855386597</v>
      </c>
      <c r="M39" s="771">
        <v>375482.4130069447</v>
      </c>
      <c r="N39" s="771">
        <v>387091.05160699453</v>
      </c>
      <c r="O39" s="771">
        <v>388547.43927785481</v>
      </c>
      <c r="P39" s="771">
        <v>402801.73876668484</v>
      </c>
      <c r="Q39" s="771">
        <v>404817.35755354434</v>
      </c>
      <c r="R39" s="771">
        <v>406355.1220507035</v>
      </c>
      <c r="S39" s="771">
        <v>430660.90975324321</v>
      </c>
      <c r="T39" s="772">
        <v>429651.37685453321</v>
      </c>
      <c r="U39" s="604" t="s">
        <v>787</v>
      </c>
      <c r="V39" s="880"/>
      <c r="W39" s="880"/>
      <c r="X39" s="880"/>
      <c r="Y39" s="880"/>
      <c r="Z39" s="880"/>
      <c r="AA39" s="880"/>
      <c r="AB39" s="880"/>
      <c r="AC39" s="880"/>
      <c r="AD39" s="880"/>
      <c r="AE39" s="880"/>
      <c r="AF39" s="880"/>
      <c r="AG39" s="880"/>
      <c r="AH39" s="880"/>
      <c r="AI39" s="880"/>
      <c r="AJ39" s="880"/>
      <c r="AK39" s="880"/>
      <c r="AL39" s="880"/>
      <c r="AM39" s="362"/>
      <c r="AN39" s="362"/>
    </row>
    <row r="40" spans="1:40" s="359" customFormat="1" ht="24.95" customHeight="1" x14ac:dyDescent="0.2">
      <c r="A40" s="1547"/>
      <c r="B40" s="605" t="s">
        <v>933</v>
      </c>
      <c r="C40" s="864">
        <v>5.1629365000000007</v>
      </c>
      <c r="D40" s="864">
        <v>7.1697666600000014</v>
      </c>
      <c r="E40" s="864">
        <v>1.9003849499999999</v>
      </c>
      <c r="F40" s="864">
        <v>2.4137762299999999</v>
      </c>
      <c r="G40" s="864">
        <v>16.75072583</v>
      </c>
      <c r="H40" s="864">
        <v>28.931738719999998</v>
      </c>
      <c r="I40" s="770">
        <v>16.862793540000002</v>
      </c>
      <c r="J40" s="768">
        <v>16.64319854</v>
      </c>
      <c r="K40" s="768">
        <v>16.042948540000001</v>
      </c>
      <c r="L40" s="768">
        <v>16.152863109999998</v>
      </c>
      <c r="M40" s="768">
        <v>16.152613109999997</v>
      </c>
      <c r="N40" s="768">
        <v>15.652363109999998</v>
      </c>
      <c r="O40" s="768">
        <v>15.597256310000001</v>
      </c>
      <c r="P40" s="768">
        <v>15.48733131</v>
      </c>
      <c r="Q40" s="768">
        <v>15.487081309999999</v>
      </c>
      <c r="R40" s="768">
        <v>28.907238719999999</v>
      </c>
      <c r="S40" s="768">
        <v>14.93198872</v>
      </c>
      <c r="T40" s="769">
        <v>28.931738719999998</v>
      </c>
      <c r="U40" s="606" t="s">
        <v>936</v>
      </c>
      <c r="V40" s="880"/>
      <c r="W40" s="880"/>
      <c r="X40" s="880"/>
      <c r="Y40" s="880"/>
      <c r="Z40" s="880"/>
      <c r="AA40" s="880"/>
      <c r="AB40" s="880"/>
      <c r="AC40" s="880"/>
      <c r="AD40" s="880"/>
      <c r="AE40" s="880"/>
      <c r="AF40" s="880"/>
      <c r="AG40" s="880"/>
      <c r="AH40" s="880"/>
      <c r="AI40" s="880"/>
      <c r="AJ40" s="880"/>
      <c r="AK40" s="880"/>
      <c r="AL40" s="880"/>
      <c r="AM40" s="362"/>
      <c r="AN40" s="362"/>
    </row>
    <row r="41" spans="1:40" s="364" customFormat="1" ht="24.95" customHeight="1" x14ac:dyDescent="0.2">
      <c r="A41" s="1547"/>
      <c r="B41" s="605" t="s">
        <v>952</v>
      </c>
      <c r="C41" s="864">
        <v>2050.8913568899998</v>
      </c>
      <c r="D41" s="864">
        <v>16191.287446540004</v>
      </c>
      <c r="E41" s="864">
        <v>20569.778435340002</v>
      </c>
      <c r="F41" s="864">
        <v>19389.457011639999</v>
      </c>
      <c r="G41" s="864">
        <v>24142.802180180002</v>
      </c>
      <c r="H41" s="864">
        <v>40748.902793750007</v>
      </c>
      <c r="I41" s="770">
        <v>25677.259034440001</v>
      </c>
      <c r="J41" s="768">
        <v>30681.882280910002</v>
      </c>
      <c r="K41" s="768">
        <v>32923.643839130003</v>
      </c>
      <c r="L41" s="768">
        <v>34205.011699969997</v>
      </c>
      <c r="M41" s="768">
        <v>27114.632405919998</v>
      </c>
      <c r="N41" s="768">
        <v>28775.284159160001</v>
      </c>
      <c r="O41" s="768">
        <v>31792.377755149995</v>
      </c>
      <c r="P41" s="768">
        <v>34803.439398759998</v>
      </c>
      <c r="Q41" s="768">
        <v>33657.826833569998</v>
      </c>
      <c r="R41" s="768">
        <v>34339.22538584</v>
      </c>
      <c r="S41" s="768">
        <v>39560.722810529995</v>
      </c>
      <c r="T41" s="769">
        <v>40748.902793750007</v>
      </c>
      <c r="U41" s="606" t="s">
        <v>1271</v>
      </c>
      <c r="V41" s="880"/>
      <c r="W41" s="880"/>
      <c r="X41" s="880"/>
      <c r="Y41" s="880"/>
      <c r="Z41" s="880"/>
      <c r="AA41" s="880"/>
      <c r="AB41" s="880"/>
      <c r="AC41" s="880"/>
      <c r="AD41" s="880"/>
      <c r="AE41" s="880"/>
      <c r="AF41" s="880"/>
      <c r="AG41" s="880"/>
      <c r="AH41" s="880"/>
      <c r="AI41" s="880"/>
      <c r="AJ41" s="880"/>
      <c r="AK41" s="880"/>
      <c r="AL41" s="880"/>
      <c r="AM41" s="362"/>
      <c r="AN41" s="362"/>
    </row>
    <row r="42" spans="1:40" s="364" customFormat="1" ht="24.95" customHeight="1" x14ac:dyDescent="0.2">
      <c r="A42" s="1547"/>
      <c r="B42" s="605" t="s">
        <v>1471</v>
      </c>
      <c r="C42" s="864">
        <v>127266.28710622125</v>
      </c>
      <c r="D42" s="864">
        <v>104470.04655873412</v>
      </c>
      <c r="E42" s="864">
        <v>141143.95825662802</v>
      </c>
      <c r="F42" s="864">
        <v>229198.96954724402</v>
      </c>
      <c r="G42" s="864">
        <v>357938.5011590246</v>
      </c>
      <c r="H42" s="864">
        <v>380654.56219968316</v>
      </c>
      <c r="I42" s="770">
        <v>366571.81019014458</v>
      </c>
      <c r="J42" s="768">
        <v>353996.65729845595</v>
      </c>
      <c r="K42" s="768">
        <v>344875.36787240568</v>
      </c>
      <c r="L42" s="768">
        <v>339478.64662030595</v>
      </c>
      <c r="M42" s="768">
        <v>336246.01402436465</v>
      </c>
      <c r="N42" s="768">
        <v>342845.4532419545</v>
      </c>
      <c r="O42" s="768">
        <v>342859.28257431486</v>
      </c>
      <c r="P42" s="768">
        <v>353147.4610849648</v>
      </c>
      <c r="Q42" s="768">
        <v>364602.43252152432</v>
      </c>
      <c r="R42" s="768">
        <v>364658.81304627348</v>
      </c>
      <c r="S42" s="768">
        <v>384181.31316558324</v>
      </c>
      <c r="T42" s="769">
        <v>380654.56219968316</v>
      </c>
      <c r="U42" s="606" t="s">
        <v>1454</v>
      </c>
      <c r="V42" s="880"/>
      <c r="W42" s="880"/>
      <c r="X42" s="880"/>
      <c r="Y42" s="880"/>
      <c r="Z42" s="880"/>
      <c r="AA42" s="880"/>
      <c r="AB42" s="880"/>
      <c r="AC42" s="880"/>
      <c r="AD42" s="880"/>
      <c r="AE42" s="880"/>
      <c r="AF42" s="880"/>
      <c r="AG42" s="880"/>
      <c r="AH42" s="880"/>
      <c r="AI42" s="880"/>
      <c r="AJ42" s="880"/>
      <c r="AK42" s="880"/>
      <c r="AL42" s="880"/>
      <c r="AM42" s="362"/>
      <c r="AN42" s="362"/>
    </row>
    <row r="43" spans="1:40" s="364" customFormat="1" ht="24.95" customHeight="1" x14ac:dyDescent="0.2">
      <c r="A43" s="1547"/>
      <c r="B43" s="605" t="s">
        <v>934</v>
      </c>
      <c r="C43" s="864">
        <v>1388.3818571500001</v>
      </c>
      <c r="D43" s="864">
        <v>1689.6386688099999</v>
      </c>
      <c r="E43" s="864">
        <v>2457.4013143799998</v>
      </c>
      <c r="F43" s="864">
        <v>7452.7572017099992</v>
      </c>
      <c r="G43" s="864">
        <v>14443.0646118</v>
      </c>
      <c r="H43" s="864">
        <v>8218.9801223800005</v>
      </c>
      <c r="I43" s="770">
        <v>11712.33316093</v>
      </c>
      <c r="J43" s="768">
        <v>13810.575477259998</v>
      </c>
      <c r="K43" s="768">
        <v>15227.191572750002</v>
      </c>
      <c r="L43" s="768">
        <v>14292.217370480001</v>
      </c>
      <c r="M43" s="768">
        <v>12105.61396355</v>
      </c>
      <c r="N43" s="768">
        <v>15454.661842770001</v>
      </c>
      <c r="O43" s="768">
        <v>13880.181692080001</v>
      </c>
      <c r="P43" s="768">
        <v>14835.350951650002</v>
      </c>
      <c r="Q43" s="768">
        <v>6541.6111171400007</v>
      </c>
      <c r="R43" s="768">
        <v>7328.1763798699994</v>
      </c>
      <c r="S43" s="768">
        <v>6903.9417884099985</v>
      </c>
      <c r="T43" s="769">
        <v>8218.9801223800005</v>
      </c>
      <c r="U43" s="606" t="s">
        <v>1227</v>
      </c>
      <c r="V43" s="880"/>
      <c r="W43" s="880"/>
      <c r="X43" s="880"/>
      <c r="Y43" s="880"/>
      <c r="Z43" s="880"/>
      <c r="AA43" s="880"/>
      <c r="AB43" s="880"/>
      <c r="AC43" s="880"/>
      <c r="AD43" s="880"/>
      <c r="AE43" s="880"/>
      <c r="AF43" s="880"/>
      <c r="AG43" s="880"/>
      <c r="AH43" s="880"/>
      <c r="AI43" s="880"/>
      <c r="AJ43" s="880"/>
      <c r="AK43" s="880"/>
      <c r="AL43" s="880"/>
      <c r="AM43" s="362"/>
      <c r="AN43" s="362"/>
    </row>
    <row r="44" spans="1:40" s="966" customFormat="1" ht="12" customHeight="1" x14ac:dyDescent="0.2">
      <c r="A44" s="1547"/>
      <c r="B44" s="976"/>
      <c r="C44" s="850"/>
      <c r="D44" s="850"/>
      <c r="E44" s="850"/>
      <c r="F44" s="850"/>
      <c r="G44" s="850"/>
      <c r="H44" s="850"/>
      <c r="I44" s="961"/>
      <c r="J44" s="962"/>
      <c r="K44" s="962"/>
      <c r="L44" s="962"/>
      <c r="M44" s="962"/>
      <c r="N44" s="962"/>
      <c r="O44" s="962"/>
      <c r="P44" s="962"/>
      <c r="Q44" s="962"/>
      <c r="R44" s="962"/>
      <c r="S44" s="962"/>
      <c r="T44" s="964"/>
      <c r="U44" s="978"/>
      <c r="V44" s="880"/>
      <c r="W44" s="880"/>
      <c r="X44" s="880"/>
      <c r="Y44" s="880"/>
      <c r="Z44" s="880"/>
      <c r="AA44" s="880"/>
      <c r="AB44" s="880"/>
      <c r="AC44" s="880"/>
      <c r="AD44" s="880"/>
      <c r="AE44" s="880"/>
      <c r="AF44" s="880"/>
      <c r="AG44" s="880"/>
      <c r="AH44" s="880"/>
      <c r="AI44" s="880"/>
      <c r="AJ44" s="880"/>
      <c r="AK44" s="880"/>
      <c r="AL44" s="880"/>
      <c r="AM44" s="362"/>
      <c r="AN44" s="362"/>
    </row>
    <row r="45" spans="1:40" s="359" customFormat="1" ht="28.5" customHeight="1" x14ac:dyDescent="0.2">
      <c r="A45" s="1547"/>
      <c r="B45" s="453" t="s">
        <v>954</v>
      </c>
      <c r="C45" s="860">
        <v>34114.267934714975</v>
      </c>
      <c r="D45" s="860">
        <v>29342.643422339017</v>
      </c>
      <c r="E45" s="860">
        <v>32152.465431248987</v>
      </c>
      <c r="F45" s="860">
        <v>59503.619265209891</v>
      </c>
      <c r="G45" s="860">
        <v>116157.15686912995</v>
      </c>
      <c r="H45" s="860">
        <v>123726.50825486</v>
      </c>
      <c r="I45" s="773">
        <v>121056.65982860998</v>
      </c>
      <c r="J45" s="771">
        <v>125785.6341065398</v>
      </c>
      <c r="K45" s="771">
        <v>124937.52502601992</v>
      </c>
      <c r="L45" s="771">
        <v>123933.20435012995</v>
      </c>
      <c r="M45" s="771">
        <v>124229.52082996977</v>
      </c>
      <c r="N45" s="771">
        <v>125786.93222958011</v>
      </c>
      <c r="O45" s="771">
        <v>135633.89135290001</v>
      </c>
      <c r="P45" s="771">
        <v>134721.63180311001</v>
      </c>
      <c r="Q45" s="771">
        <v>132416.18405493</v>
      </c>
      <c r="R45" s="771">
        <v>131938.50947609</v>
      </c>
      <c r="S45" s="771">
        <v>125007.76849028</v>
      </c>
      <c r="T45" s="772">
        <v>123726.50825486</v>
      </c>
      <c r="U45" s="604" t="s">
        <v>825</v>
      </c>
      <c r="V45" s="880"/>
      <c r="W45" s="880"/>
      <c r="X45" s="880"/>
      <c r="Y45" s="880"/>
      <c r="Z45" s="880"/>
      <c r="AA45" s="880"/>
      <c r="AB45" s="880"/>
      <c r="AC45" s="880"/>
      <c r="AD45" s="880"/>
      <c r="AE45" s="880"/>
      <c r="AF45" s="880"/>
      <c r="AG45" s="880"/>
      <c r="AH45" s="880"/>
      <c r="AI45" s="880"/>
      <c r="AJ45" s="880"/>
      <c r="AK45" s="880"/>
      <c r="AL45" s="880"/>
      <c r="AM45" s="362"/>
      <c r="AN45" s="362"/>
    </row>
    <row r="46" spans="1:40" s="966" customFormat="1" ht="13.5" customHeight="1" x14ac:dyDescent="0.2">
      <c r="A46" s="1547"/>
      <c r="B46" s="976"/>
      <c r="C46" s="850"/>
      <c r="D46" s="850"/>
      <c r="E46" s="850"/>
      <c r="F46" s="850"/>
      <c r="G46" s="850"/>
      <c r="H46" s="850"/>
      <c r="I46" s="961"/>
      <c r="J46" s="962"/>
      <c r="K46" s="962"/>
      <c r="L46" s="962"/>
      <c r="M46" s="962"/>
      <c r="N46" s="962"/>
      <c r="O46" s="962"/>
      <c r="P46" s="962"/>
      <c r="Q46" s="962"/>
      <c r="R46" s="962"/>
      <c r="S46" s="962"/>
      <c r="T46" s="964"/>
      <c r="U46" s="978"/>
      <c r="V46" s="880"/>
      <c r="W46" s="880"/>
      <c r="X46" s="880"/>
      <c r="Y46" s="880"/>
      <c r="Z46" s="880"/>
      <c r="AA46" s="880"/>
      <c r="AB46" s="880"/>
      <c r="AC46" s="880"/>
      <c r="AD46" s="880"/>
      <c r="AE46" s="880"/>
      <c r="AF46" s="880"/>
      <c r="AG46" s="880"/>
      <c r="AH46" s="880"/>
      <c r="AI46" s="880"/>
      <c r="AJ46" s="880"/>
      <c r="AK46" s="880"/>
      <c r="AL46" s="880"/>
      <c r="AM46" s="362"/>
      <c r="AN46" s="362"/>
    </row>
    <row r="47" spans="1:40" s="359" customFormat="1" ht="24.95" customHeight="1" x14ac:dyDescent="0.2">
      <c r="A47" s="1547"/>
      <c r="B47" s="453" t="s">
        <v>13</v>
      </c>
      <c r="C47" s="860">
        <v>121443.88868171308</v>
      </c>
      <c r="D47" s="860">
        <v>116330.19659556373</v>
      </c>
      <c r="E47" s="860">
        <v>120174.82495992701</v>
      </c>
      <c r="F47" s="860">
        <v>229720.67025880958</v>
      </c>
      <c r="G47" s="860">
        <v>270103.51446006866</v>
      </c>
      <c r="H47" s="860">
        <v>309131.81232341344</v>
      </c>
      <c r="I47" s="773">
        <v>270351.41078780912</v>
      </c>
      <c r="J47" s="771">
        <v>272037.14134614961</v>
      </c>
      <c r="K47" s="771">
        <v>270068.52902567509</v>
      </c>
      <c r="L47" s="771">
        <v>267444.52762773761</v>
      </c>
      <c r="M47" s="771">
        <v>269098.58131263766</v>
      </c>
      <c r="N47" s="771">
        <v>272685.69795478985</v>
      </c>
      <c r="O47" s="771">
        <v>292484.77899587702</v>
      </c>
      <c r="P47" s="771">
        <v>298462.78093261574</v>
      </c>
      <c r="Q47" s="771">
        <v>306240.27312888275</v>
      </c>
      <c r="R47" s="771">
        <v>314243.85402321356</v>
      </c>
      <c r="S47" s="771">
        <v>315547.82183571684</v>
      </c>
      <c r="T47" s="772">
        <v>309131.81232341344</v>
      </c>
      <c r="U47" s="604" t="s">
        <v>824</v>
      </c>
      <c r="V47" s="880"/>
      <c r="W47" s="880"/>
      <c r="X47" s="880"/>
      <c r="Y47" s="880"/>
      <c r="Z47" s="880"/>
      <c r="AA47" s="880"/>
      <c r="AB47" s="880"/>
      <c r="AC47" s="880"/>
      <c r="AD47" s="880"/>
      <c r="AE47" s="880"/>
      <c r="AF47" s="880"/>
      <c r="AG47" s="880"/>
      <c r="AH47" s="880"/>
      <c r="AI47" s="880"/>
      <c r="AJ47" s="880"/>
      <c r="AK47" s="880"/>
      <c r="AL47" s="880"/>
      <c r="AM47" s="362"/>
      <c r="AN47" s="362"/>
    </row>
    <row r="48" spans="1:40" s="359" customFormat="1" ht="24.95" customHeight="1" x14ac:dyDescent="0.2">
      <c r="A48" s="1547"/>
      <c r="B48" s="605" t="s">
        <v>933</v>
      </c>
      <c r="C48" s="864">
        <v>29.1</v>
      </c>
      <c r="D48" s="864">
        <v>29.1</v>
      </c>
      <c r="E48" s="864">
        <v>8.1</v>
      </c>
      <c r="F48" s="864">
        <v>8.1</v>
      </c>
      <c r="G48" s="864">
        <v>8.1</v>
      </c>
      <c r="H48" s="864">
        <v>8.1</v>
      </c>
      <c r="I48" s="770">
        <v>8.1</v>
      </c>
      <c r="J48" s="768">
        <v>8.1</v>
      </c>
      <c r="K48" s="768">
        <v>8.1</v>
      </c>
      <c r="L48" s="768">
        <v>8.1</v>
      </c>
      <c r="M48" s="768">
        <v>8.1</v>
      </c>
      <c r="N48" s="768">
        <v>8.1</v>
      </c>
      <c r="O48" s="768">
        <v>8.1</v>
      </c>
      <c r="P48" s="768">
        <v>8.1</v>
      </c>
      <c r="Q48" s="768">
        <v>8.1</v>
      </c>
      <c r="R48" s="768">
        <v>8.1</v>
      </c>
      <c r="S48" s="768">
        <v>8.1</v>
      </c>
      <c r="T48" s="769">
        <v>8.1</v>
      </c>
      <c r="U48" s="606" t="s">
        <v>936</v>
      </c>
      <c r="V48" s="880"/>
      <c r="W48" s="880"/>
      <c r="X48" s="880"/>
      <c r="Y48" s="880"/>
      <c r="Z48" s="880"/>
      <c r="AA48" s="880"/>
      <c r="AB48" s="880"/>
      <c r="AC48" s="880"/>
      <c r="AD48" s="880"/>
      <c r="AE48" s="880"/>
      <c r="AF48" s="880"/>
      <c r="AG48" s="880"/>
      <c r="AH48" s="880"/>
      <c r="AI48" s="880"/>
      <c r="AJ48" s="880"/>
      <c r="AK48" s="880"/>
      <c r="AL48" s="880"/>
      <c r="AM48" s="362"/>
      <c r="AN48" s="362"/>
    </row>
    <row r="49" spans="1:40" s="359" customFormat="1" ht="24.95" customHeight="1" x14ac:dyDescent="0.2">
      <c r="A49" s="1547"/>
      <c r="B49" s="605" t="s">
        <v>952</v>
      </c>
      <c r="C49" s="864">
        <v>562.61401561000002</v>
      </c>
      <c r="D49" s="864">
        <v>647.54046114000005</v>
      </c>
      <c r="E49" s="864">
        <v>9569.4137873399995</v>
      </c>
      <c r="F49" s="864">
        <v>15064.093753090001</v>
      </c>
      <c r="G49" s="864">
        <v>11534.104578030001</v>
      </c>
      <c r="H49" s="864">
        <v>19277.629090440001</v>
      </c>
      <c r="I49" s="770">
        <v>11814.90949674</v>
      </c>
      <c r="J49" s="768">
        <v>11837.77307831</v>
      </c>
      <c r="K49" s="768">
        <v>11818.85082829</v>
      </c>
      <c r="L49" s="768">
        <v>13320.15747925</v>
      </c>
      <c r="M49" s="768">
        <v>13971.8337605</v>
      </c>
      <c r="N49" s="768">
        <v>14484.820336249999</v>
      </c>
      <c r="O49" s="768">
        <v>14500.930163649999</v>
      </c>
      <c r="P49" s="768">
        <v>14968.57251369</v>
      </c>
      <c r="Q49" s="768">
        <v>15840.870877640002</v>
      </c>
      <c r="R49" s="768">
        <v>17232.204319</v>
      </c>
      <c r="S49" s="768">
        <v>18509.680526939999</v>
      </c>
      <c r="T49" s="769">
        <v>19277.629090440001</v>
      </c>
      <c r="U49" s="606" t="s">
        <v>1271</v>
      </c>
      <c r="V49" s="880"/>
      <c r="W49" s="880"/>
      <c r="X49" s="880"/>
      <c r="Y49" s="880"/>
      <c r="Z49" s="880"/>
      <c r="AA49" s="880"/>
      <c r="AB49" s="880"/>
      <c r="AC49" s="880"/>
      <c r="AD49" s="880"/>
      <c r="AE49" s="880"/>
      <c r="AF49" s="880"/>
      <c r="AG49" s="880"/>
      <c r="AH49" s="880"/>
      <c r="AI49" s="880"/>
      <c r="AJ49" s="880"/>
      <c r="AK49" s="880"/>
      <c r="AL49" s="880"/>
      <c r="AM49" s="362"/>
      <c r="AN49" s="362"/>
    </row>
    <row r="50" spans="1:40" s="359" customFormat="1" ht="24.95" customHeight="1" x14ac:dyDescent="0.2">
      <c r="A50" s="1547"/>
      <c r="B50" s="605" t="s">
        <v>953</v>
      </c>
      <c r="C50" s="864">
        <v>101573.01048830016</v>
      </c>
      <c r="D50" s="864">
        <v>97023.166041155448</v>
      </c>
      <c r="E50" s="864">
        <v>92991.339690664841</v>
      </c>
      <c r="F50" s="864">
        <v>194214.41416260792</v>
      </c>
      <c r="G50" s="864">
        <v>235796.49059203363</v>
      </c>
      <c r="H50" s="864">
        <v>256128.92070879595</v>
      </c>
      <c r="I50" s="770">
        <v>235348.1656698476</v>
      </c>
      <c r="J50" s="768">
        <v>237242.71184808761</v>
      </c>
      <c r="K50" s="768">
        <v>235842.23755093763</v>
      </c>
      <c r="L50" s="768">
        <v>231849.19819962169</v>
      </c>
      <c r="M50" s="768">
        <v>233444.36588132588</v>
      </c>
      <c r="N50" s="768">
        <v>233872.56092431204</v>
      </c>
      <c r="O50" s="768">
        <v>252553.55077457085</v>
      </c>
      <c r="P50" s="768">
        <v>256481.00146528386</v>
      </c>
      <c r="Q50" s="768">
        <v>258951.53950777368</v>
      </c>
      <c r="R50" s="768">
        <v>265239.77387947281</v>
      </c>
      <c r="S50" s="768">
        <v>265769.72984492412</v>
      </c>
      <c r="T50" s="769">
        <v>256128.92070879595</v>
      </c>
      <c r="U50" s="606" t="s">
        <v>937</v>
      </c>
      <c r="V50" s="880"/>
      <c r="W50" s="880"/>
      <c r="X50" s="880"/>
      <c r="Y50" s="880"/>
      <c r="Z50" s="880"/>
      <c r="AA50" s="880"/>
      <c r="AB50" s="880"/>
      <c r="AC50" s="880"/>
      <c r="AD50" s="880"/>
      <c r="AE50" s="880"/>
      <c r="AF50" s="880"/>
      <c r="AG50" s="880"/>
      <c r="AH50" s="880"/>
      <c r="AI50" s="880"/>
      <c r="AJ50" s="880"/>
      <c r="AK50" s="880"/>
      <c r="AL50" s="880"/>
      <c r="AM50" s="362"/>
      <c r="AN50" s="362"/>
    </row>
    <row r="51" spans="1:40" s="359" customFormat="1" ht="24.95" customHeight="1" x14ac:dyDescent="0.2">
      <c r="A51" s="1547"/>
      <c r="B51" s="605" t="s">
        <v>934</v>
      </c>
      <c r="C51" s="864">
        <v>19279.164177802919</v>
      </c>
      <c r="D51" s="864">
        <v>18630.390093268288</v>
      </c>
      <c r="E51" s="864">
        <v>17605.971481922159</v>
      </c>
      <c r="F51" s="864">
        <v>20434.062343111658</v>
      </c>
      <c r="G51" s="864">
        <v>22764.819290005002</v>
      </c>
      <c r="H51" s="864">
        <v>33717.162524177511</v>
      </c>
      <c r="I51" s="770">
        <v>23180.235621221505</v>
      </c>
      <c r="J51" s="768">
        <v>22948.556419751949</v>
      </c>
      <c r="K51" s="768">
        <v>22399.340646447461</v>
      </c>
      <c r="L51" s="768">
        <v>22267.071948865912</v>
      </c>
      <c r="M51" s="768">
        <v>21674.281670811753</v>
      </c>
      <c r="N51" s="768">
        <v>24320.216694227835</v>
      </c>
      <c r="O51" s="768">
        <v>25422.198057656198</v>
      </c>
      <c r="P51" s="768">
        <v>27005.106953641887</v>
      </c>
      <c r="Q51" s="768">
        <v>31439.762743469077</v>
      </c>
      <c r="R51" s="768">
        <v>31763.775824740729</v>
      </c>
      <c r="S51" s="768">
        <v>31260.311463852711</v>
      </c>
      <c r="T51" s="769">
        <v>33717.162524177511</v>
      </c>
      <c r="U51" s="606" t="s">
        <v>1227</v>
      </c>
      <c r="V51" s="880"/>
      <c r="W51" s="880"/>
      <c r="X51" s="880"/>
      <c r="Y51" s="880"/>
      <c r="Z51" s="880"/>
      <c r="AA51" s="880"/>
      <c r="AB51" s="880"/>
      <c r="AC51" s="880"/>
      <c r="AD51" s="880"/>
      <c r="AE51" s="880"/>
      <c r="AF51" s="880"/>
      <c r="AG51" s="880"/>
      <c r="AH51" s="880"/>
      <c r="AI51" s="880"/>
      <c r="AJ51" s="880"/>
      <c r="AK51" s="880"/>
      <c r="AL51" s="880"/>
      <c r="AM51" s="362"/>
      <c r="AN51" s="362"/>
    </row>
    <row r="52" spans="1:40" s="966" customFormat="1" ht="12" customHeight="1" x14ac:dyDescent="0.2">
      <c r="A52" s="1547"/>
      <c r="B52" s="976"/>
      <c r="C52" s="850"/>
      <c r="D52" s="850"/>
      <c r="E52" s="850"/>
      <c r="F52" s="850"/>
      <c r="G52" s="850"/>
      <c r="H52" s="850"/>
      <c r="I52" s="961"/>
      <c r="J52" s="962"/>
      <c r="K52" s="962"/>
      <c r="L52" s="962"/>
      <c r="M52" s="962"/>
      <c r="N52" s="962"/>
      <c r="O52" s="962"/>
      <c r="P52" s="962"/>
      <c r="Q52" s="962"/>
      <c r="R52" s="962"/>
      <c r="S52" s="962"/>
      <c r="T52" s="964"/>
      <c r="U52" s="978"/>
      <c r="V52" s="880"/>
      <c r="W52" s="880"/>
      <c r="X52" s="880"/>
      <c r="Y52" s="880"/>
      <c r="Z52" s="880"/>
      <c r="AA52" s="880"/>
      <c r="AB52" s="880"/>
      <c r="AC52" s="880"/>
      <c r="AD52" s="880"/>
      <c r="AE52" s="880"/>
      <c r="AF52" s="880"/>
      <c r="AG52" s="880"/>
      <c r="AH52" s="880"/>
      <c r="AI52" s="880"/>
      <c r="AJ52" s="880"/>
      <c r="AK52" s="880"/>
      <c r="AL52" s="880"/>
      <c r="AM52" s="362"/>
      <c r="AN52" s="362"/>
    </row>
    <row r="53" spans="1:40" s="359" customFormat="1" ht="24.95" customHeight="1" x14ac:dyDescent="0.2">
      <c r="A53" s="1547"/>
      <c r="B53" s="453" t="s">
        <v>710</v>
      </c>
      <c r="C53" s="860">
        <v>249020.05554202147</v>
      </c>
      <c r="D53" s="860">
        <v>368458.84867495293</v>
      </c>
      <c r="E53" s="860">
        <v>498464.60965402296</v>
      </c>
      <c r="F53" s="860">
        <v>420797.19209280459</v>
      </c>
      <c r="G53" s="860">
        <v>453224.8365060098</v>
      </c>
      <c r="H53" s="860">
        <v>439203.00344118889</v>
      </c>
      <c r="I53" s="773">
        <v>440242.84278232459</v>
      </c>
      <c r="J53" s="771">
        <v>436026.28259347938</v>
      </c>
      <c r="K53" s="771">
        <v>447556.70997722266</v>
      </c>
      <c r="L53" s="771">
        <v>443138.61813537806</v>
      </c>
      <c r="M53" s="771">
        <v>450418.73601444025</v>
      </c>
      <c r="N53" s="771">
        <v>446576.71765101934</v>
      </c>
      <c r="O53" s="771">
        <v>452104.71367305471</v>
      </c>
      <c r="P53" s="771">
        <v>448202.69510219776</v>
      </c>
      <c r="Q53" s="771">
        <v>456581.84189193096</v>
      </c>
      <c r="R53" s="771">
        <v>455221.78668097378</v>
      </c>
      <c r="S53" s="771">
        <v>449907.51538179361</v>
      </c>
      <c r="T53" s="772">
        <v>439203.00344118889</v>
      </c>
      <c r="U53" s="604" t="s">
        <v>788</v>
      </c>
      <c r="V53" s="880"/>
      <c r="W53" s="880"/>
      <c r="X53" s="880"/>
      <c r="Y53" s="880"/>
      <c r="Z53" s="880"/>
      <c r="AA53" s="880"/>
      <c r="AB53" s="880"/>
      <c r="AC53" s="880"/>
      <c r="AD53" s="880"/>
      <c r="AE53" s="880"/>
      <c r="AF53" s="880"/>
      <c r="AG53" s="880"/>
      <c r="AH53" s="880"/>
      <c r="AI53" s="880"/>
      <c r="AJ53" s="880"/>
      <c r="AK53" s="880"/>
      <c r="AL53" s="880"/>
      <c r="AM53" s="362"/>
      <c r="AN53" s="362"/>
    </row>
    <row r="54" spans="1:40" s="855" customFormat="1" ht="24.95" customHeight="1" x14ac:dyDescent="0.2">
      <c r="A54" s="1547"/>
      <c r="B54" s="605" t="s">
        <v>933</v>
      </c>
      <c r="C54" s="864">
        <v>0.78972693999999999</v>
      </c>
      <c r="D54" s="864">
        <v>1.2021436899999998</v>
      </c>
      <c r="E54" s="864">
        <v>1.76166589</v>
      </c>
      <c r="F54" s="864">
        <v>1.6833586999999997</v>
      </c>
      <c r="G54" s="864">
        <v>1.60354551</v>
      </c>
      <c r="H54" s="864">
        <v>1.5594232699999999</v>
      </c>
      <c r="I54" s="770">
        <v>1.6132790800000001</v>
      </c>
      <c r="J54" s="768">
        <v>1.5951201099999999</v>
      </c>
      <c r="K54" s="768">
        <v>1.5726616099999999</v>
      </c>
      <c r="L54" s="768">
        <v>1.5680575299999999</v>
      </c>
      <c r="M54" s="768">
        <v>1.5599867700000001</v>
      </c>
      <c r="N54" s="768">
        <v>1.59222218</v>
      </c>
      <c r="O54" s="768">
        <v>1.5612218000000002</v>
      </c>
      <c r="P54" s="768">
        <v>1.5498888599999998</v>
      </c>
      <c r="Q54" s="768">
        <v>1.52755163</v>
      </c>
      <c r="R54" s="768">
        <v>1.5570292900000002</v>
      </c>
      <c r="S54" s="768">
        <v>1.5349515599999999</v>
      </c>
      <c r="T54" s="769">
        <v>1.5594232699999999</v>
      </c>
      <c r="U54" s="606" t="s">
        <v>936</v>
      </c>
      <c r="V54" s="880"/>
      <c r="W54" s="880"/>
      <c r="X54" s="880"/>
      <c r="Y54" s="880"/>
      <c r="Z54" s="880"/>
      <c r="AA54" s="880"/>
      <c r="AB54" s="880"/>
      <c r="AC54" s="880"/>
      <c r="AD54" s="880"/>
      <c r="AE54" s="880"/>
      <c r="AF54" s="880"/>
      <c r="AG54" s="880"/>
      <c r="AH54" s="880"/>
      <c r="AI54" s="880"/>
      <c r="AJ54" s="880"/>
      <c r="AK54" s="880"/>
      <c r="AL54" s="880"/>
      <c r="AM54" s="362"/>
      <c r="AN54" s="362"/>
    </row>
    <row r="55" spans="1:40" s="359" customFormat="1" ht="24.95" customHeight="1" x14ac:dyDescent="0.2">
      <c r="A55" s="1547"/>
      <c r="B55" s="605" t="s">
        <v>952</v>
      </c>
      <c r="C55" s="864">
        <v>2091.0561000172002</v>
      </c>
      <c r="D55" s="864">
        <v>890.50864762879996</v>
      </c>
      <c r="E55" s="864">
        <v>396.67852551689998</v>
      </c>
      <c r="F55" s="864">
        <v>377.12491564090004</v>
      </c>
      <c r="G55" s="864">
        <v>2279.5909277559999</v>
      </c>
      <c r="H55" s="864">
        <v>293.3621139899999</v>
      </c>
      <c r="I55" s="770">
        <v>1387.863036538</v>
      </c>
      <c r="J55" s="768">
        <v>1384.979194127</v>
      </c>
      <c r="K55" s="768">
        <v>1343.1539577399997</v>
      </c>
      <c r="L55" s="768">
        <v>1431.77374289</v>
      </c>
      <c r="M55" s="768">
        <v>1417.7504079624</v>
      </c>
      <c r="N55" s="768">
        <v>1418.525344032</v>
      </c>
      <c r="O55" s="768">
        <v>1869.37633974</v>
      </c>
      <c r="P55" s="768">
        <v>1460.00522183</v>
      </c>
      <c r="Q55" s="768">
        <v>1393.7533047100001</v>
      </c>
      <c r="R55" s="768">
        <v>1439.1367500300003</v>
      </c>
      <c r="S55" s="768">
        <v>1383.27906912</v>
      </c>
      <c r="T55" s="769">
        <v>293.3621139899999</v>
      </c>
      <c r="U55" s="606" t="s">
        <v>1271</v>
      </c>
      <c r="V55" s="880"/>
      <c r="W55" s="880"/>
      <c r="X55" s="880"/>
      <c r="Y55" s="880"/>
      <c r="Z55" s="880"/>
      <c r="AA55" s="880"/>
      <c r="AB55" s="880"/>
      <c r="AC55" s="880"/>
      <c r="AD55" s="880"/>
      <c r="AE55" s="880"/>
      <c r="AF55" s="880"/>
      <c r="AG55" s="880"/>
      <c r="AH55" s="880"/>
      <c r="AI55" s="880"/>
      <c r="AJ55" s="880"/>
      <c r="AK55" s="880"/>
      <c r="AL55" s="880"/>
      <c r="AM55" s="362"/>
      <c r="AN55" s="362"/>
    </row>
    <row r="56" spans="1:40" s="359" customFormat="1" ht="24.95" customHeight="1" x14ac:dyDescent="0.2">
      <c r="A56" s="1547"/>
      <c r="B56" s="605" t="s">
        <v>953</v>
      </c>
      <c r="C56" s="864">
        <v>237711.41113861711</v>
      </c>
      <c r="D56" s="864">
        <v>358526.84950489667</v>
      </c>
      <c r="E56" s="864">
        <v>482595.84847653226</v>
      </c>
      <c r="F56" s="864">
        <v>406490.98326685198</v>
      </c>
      <c r="G56" s="864">
        <v>436355.67809692933</v>
      </c>
      <c r="H56" s="864">
        <v>422664.43519275612</v>
      </c>
      <c r="I56" s="770">
        <v>417587.52235963341</v>
      </c>
      <c r="J56" s="768">
        <v>415999.24962880678</v>
      </c>
      <c r="K56" s="768">
        <v>427876.53450956498</v>
      </c>
      <c r="L56" s="768">
        <v>422186.50511328015</v>
      </c>
      <c r="M56" s="768">
        <v>428152.99879786134</v>
      </c>
      <c r="N56" s="768">
        <v>425547.32003564032</v>
      </c>
      <c r="O56" s="768">
        <v>431165.98841633822</v>
      </c>
      <c r="P56" s="768">
        <v>430541.56981547119</v>
      </c>
      <c r="Q56" s="768">
        <v>437262.4397118612</v>
      </c>
      <c r="R56" s="768">
        <v>431505.39577518986</v>
      </c>
      <c r="S56" s="768">
        <v>427736.56705787987</v>
      </c>
      <c r="T56" s="769">
        <v>422664.43519275612</v>
      </c>
      <c r="U56" s="606" t="s">
        <v>937</v>
      </c>
      <c r="V56" s="880"/>
      <c r="W56" s="880"/>
      <c r="X56" s="880"/>
      <c r="Y56" s="880"/>
      <c r="Z56" s="880"/>
      <c r="AA56" s="880"/>
      <c r="AB56" s="880"/>
      <c r="AC56" s="880"/>
      <c r="AD56" s="880"/>
      <c r="AE56" s="880"/>
      <c r="AF56" s="880"/>
      <c r="AG56" s="880"/>
      <c r="AH56" s="880"/>
      <c r="AI56" s="880"/>
      <c r="AJ56" s="880"/>
      <c r="AK56" s="880"/>
      <c r="AL56" s="880"/>
      <c r="AM56" s="362"/>
      <c r="AN56" s="362"/>
    </row>
    <row r="57" spans="1:40" s="359" customFormat="1" ht="24.95" customHeight="1" x14ac:dyDescent="0.2">
      <c r="A57" s="1547"/>
      <c r="B57" s="605" t="s">
        <v>934</v>
      </c>
      <c r="C57" s="864">
        <v>9216.7985764471487</v>
      </c>
      <c r="D57" s="864">
        <v>9040.2883787374976</v>
      </c>
      <c r="E57" s="864">
        <v>15470.320986083814</v>
      </c>
      <c r="F57" s="864">
        <v>13927.400551611699</v>
      </c>
      <c r="G57" s="864">
        <v>14587.963935814514</v>
      </c>
      <c r="H57" s="864">
        <v>16243.646711172803</v>
      </c>
      <c r="I57" s="770">
        <v>21265.844107073139</v>
      </c>
      <c r="J57" s="768">
        <v>18640.458650435627</v>
      </c>
      <c r="K57" s="768">
        <v>18335.448848307704</v>
      </c>
      <c r="L57" s="768">
        <v>19518.771221677842</v>
      </c>
      <c r="M57" s="768">
        <v>20846.426821846526</v>
      </c>
      <c r="N57" s="768">
        <v>19609.280049167101</v>
      </c>
      <c r="O57" s="768">
        <v>19067.787695176488</v>
      </c>
      <c r="P57" s="768">
        <v>16199.570176036596</v>
      </c>
      <c r="Q57" s="768">
        <v>17924.121323729738</v>
      </c>
      <c r="R57" s="768">
        <v>22275.697126463914</v>
      </c>
      <c r="S57" s="768">
        <v>20786.134303233746</v>
      </c>
      <c r="T57" s="769">
        <v>16243.646711172803</v>
      </c>
      <c r="U57" s="606" t="s">
        <v>1227</v>
      </c>
      <c r="V57" s="880"/>
      <c r="W57" s="880"/>
      <c r="X57" s="880"/>
      <c r="Y57" s="880"/>
      <c r="Z57" s="880"/>
      <c r="AA57" s="880"/>
      <c r="AB57" s="880"/>
      <c r="AC57" s="880"/>
      <c r="AD57" s="880"/>
      <c r="AE57" s="880"/>
      <c r="AF57" s="880"/>
      <c r="AG57" s="880"/>
      <c r="AH57" s="880"/>
      <c r="AI57" s="880"/>
      <c r="AJ57" s="880"/>
      <c r="AK57" s="880"/>
      <c r="AL57" s="880"/>
      <c r="AM57" s="362"/>
      <c r="AN57" s="362"/>
    </row>
    <row r="58" spans="1:40" s="359" customFormat="1" ht="12" customHeight="1" x14ac:dyDescent="0.2">
      <c r="A58" s="1547"/>
      <c r="B58" s="453"/>
      <c r="C58" s="850"/>
      <c r="D58" s="850"/>
      <c r="E58" s="850"/>
      <c r="F58" s="850"/>
      <c r="G58" s="850"/>
      <c r="H58" s="850"/>
      <c r="I58" s="961"/>
      <c r="J58" s="962"/>
      <c r="K58" s="962"/>
      <c r="L58" s="962"/>
      <c r="M58" s="962"/>
      <c r="N58" s="962"/>
      <c r="O58" s="962"/>
      <c r="P58" s="962"/>
      <c r="Q58" s="962"/>
      <c r="R58" s="962"/>
      <c r="S58" s="962"/>
      <c r="T58" s="964"/>
      <c r="U58" s="604"/>
      <c r="V58" s="880"/>
      <c r="W58" s="880"/>
      <c r="X58" s="880"/>
      <c r="Y58" s="880"/>
      <c r="Z58" s="880"/>
      <c r="AA58" s="880"/>
      <c r="AB58" s="880"/>
      <c r="AC58" s="880"/>
      <c r="AD58" s="880"/>
      <c r="AE58" s="880"/>
      <c r="AF58" s="880"/>
      <c r="AG58" s="880"/>
      <c r="AH58" s="880"/>
      <c r="AI58" s="880"/>
      <c r="AJ58" s="880"/>
      <c r="AK58" s="880"/>
      <c r="AL58" s="880"/>
      <c r="AM58" s="362"/>
      <c r="AN58" s="362"/>
    </row>
    <row r="59" spans="1:40" s="359" customFormat="1" ht="24.6" customHeight="1" x14ac:dyDescent="0.2">
      <c r="A59" s="1547"/>
      <c r="B59" s="453" t="s">
        <v>935</v>
      </c>
      <c r="C59" s="860">
        <v>0</v>
      </c>
      <c r="D59" s="860">
        <v>0</v>
      </c>
      <c r="E59" s="860">
        <v>0</v>
      </c>
      <c r="F59" s="860">
        <v>0</v>
      </c>
      <c r="G59" s="860">
        <v>0</v>
      </c>
      <c r="H59" s="860">
        <v>0</v>
      </c>
      <c r="I59" s="773">
        <v>0</v>
      </c>
      <c r="J59" s="771">
        <v>0</v>
      </c>
      <c r="K59" s="771">
        <v>0</v>
      </c>
      <c r="L59" s="771">
        <v>0</v>
      </c>
      <c r="M59" s="771">
        <v>0</v>
      </c>
      <c r="N59" s="771">
        <v>0</v>
      </c>
      <c r="O59" s="771">
        <v>0</v>
      </c>
      <c r="P59" s="771">
        <v>0</v>
      </c>
      <c r="Q59" s="771">
        <v>0</v>
      </c>
      <c r="R59" s="771">
        <v>0</v>
      </c>
      <c r="S59" s="771">
        <v>0</v>
      </c>
      <c r="T59" s="772">
        <v>0</v>
      </c>
      <c r="U59" s="604" t="s">
        <v>946</v>
      </c>
      <c r="V59" s="880"/>
      <c r="W59" s="880"/>
      <c r="X59" s="880"/>
      <c r="Y59" s="880"/>
      <c r="Z59" s="880"/>
      <c r="AA59" s="880"/>
      <c r="AB59" s="880"/>
      <c r="AC59" s="880"/>
      <c r="AD59" s="880"/>
      <c r="AE59" s="880"/>
      <c r="AF59" s="880"/>
      <c r="AG59" s="880"/>
      <c r="AH59" s="880"/>
      <c r="AI59" s="880"/>
      <c r="AJ59" s="880"/>
      <c r="AK59" s="880"/>
      <c r="AL59" s="880"/>
      <c r="AM59" s="362"/>
      <c r="AN59" s="362"/>
    </row>
    <row r="60" spans="1:40" s="359" customFormat="1" ht="12" customHeight="1" x14ac:dyDescent="0.2">
      <c r="A60" s="1547"/>
      <c r="B60" s="453"/>
      <c r="C60" s="864"/>
      <c r="D60" s="864"/>
      <c r="E60" s="864"/>
      <c r="F60" s="864"/>
      <c r="G60" s="864"/>
      <c r="H60" s="864"/>
      <c r="I60" s="770"/>
      <c r="J60" s="768"/>
      <c r="K60" s="768"/>
      <c r="L60" s="768"/>
      <c r="M60" s="768"/>
      <c r="N60" s="768"/>
      <c r="O60" s="768"/>
      <c r="P60" s="768"/>
      <c r="Q60" s="768"/>
      <c r="R60" s="768"/>
      <c r="S60" s="768"/>
      <c r="T60" s="769"/>
      <c r="U60" s="604"/>
      <c r="V60" s="880"/>
      <c r="W60" s="880"/>
      <c r="X60" s="880"/>
      <c r="Y60" s="880"/>
      <c r="Z60" s="880"/>
      <c r="AA60" s="880"/>
      <c r="AB60" s="880"/>
      <c r="AC60" s="880"/>
      <c r="AD60" s="880"/>
      <c r="AE60" s="880"/>
      <c r="AF60" s="880"/>
      <c r="AG60" s="880"/>
      <c r="AH60" s="880"/>
      <c r="AI60" s="880"/>
      <c r="AJ60" s="880"/>
      <c r="AK60" s="880"/>
      <c r="AL60" s="880"/>
      <c r="AM60" s="362"/>
      <c r="AN60" s="362"/>
    </row>
    <row r="61" spans="1:40" s="359" customFormat="1" ht="24.95" customHeight="1" x14ac:dyDescent="0.2">
      <c r="A61" s="1547"/>
      <c r="B61" s="453" t="s">
        <v>847</v>
      </c>
      <c r="C61" s="860">
        <v>26188.449266266602</v>
      </c>
      <c r="D61" s="860">
        <v>31617.503694781608</v>
      </c>
      <c r="E61" s="860">
        <v>33544.552558045798</v>
      </c>
      <c r="F61" s="860">
        <v>16136.897079598299</v>
      </c>
      <c r="G61" s="860">
        <v>25895.954076550006</v>
      </c>
      <c r="H61" s="860">
        <v>21661.335294370001</v>
      </c>
      <c r="I61" s="773">
        <v>31001.730977675197</v>
      </c>
      <c r="J61" s="771">
        <v>27074.729995801197</v>
      </c>
      <c r="K61" s="771">
        <v>27143.330496314004</v>
      </c>
      <c r="L61" s="771">
        <v>26549.548529088795</v>
      </c>
      <c r="M61" s="771">
        <v>29044.928274096397</v>
      </c>
      <c r="N61" s="771">
        <v>26679.976882551997</v>
      </c>
      <c r="O61" s="771">
        <v>39831.179933658001</v>
      </c>
      <c r="P61" s="771">
        <v>31581.921697554793</v>
      </c>
      <c r="Q61" s="771">
        <v>24012.064508363994</v>
      </c>
      <c r="R61" s="771">
        <v>22119.248409659125</v>
      </c>
      <c r="S61" s="771">
        <v>20817.817003079999</v>
      </c>
      <c r="T61" s="772">
        <v>21661.335294370001</v>
      </c>
      <c r="U61" s="604" t="s">
        <v>313</v>
      </c>
      <c r="V61" s="880"/>
      <c r="W61" s="880"/>
      <c r="X61" s="880"/>
      <c r="Y61" s="880"/>
      <c r="Z61" s="880"/>
      <c r="AA61" s="880"/>
      <c r="AB61" s="880"/>
      <c r="AC61" s="880"/>
      <c r="AD61" s="880"/>
      <c r="AE61" s="880"/>
      <c r="AF61" s="880"/>
      <c r="AG61" s="880"/>
      <c r="AH61" s="880"/>
      <c r="AI61" s="880"/>
      <c r="AJ61" s="880"/>
      <c r="AK61" s="880"/>
      <c r="AL61" s="880"/>
      <c r="AM61" s="362"/>
      <c r="AN61" s="362"/>
    </row>
    <row r="62" spans="1:40" s="359" customFormat="1" ht="12" customHeight="1" x14ac:dyDescent="0.2">
      <c r="A62" s="1547"/>
      <c r="B62" s="453"/>
      <c r="C62" s="860"/>
      <c r="D62" s="860"/>
      <c r="E62" s="860"/>
      <c r="F62" s="860"/>
      <c r="G62" s="860"/>
      <c r="H62" s="860"/>
      <c r="I62" s="773"/>
      <c r="J62" s="771"/>
      <c r="K62" s="771"/>
      <c r="L62" s="771"/>
      <c r="M62" s="771"/>
      <c r="N62" s="771"/>
      <c r="O62" s="771"/>
      <c r="P62" s="771"/>
      <c r="Q62" s="771"/>
      <c r="R62" s="771"/>
      <c r="S62" s="771"/>
      <c r="T62" s="772"/>
      <c r="U62" s="604"/>
      <c r="V62" s="880"/>
      <c r="W62" s="880"/>
      <c r="X62" s="880"/>
      <c r="Y62" s="880"/>
      <c r="Z62" s="880"/>
      <c r="AA62" s="880"/>
      <c r="AB62" s="880"/>
      <c r="AC62" s="880"/>
      <c r="AD62" s="880"/>
      <c r="AE62" s="880"/>
      <c r="AF62" s="880"/>
      <c r="AG62" s="880"/>
      <c r="AH62" s="880"/>
      <c r="AI62" s="880"/>
      <c r="AJ62" s="880"/>
      <c r="AK62" s="880"/>
      <c r="AL62" s="880"/>
      <c r="AM62" s="362"/>
      <c r="AN62" s="362"/>
    </row>
    <row r="63" spans="1:40" s="359" customFormat="1" ht="24.95" customHeight="1" x14ac:dyDescent="0.2">
      <c r="A63" s="1547"/>
      <c r="B63" s="453" t="s">
        <v>711</v>
      </c>
      <c r="C63" s="860">
        <v>35136.477280960811</v>
      </c>
      <c r="D63" s="860">
        <v>89633.816764956879</v>
      </c>
      <c r="E63" s="860">
        <v>73513.776704704098</v>
      </c>
      <c r="F63" s="860">
        <v>74810.625146408973</v>
      </c>
      <c r="G63" s="860">
        <v>92178.872473967349</v>
      </c>
      <c r="H63" s="860">
        <v>318240.45814264356</v>
      </c>
      <c r="I63" s="773">
        <v>138262.98390329149</v>
      </c>
      <c r="J63" s="771">
        <v>198505.5965674136</v>
      </c>
      <c r="K63" s="771">
        <v>235487.02193123341</v>
      </c>
      <c r="L63" s="771">
        <v>235191.27120677035</v>
      </c>
      <c r="M63" s="771">
        <v>228704.44284376275</v>
      </c>
      <c r="N63" s="771">
        <v>233919.83942771557</v>
      </c>
      <c r="O63" s="771">
        <v>240163.10775519261</v>
      </c>
      <c r="P63" s="771">
        <v>243001.75460072432</v>
      </c>
      <c r="Q63" s="771">
        <v>247560.1208644617</v>
      </c>
      <c r="R63" s="771">
        <v>257147.13473348017</v>
      </c>
      <c r="S63" s="771">
        <v>288641.43048747728</v>
      </c>
      <c r="T63" s="772">
        <v>318240.45814264356</v>
      </c>
      <c r="U63" s="604" t="s">
        <v>314</v>
      </c>
      <c r="V63" s="880"/>
      <c r="W63" s="880"/>
      <c r="X63" s="880"/>
      <c r="Y63" s="880"/>
      <c r="Z63" s="880"/>
      <c r="AA63" s="880"/>
      <c r="AB63" s="880"/>
      <c r="AC63" s="880"/>
      <c r="AD63" s="880"/>
      <c r="AE63" s="880"/>
      <c r="AF63" s="880"/>
      <c r="AG63" s="880"/>
      <c r="AH63" s="880"/>
      <c r="AI63" s="880"/>
      <c r="AJ63" s="880"/>
      <c r="AK63" s="880"/>
      <c r="AL63" s="880"/>
      <c r="AM63" s="362"/>
      <c r="AN63" s="362"/>
    </row>
    <row r="64" spans="1:40" s="966" customFormat="1" ht="12" customHeight="1" x14ac:dyDescent="0.2">
      <c r="A64" s="1547"/>
      <c r="B64" s="976"/>
      <c r="C64" s="860"/>
      <c r="D64" s="860"/>
      <c r="E64" s="860"/>
      <c r="F64" s="860"/>
      <c r="G64" s="860"/>
      <c r="H64" s="860"/>
      <c r="I64" s="773"/>
      <c r="J64" s="771"/>
      <c r="K64" s="771"/>
      <c r="L64" s="771"/>
      <c r="M64" s="771"/>
      <c r="N64" s="771"/>
      <c r="O64" s="771"/>
      <c r="P64" s="771"/>
      <c r="Q64" s="771"/>
      <c r="R64" s="771"/>
      <c r="S64" s="771"/>
      <c r="T64" s="772"/>
      <c r="U64" s="978"/>
      <c r="V64" s="880"/>
      <c r="W64" s="880"/>
      <c r="X64" s="880"/>
      <c r="Y64" s="880"/>
      <c r="Z64" s="880"/>
      <c r="AA64" s="880"/>
      <c r="AB64" s="880"/>
      <c r="AC64" s="880"/>
      <c r="AD64" s="880"/>
      <c r="AE64" s="880"/>
      <c r="AF64" s="880"/>
      <c r="AG64" s="880"/>
      <c r="AH64" s="880"/>
      <c r="AI64" s="880"/>
      <c r="AJ64" s="880"/>
      <c r="AK64" s="880"/>
      <c r="AL64" s="880"/>
      <c r="AM64" s="362"/>
      <c r="AN64" s="362"/>
    </row>
    <row r="65" spans="1:40" s="359" customFormat="1" ht="24.95" customHeight="1" x14ac:dyDescent="0.2">
      <c r="A65" s="1547"/>
      <c r="B65" s="453" t="s">
        <v>882</v>
      </c>
      <c r="C65" s="860">
        <v>41843.758301630136</v>
      </c>
      <c r="D65" s="860">
        <v>93328.931605783</v>
      </c>
      <c r="E65" s="860">
        <v>118544.09930837597</v>
      </c>
      <c r="F65" s="860">
        <v>116496.1628449592</v>
      </c>
      <c r="G65" s="860">
        <v>125333.93144696688</v>
      </c>
      <c r="H65" s="860">
        <v>129310.63505463874</v>
      </c>
      <c r="I65" s="773">
        <v>111181.09238354728</v>
      </c>
      <c r="J65" s="771">
        <v>129207.57457104174</v>
      </c>
      <c r="K65" s="771">
        <v>134985.90453339071</v>
      </c>
      <c r="L65" s="771">
        <v>137854.84163463645</v>
      </c>
      <c r="M65" s="771">
        <v>150406.96061697294</v>
      </c>
      <c r="N65" s="771">
        <v>156486.7589737986</v>
      </c>
      <c r="O65" s="771">
        <v>153709.94122540375</v>
      </c>
      <c r="P65" s="771">
        <v>151887.92924480161</v>
      </c>
      <c r="Q65" s="771">
        <v>132437.00361297259</v>
      </c>
      <c r="R65" s="771">
        <v>130458.31031714031</v>
      </c>
      <c r="S65" s="771">
        <v>133463.43239673509</v>
      </c>
      <c r="T65" s="772">
        <v>129310.63505463874</v>
      </c>
      <c r="U65" s="604" t="s">
        <v>5</v>
      </c>
      <c r="V65" s="880"/>
      <c r="W65" s="880"/>
      <c r="X65" s="880"/>
      <c r="Y65" s="880"/>
      <c r="Z65" s="880"/>
      <c r="AA65" s="880"/>
      <c r="AB65" s="880"/>
      <c r="AC65" s="880"/>
      <c r="AD65" s="880"/>
      <c r="AE65" s="880"/>
      <c r="AF65" s="880"/>
      <c r="AG65" s="880"/>
      <c r="AH65" s="880"/>
      <c r="AI65" s="880"/>
      <c r="AJ65" s="880"/>
      <c r="AK65" s="880"/>
      <c r="AL65" s="880"/>
      <c r="AM65" s="362"/>
      <c r="AN65" s="362"/>
    </row>
    <row r="66" spans="1:40" s="966" customFormat="1" ht="12" customHeight="1" x14ac:dyDescent="0.2">
      <c r="A66" s="1547"/>
      <c r="B66" s="976"/>
      <c r="C66" s="860"/>
      <c r="D66" s="860"/>
      <c r="E66" s="860"/>
      <c r="F66" s="860"/>
      <c r="G66" s="860"/>
      <c r="H66" s="860"/>
      <c r="I66" s="773"/>
      <c r="J66" s="771"/>
      <c r="K66" s="771"/>
      <c r="L66" s="771"/>
      <c r="M66" s="771"/>
      <c r="N66" s="771"/>
      <c r="O66" s="771"/>
      <c r="P66" s="771"/>
      <c r="Q66" s="771"/>
      <c r="R66" s="771"/>
      <c r="S66" s="771"/>
      <c r="T66" s="772"/>
      <c r="U66" s="978"/>
      <c r="V66" s="880"/>
      <c r="W66" s="880"/>
      <c r="X66" s="880"/>
      <c r="Y66" s="880"/>
      <c r="Z66" s="880"/>
      <c r="AA66" s="880"/>
      <c r="AB66" s="880"/>
      <c r="AC66" s="880"/>
      <c r="AD66" s="880"/>
      <c r="AE66" s="880"/>
      <c r="AF66" s="880"/>
      <c r="AG66" s="880"/>
      <c r="AH66" s="880"/>
      <c r="AI66" s="880"/>
      <c r="AJ66" s="880"/>
      <c r="AK66" s="880"/>
      <c r="AL66" s="880"/>
      <c r="AM66" s="362"/>
      <c r="AN66" s="362"/>
    </row>
    <row r="67" spans="1:40" s="359" customFormat="1" ht="24.95" customHeight="1" x14ac:dyDescent="0.2">
      <c r="A67" s="1547"/>
      <c r="B67" s="453" t="s">
        <v>712</v>
      </c>
      <c r="C67" s="860">
        <v>61511.782134709996</v>
      </c>
      <c r="D67" s="860">
        <v>47800.185704470001</v>
      </c>
      <c r="E67" s="860">
        <v>99284.703823929987</v>
      </c>
      <c r="F67" s="860">
        <v>85077.845802324984</v>
      </c>
      <c r="G67" s="860">
        <v>145669.18878229003</v>
      </c>
      <c r="H67" s="860">
        <v>111952.8056511</v>
      </c>
      <c r="I67" s="773">
        <v>156705.05380181997</v>
      </c>
      <c r="J67" s="771">
        <v>159337.74666126</v>
      </c>
      <c r="K67" s="771">
        <v>155617.57168326</v>
      </c>
      <c r="L67" s="771">
        <v>159753.12968618001</v>
      </c>
      <c r="M67" s="771">
        <v>137028.98917188001</v>
      </c>
      <c r="N67" s="771">
        <v>113210.04057627001</v>
      </c>
      <c r="O67" s="771">
        <v>108928.45468314999</v>
      </c>
      <c r="P67" s="771">
        <v>108962.86908906999</v>
      </c>
      <c r="Q67" s="771">
        <v>111718.75890042998</v>
      </c>
      <c r="R67" s="771">
        <v>112121.93437821</v>
      </c>
      <c r="S67" s="771">
        <v>110487.59971698001</v>
      </c>
      <c r="T67" s="772">
        <v>111952.8056511</v>
      </c>
      <c r="U67" s="604" t="s">
        <v>947</v>
      </c>
      <c r="V67" s="880"/>
      <c r="W67" s="880"/>
      <c r="X67" s="880"/>
      <c r="Y67" s="880"/>
      <c r="Z67" s="880"/>
      <c r="AA67" s="880"/>
      <c r="AB67" s="880"/>
      <c r="AC67" s="880"/>
      <c r="AD67" s="880"/>
      <c r="AE67" s="880"/>
      <c r="AF67" s="880"/>
      <c r="AG67" s="880"/>
      <c r="AH67" s="880"/>
      <c r="AI67" s="880"/>
      <c r="AJ67" s="880"/>
      <c r="AK67" s="880"/>
      <c r="AL67" s="880"/>
      <c r="AM67" s="362"/>
      <c r="AN67" s="362"/>
    </row>
    <row r="68" spans="1:40" s="966" customFormat="1" ht="12" customHeight="1" x14ac:dyDescent="0.2">
      <c r="A68" s="1547"/>
      <c r="B68" s="976"/>
      <c r="C68" s="860"/>
      <c r="D68" s="860"/>
      <c r="E68" s="860"/>
      <c r="F68" s="860"/>
      <c r="G68" s="860"/>
      <c r="H68" s="860"/>
      <c r="I68" s="773"/>
      <c r="J68" s="771"/>
      <c r="K68" s="771"/>
      <c r="L68" s="771"/>
      <c r="M68" s="771"/>
      <c r="N68" s="771"/>
      <c r="O68" s="771"/>
      <c r="P68" s="771"/>
      <c r="Q68" s="771"/>
      <c r="R68" s="771"/>
      <c r="S68" s="771"/>
      <c r="T68" s="772"/>
      <c r="U68" s="978"/>
      <c r="V68" s="880"/>
      <c r="W68" s="880"/>
      <c r="X68" s="880"/>
      <c r="Y68" s="880"/>
      <c r="Z68" s="880"/>
      <c r="AA68" s="880"/>
      <c r="AB68" s="880"/>
      <c r="AC68" s="880"/>
      <c r="AD68" s="880"/>
      <c r="AE68" s="880"/>
      <c r="AF68" s="880"/>
      <c r="AG68" s="880"/>
      <c r="AH68" s="880"/>
      <c r="AI68" s="880"/>
      <c r="AJ68" s="880"/>
      <c r="AK68" s="880"/>
      <c r="AL68" s="880"/>
      <c r="AM68" s="362"/>
      <c r="AN68" s="362"/>
    </row>
    <row r="69" spans="1:40" s="359" customFormat="1" ht="24.95" customHeight="1" x14ac:dyDescent="0.2">
      <c r="A69" s="1547"/>
      <c r="B69" s="453" t="s">
        <v>1198</v>
      </c>
      <c r="C69" s="860">
        <v>133795.32268238062</v>
      </c>
      <c r="D69" s="860">
        <v>221439.08497060515</v>
      </c>
      <c r="E69" s="860">
        <v>352502.70199288276</v>
      </c>
      <c r="F69" s="860">
        <v>318520.1849369852</v>
      </c>
      <c r="G69" s="860">
        <v>331226.16380530671</v>
      </c>
      <c r="H69" s="860">
        <v>368233.07643554697</v>
      </c>
      <c r="I69" s="773">
        <v>332958.76478534116</v>
      </c>
      <c r="J69" s="771">
        <v>338188.29507782747</v>
      </c>
      <c r="K69" s="771">
        <v>339480.54625092924</v>
      </c>
      <c r="L69" s="771">
        <v>342048.82407603669</v>
      </c>
      <c r="M69" s="771">
        <v>344710.93848347623</v>
      </c>
      <c r="N69" s="771">
        <v>347903.67857116536</v>
      </c>
      <c r="O69" s="771">
        <v>352478.88993146596</v>
      </c>
      <c r="P69" s="771">
        <v>356194.9357124946</v>
      </c>
      <c r="Q69" s="771">
        <v>358131.89538116608</v>
      </c>
      <c r="R69" s="771">
        <v>365121.01070165919</v>
      </c>
      <c r="S69" s="771">
        <v>368634.27325954055</v>
      </c>
      <c r="T69" s="772">
        <v>368233.07643554697</v>
      </c>
      <c r="U69" s="604" t="s">
        <v>1199</v>
      </c>
      <c r="V69" s="880"/>
      <c r="W69" s="880"/>
      <c r="X69" s="880"/>
      <c r="Y69" s="880"/>
      <c r="Z69" s="880"/>
      <c r="AA69" s="880"/>
      <c r="AB69" s="880"/>
      <c r="AC69" s="880"/>
      <c r="AD69" s="880"/>
      <c r="AE69" s="880"/>
      <c r="AF69" s="880"/>
      <c r="AG69" s="880"/>
      <c r="AH69" s="880"/>
      <c r="AI69" s="880"/>
      <c r="AJ69" s="880"/>
      <c r="AK69" s="880"/>
      <c r="AL69" s="880"/>
      <c r="AM69" s="362"/>
      <c r="AN69" s="362"/>
    </row>
    <row r="70" spans="1:40" s="966" customFormat="1" ht="12" customHeight="1" x14ac:dyDescent="0.2">
      <c r="A70" s="1547"/>
      <c r="B70" s="976"/>
      <c r="C70" s="860"/>
      <c r="D70" s="860"/>
      <c r="E70" s="860"/>
      <c r="F70" s="860"/>
      <c r="G70" s="860"/>
      <c r="H70" s="860"/>
      <c r="I70" s="773"/>
      <c r="J70" s="771"/>
      <c r="K70" s="771"/>
      <c r="L70" s="771"/>
      <c r="M70" s="771"/>
      <c r="N70" s="771"/>
      <c r="O70" s="771"/>
      <c r="P70" s="771"/>
      <c r="Q70" s="771"/>
      <c r="R70" s="771"/>
      <c r="S70" s="771"/>
      <c r="T70" s="772"/>
      <c r="U70" s="978"/>
      <c r="V70" s="880"/>
      <c r="W70" s="880"/>
      <c r="X70" s="880"/>
      <c r="Y70" s="880"/>
      <c r="Z70" s="880"/>
      <c r="AA70" s="880"/>
      <c r="AB70" s="880"/>
      <c r="AC70" s="880"/>
      <c r="AD70" s="880"/>
      <c r="AE70" s="880"/>
      <c r="AF70" s="880"/>
      <c r="AG70" s="880"/>
      <c r="AH70" s="880"/>
      <c r="AI70" s="880"/>
      <c r="AJ70" s="880"/>
      <c r="AK70" s="880"/>
      <c r="AL70" s="880"/>
      <c r="AM70" s="362"/>
      <c r="AN70" s="362"/>
    </row>
    <row r="71" spans="1:40" s="359" customFormat="1" ht="24.95" customHeight="1" x14ac:dyDescent="0.2">
      <c r="A71" s="1547"/>
      <c r="B71" s="453" t="s">
        <v>883</v>
      </c>
      <c r="C71" s="860">
        <v>122566.2622117463</v>
      </c>
      <c r="D71" s="860">
        <v>171423.08060313482</v>
      </c>
      <c r="E71" s="860">
        <v>227655.21025057574</v>
      </c>
      <c r="F71" s="860">
        <v>206675.107937555</v>
      </c>
      <c r="G71" s="860">
        <v>217173.71061987284</v>
      </c>
      <c r="H71" s="860">
        <v>254846.02537536042</v>
      </c>
      <c r="I71" s="773">
        <v>220648.98010565524</v>
      </c>
      <c r="J71" s="771">
        <v>221339.23987030721</v>
      </c>
      <c r="K71" s="771">
        <v>225234.34201390619</v>
      </c>
      <c r="L71" s="771">
        <v>227686.37608603327</v>
      </c>
      <c r="M71" s="771">
        <v>231118.01615433168</v>
      </c>
      <c r="N71" s="771">
        <v>233681.30088025663</v>
      </c>
      <c r="O71" s="771">
        <v>233132.51687792467</v>
      </c>
      <c r="P71" s="771">
        <v>236618.23948745907</v>
      </c>
      <c r="Q71" s="771">
        <v>240543.70344442321</v>
      </c>
      <c r="R71" s="771">
        <v>242211.3006249074</v>
      </c>
      <c r="S71" s="771">
        <v>245228.08739371703</v>
      </c>
      <c r="T71" s="772">
        <v>254846.02537536042</v>
      </c>
      <c r="U71" s="604" t="s">
        <v>6</v>
      </c>
      <c r="V71" s="880"/>
      <c r="W71" s="880"/>
      <c r="X71" s="880"/>
      <c r="Y71" s="880"/>
      <c r="Z71" s="880"/>
      <c r="AA71" s="880"/>
      <c r="AB71" s="880"/>
      <c r="AC71" s="880"/>
      <c r="AD71" s="880"/>
      <c r="AE71" s="880"/>
      <c r="AF71" s="880"/>
      <c r="AG71" s="880"/>
      <c r="AH71" s="880"/>
      <c r="AI71" s="880"/>
      <c r="AJ71" s="880"/>
      <c r="AK71" s="880"/>
      <c r="AL71" s="880"/>
      <c r="AM71" s="362"/>
      <c r="AN71" s="362"/>
    </row>
    <row r="72" spans="1:40" s="359" customFormat="1" ht="24.95" customHeight="1" thickBot="1" x14ac:dyDescent="0.25">
      <c r="B72" s="625"/>
      <c r="C72" s="967"/>
      <c r="D72" s="967"/>
      <c r="E72" s="967"/>
      <c r="F72" s="972"/>
      <c r="G72" s="972"/>
      <c r="H72" s="972"/>
      <c r="I72" s="968"/>
      <c r="J72" s="969"/>
      <c r="K72" s="969"/>
      <c r="L72" s="969"/>
      <c r="M72" s="969"/>
      <c r="N72" s="969"/>
      <c r="O72" s="969"/>
      <c r="P72" s="969"/>
      <c r="Q72" s="969"/>
      <c r="R72" s="969"/>
      <c r="S72" s="969"/>
      <c r="T72" s="970"/>
      <c r="U72" s="938"/>
      <c r="W72" s="362"/>
      <c r="X72" s="362"/>
      <c r="AB72" s="880"/>
      <c r="AC72" s="880"/>
      <c r="AD72" s="880"/>
      <c r="AE72" s="880"/>
      <c r="AF72" s="880"/>
    </row>
    <row r="73" spans="1:40" s="974" customFormat="1" ht="9" customHeight="1" thickTop="1" x14ac:dyDescent="0.2">
      <c r="B73" s="45"/>
      <c r="C73" s="973"/>
      <c r="D73" s="973"/>
      <c r="E73" s="973"/>
      <c r="F73" s="973"/>
      <c r="G73" s="973"/>
      <c r="H73" s="973"/>
      <c r="I73" s="973"/>
      <c r="J73" s="973"/>
      <c r="K73" s="973"/>
      <c r="L73" s="973"/>
      <c r="M73" s="973"/>
      <c r="N73" s="973"/>
      <c r="O73" s="973"/>
      <c r="P73" s="973"/>
      <c r="Q73" s="973"/>
      <c r="R73" s="973"/>
      <c r="S73" s="973"/>
      <c r="T73" s="973"/>
      <c r="U73" s="45"/>
      <c r="W73" s="157"/>
      <c r="X73" s="157"/>
    </row>
    <row r="74" spans="1:40" s="333" customFormat="1" ht="18.95" customHeight="1" x14ac:dyDescent="0.5">
      <c r="B74" s="333" t="s">
        <v>1721</v>
      </c>
      <c r="C74" s="417"/>
      <c r="D74" s="417"/>
      <c r="E74" s="417"/>
      <c r="F74" s="417"/>
      <c r="G74" s="417"/>
      <c r="H74" s="417"/>
      <c r="I74" s="417"/>
      <c r="J74" s="417"/>
      <c r="K74" s="417"/>
      <c r="L74" s="417"/>
      <c r="M74" s="417"/>
      <c r="N74" s="417"/>
      <c r="O74" s="417"/>
      <c r="P74" s="417"/>
      <c r="Q74" s="417"/>
      <c r="R74" s="417"/>
      <c r="S74" s="417"/>
      <c r="T74" s="417"/>
      <c r="U74" s="479" t="s">
        <v>1723</v>
      </c>
    </row>
    <row r="75" spans="1:40" s="333" customFormat="1" ht="18.95" customHeight="1" x14ac:dyDescent="0.5">
      <c r="B75" s="356" t="s">
        <v>1722</v>
      </c>
      <c r="C75" s="417"/>
      <c r="D75" s="417"/>
      <c r="E75" s="417"/>
      <c r="F75" s="417"/>
      <c r="G75" s="417"/>
      <c r="H75" s="417"/>
      <c r="I75" s="417"/>
      <c r="J75" s="417"/>
      <c r="K75" s="417"/>
      <c r="L75" s="417"/>
      <c r="M75" s="417"/>
      <c r="N75" s="417"/>
      <c r="O75" s="417"/>
      <c r="P75" s="417"/>
      <c r="Q75" s="417"/>
      <c r="R75" s="417"/>
      <c r="S75" s="417"/>
      <c r="T75" s="417"/>
      <c r="U75" s="479" t="s">
        <v>1438</v>
      </c>
    </row>
    <row r="76" spans="1:40" s="333" customFormat="1" ht="18.95" customHeight="1" x14ac:dyDescent="0.5">
      <c r="B76" s="418" t="s">
        <v>1459</v>
      </c>
      <c r="C76" s="417"/>
      <c r="D76" s="417"/>
      <c r="E76" s="417"/>
      <c r="F76" s="417"/>
      <c r="G76" s="417"/>
      <c r="H76" s="417"/>
      <c r="I76" s="417"/>
      <c r="J76" s="417"/>
      <c r="K76" s="417"/>
      <c r="L76" s="417"/>
      <c r="M76" s="417"/>
      <c r="N76" s="417"/>
      <c r="O76" s="417"/>
      <c r="P76" s="417"/>
      <c r="Q76" s="417"/>
      <c r="R76" s="417"/>
      <c r="S76" s="417"/>
      <c r="T76" s="417"/>
      <c r="U76" s="479" t="s">
        <v>1534</v>
      </c>
    </row>
    <row r="77" spans="1:40" s="333" customFormat="1" ht="18.95" customHeight="1" x14ac:dyDescent="0.5">
      <c r="B77" s="356" t="s">
        <v>1533</v>
      </c>
      <c r="C77" s="417"/>
      <c r="D77" s="417"/>
      <c r="E77" s="417"/>
      <c r="F77" s="417"/>
      <c r="G77" s="417"/>
      <c r="H77" s="417"/>
      <c r="I77" s="417"/>
      <c r="J77" s="417"/>
      <c r="K77" s="417"/>
      <c r="L77" s="417"/>
      <c r="M77" s="417"/>
      <c r="N77" s="417"/>
      <c r="O77" s="417"/>
      <c r="P77" s="417"/>
      <c r="Q77" s="417"/>
      <c r="R77" s="417"/>
      <c r="S77" s="417"/>
      <c r="T77" s="417"/>
      <c r="U77" s="479" t="s">
        <v>1535</v>
      </c>
    </row>
    <row r="78" spans="1:40" x14ac:dyDescent="0.5">
      <c r="C78" s="103"/>
      <c r="D78" s="103"/>
      <c r="E78" s="103"/>
      <c r="F78" s="103"/>
      <c r="G78" s="103"/>
      <c r="H78" s="103"/>
      <c r="I78" s="103"/>
      <c r="J78" s="103"/>
      <c r="K78" s="103"/>
      <c r="L78" s="103"/>
      <c r="M78" s="103"/>
      <c r="N78" s="103"/>
      <c r="O78" s="103"/>
      <c r="P78" s="103"/>
      <c r="Q78" s="103"/>
      <c r="R78" s="103"/>
      <c r="S78" s="103"/>
      <c r="T78" s="103"/>
    </row>
    <row r="79" spans="1:40" x14ac:dyDescent="0.5">
      <c r="C79" s="1677"/>
      <c r="D79" s="1677"/>
      <c r="E79" s="1677"/>
      <c r="F79" s="1677"/>
      <c r="G79" s="1677"/>
      <c r="H79" s="1677"/>
      <c r="I79" s="1677"/>
      <c r="J79" s="1677"/>
      <c r="K79" s="1677"/>
      <c r="L79" s="1677"/>
      <c r="M79" s="1677"/>
      <c r="N79" s="1677"/>
      <c r="O79" s="1677"/>
      <c r="P79" s="1677"/>
      <c r="Q79" s="1677"/>
      <c r="R79" s="1677"/>
      <c r="S79" s="1677"/>
      <c r="T79" s="1677"/>
    </row>
    <row r="80" spans="1:40" x14ac:dyDescent="0.5">
      <c r="C80" s="1677"/>
      <c r="D80" s="1677"/>
      <c r="E80" s="1677"/>
      <c r="F80" s="1677"/>
      <c r="G80" s="1677"/>
      <c r="H80" s="1677"/>
      <c r="I80" s="1677"/>
      <c r="J80" s="1677"/>
      <c r="K80" s="1677"/>
      <c r="L80" s="1677"/>
      <c r="M80" s="1677"/>
      <c r="N80" s="1677"/>
      <c r="O80" s="1677"/>
      <c r="P80" s="1677"/>
      <c r="Q80" s="1677"/>
      <c r="R80" s="1677"/>
      <c r="S80" s="1677"/>
      <c r="T80" s="1677"/>
    </row>
    <row r="81" spans="3:20" x14ac:dyDescent="0.5">
      <c r="C81" s="103"/>
      <c r="D81" s="103"/>
      <c r="E81" s="103"/>
      <c r="F81" s="103"/>
      <c r="G81" s="103"/>
      <c r="H81" s="103"/>
      <c r="I81" s="103"/>
      <c r="J81" s="103"/>
      <c r="K81" s="103"/>
      <c r="L81" s="103"/>
      <c r="M81" s="103"/>
      <c r="N81" s="103"/>
      <c r="O81" s="103"/>
      <c r="P81" s="103"/>
      <c r="Q81" s="103"/>
      <c r="R81" s="103"/>
      <c r="S81" s="103"/>
      <c r="T81" s="103"/>
    </row>
    <row r="82" spans="3:20" x14ac:dyDescent="0.5">
      <c r="C82" s="108"/>
      <c r="D82" s="144"/>
      <c r="E82" s="144"/>
      <c r="F82" s="144"/>
      <c r="G82" s="144"/>
      <c r="H82" s="144"/>
      <c r="I82" s="144"/>
      <c r="J82" s="144"/>
      <c r="K82" s="144"/>
      <c r="L82" s="144"/>
      <c r="M82" s="144"/>
      <c r="N82" s="144"/>
      <c r="O82" s="144"/>
      <c r="P82" s="144"/>
      <c r="Q82" s="144"/>
      <c r="R82" s="144"/>
      <c r="S82" s="144"/>
      <c r="T82" s="144"/>
    </row>
    <row r="83" spans="3:20" ht="23.25" x14ac:dyDescent="0.5">
      <c r="C83" s="108"/>
      <c r="D83" s="108"/>
      <c r="E83" s="108"/>
      <c r="F83" s="108"/>
      <c r="G83" s="108"/>
      <c r="H83" s="108"/>
      <c r="I83" s="113"/>
      <c r="J83" s="113"/>
      <c r="K83" s="113"/>
      <c r="L83" s="113"/>
      <c r="M83" s="113"/>
      <c r="N83" s="113"/>
      <c r="O83" s="113"/>
      <c r="P83" s="113"/>
      <c r="Q83" s="113"/>
      <c r="R83" s="113"/>
      <c r="S83" s="113"/>
      <c r="T83" s="113"/>
    </row>
    <row r="84" spans="3:20" ht="23.25" x14ac:dyDescent="0.5">
      <c r="C84" s="108"/>
      <c r="D84" s="108"/>
      <c r="E84" s="108"/>
      <c r="F84" s="108"/>
      <c r="G84" s="108"/>
      <c r="H84" s="108"/>
      <c r="I84" s="113"/>
      <c r="J84" s="113"/>
      <c r="K84" s="113"/>
      <c r="L84" s="113"/>
      <c r="M84" s="113"/>
      <c r="N84" s="113"/>
      <c r="O84" s="113"/>
      <c r="P84" s="113"/>
      <c r="Q84" s="113"/>
      <c r="R84" s="113"/>
      <c r="S84" s="113"/>
      <c r="T84" s="113"/>
    </row>
    <row r="85" spans="3:20" ht="23.25" x14ac:dyDescent="0.5">
      <c r="C85" s="108"/>
      <c r="D85" s="108"/>
      <c r="E85" s="108"/>
      <c r="F85" s="108"/>
      <c r="G85" s="108"/>
      <c r="H85" s="108"/>
      <c r="I85" s="113"/>
      <c r="J85" s="113"/>
      <c r="K85" s="113"/>
      <c r="L85" s="113"/>
      <c r="M85" s="113"/>
      <c r="N85" s="113"/>
      <c r="O85" s="113"/>
      <c r="P85" s="113"/>
      <c r="Q85" s="113"/>
      <c r="R85" s="113"/>
      <c r="S85" s="113"/>
      <c r="T85" s="113"/>
    </row>
    <row r="86" spans="3:20" ht="23.25" x14ac:dyDescent="0.5">
      <c r="C86" s="108"/>
      <c r="D86" s="108"/>
      <c r="E86" s="108"/>
      <c r="F86" s="108"/>
      <c r="G86" s="108"/>
      <c r="H86" s="108"/>
      <c r="I86" s="113"/>
      <c r="J86" s="113"/>
      <c r="K86" s="113"/>
      <c r="L86" s="113"/>
      <c r="M86" s="113"/>
      <c r="N86" s="113"/>
      <c r="O86" s="113"/>
      <c r="P86" s="113"/>
      <c r="Q86" s="113"/>
      <c r="R86" s="113"/>
      <c r="S86" s="113"/>
      <c r="T86" s="113"/>
    </row>
    <row r="87" spans="3:20" ht="23.25" x14ac:dyDescent="0.5">
      <c r="C87" s="108"/>
      <c r="D87" s="108"/>
      <c r="E87" s="108"/>
      <c r="F87" s="108"/>
      <c r="G87" s="108"/>
      <c r="H87" s="108"/>
      <c r="I87" s="113"/>
      <c r="J87" s="113"/>
      <c r="K87" s="113"/>
      <c r="L87" s="113"/>
      <c r="M87" s="113"/>
      <c r="N87" s="113"/>
      <c r="O87" s="113"/>
      <c r="P87" s="113"/>
      <c r="Q87" s="113"/>
      <c r="R87" s="113"/>
      <c r="S87" s="113"/>
      <c r="T87" s="113"/>
    </row>
    <row r="88" spans="3:20" ht="23.25" x14ac:dyDescent="0.5">
      <c r="C88" s="108"/>
      <c r="D88" s="108"/>
      <c r="E88" s="108"/>
      <c r="F88" s="108"/>
      <c r="G88" s="108"/>
      <c r="H88" s="108"/>
      <c r="I88" s="113"/>
      <c r="J88" s="113"/>
      <c r="K88" s="113"/>
      <c r="L88" s="113"/>
      <c r="M88" s="113"/>
      <c r="N88" s="113"/>
      <c r="O88" s="113"/>
      <c r="P88" s="113"/>
      <c r="Q88" s="113"/>
      <c r="R88" s="113"/>
      <c r="S88" s="113"/>
      <c r="T88" s="113"/>
    </row>
    <row r="89" spans="3:20" ht="23.25" x14ac:dyDescent="0.5">
      <c r="C89" s="108"/>
      <c r="D89" s="108"/>
      <c r="E89" s="108"/>
      <c r="F89" s="108"/>
      <c r="G89" s="108"/>
      <c r="H89" s="108"/>
      <c r="I89" s="113"/>
      <c r="J89" s="113"/>
      <c r="K89" s="113"/>
      <c r="L89" s="113"/>
      <c r="M89" s="113"/>
      <c r="N89" s="113"/>
      <c r="O89" s="113"/>
      <c r="P89" s="113"/>
      <c r="Q89" s="113"/>
      <c r="R89" s="113"/>
      <c r="S89" s="113"/>
      <c r="T89" s="113"/>
    </row>
    <row r="90" spans="3:20" ht="23.25" x14ac:dyDescent="0.5">
      <c r="C90" s="108"/>
      <c r="D90" s="108"/>
      <c r="E90" s="108"/>
      <c r="F90" s="108"/>
      <c r="G90" s="108"/>
      <c r="H90" s="108"/>
      <c r="I90" s="113"/>
      <c r="J90" s="113"/>
      <c r="K90" s="113"/>
      <c r="L90" s="113"/>
      <c r="M90" s="113"/>
      <c r="N90" s="113"/>
      <c r="O90" s="113"/>
      <c r="P90" s="113"/>
      <c r="Q90" s="113"/>
      <c r="R90" s="113"/>
      <c r="S90" s="113"/>
      <c r="T90" s="113"/>
    </row>
    <row r="91" spans="3:20" ht="23.25" x14ac:dyDescent="0.5">
      <c r="C91" s="108"/>
      <c r="D91" s="108"/>
      <c r="E91" s="108"/>
      <c r="F91" s="108"/>
      <c r="G91" s="108"/>
      <c r="H91" s="108"/>
      <c r="I91" s="113"/>
      <c r="J91" s="113"/>
      <c r="K91" s="113"/>
      <c r="L91" s="113"/>
      <c r="M91" s="113"/>
      <c r="N91" s="113"/>
      <c r="O91" s="113"/>
      <c r="P91" s="113"/>
      <c r="Q91" s="113"/>
      <c r="R91" s="113"/>
      <c r="S91" s="113"/>
      <c r="T91" s="113"/>
    </row>
    <row r="92" spans="3:20" ht="23.25" x14ac:dyDescent="0.5">
      <c r="C92" s="108"/>
      <c r="D92" s="108"/>
      <c r="E92" s="108"/>
      <c r="F92" s="108"/>
      <c r="G92" s="108"/>
      <c r="H92" s="108"/>
      <c r="I92" s="113"/>
      <c r="J92" s="113"/>
      <c r="K92" s="113"/>
      <c r="L92" s="113"/>
      <c r="M92" s="113"/>
      <c r="N92" s="113"/>
      <c r="O92" s="113"/>
      <c r="P92" s="113"/>
      <c r="Q92" s="113"/>
      <c r="R92" s="113"/>
      <c r="S92" s="113"/>
      <c r="T92" s="113"/>
    </row>
    <row r="93" spans="3:20" ht="23.25" x14ac:dyDescent="0.5">
      <c r="C93" s="108"/>
      <c r="D93" s="108"/>
      <c r="E93" s="108"/>
      <c r="F93" s="108"/>
      <c r="G93" s="108"/>
      <c r="H93" s="108"/>
      <c r="I93" s="113"/>
      <c r="J93" s="113"/>
      <c r="K93" s="113"/>
      <c r="L93" s="113"/>
      <c r="M93" s="113"/>
      <c r="N93" s="113"/>
      <c r="O93" s="113"/>
      <c r="P93" s="113"/>
      <c r="Q93" s="113"/>
      <c r="R93" s="113"/>
      <c r="S93" s="113"/>
      <c r="T93" s="113"/>
    </row>
    <row r="94" spans="3:20" ht="23.25" x14ac:dyDescent="0.5">
      <c r="C94" s="108"/>
      <c r="D94" s="108"/>
      <c r="E94" s="108"/>
      <c r="F94" s="108"/>
      <c r="G94" s="108"/>
      <c r="H94" s="108"/>
      <c r="I94" s="113"/>
      <c r="J94" s="113"/>
      <c r="K94" s="113"/>
      <c r="L94" s="113"/>
      <c r="M94" s="113"/>
      <c r="N94" s="113"/>
      <c r="O94" s="113"/>
      <c r="P94" s="113"/>
      <c r="Q94" s="113"/>
      <c r="R94" s="113"/>
      <c r="S94" s="113"/>
      <c r="T94" s="113"/>
    </row>
    <row r="95" spans="3:20" ht="23.25" x14ac:dyDescent="0.5">
      <c r="C95" s="108"/>
      <c r="D95" s="108"/>
      <c r="E95" s="108"/>
      <c r="F95" s="108"/>
      <c r="G95" s="108"/>
      <c r="H95" s="108"/>
      <c r="I95" s="113"/>
      <c r="J95" s="113"/>
      <c r="K95" s="113"/>
      <c r="L95" s="113"/>
      <c r="M95" s="113"/>
      <c r="N95" s="113"/>
      <c r="O95" s="113"/>
      <c r="P95" s="113"/>
      <c r="Q95" s="113"/>
      <c r="R95" s="113"/>
      <c r="S95" s="113"/>
      <c r="T95" s="113"/>
    </row>
    <row r="96" spans="3:20" ht="23.25" x14ac:dyDescent="0.5">
      <c r="C96" s="108"/>
      <c r="D96" s="108"/>
      <c r="E96" s="108"/>
      <c r="F96" s="108"/>
      <c r="G96" s="108"/>
      <c r="H96" s="108"/>
      <c r="I96" s="113"/>
      <c r="J96" s="113"/>
      <c r="K96" s="113"/>
      <c r="L96" s="113"/>
      <c r="M96" s="113"/>
      <c r="N96" s="113"/>
      <c r="O96" s="113"/>
      <c r="P96" s="113"/>
      <c r="Q96" s="113"/>
      <c r="R96" s="113"/>
      <c r="S96" s="113"/>
      <c r="T96" s="113"/>
    </row>
    <row r="97" spans="3:20" ht="23.25" x14ac:dyDescent="0.5">
      <c r="C97" s="108"/>
      <c r="D97" s="108"/>
      <c r="E97" s="108"/>
      <c r="F97" s="108"/>
      <c r="G97" s="108"/>
      <c r="H97" s="108"/>
      <c r="I97" s="113"/>
      <c r="J97" s="113"/>
      <c r="K97" s="113"/>
      <c r="L97" s="113"/>
      <c r="M97" s="113"/>
      <c r="N97" s="113"/>
      <c r="O97" s="113"/>
      <c r="P97" s="113"/>
      <c r="Q97" s="113"/>
      <c r="R97" s="113"/>
      <c r="S97" s="113"/>
      <c r="T97" s="113"/>
    </row>
    <row r="98" spans="3:20" ht="23.25" x14ac:dyDescent="0.5">
      <c r="C98" s="108"/>
      <c r="D98" s="108"/>
      <c r="E98" s="108"/>
      <c r="F98" s="108"/>
      <c r="G98" s="108"/>
      <c r="H98" s="108"/>
      <c r="I98" s="113"/>
      <c r="J98" s="113"/>
      <c r="K98" s="113"/>
      <c r="L98" s="113"/>
      <c r="M98" s="113"/>
      <c r="N98" s="113"/>
      <c r="O98" s="113"/>
      <c r="P98" s="113"/>
      <c r="Q98" s="113"/>
      <c r="R98" s="113"/>
      <c r="S98" s="113"/>
      <c r="T98" s="113"/>
    </row>
    <row r="99" spans="3:20" ht="23.25" x14ac:dyDescent="0.5">
      <c r="C99" s="108"/>
      <c r="D99" s="108"/>
      <c r="E99" s="108"/>
      <c r="F99" s="108"/>
      <c r="G99" s="108"/>
      <c r="H99" s="108"/>
      <c r="I99" s="113"/>
      <c r="J99" s="113"/>
      <c r="K99" s="113"/>
      <c r="L99" s="113"/>
      <c r="M99" s="113"/>
      <c r="N99" s="113"/>
      <c r="O99" s="113"/>
      <c r="P99" s="113"/>
      <c r="Q99" s="113"/>
      <c r="R99" s="113"/>
      <c r="S99" s="113"/>
      <c r="T99" s="113"/>
    </row>
    <row r="100" spans="3:20" ht="23.25" x14ac:dyDescent="0.5">
      <c r="C100" s="108"/>
      <c r="D100" s="108"/>
      <c r="E100" s="108"/>
      <c r="F100" s="108"/>
      <c r="G100" s="108"/>
      <c r="H100" s="108"/>
      <c r="I100" s="113"/>
      <c r="J100" s="113"/>
      <c r="K100" s="113"/>
      <c r="L100" s="113"/>
      <c r="M100" s="113"/>
      <c r="N100" s="113"/>
      <c r="O100" s="113"/>
      <c r="P100" s="113"/>
      <c r="Q100" s="113"/>
      <c r="R100" s="113"/>
      <c r="S100" s="113"/>
      <c r="T100" s="113"/>
    </row>
    <row r="101" spans="3:20" ht="23.25" x14ac:dyDescent="0.5">
      <c r="C101" s="108"/>
      <c r="D101" s="108"/>
      <c r="E101" s="108"/>
      <c r="F101" s="108"/>
      <c r="G101" s="108"/>
      <c r="H101" s="108"/>
      <c r="I101" s="113"/>
      <c r="J101" s="113"/>
      <c r="K101" s="113"/>
      <c r="L101" s="113"/>
      <c r="M101" s="113"/>
      <c r="N101" s="113"/>
      <c r="O101" s="113"/>
      <c r="P101" s="113"/>
      <c r="Q101" s="113"/>
      <c r="R101" s="113"/>
      <c r="S101" s="113"/>
      <c r="T101" s="113"/>
    </row>
    <row r="102" spans="3:20" ht="23.25" x14ac:dyDescent="0.5">
      <c r="C102" s="108"/>
      <c r="D102" s="108"/>
      <c r="E102" s="108"/>
      <c r="F102" s="108"/>
      <c r="G102" s="108"/>
      <c r="H102" s="108"/>
      <c r="I102" s="113"/>
      <c r="J102" s="113"/>
      <c r="K102" s="113"/>
      <c r="L102" s="113"/>
      <c r="M102" s="113"/>
      <c r="N102" s="113"/>
      <c r="O102" s="113"/>
      <c r="P102" s="113"/>
      <c r="Q102" s="113"/>
      <c r="R102" s="113"/>
      <c r="S102" s="113"/>
      <c r="T102" s="113"/>
    </row>
    <row r="103" spans="3:20" ht="23.25" x14ac:dyDescent="0.5">
      <c r="C103" s="108"/>
      <c r="D103" s="108"/>
      <c r="E103" s="108"/>
      <c r="F103" s="108"/>
      <c r="G103" s="108"/>
      <c r="H103" s="108"/>
      <c r="I103" s="113"/>
      <c r="J103" s="113"/>
      <c r="K103" s="113"/>
      <c r="L103" s="113"/>
      <c r="M103" s="113"/>
      <c r="N103" s="113"/>
      <c r="O103" s="113"/>
      <c r="P103" s="113"/>
      <c r="Q103" s="113"/>
      <c r="R103" s="113"/>
      <c r="S103" s="113"/>
      <c r="T103" s="113"/>
    </row>
    <row r="104" spans="3:20" ht="23.25" x14ac:dyDescent="0.5">
      <c r="C104" s="108"/>
      <c r="D104" s="108"/>
      <c r="E104" s="108"/>
      <c r="F104" s="108"/>
      <c r="G104" s="108"/>
      <c r="H104" s="108"/>
      <c r="I104" s="113"/>
      <c r="J104" s="113"/>
      <c r="K104" s="113"/>
      <c r="L104" s="113"/>
      <c r="M104" s="113"/>
      <c r="N104" s="113"/>
      <c r="O104" s="113"/>
      <c r="P104" s="113"/>
      <c r="Q104" s="113"/>
      <c r="R104" s="113"/>
      <c r="S104" s="113"/>
      <c r="T104" s="113"/>
    </row>
    <row r="105" spans="3:20" ht="23.25" x14ac:dyDescent="0.5">
      <c r="C105" s="108"/>
      <c r="D105" s="108"/>
      <c r="E105" s="108"/>
      <c r="F105" s="108"/>
      <c r="G105" s="108"/>
      <c r="H105" s="108"/>
      <c r="I105" s="113"/>
      <c r="J105" s="113"/>
      <c r="K105" s="113"/>
      <c r="L105" s="113"/>
      <c r="M105" s="113"/>
      <c r="N105" s="113"/>
      <c r="O105" s="113"/>
      <c r="P105" s="113"/>
      <c r="Q105" s="113"/>
      <c r="R105" s="113"/>
      <c r="S105" s="113"/>
      <c r="T105" s="113"/>
    </row>
    <row r="106" spans="3:20" ht="23.25" x14ac:dyDescent="0.5">
      <c r="C106" s="108"/>
      <c r="D106" s="108"/>
      <c r="E106" s="108"/>
      <c r="F106" s="108"/>
      <c r="G106" s="108"/>
      <c r="H106" s="108"/>
      <c r="I106" s="113"/>
      <c r="J106" s="113"/>
      <c r="K106" s="113"/>
      <c r="L106" s="113"/>
      <c r="M106" s="113"/>
      <c r="N106" s="113"/>
      <c r="O106" s="113"/>
      <c r="P106" s="113"/>
      <c r="Q106" s="113"/>
      <c r="R106" s="113"/>
      <c r="S106" s="113"/>
      <c r="T106" s="113"/>
    </row>
    <row r="107" spans="3:20" ht="23.25" x14ac:dyDescent="0.5">
      <c r="C107" s="108"/>
      <c r="D107" s="108"/>
      <c r="E107" s="108"/>
      <c r="F107" s="108"/>
      <c r="G107" s="108"/>
      <c r="H107" s="108"/>
      <c r="I107" s="113"/>
      <c r="J107" s="113"/>
      <c r="K107" s="113"/>
      <c r="L107" s="113"/>
      <c r="M107" s="113"/>
      <c r="N107" s="113"/>
      <c r="O107" s="113"/>
      <c r="P107" s="113"/>
      <c r="Q107" s="113"/>
      <c r="R107" s="113"/>
      <c r="S107" s="113"/>
      <c r="T107" s="113"/>
    </row>
    <row r="108" spans="3:20" ht="23.25" x14ac:dyDescent="0.5">
      <c r="C108" s="108"/>
      <c r="D108" s="108"/>
      <c r="E108" s="108"/>
      <c r="F108" s="108"/>
      <c r="G108" s="108"/>
      <c r="H108" s="108"/>
      <c r="I108" s="113"/>
      <c r="J108" s="113"/>
      <c r="K108" s="113"/>
      <c r="L108" s="113"/>
      <c r="M108" s="113"/>
      <c r="N108" s="113"/>
      <c r="O108" s="113"/>
      <c r="P108" s="113"/>
      <c r="Q108" s="113"/>
      <c r="R108" s="113"/>
      <c r="S108" s="113"/>
      <c r="T108" s="113"/>
    </row>
    <row r="109" spans="3:20" ht="23.25" x14ac:dyDescent="0.5">
      <c r="C109" s="108"/>
      <c r="D109" s="108"/>
      <c r="E109" s="108"/>
      <c r="F109" s="108"/>
      <c r="G109" s="108"/>
      <c r="H109" s="108"/>
      <c r="I109" s="113"/>
      <c r="J109" s="113"/>
      <c r="K109" s="113"/>
      <c r="L109" s="113"/>
      <c r="M109" s="113"/>
      <c r="N109" s="113"/>
      <c r="O109" s="113"/>
      <c r="P109" s="113"/>
      <c r="Q109" s="113"/>
      <c r="R109" s="113"/>
      <c r="S109" s="113"/>
      <c r="T109" s="113"/>
    </row>
    <row r="110" spans="3:20" ht="23.25" x14ac:dyDescent="0.5">
      <c r="C110" s="108"/>
      <c r="D110" s="108"/>
      <c r="E110" s="108"/>
      <c r="F110" s="108"/>
      <c r="G110" s="108"/>
      <c r="H110" s="108"/>
      <c r="I110" s="113"/>
      <c r="J110" s="113"/>
      <c r="K110" s="113"/>
      <c r="L110" s="113"/>
      <c r="M110" s="113"/>
      <c r="N110" s="113"/>
      <c r="O110" s="113"/>
      <c r="P110" s="113"/>
      <c r="Q110" s="113"/>
      <c r="R110" s="113"/>
      <c r="S110" s="113"/>
      <c r="T110" s="113"/>
    </row>
    <row r="111" spans="3:20" ht="23.25" x14ac:dyDescent="0.5">
      <c r="C111" s="108"/>
      <c r="D111" s="108"/>
      <c r="E111" s="108"/>
      <c r="F111" s="108"/>
      <c r="G111" s="108"/>
      <c r="H111" s="108"/>
      <c r="I111" s="113"/>
      <c r="J111" s="113"/>
      <c r="K111" s="113"/>
      <c r="L111" s="113"/>
      <c r="M111" s="113"/>
      <c r="N111" s="113"/>
      <c r="O111" s="113"/>
      <c r="P111" s="113"/>
      <c r="Q111" s="113"/>
      <c r="R111" s="113"/>
      <c r="S111" s="113"/>
      <c r="T111" s="113"/>
    </row>
    <row r="112" spans="3:20" ht="23.25" x14ac:dyDescent="0.5">
      <c r="C112" s="108"/>
      <c r="D112" s="108"/>
      <c r="E112" s="108"/>
      <c r="F112" s="108"/>
      <c r="G112" s="108"/>
      <c r="H112" s="108"/>
      <c r="I112" s="113"/>
      <c r="J112" s="113"/>
      <c r="K112" s="113"/>
      <c r="L112" s="113"/>
      <c r="M112" s="113"/>
      <c r="N112" s="113"/>
      <c r="O112" s="113"/>
      <c r="P112" s="113"/>
      <c r="Q112" s="113"/>
      <c r="R112" s="113"/>
      <c r="S112" s="113"/>
      <c r="T112" s="113"/>
    </row>
    <row r="113" spans="3:20" ht="23.25" x14ac:dyDescent="0.5">
      <c r="C113" s="108"/>
      <c r="D113" s="108"/>
      <c r="E113" s="108"/>
      <c r="F113" s="108"/>
      <c r="G113" s="108"/>
      <c r="H113" s="108"/>
      <c r="I113" s="113"/>
      <c r="J113" s="113"/>
      <c r="K113" s="113"/>
      <c r="L113" s="113"/>
      <c r="M113" s="113"/>
      <c r="N113" s="113"/>
      <c r="O113" s="113"/>
      <c r="P113" s="113"/>
      <c r="Q113" s="113"/>
      <c r="R113" s="113"/>
      <c r="S113" s="113"/>
      <c r="T113" s="113"/>
    </row>
    <row r="114" spans="3:20" ht="23.25" x14ac:dyDescent="0.5">
      <c r="C114" s="108"/>
      <c r="D114" s="108"/>
      <c r="E114" s="108"/>
      <c r="F114" s="108"/>
      <c r="G114" s="108"/>
      <c r="H114" s="108"/>
      <c r="I114" s="113"/>
      <c r="J114" s="113"/>
      <c r="K114" s="113"/>
      <c r="L114" s="113"/>
      <c r="M114" s="113"/>
      <c r="N114" s="113"/>
      <c r="O114" s="113"/>
      <c r="P114" s="113"/>
      <c r="Q114" s="113"/>
      <c r="R114" s="113"/>
      <c r="S114" s="113"/>
      <c r="T114" s="113"/>
    </row>
    <row r="115" spans="3:20" ht="23.25" x14ac:dyDescent="0.5">
      <c r="C115" s="108"/>
      <c r="D115" s="108"/>
      <c r="E115" s="108"/>
      <c r="F115" s="108"/>
      <c r="G115" s="108"/>
      <c r="H115" s="108"/>
      <c r="I115" s="113"/>
      <c r="J115" s="113"/>
      <c r="K115" s="113"/>
      <c r="L115" s="113"/>
      <c r="M115" s="113"/>
      <c r="N115" s="113"/>
      <c r="O115" s="113"/>
      <c r="P115" s="113"/>
      <c r="Q115" s="113"/>
      <c r="R115" s="113"/>
      <c r="S115" s="113"/>
      <c r="T115" s="113"/>
    </row>
    <row r="116" spans="3:20" ht="23.25" x14ac:dyDescent="0.5">
      <c r="C116" s="108"/>
      <c r="D116" s="108"/>
      <c r="E116" s="108"/>
      <c r="F116" s="108"/>
      <c r="G116" s="108"/>
      <c r="H116" s="108"/>
      <c r="I116" s="113"/>
      <c r="J116" s="113"/>
      <c r="K116" s="113"/>
      <c r="L116" s="113"/>
      <c r="M116" s="113"/>
      <c r="N116" s="113"/>
      <c r="O116" s="113"/>
      <c r="P116" s="113"/>
      <c r="Q116" s="113"/>
      <c r="R116" s="113"/>
      <c r="S116" s="113"/>
      <c r="T116" s="113"/>
    </row>
    <row r="117" spans="3:20" ht="23.25" x14ac:dyDescent="0.5">
      <c r="C117" s="108"/>
      <c r="D117" s="108"/>
      <c r="E117" s="108"/>
      <c r="F117" s="108"/>
      <c r="G117" s="108"/>
      <c r="H117" s="108"/>
      <c r="I117" s="113"/>
      <c r="J117" s="113"/>
      <c r="K117" s="113"/>
      <c r="L117" s="113"/>
      <c r="M117" s="113"/>
      <c r="N117" s="113"/>
      <c r="O117" s="113"/>
      <c r="P117" s="113"/>
      <c r="Q117" s="113"/>
      <c r="R117" s="113"/>
      <c r="S117" s="113"/>
      <c r="T117" s="113"/>
    </row>
    <row r="118" spans="3:20" ht="23.25" x14ac:dyDescent="0.5">
      <c r="C118" s="108"/>
      <c r="D118" s="108"/>
      <c r="E118" s="108"/>
      <c r="F118" s="108"/>
      <c r="G118" s="108"/>
      <c r="H118" s="108"/>
      <c r="I118" s="113"/>
      <c r="J118" s="113"/>
      <c r="K118" s="113"/>
      <c r="L118" s="113"/>
      <c r="M118" s="113"/>
      <c r="N118" s="113"/>
      <c r="O118" s="113"/>
      <c r="P118" s="113"/>
      <c r="Q118" s="113"/>
      <c r="R118" s="113"/>
      <c r="S118" s="113"/>
      <c r="T118" s="113"/>
    </row>
    <row r="119" spans="3:20" ht="23.25" x14ac:dyDescent="0.5">
      <c r="C119" s="108"/>
      <c r="D119" s="108"/>
      <c r="E119" s="108"/>
      <c r="F119" s="108"/>
      <c r="G119" s="108"/>
      <c r="H119" s="108"/>
      <c r="I119" s="113"/>
      <c r="J119" s="113"/>
      <c r="K119" s="113"/>
      <c r="L119" s="113"/>
      <c r="M119" s="113"/>
      <c r="N119" s="113"/>
      <c r="O119" s="113"/>
      <c r="P119" s="113"/>
      <c r="Q119" s="113"/>
      <c r="R119" s="113"/>
      <c r="S119" s="113"/>
      <c r="T119" s="113"/>
    </row>
    <row r="120" spans="3:20" ht="23.25" x14ac:dyDescent="0.5">
      <c r="C120" s="108"/>
      <c r="D120" s="108"/>
      <c r="E120" s="108"/>
      <c r="F120" s="108"/>
      <c r="G120" s="108"/>
      <c r="H120" s="108"/>
      <c r="I120" s="113"/>
      <c r="J120" s="113"/>
      <c r="K120" s="113"/>
      <c r="L120" s="113"/>
      <c r="M120" s="113"/>
      <c r="N120" s="113"/>
      <c r="O120" s="113"/>
      <c r="P120" s="113"/>
      <c r="Q120" s="113"/>
      <c r="R120" s="113"/>
      <c r="S120" s="113"/>
      <c r="T120" s="113"/>
    </row>
    <row r="121" spans="3:20" ht="23.25" x14ac:dyDescent="0.5">
      <c r="C121" s="108"/>
      <c r="D121" s="108"/>
      <c r="E121" s="108"/>
      <c r="F121" s="108"/>
      <c r="G121" s="108"/>
      <c r="H121" s="108"/>
      <c r="I121" s="113"/>
      <c r="J121" s="113"/>
      <c r="K121" s="113"/>
      <c r="L121" s="113"/>
      <c r="M121" s="113"/>
      <c r="N121" s="113"/>
      <c r="O121" s="113"/>
      <c r="P121" s="113"/>
      <c r="Q121" s="113"/>
      <c r="R121" s="113"/>
      <c r="S121" s="113"/>
      <c r="T121" s="113"/>
    </row>
    <row r="122" spans="3:20" ht="23.25" x14ac:dyDescent="0.5">
      <c r="C122" s="108"/>
      <c r="D122" s="108"/>
      <c r="E122" s="108"/>
      <c r="F122" s="108"/>
      <c r="G122" s="108"/>
      <c r="H122" s="108"/>
      <c r="I122" s="113"/>
      <c r="J122" s="113"/>
      <c r="K122" s="113"/>
      <c r="L122" s="113"/>
      <c r="M122" s="113"/>
      <c r="N122" s="113"/>
      <c r="O122" s="113"/>
      <c r="P122" s="113"/>
      <c r="Q122" s="113"/>
      <c r="R122" s="113"/>
      <c r="S122" s="113"/>
      <c r="T122" s="113"/>
    </row>
    <row r="123" spans="3:20" ht="23.25" x14ac:dyDescent="0.5">
      <c r="C123" s="108"/>
      <c r="D123" s="108"/>
      <c r="E123" s="108"/>
      <c r="F123" s="108"/>
      <c r="G123" s="108"/>
      <c r="H123" s="108"/>
      <c r="I123" s="113"/>
      <c r="J123" s="113"/>
      <c r="K123" s="113"/>
      <c r="L123" s="113"/>
      <c r="M123" s="113"/>
      <c r="N123" s="113"/>
      <c r="O123" s="113"/>
      <c r="P123" s="113"/>
      <c r="Q123" s="113"/>
      <c r="R123" s="113"/>
      <c r="S123" s="113"/>
      <c r="T123" s="113"/>
    </row>
    <row r="124" spans="3:20" ht="23.25" x14ac:dyDescent="0.5">
      <c r="C124" s="108"/>
      <c r="D124" s="108"/>
      <c r="E124" s="108"/>
      <c r="F124" s="108"/>
      <c r="G124" s="108"/>
      <c r="H124" s="108"/>
      <c r="I124" s="113"/>
      <c r="J124" s="113"/>
      <c r="K124" s="113"/>
      <c r="L124" s="113"/>
      <c r="M124" s="113"/>
      <c r="N124" s="113"/>
      <c r="O124" s="113"/>
      <c r="P124" s="113"/>
      <c r="Q124" s="113"/>
      <c r="R124" s="113"/>
      <c r="S124" s="113"/>
      <c r="T124" s="113"/>
    </row>
    <row r="125" spans="3:20" ht="23.25" x14ac:dyDescent="0.5">
      <c r="C125" s="108"/>
      <c r="D125" s="108"/>
      <c r="E125" s="108"/>
      <c r="F125" s="108"/>
      <c r="G125" s="108"/>
      <c r="H125" s="108"/>
      <c r="I125" s="113"/>
      <c r="J125" s="113"/>
      <c r="K125" s="113"/>
      <c r="L125" s="113"/>
      <c r="M125" s="113"/>
      <c r="N125" s="113"/>
      <c r="O125" s="113"/>
      <c r="P125" s="113"/>
      <c r="Q125" s="113"/>
      <c r="R125" s="113"/>
      <c r="S125" s="113"/>
      <c r="T125" s="113"/>
    </row>
    <row r="126" spans="3:20" ht="23.25" x14ac:dyDescent="0.5">
      <c r="C126" s="108"/>
      <c r="D126" s="108"/>
      <c r="E126" s="108"/>
      <c r="F126" s="108"/>
      <c r="G126" s="108"/>
      <c r="H126" s="108"/>
      <c r="I126" s="113"/>
      <c r="J126" s="113"/>
      <c r="K126" s="113"/>
      <c r="L126" s="113"/>
      <c r="M126" s="113"/>
      <c r="N126" s="113"/>
      <c r="O126" s="113"/>
      <c r="P126" s="113"/>
      <c r="Q126" s="113"/>
      <c r="R126" s="113"/>
      <c r="S126" s="113"/>
      <c r="T126" s="113"/>
    </row>
    <row r="127" spans="3:20" x14ac:dyDescent="0.5">
      <c r="C127" s="108"/>
      <c r="D127" s="108"/>
      <c r="E127" s="108"/>
      <c r="F127" s="108"/>
      <c r="G127" s="108"/>
      <c r="H127" s="108"/>
      <c r="I127" s="108"/>
      <c r="J127" s="108"/>
      <c r="K127" s="108"/>
      <c r="L127" s="108"/>
      <c r="M127" s="108"/>
      <c r="N127" s="108"/>
      <c r="O127" s="108"/>
      <c r="P127" s="108"/>
      <c r="Q127" s="108"/>
      <c r="R127" s="108"/>
      <c r="S127" s="108"/>
      <c r="T127" s="108"/>
    </row>
    <row r="128" spans="3:20" x14ac:dyDescent="0.5">
      <c r="C128" s="108"/>
      <c r="D128" s="108"/>
      <c r="E128" s="108"/>
      <c r="F128" s="108"/>
      <c r="G128" s="108"/>
      <c r="H128" s="108"/>
      <c r="I128" s="108"/>
      <c r="J128" s="108"/>
      <c r="K128" s="108"/>
      <c r="L128" s="108"/>
      <c r="M128" s="108"/>
      <c r="N128" s="108"/>
      <c r="O128" s="108"/>
      <c r="P128" s="108"/>
      <c r="Q128" s="108"/>
      <c r="R128" s="108"/>
      <c r="S128" s="108"/>
      <c r="T128" s="108"/>
    </row>
    <row r="129" spans="3:20" x14ac:dyDescent="0.5">
      <c r="C129" s="108"/>
      <c r="D129" s="108"/>
      <c r="E129" s="108"/>
      <c r="F129" s="108"/>
      <c r="G129" s="108"/>
      <c r="H129" s="108"/>
      <c r="I129" s="108"/>
      <c r="J129" s="108"/>
      <c r="K129" s="108"/>
      <c r="L129" s="108"/>
      <c r="M129" s="108"/>
      <c r="N129" s="108"/>
      <c r="O129" s="108"/>
      <c r="P129" s="108"/>
      <c r="Q129" s="108"/>
      <c r="R129" s="108"/>
      <c r="S129" s="108"/>
      <c r="T129" s="108"/>
    </row>
    <row r="130" spans="3:20" x14ac:dyDescent="0.5">
      <c r="C130" s="108"/>
      <c r="D130" s="108"/>
      <c r="E130" s="108"/>
      <c r="F130" s="108"/>
      <c r="G130" s="108"/>
      <c r="H130" s="108"/>
      <c r="I130" s="108"/>
      <c r="J130" s="108"/>
      <c r="K130" s="108"/>
      <c r="L130" s="108"/>
      <c r="M130" s="108"/>
      <c r="N130" s="108"/>
      <c r="O130" s="108"/>
      <c r="P130" s="108"/>
      <c r="Q130" s="108"/>
      <c r="R130" s="108"/>
      <c r="S130" s="108"/>
      <c r="T130" s="108"/>
    </row>
    <row r="131" spans="3:20" x14ac:dyDescent="0.5">
      <c r="C131" s="108"/>
      <c r="D131" s="108"/>
      <c r="E131" s="108"/>
      <c r="F131" s="108"/>
      <c r="G131" s="108"/>
      <c r="H131" s="108"/>
      <c r="I131" s="108"/>
      <c r="J131" s="108"/>
      <c r="K131" s="108"/>
      <c r="L131" s="108"/>
      <c r="M131" s="108"/>
      <c r="N131" s="108"/>
      <c r="O131" s="108"/>
      <c r="P131" s="108"/>
      <c r="Q131" s="108"/>
      <c r="R131" s="108"/>
      <c r="S131" s="108"/>
      <c r="T131" s="108"/>
    </row>
    <row r="132" spans="3:20" x14ac:dyDescent="0.5">
      <c r="C132" s="108"/>
      <c r="D132" s="108"/>
      <c r="E132" s="108"/>
      <c r="F132" s="108"/>
      <c r="G132" s="108"/>
      <c r="H132" s="108"/>
      <c r="I132" s="108"/>
      <c r="J132" s="108"/>
      <c r="K132" s="108"/>
      <c r="L132" s="108"/>
      <c r="M132" s="108"/>
      <c r="N132" s="108"/>
      <c r="O132" s="108"/>
      <c r="P132" s="108"/>
      <c r="Q132" s="108"/>
      <c r="R132" s="108"/>
      <c r="S132" s="108"/>
      <c r="T132" s="108"/>
    </row>
    <row r="133" spans="3:20" x14ac:dyDescent="0.5">
      <c r="C133" s="108"/>
      <c r="D133" s="108"/>
      <c r="E133" s="108"/>
      <c r="F133" s="108"/>
      <c r="G133" s="108"/>
      <c r="H133" s="108"/>
      <c r="I133" s="108"/>
      <c r="J133" s="108"/>
      <c r="K133" s="108"/>
      <c r="L133" s="108"/>
      <c r="M133" s="108"/>
      <c r="N133" s="108"/>
      <c r="O133" s="108"/>
      <c r="P133" s="108"/>
      <c r="Q133" s="108"/>
      <c r="R133" s="108"/>
      <c r="S133" s="108"/>
      <c r="T133" s="108"/>
    </row>
    <row r="134" spans="3:20" x14ac:dyDescent="0.5">
      <c r="C134" s="108"/>
      <c r="D134" s="108"/>
      <c r="E134" s="108"/>
      <c r="F134" s="108"/>
      <c r="G134" s="108"/>
      <c r="H134" s="108"/>
      <c r="I134" s="108"/>
      <c r="J134" s="108"/>
      <c r="K134" s="108"/>
      <c r="L134" s="108"/>
      <c r="M134" s="108"/>
      <c r="N134" s="108"/>
      <c r="O134" s="108"/>
      <c r="P134" s="108"/>
      <c r="Q134" s="108"/>
      <c r="R134" s="108"/>
      <c r="S134" s="108"/>
      <c r="T134" s="108"/>
    </row>
    <row r="135" spans="3:20" x14ac:dyDescent="0.5">
      <c r="C135" s="108"/>
      <c r="D135" s="108"/>
      <c r="E135" s="108"/>
      <c r="F135" s="108"/>
      <c r="G135" s="108"/>
      <c r="H135" s="108"/>
      <c r="I135" s="108"/>
      <c r="J135" s="108"/>
      <c r="K135" s="108"/>
      <c r="L135" s="108"/>
      <c r="M135" s="108"/>
      <c r="N135" s="108"/>
      <c r="O135" s="108"/>
      <c r="P135" s="108"/>
      <c r="Q135" s="108"/>
      <c r="R135" s="108"/>
      <c r="S135" s="108"/>
      <c r="T135" s="108"/>
    </row>
    <row r="136" spans="3:20" x14ac:dyDescent="0.5">
      <c r="C136" s="108"/>
      <c r="D136" s="108"/>
      <c r="E136" s="108"/>
      <c r="F136" s="108"/>
      <c r="G136" s="108"/>
      <c r="H136" s="108"/>
      <c r="I136" s="108"/>
      <c r="J136" s="108"/>
      <c r="K136" s="108"/>
      <c r="L136" s="108"/>
      <c r="M136" s="108"/>
      <c r="N136" s="108"/>
      <c r="O136" s="108"/>
      <c r="P136" s="108"/>
      <c r="Q136" s="108"/>
      <c r="R136" s="108"/>
      <c r="S136" s="108"/>
      <c r="T136" s="108"/>
    </row>
    <row r="137" spans="3:20" x14ac:dyDescent="0.5">
      <c r="C137" s="108"/>
      <c r="D137" s="108"/>
      <c r="E137" s="108"/>
      <c r="F137" s="108"/>
      <c r="G137" s="108"/>
      <c r="H137" s="108"/>
      <c r="I137" s="108"/>
      <c r="J137" s="108"/>
      <c r="K137" s="108"/>
      <c r="L137" s="108"/>
      <c r="M137" s="108"/>
      <c r="N137" s="108"/>
      <c r="O137" s="108"/>
      <c r="P137" s="108"/>
      <c r="Q137" s="108"/>
      <c r="R137" s="108"/>
      <c r="S137" s="108"/>
      <c r="T137" s="108"/>
    </row>
    <row r="138" spans="3:20" x14ac:dyDescent="0.5">
      <c r="C138" s="108"/>
      <c r="D138" s="108"/>
      <c r="E138" s="108"/>
      <c r="F138" s="108"/>
      <c r="G138" s="108"/>
      <c r="H138" s="108"/>
      <c r="I138" s="108"/>
      <c r="J138" s="108"/>
      <c r="K138" s="108"/>
      <c r="L138" s="108"/>
      <c r="M138" s="108"/>
      <c r="N138" s="108"/>
      <c r="O138" s="108"/>
      <c r="P138" s="108"/>
      <c r="Q138" s="108"/>
      <c r="R138" s="108"/>
      <c r="S138" s="108"/>
      <c r="T138" s="108"/>
    </row>
    <row r="139" spans="3:20" x14ac:dyDescent="0.5">
      <c r="C139" s="108"/>
      <c r="D139" s="108"/>
      <c r="E139" s="108"/>
      <c r="F139" s="108"/>
      <c r="G139" s="108"/>
      <c r="H139" s="108"/>
      <c r="I139" s="108"/>
      <c r="J139" s="108"/>
      <c r="K139" s="108"/>
      <c r="L139" s="108"/>
      <c r="M139" s="108"/>
      <c r="N139" s="108"/>
      <c r="O139" s="108"/>
      <c r="P139" s="108"/>
      <c r="Q139" s="108"/>
      <c r="R139" s="108"/>
      <c r="S139" s="108"/>
      <c r="T139" s="108"/>
    </row>
    <row r="140" spans="3:20" x14ac:dyDescent="0.5">
      <c r="C140" s="108"/>
      <c r="D140" s="108"/>
      <c r="E140" s="108"/>
      <c r="F140" s="108"/>
      <c r="G140" s="108"/>
      <c r="H140" s="108"/>
      <c r="I140" s="108"/>
      <c r="J140" s="108"/>
      <c r="K140" s="108"/>
      <c r="L140" s="108"/>
      <c r="M140" s="108"/>
      <c r="N140" s="108"/>
      <c r="O140" s="108"/>
      <c r="P140" s="108"/>
      <c r="Q140" s="108"/>
      <c r="R140" s="108"/>
      <c r="S140" s="108"/>
      <c r="T140" s="108"/>
    </row>
    <row r="141" spans="3:20" x14ac:dyDescent="0.5">
      <c r="C141" s="108"/>
      <c r="D141" s="108"/>
      <c r="E141" s="108"/>
      <c r="F141" s="108"/>
      <c r="G141" s="108"/>
      <c r="H141" s="108"/>
      <c r="I141" s="108"/>
      <c r="J141" s="108"/>
      <c r="K141" s="108"/>
      <c r="L141" s="108"/>
      <c r="M141" s="108"/>
      <c r="N141" s="108"/>
      <c r="O141" s="108"/>
      <c r="P141" s="108"/>
      <c r="Q141" s="108"/>
      <c r="R141" s="108"/>
      <c r="S141" s="108"/>
      <c r="T141" s="108"/>
    </row>
    <row r="142" spans="3:20" x14ac:dyDescent="0.5">
      <c r="C142" s="108"/>
      <c r="D142" s="108"/>
      <c r="E142" s="108"/>
      <c r="F142" s="108"/>
      <c r="G142" s="108"/>
      <c r="H142" s="108"/>
      <c r="I142" s="108"/>
      <c r="J142" s="108"/>
      <c r="K142" s="108"/>
      <c r="L142" s="108"/>
      <c r="M142" s="108"/>
      <c r="N142" s="108"/>
      <c r="O142" s="108"/>
      <c r="P142" s="108"/>
      <c r="Q142" s="108"/>
      <c r="R142" s="108"/>
      <c r="S142" s="108"/>
      <c r="T142" s="108"/>
    </row>
    <row r="143" spans="3:20" x14ac:dyDescent="0.5">
      <c r="C143" s="108"/>
      <c r="D143" s="108"/>
      <c r="E143" s="108"/>
      <c r="F143" s="108"/>
      <c r="G143" s="108"/>
      <c r="H143" s="108"/>
      <c r="I143" s="108"/>
      <c r="J143" s="108"/>
      <c r="K143" s="108"/>
      <c r="L143" s="108"/>
      <c r="M143" s="108"/>
      <c r="N143" s="108"/>
      <c r="O143" s="108"/>
      <c r="P143" s="108"/>
      <c r="Q143" s="108"/>
      <c r="R143" s="108"/>
      <c r="S143" s="108"/>
      <c r="T143" s="108"/>
    </row>
    <row r="144" spans="3:20" x14ac:dyDescent="0.5">
      <c r="C144" s="108"/>
      <c r="D144" s="108"/>
      <c r="E144" s="108"/>
      <c r="F144" s="108"/>
      <c r="G144" s="108"/>
      <c r="H144" s="108"/>
      <c r="I144" s="108"/>
      <c r="J144" s="108"/>
      <c r="K144" s="108"/>
      <c r="L144" s="108"/>
      <c r="M144" s="108"/>
      <c r="N144" s="108"/>
      <c r="O144" s="108"/>
      <c r="P144" s="108"/>
      <c r="Q144" s="108"/>
      <c r="R144" s="108"/>
      <c r="S144" s="108"/>
      <c r="T144" s="108"/>
    </row>
    <row r="145" spans="3:20" x14ac:dyDescent="0.5">
      <c r="C145" s="108"/>
      <c r="D145" s="108"/>
      <c r="E145" s="108"/>
      <c r="F145" s="108"/>
      <c r="G145" s="108"/>
      <c r="H145" s="108"/>
      <c r="I145" s="108"/>
      <c r="J145" s="108"/>
      <c r="K145" s="108"/>
      <c r="L145" s="108"/>
      <c r="M145" s="108"/>
      <c r="N145" s="108"/>
      <c r="O145" s="108"/>
      <c r="P145" s="108"/>
      <c r="Q145" s="108"/>
      <c r="R145" s="108"/>
      <c r="S145" s="108"/>
      <c r="T145" s="108"/>
    </row>
    <row r="146" spans="3:20" x14ac:dyDescent="0.5">
      <c r="C146" s="108"/>
      <c r="D146" s="108"/>
      <c r="E146" s="108"/>
      <c r="F146" s="108"/>
      <c r="G146" s="108"/>
      <c r="H146" s="108"/>
      <c r="I146" s="108"/>
      <c r="J146" s="108"/>
      <c r="K146" s="108"/>
      <c r="L146" s="108"/>
      <c r="M146" s="108"/>
      <c r="N146" s="108"/>
      <c r="O146" s="108"/>
      <c r="P146" s="108"/>
      <c r="Q146" s="108"/>
      <c r="R146" s="108"/>
      <c r="S146" s="108"/>
      <c r="T146" s="108"/>
    </row>
    <row r="147" spans="3:20" x14ac:dyDescent="0.5">
      <c r="C147" s="108"/>
      <c r="D147" s="108"/>
      <c r="E147" s="108"/>
      <c r="F147" s="108"/>
      <c r="G147" s="108"/>
      <c r="H147" s="108"/>
      <c r="I147" s="108"/>
      <c r="J147" s="108"/>
      <c r="K147" s="108"/>
      <c r="L147" s="108"/>
      <c r="M147" s="108"/>
      <c r="N147" s="108"/>
      <c r="O147" s="108"/>
      <c r="P147" s="108"/>
      <c r="Q147" s="108"/>
      <c r="R147" s="108"/>
      <c r="S147" s="108"/>
      <c r="T147" s="108"/>
    </row>
    <row r="148" spans="3:20" x14ac:dyDescent="0.5">
      <c r="C148" s="108"/>
      <c r="D148" s="108"/>
      <c r="E148" s="108"/>
      <c r="F148" s="108"/>
      <c r="G148" s="108"/>
      <c r="H148" s="108"/>
      <c r="I148" s="108"/>
      <c r="J148" s="108"/>
      <c r="K148" s="108"/>
      <c r="L148" s="108"/>
      <c r="M148" s="108"/>
      <c r="N148" s="108"/>
      <c r="O148" s="108"/>
      <c r="P148" s="108"/>
      <c r="Q148" s="108"/>
      <c r="R148" s="108"/>
      <c r="S148" s="108"/>
      <c r="T148" s="108"/>
    </row>
    <row r="149" spans="3:20" x14ac:dyDescent="0.5">
      <c r="C149" s="108"/>
      <c r="D149" s="108"/>
      <c r="E149" s="108"/>
      <c r="F149" s="108"/>
      <c r="G149" s="108"/>
      <c r="H149" s="108"/>
      <c r="I149" s="108"/>
      <c r="J149" s="108"/>
      <c r="K149" s="108"/>
      <c r="L149" s="108"/>
      <c r="M149" s="108"/>
      <c r="N149" s="108"/>
      <c r="O149" s="108"/>
      <c r="P149" s="108"/>
      <c r="Q149" s="108"/>
      <c r="R149" s="108"/>
      <c r="S149" s="108"/>
      <c r="T149" s="108"/>
    </row>
    <row r="150" spans="3:20" x14ac:dyDescent="0.5">
      <c r="C150" s="108"/>
      <c r="D150" s="108"/>
      <c r="E150" s="108"/>
      <c r="F150" s="108"/>
      <c r="G150" s="108"/>
      <c r="H150" s="108"/>
      <c r="I150" s="108"/>
      <c r="J150" s="108"/>
      <c r="K150" s="108"/>
      <c r="L150" s="108"/>
      <c r="M150" s="108"/>
      <c r="N150" s="108"/>
      <c r="O150" s="108"/>
      <c r="P150" s="108"/>
      <c r="Q150" s="108"/>
      <c r="R150" s="108"/>
      <c r="S150" s="108"/>
      <c r="T150" s="108"/>
    </row>
    <row r="151" spans="3:20" x14ac:dyDescent="0.5">
      <c r="C151" s="108"/>
      <c r="D151" s="108"/>
      <c r="E151" s="108"/>
      <c r="F151" s="108"/>
      <c r="G151" s="108"/>
      <c r="H151" s="108"/>
      <c r="I151" s="108"/>
      <c r="J151" s="108"/>
      <c r="K151" s="108"/>
      <c r="L151" s="108"/>
      <c r="M151" s="108"/>
      <c r="N151" s="108"/>
      <c r="O151" s="108"/>
      <c r="P151" s="108"/>
      <c r="Q151" s="108"/>
      <c r="R151" s="108"/>
      <c r="S151" s="108"/>
      <c r="T151" s="108"/>
    </row>
    <row r="152" spans="3:20" x14ac:dyDescent="0.5">
      <c r="C152" s="108"/>
      <c r="D152" s="108"/>
      <c r="E152" s="108"/>
      <c r="F152" s="108"/>
      <c r="G152" s="108"/>
      <c r="H152" s="108"/>
      <c r="I152" s="108"/>
      <c r="J152" s="108"/>
      <c r="K152" s="108"/>
      <c r="L152" s="108"/>
      <c r="M152" s="108"/>
      <c r="N152" s="108"/>
      <c r="O152" s="108"/>
      <c r="P152" s="108"/>
      <c r="Q152" s="108"/>
      <c r="R152" s="108"/>
      <c r="S152" s="108"/>
      <c r="T152" s="108"/>
    </row>
    <row r="153" spans="3:20" x14ac:dyDescent="0.5">
      <c r="C153" s="108"/>
      <c r="D153" s="108"/>
      <c r="E153" s="108"/>
      <c r="F153" s="108"/>
      <c r="G153" s="108"/>
      <c r="H153" s="108"/>
      <c r="I153" s="108"/>
      <c r="J153" s="108"/>
      <c r="K153" s="108"/>
      <c r="L153" s="108"/>
      <c r="M153" s="108"/>
      <c r="N153" s="108"/>
      <c r="O153" s="108"/>
      <c r="P153" s="108"/>
      <c r="Q153" s="108"/>
      <c r="R153" s="108"/>
      <c r="S153" s="108"/>
      <c r="T153" s="108"/>
    </row>
    <row r="154" spans="3:20" x14ac:dyDescent="0.5">
      <c r="C154" s="108"/>
      <c r="D154" s="108"/>
      <c r="E154" s="108"/>
      <c r="F154" s="108"/>
      <c r="G154" s="108"/>
      <c r="H154" s="108"/>
      <c r="I154" s="108"/>
      <c r="J154" s="108"/>
      <c r="K154" s="108"/>
      <c r="L154" s="108"/>
      <c r="M154" s="108"/>
      <c r="N154" s="108"/>
      <c r="O154" s="108"/>
      <c r="P154" s="108"/>
      <c r="Q154" s="108"/>
      <c r="R154" s="108"/>
      <c r="S154" s="108"/>
      <c r="T154" s="108"/>
    </row>
    <row r="155" spans="3:20" x14ac:dyDescent="0.5">
      <c r="C155" s="108"/>
      <c r="D155" s="108"/>
      <c r="E155" s="108"/>
      <c r="F155" s="108"/>
      <c r="G155" s="108"/>
      <c r="H155" s="108"/>
      <c r="I155" s="108"/>
      <c r="J155" s="108"/>
      <c r="K155" s="108"/>
      <c r="L155" s="108"/>
      <c r="M155" s="108"/>
      <c r="N155" s="108"/>
      <c r="O155" s="108"/>
      <c r="P155" s="108"/>
      <c r="Q155" s="108"/>
      <c r="R155" s="108"/>
      <c r="S155" s="108"/>
      <c r="T155" s="108"/>
    </row>
    <row r="156" spans="3:20" x14ac:dyDescent="0.5">
      <c r="C156" s="108"/>
      <c r="D156" s="108"/>
      <c r="E156" s="108"/>
      <c r="F156" s="108"/>
      <c r="G156" s="108"/>
      <c r="H156" s="108"/>
      <c r="I156" s="108"/>
      <c r="J156" s="108"/>
      <c r="K156" s="108"/>
      <c r="L156" s="108"/>
      <c r="M156" s="108"/>
      <c r="N156" s="108"/>
      <c r="O156" s="108"/>
      <c r="P156" s="108"/>
      <c r="Q156" s="108"/>
      <c r="R156" s="108"/>
      <c r="S156" s="108"/>
      <c r="T156" s="108"/>
    </row>
    <row r="157" spans="3:20" x14ac:dyDescent="0.5">
      <c r="C157" s="108"/>
      <c r="D157" s="108"/>
      <c r="E157" s="108"/>
      <c r="F157" s="108"/>
      <c r="G157" s="108"/>
      <c r="H157" s="108"/>
      <c r="I157" s="108"/>
      <c r="J157" s="108"/>
      <c r="K157" s="108"/>
      <c r="L157" s="108"/>
      <c r="M157" s="108"/>
      <c r="N157" s="108"/>
      <c r="O157" s="108"/>
      <c r="P157" s="108"/>
      <c r="Q157" s="108"/>
      <c r="R157" s="108"/>
      <c r="S157" s="108"/>
      <c r="T157" s="108"/>
    </row>
    <row r="158" spans="3:20" x14ac:dyDescent="0.5">
      <c r="C158" s="108"/>
      <c r="D158" s="108"/>
      <c r="E158" s="108"/>
      <c r="F158" s="108"/>
      <c r="G158" s="108"/>
      <c r="H158" s="108"/>
      <c r="I158" s="108"/>
      <c r="J158" s="108"/>
      <c r="K158" s="108"/>
      <c r="L158" s="108"/>
      <c r="M158" s="108"/>
      <c r="N158" s="108"/>
      <c r="O158" s="108"/>
      <c r="P158" s="108"/>
      <c r="Q158" s="108"/>
      <c r="R158" s="108"/>
      <c r="S158" s="108"/>
      <c r="T158" s="108"/>
    </row>
    <row r="159" spans="3:20" x14ac:dyDescent="0.5">
      <c r="C159" s="108"/>
      <c r="D159" s="108"/>
      <c r="E159" s="108"/>
      <c r="F159" s="108"/>
      <c r="G159" s="108"/>
      <c r="H159" s="108"/>
      <c r="I159" s="108"/>
      <c r="J159" s="108"/>
      <c r="K159" s="108"/>
      <c r="L159" s="108"/>
      <c r="M159" s="108"/>
      <c r="N159" s="108"/>
      <c r="O159" s="108"/>
      <c r="P159" s="108"/>
      <c r="Q159" s="108"/>
      <c r="R159" s="108"/>
      <c r="S159" s="108"/>
      <c r="T159" s="108"/>
    </row>
    <row r="160" spans="3:20" x14ac:dyDescent="0.5">
      <c r="C160" s="108"/>
      <c r="D160" s="108"/>
      <c r="E160" s="108"/>
      <c r="F160" s="108"/>
      <c r="G160" s="108"/>
      <c r="H160" s="108"/>
      <c r="I160" s="108"/>
      <c r="J160" s="108"/>
      <c r="K160" s="108"/>
      <c r="L160" s="108"/>
      <c r="M160" s="108"/>
      <c r="N160" s="108"/>
      <c r="O160" s="108"/>
      <c r="P160" s="108"/>
      <c r="Q160" s="108"/>
      <c r="R160" s="108"/>
      <c r="S160" s="108"/>
      <c r="T160" s="108"/>
    </row>
    <row r="161" spans="3:20" x14ac:dyDescent="0.5">
      <c r="C161" s="108"/>
      <c r="D161" s="108"/>
      <c r="E161" s="108"/>
      <c r="F161" s="108"/>
      <c r="G161" s="108"/>
      <c r="H161" s="108"/>
      <c r="I161" s="108"/>
      <c r="J161" s="108"/>
      <c r="K161" s="108"/>
      <c r="L161" s="108"/>
      <c r="M161" s="108"/>
      <c r="N161" s="108"/>
      <c r="O161" s="108"/>
      <c r="P161" s="108"/>
      <c r="Q161" s="108"/>
      <c r="R161" s="108"/>
      <c r="S161" s="108"/>
      <c r="T161" s="108"/>
    </row>
    <row r="162" spans="3:20" x14ac:dyDescent="0.5">
      <c r="C162" s="108"/>
      <c r="D162" s="108"/>
      <c r="E162" s="108"/>
      <c r="F162" s="108"/>
      <c r="G162" s="108"/>
      <c r="H162" s="108"/>
      <c r="I162" s="108"/>
      <c r="J162" s="108"/>
      <c r="K162" s="108"/>
      <c r="L162" s="108"/>
      <c r="M162" s="108"/>
      <c r="N162" s="108"/>
      <c r="O162" s="108"/>
      <c r="P162" s="108"/>
      <c r="Q162" s="108"/>
      <c r="R162" s="108"/>
      <c r="S162" s="108"/>
      <c r="T162" s="108"/>
    </row>
    <row r="163" spans="3:20" x14ac:dyDescent="0.5">
      <c r="C163" s="108"/>
      <c r="D163" s="108"/>
      <c r="E163" s="108"/>
      <c r="F163" s="108"/>
      <c r="G163" s="108"/>
      <c r="H163" s="108"/>
      <c r="I163" s="108"/>
      <c r="J163" s="108"/>
      <c r="K163" s="108"/>
      <c r="L163" s="108"/>
      <c r="M163" s="108"/>
      <c r="N163" s="108"/>
      <c r="O163" s="108"/>
      <c r="P163" s="108"/>
      <c r="Q163" s="108"/>
      <c r="R163" s="108"/>
      <c r="S163" s="108"/>
      <c r="T163" s="108"/>
    </row>
    <row r="164" spans="3:20" x14ac:dyDescent="0.5">
      <c r="C164" s="108"/>
      <c r="D164" s="108"/>
      <c r="E164" s="108"/>
      <c r="F164" s="108"/>
      <c r="G164" s="108"/>
      <c r="H164" s="108"/>
      <c r="I164" s="108"/>
      <c r="J164" s="108"/>
      <c r="K164" s="108"/>
      <c r="L164" s="108"/>
      <c r="M164" s="108"/>
      <c r="N164" s="108"/>
      <c r="O164" s="108"/>
      <c r="P164" s="108"/>
      <c r="Q164" s="108"/>
      <c r="R164" s="108"/>
      <c r="S164" s="108"/>
      <c r="T164" s="108"/>
    </row>
    <row r="165" spans="3:20" x14ac:dyDescent="0.5">
      <c r="C165" s="108"/>
      <c r="D165" s="108"/>
      <c r="E165" s="108"/>
      <c r="F165" s="108"/>
      <c r="G165" s="108"/>
      <c r="H165" s="108"/>
      <c r="I165" s="108"/>
      <c r="J165" s="108"/>
      <c r="K165" s="108"/>
      <c r="L165" s="108"/>
      <c r="M165" s="108"/>
      <c r="N165" s="108"/>
      <c r="O165" s="108"/>
      <c r="P165" s="108"/>
      <c r="Q165" s="108"/>
      <c r="R165" s="108"/>
      <c r="S165" s="108"/>
      <c r="T165" s="108"/>
    </row>
    <row r="166" spans="3:20" x14ac:dyDescent="0.5">
      <c r="C166" s="108"/>
      <c r="D166" s="108"/>
      <c r="E166" s="108"/>
      <c r="F166" s="108"/>
      <c r="G166" s="108"/>
      <c r="H166" s="108"/>
      <c r="I166" s="108"/>
      <c r="J166" s="108"/>
      <c r="K166" s="108"/>
      <c r="L166" s="108"/>
      <c r="M166" s="108"/>
      <c r="N166" s="108"/>
      <c r="O166" s="108"/>
      <c r="P166" s="108"/>
      <c r="Q166" s="108"/>
      <c r="R166" s="108"/>
      <c r="S166" s="108"/>
      <c r="T166" s="108"/>
    </row>
    <row r="167" spans="3:20" x14ac:dyDescent="0.5">
      <c r="C167" s="108"/>
      <c r="D167" s="108"/>
      <c r="E167" s="108"/>
      <c r="F167" s="108"/>
      <c r="G167" s="108"/>
      <c r="H167" s="108"/>
      <c r="I167" s="108"/>
      <c r="J167" s="108"/>
      <c r="K167" s="108"/>
      <c r="L167" s="108"/>
      <c r="M167" s="108"/>
      <c r="N167" s="108"/>
      <c r="O167" s="108"/>
      <c r="P167" s="108"/>
      <c r="Q167" s="108"/>
      <c r="R167" s="108"/>
      <c r="S167" s="108"/>
      <c r="T167" s="108"/>
    </row>
    <row r="168" spans="3:20" x14ac:dyDescent="0.5">
      <c r="C168" s="108"/>
      <c r="D168" s="108"/>
      <c r="E168" s="108"/>
      <c r="F168" s="108"/>
      <c r="G168" s="108"/>
      <c r="H168" s="108"/>
      <c r="I168" s="108"/>
      <c r="J168" s="108"/>
      <c r="K168" s="108"/>
      <c r="L168" s="108"/>
      <c r="M168" s="108"/>
      <c r="N168" s="108"/>
      <c r="O168" s="108"/>
      <c r="P168" s="108"/>
      <c r="Q168" s="108"/>
      <c r="R168" s="108"/>
      <c r="S168" s="108"/>
      <c r="T168" s="108"/>
    </row>
    <row r="169" spans="3:20" x14ac:dyDescent="0.5">
      <c r="C169" s="108"/>
      <c r="D169" s="108"/>
      <c r="E169" s="108"/>
      <c r="F169" s="108"/>
      <c r="G169" s="108"/>
      <c r="H169" s="108"/>
      <c r="I169" s="108"/>
      <c r="J169" s="108"/>
      <c r="K169" s="108"/>
      <c r="L169" s="108"/>
      <c r="M169" s="108"/>
      <c r="N169" s="108"/>
      <c r="O169" s="108"/>
      <c r="P169" s="108"/>
      <c r="Q169" s="108"/>
      <c r="R169" s="108"/>
      <c r="S169" s="108"/>
      <c r="T169" s="108"/>
    </row>
    <row r="170" spans="3:20" x14ac:dyDescent="0.5">
      <c r="C170" s="108"/>
      <c r="D170" s="108"/>
      <c r="E170" s="108"/>
      <c r="F170" s="108"/>
      <c r="G170" s="108"/>
      <c r="H170" s="108"/>
      <c r="I170" s="108"/>
      <c r="J170" s="108"/>
      <c r="K170" s="108"/>
      <c r="L170" s="108"/>
      <c r="M170" s="108"/>
      <c r="N170" s="108"/>
      <c r="O170" s="108"/>
      <c r="P170" s="108"/>
      <c r="Q170" s="108"/>
      <c r="R170" s="108"/>
      <c r="S170" s="108"/>
      <c r="T170" s="108"/>
    </row>
    <row r="171" spans="3:20" x14ac:dyDescent="0.5">
      <c r="C171" s="108"/>
      <c r="D171" s="108"/>
      <c r="E171" s="108"/>
      <c r="F171" s="108"/>
      <c r="G171" s="108"/>
      <c r="H171" s="108"/>
      <c r="I171" s="108"/>
      <c r="J171" s="108"/>
      <c r="K171" s="108"/>
      <c r="L171" s="108"/>
      <c r="M171" s="108"/>
      <c r="N171" s="108"/>
      <c r="O171" s="108"/>
      <c r="P171" s="108"/>
      <c r="Q171" s="108"/>
      <c r="R171" s="108"/>
      <c r="S171" s="108"/>
      <c r="T171" s="108"/>
    </row>
    <row r="172" spans="3:20" x14ac:dyDescent="0.5">
      <c r="C172" s="108"/>
      <c r="D172" s="108"/>
      <c r="E172" s="108"/>
      <c r="F172" s="108"/>
      <c r="G172" s="108"/>
      <c r="H172" s="108"/>
      <c r="I172" s="108"/>
      <c r="J172" s="108"/>
      <c r="K172" s="108"/>
      <c r="L172" s="108"/>
      <c r="M172" s="108"/>
      <c r="N172" s="108"/>
      <c r="O172" s="108"/>
      <c r="P172" s="108"/>
      <c r="Q172" s="108"/>
      <c r="R172" s="108"/>
      <c r="S172" s="108"/>
      <c r="T172" s="108"/>
    </row>
    <row r="173" spans="3:20" x14ac:dyDescent="0.5">
      <c r="C173" s="108"/>
      <c r="D173" s="108"/>
      <c r="E173" s="108"/>
      <c r="F173" s="108"/>
      <c r="G173" s="108"/>
      <c r="H173" s="108"/>
      <c r="I173" s="108"/>
      <c r="J173" s="108"/>
      <c r="K173" s="108"/>
      <c r="L173" s="108"/>
      <c r="M173" s="108"/>
      <c r="N173" s="108"/>
      <c r="O173" s="108"/>
      <c r="P173" s="108"/>
      <c r="Q173" s="108"/>
      <c r="R173" s="108"/>
      <c r="S173" s="108"/>
      <c r="T173" s="108"/>
    </row>
    <row r="174" spans="3:20" x14ac:dyDescent="0.5">
      <c r="C174" s="108"/>
      <c r="D174" s="108"/>
      <c r="E174" s="108"/>
      <c r="F174" s="108"/>
      <c r="G174" s="108"/>
      <c r="H174" s="108"/>
      <c r="I174" s="108"/>
      <c r="J174" s="108"/>
      <c r="K174" s="108"/>
      <c r="L174" s="108"/>
      <c r="M174" s="108"/>
      <c r="N174" s="108"/>
      <c r="O174" s="108"/>
      <c r="P174" s="108"/>
      <c r="Q174" s="108"/>
      <c r="R174" s="108"/>
      <c r="S174" s="108"/>
      <c r="T174" s="108"/>
    </row>
    <row r="175" spans="3:20" x14ac:dyDescent="0.5">
      <c r="C175" s="108"/>
      <c r="D175" s="108"/>
      <c r="E175" s="108"/>
      <c r="F175" s="108"/>
      <c r="G175" s="108"/>
      <c r="H175" s="108"/>
      <c r="I175" s="108"/>
      <c r="J175" s="108"/>
      <c r="K175" s="108"/>
      <c r="L175" s="108"/>
      <c r="M175" s="108"/>
      <c r="N175" s="108"/>
      <c r="O175" s="108"/>
      <c r="P175" s="108"/>
      <c r="Q175" s="108"/>
      <c r="R175" s="108"/>
      <c r="S175" s="108"/>
      <c r="T175" s="108"/>
    </row>
    <row r="176" spans="3:20" x14ac:dyDescent="0.5">
      <c r="C176" s="108"/>
      <c r="D176" s="108"/>
      <c r="E176" s="108"/>
      <c r="F176" s="108"/>
      <c r="G176" s="108"/>
      <c r="H176" s="108"/>
      <c r="I176" s="108"/>
      <c r="J176" s="108"/>
      <c r="K176" s="108"/>
      <c r="L176" s="108"/>
      <c r="M176" s="108"/>
      <c r="N176" s="108"/>
      <c r="O176" s="108"/>
      <c r="P176" s="108"/>
      <c r="Q176" s="108"/>
      <c r="R176" s="108"/>
      <c r="S176" s="108"/>
      <c r="T176" s="108"/>
    </row>
    <row r="177" spans="3:20" x14ac:dyDescent="0.5">
      <c r="C177" s="108"/>
      <c r="D177" s="108"/>
      <c r="E177" s="108"/>
      <c r="F177" s="108"/>
      <c r="G177" s="108"/>
      <c r="H177" s="108"/>
      <c r="I177" s="108"/>
      <c r="J177" s="108"/>
      <c r="K177" s="108"/>
      <c r="L177" s="108"/>
      <c r="M177" s="108"/>
      <c r="N177" s="108"/>
      <c r="O177" s="108"/>
      <c r="P177" s="108"/>
      <c r="Q177" s="108"/>
      <c r="R177" s="108"/>
      <c r="S177" s="108"/>
      <c r="T177" s="108"/>
    </row>
    <row r="178" spans="3:20" x14ac:dyDescent="0.5">
      <c r="C178" s="108"/>
      <c r="D178" s="108"/>
      <c r="E178" s="108"/>
      <c r="F178" s="108"/>
      <c r="G178" s="108"/>
      <c r="H178" s="108"/>
      <c r="I178" s="108"/>
      <c r="J178" s="108"/>
      <c r="K178" s="108"/>
      <c r="L178" s="108"/>
      <c r="M178" s="108"/>
      <c r="N178" s="108"/>
      <c r="O178" s="108"/>
      <c r="P178" s="108"/>
      <c r="Q178" s="108"/>
      <c r="R178" s="108"/>
      <c r="S178" s="108"/>
      <c r="T178" s="108"/>
    </row>
    <row r="179" spans="3:20" x14ac:dyDescent="0.5">
      <c r="C179" s="108"/>
      <c r="D179" s="108"/>
      <c r="E179" s="108"/>
      <c r="F179" s="108"/>
      <c r="G179" s="108"/>
      <c r="H179" s="108"/>
      <c r="I179" s="108"/>
      <c r="J179" s="108"/>
      <c r="K179" s="108"/>
      <c r="L179" s="108"/>
      <c r="M179" s="108"/>
      <c r="N179" s="108"/>
      <c r="O179" s="108"/>
      <c r="P179" s="108"/>
      <c r="Q179" s="108"/>
      <c r="R179" s="108"/>
      <c r="S179" s="108"/>
      <c r="T179" s="108"/>
    </row>
    <row r="180" spans="3:20" x14ac:dyDescent="0.5">
      <c r="C180" s="108"/>
      <c r="D180" s="108"/>
      <c r="E180" s="108"/>
      <c r="F180" s="108"/>
      <c r="G180" s="108"/>
      <c r="H180" s="108"/>
      <c r="I180" s="108"/>
      <c r="J180" s="108"/>
      <c r="K180" s="108"/>
      <c r="L180" s="108"/>
      <c r="M180" s="108"/>
      <c r="N180" s="108"/>
      <c r="O180" s="108"/>
      <c r="P180" s="108"/>
      <c r="Q180" s="108"/>
      <c r="R180" s="108"/>
      <c r="S180" s="108"/>
      <c r="T180" s="108"/>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3"/>
  <sheetViews>
    <sheetView rightToLeft="1" view="pageBreakPreview" zoomScale="50" zoomScaleNormal="50" zoomScaleSheetLayoutView="50" workbookViewId="0"/>
  </sheetViews>
  <sheetFormatPr defaultColWidth="6" defaultRowHeight="21.75" x14ac:dyDescent="0.5"/>
  <cols>
    <col min="1" max="1" width="4" style="275" customWidth="1"/>
    <col min="2" max="2" width="74" style="273" customWidth="1"/>
    <col min="3" max="20" width="15.85546875" style="275" customWidth="1"/>
    <col min="21" max="21" width="67.28515625" style="273" customWidth="1"/>
    <col min="22" max="24" width="6" style="275"/>
    <col min="25" max="25" width="13.28515625" style="275" bestFit="1" customWidth="1"/>
    <col min="26" max="28" width="6" style="275"/>
    <col min="29" max="29" width="6.42578125" style="275" bestFit="1" customWidth="1"/>
    <col min="30" max="30" width="12.140625" style="275" bestFit="1" customWidth="1"/>
    <col min="31" max="32" width="6.42578125" style="275" bestFit="1" customWidth="1"/>
    <col min="33" max="33" width="8.140625" style="275" bestFit="1" customWidth="1"/>
    <col min="34" max="35" width="13.28515625" style="275" bestFit="1" customWidth="1"/>
    <col min="36" max="36" width="13.85546875" style="275" customWidth="1"/>
    <col min="37" max="16384" width="6" style="275"/>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07" customFormat="1" ht="36.75" x14ac:dyDescent="0.85">
      <c r="B4" s="1794" t="s">
        <v>1788</v>
      </c>
      <c r="C4" s="1794"/>
      <c r="D4" s="1794"/>
      <c r="E4" s="1794"/>
      <c r="F4" s="1794"/>
      <c r="G4" s="1794"/>
      <c r="H4" s="1794"/>
      <c r="I4" s="1794"/>
      <c r="J4" s="1794"/>
      <c r="K4" s="1794"/>
      <c r="L4" s="1763" t="s">
        <v>1969</v>
      </c>
      <c r="M4" s="1763"/>
      <c r="N4" s="1763"/>
      <c r="O4" s="1763"/>
      <c r="P4" s="1763"/>
      <c r="Q4" s="1763"/>
      <c r="R4" s="1763"/>
      <c r="S4" s="1763"/>
      <c r="T4" s="1763"/>
      <c r="U4" s="1763"/>
      <c r="V4" s="467"/>
      <c r="W4" s="467"/>
    </row>
    <row r="5" spans="1:36" s="270" customFormat="1" ht="17.100000000000001" customHeight="1" x14ac:dyDescent="0.65">
      <c r="B5" s="271"/>
      <c r="C5" s="271"/>
      <c r="D5" s="271"/>
      <c r="E5" s="271"/>
      <c r="F5" s="271"/>
      <c r="G5" s="271"/>
      <c r="H5" s="271"/>
      <c r="I5" s="271"/>
      <c r="J5" s="271"/>
      <c r="K5" s="271"/>
      <c r="L5" s="271"/>
      <c r="M5" s="271"/>
      <c r="N5" s="271"/>
      <c r="O5" s="271"/>
      <c r="P5" s="271"/>
      <c r="Q5" s="271"/>
      <c r="R5" s="271"/>
      <c r="S5" s="271"/>
      <c r="T5" s="271"/>
      <c r="U5" s="271"/>
    </row>
    <row r="6" spans="1:36" s="270" customFormat="1" ht="17.100000000000001" customHeight="1" x14ac:dyDescent="0.65">
      <c r="B6" s="271"/>
      <c r="C6" s="271"/>
      <c r="D6" s="271"/>
      <c r="E6" s="271"/>
      <c r="F6" s="271"/>
      <c r="G6" s="271"/>
      <c r="H6" s="271"/>
      <c r="I6" s="272"/>
      <c r="J6" s="272"/>
      <c r="K6" s="272"/>
      <c r="L6" s="272"/>
      <c r="M6" s="272"/>
      <c r="N6" s="272"/>
      <c r="O6" s="272"/>
      <c r="P6" s="272"/>
      <c r="Q6" s="272"/>
      <c r="R6" s="272"/>
      <c r="S6" s="272"/>
      <c r="T6" s="272"/>
      <c r="U6" s="271"/>
    </row>
    <row r="7" spans="1:36" s="477" customFormat="1" ht="22.5" x14ac:dyDescent="0.5">
      <c r="B7" s="476" t="s">
        <v>1720</v>
      </c>
      <c r="U7" s="478" t="s">
        <v>1724</v>
      </c>
    </row>
    <row r="8" spans="1:36" s="270" customFormat="1" ht="9.75" customHeight="1" thickBot="1" x14ac:dyDescent="0.7">
      <c r="B8" s="271"/>
      <c r="C8" s="271"/>
      <c r="D8" s="271"/>
      <c r="E8" s="271"/>
      <c r="F8" s="271"/>
      <c r="G8" s="271"/>
      <c r="H8" s="271"/>
      <c r="I8" s="271"/>
      <c r="J8" s="271"/>
      <c r="K8" s="271"/>
      <c r="L8" s="271"/>
      <c r="M8" s="271"/>
      <c r="N8" s="271"/>
      <c r="O8" s="271"/>
      <c r="P8" s="271"/>
      <c r="Q8" s="271"/>
      <c r="R8" s="271"/>
      <c r="S8" s="271"/>
      <c r="T8" s="271"/>
      <c r="U8" s="271"/>
    </row>
    <row r="9" spans="1:36" s="455" customFormat="1" ht="25.5" customHeight="1" thickTop="1" x14ac:dyDescent="0.7">
      <c r="A9" s="456"/>
      <c r="B9" s="1791" t="s">
        <v>885</v>
      </c>
      <c r="C9" s="1758">
        <v>2014</v>
      </c>
      <c r="D9" s="1758">
        <v>2015</v>
      </c>
      <c r="E9" s="1758">
        <v>2016</v>
      </c>
      <c r="F9" s="1758">
        <v>2017</v>
      </c>
      <c r="G9" s="1758">
        <v>2018</v>
      </c>
      <c r="H9" s="1758">
        <v>2019</v>
      </c>
      <c r="I9" s="1786">
        <v>2019</v>
      </c>
      <c r="J9" s="1787"/>
      <c r="K9" s="1788"/>
      <c r="L9" s="1783">
        <v>2019</v>
      </c>
      <c r="M9" s="1784"/>
      <c r="N9" s="1784"/>
      <c r="O9" s="1784"/>
      <c r="P9" s="1784"/>
      <c r="Q9" s="1784"/>
      <c r="R9" s="1784"/>
      <c r="S9" s="1784"/>
      <c r="T9" s="1785"/>
      <c r="U9" s="1765" t="s">
        <v>884</v>
      </c>
      <c r="V9" s="494"/>
    </row>
    <row r="10" spans="1:36" s="456" customFormat="1" ht="30.75" x14ac:dyDescent="0.7">
      <c r="B10" s="1792"/>
      <c r="C10" s="1759"/>
      <c r="D10" s="1759"/>
      <c r="E10" s="1759"/>
      <c r="F10" s="1759"/>
      <c r="G10" s="1759"/>
      <c r="H10" s="1759"/>
      <c r="I10" s="366" t="s">
        <v>373</v>
      </c>
      <c r="J10" s="367" t="s">
        <v>374</v>
      </c>
      <c r="K10" s="367" t="s">
        <v>375</v>
      </c>
      <c r="L10" s="367" t="s">
        <v>376</v>
      </c>
      <c r="M10" s="367" t="s">
        <v>377</v>
      </c>
      <c r="N10" s="367" t="s">
        <v>367</v>
      </c>
      <c r="O10" s="367" t="s">
        <v>368</v>
      </c>
      <c r="P10" s="367" t="s">
        <v>369</v>
      </c>
      <c r="Q10" s="367" t="s">
        <v>370</v>
      </c>
      <c r="R10" s="367" t="s">
        <v>371</v>
      </c>
      <c r="S10" s="367" t="s">
        <v>372</v>
      </c>
      <c r="T10" s="368" t="s">
        <v>1468</v>
      </c>
      <c r="U10" s="1789"/>
    </row>
    <row r="11" spans="1:36" s="457" customFormat="1" ht="21.75" customHeight="1" x14ac:dyDescent="0.7">
      <c r="A11" s="456"/>
      <c r="B11" s="1793"/>
      <c r="C11" s="1760"/>
      <c r="D11" s="1760"/>
      <c r="E11" s="1760"/>
      <c r="F11" s="1760"/>
      <c r="G11" s="1760"/>
      <c r="H11" s="1760"/>
      <c r="I11" s="369" t="s">
        <v>671</v>
      </c>
      <c r="J11" s="370" t="s">
        <v>149</v>
      </c>
      <c r="K11" s="370" t="s">
        <v>150</v>
      </c>
      <c r="L11" s="370" t="s">
        <v>151</v>
      </c>
      <c r="M11" s="370" t="s">
        <v>366</v>
      </c>
      <c r="N11" s="370" t="s">
        <v>665</v>
      </c>
      <c r="O11" s="370" t="s">
        <v>666</v>
      </c>
      <c r="P11" s="370" t="s">
        <v>667</v>
      </c>
      <c r="Q11" s="370" t="s">
        <v>668</v>
      </c>
      <c r="R11" s="370" t="s">
        <v>669</v>
      </c>
      <c r="S11" s="370" t="s">
        <v>670</v>
      </c>
      <c r="T11" s="371" t="s">
        <v>664</v>
      </c>
      <c r="U11" s="1790"/>
    </row>
    <row r="12" spans="1:36" s="428" customFormat="1" ht="9" customHeight="1" x14ac:dyDescent="0.7">
      <c r="B12" s="423"/>
      <c r="C12" s="424"/>
      <c r="D12" s="424"/>
      <c r="E12" s="424"/>
      <c r="F12" s="424"/>
      <c r="G12" s="424"/>
      <c r="H12" s="424"/>
      <c r="I12" s="426"/>
      <c r="J12" s="427"/>
      <c r="K12" s="427"/>
      <c r="L12" s="427"/>
      <c r="M12" s="427"/>
      <c r="N12" s="427"/>
      <c r="O12" s="427"/>
      <c r="P12" s="427"/>
      <c r="Q12" s="427"/>
      <c r="R12" s="427"/>
      <c r="S12" s="427"/>
      <c r="T12" s="495"/>
      <c r="U12" s="496"/>
    </row>
    <row r="13" spans="1:36" s="966" customFormat="1" ht="30.75" x14ac:dyDescent="0.2">
      <c r="A13" s="992"/>
      <c r="B13" s="454" t="s">
        <v>7</v>
      </c>
      <c r="C13" s="998"/>
      <c r="D13" s="998"/>
      <c r="E13" s="998"/>
      <c r="F13" s="998"/>
      <c r="G13" s="998"/>
      <c r="H13" s="998"/>
      <c r="I13" s="999"/>
      <c r="J13" s="1000"/>
      <c r="K13" s="1000"/>
      <c r="L13" s="1000"/>
      <c r="M13" s="1000"/>
      <c r="N13" s="1000"/>
      <c r="O13" s="1000"/>
      <c r="P13" s="1000"/>
      <c r="Q13" s="1000"/>
      <c r="R13" s="1000"/>
      <c r="S13" s="1000"/>
      <c r="T13" s="1001"/>
      <c r="U13" s="378" t="s">
        <v>378</v>
      </c>
    </row>
    <row r="14" spans="1:36" s="966" customFormat="1" ht="7.5" customHeight="1" x14ac:dyDescent="0.2">
      <c r="B14" s="453"/>
      <c r="C14" s="425"/>
      <c r="D14" s="425"/>
      <c r="E14" s="425"/>
      <c r="F14" s="425"/>
      <c r="G14" s="425"/>
      <c r="H14" s="425"/>
      <c r="I14" s="1002"/>
      <c r="J14" s="1003"/>
      <c r="K14" s="1003"/>
      <c r="L14" s="1003"/>
      <c r="M14" s="1003"/>
      <c r="N14" s="1003"/>
      <c r="O14" s="1003"/>
      <c r="P14" s="1003"/>
      <c r="Q14" s="1003"/>
      <c r="R14" s="1003"/>
      <c r="S14" s="1003"/>
      <c r="T14" s="1004"/>
      <c r="U14" s="604"/>
      <c r="Y14" s="1005"/>
      <c r="Z14" s="1005"/>
      <c r="AA14" s="1005"/>
      <c r="AB14" s="1005"/>
      <c r="AC14" s="1005"/>
      <c r="AD14" s="1005"/>
      <c r="AE14" s="1005"/>
      <c r="AF14" s="1005"/>
      <c r="AG14" s="1005"/>
      <c r="AH14" s="1005"/>
      <c r="AI14" s="1005"/>
      <c r="AJ14" s="1005"/>
    </row>
    <row r="15" spans="1:36" s="966" customFormat="1" ht="30.75" x14ac:dyDescent="0.2">
      <c r="A15" s="992"/>
      <c r="B15" s="453" t="s">
        <v>8</v>
      </c>
      <c r="C15" s="860">
        <v>295059.75308882201</v>
      </c>
      <c r="D15" s="860">
        <v>474250.89125071623</v>
      </c>
      <c r="E15" s="860">
        <v>687038.30847340904</v>
      </c>
      <c r="F15" s="860">
        <v>553099.89317593607</v>
      </c>
      <c r="G15" s="860">
        <v>524643.69673674053</v>
      </c>
      <c r="H15" s="860">
        <v>508978.34573336836</v>
      </c>
      <c r="I15" s="773">
        <v>513014.31505888113</v>
      </c>
      <c r="J15" s="771">
        <v>517951.29840185517</v>
      </c>
      <c r="K15" s="771">
        <v>512046.10429199174</v>
      </c>
      <c r="L15" s="771">
        <v>499884.27960176405</v>
      </c>
      <c r="M15" s="771">
        <v>502557.93090477568</v>
      </c>
      <c r="N15" s="771">
        <v>509865.39468015754</v>
      </c>
      <c r="O15" s="771">
        <v>498727.62986576348</v>
      </c>
      <c r="P15" s="771">
        <v>497593.85337197199</v>
      </c>
      <c r="Q15" s="771">
        <v>496517.43336173485</v>
      </c>
      <c r="R15" s="771">
        <v>505433.13942024484</v>
      </c>
      <c r="S15" s="771">
        <v>510386.56896062265</v>
      </c>
      <c r="T15" s="772">
        <v>508978.34573336836</v>
      </c>
      <c r="U15" s="604" t="s">
        <v>379</v>
      </c>
      <c r="V15" s="991"/>
      <c r="W15" s="991"/>
      <c r="X15" s="991"/>
      <c r="Y15" s="1005"/>
      <c r="Z15" s="1005"/>
      <c r="AA15" s="1005"/>
      <c r="AB15" s="1005"/>
      <c r="AC15" s="1005"/>
      <c r="AD15" s="1005"/>
      <c r="AE15" s="1005"/>
      <c r="AF15" s="1005"/>
      <c r="AG15" s="1005"/>
      <c r="AH15" s="1005"/>
      <c r="AI15" s="1005"/>
      <c r="AJ15" s="1005"/>
    </row>
    <row r="16" spans="1:36" s="992" customFormat="1" ht="24.75" customHeight="1" x14ac:dyDescent="0.2">
      <c r="B16" s="605" t="s">
        <v>173</v>
      </c>
      <c r="C16" s="864">
        <v>11607.371453369999</v>
      </c>
      <c r="D16" s="864">
        <v>18344.423103129997</v>
      </c>
      <c r="E16" s="864">
        <v>26766.089193079999</v>
      </c>
      <c r="F16" s="864">
        <v>34461.790912260003</v>
      </c>
      <c r="G16" s="864">
        <v>30128.53088418</v>
      </c>
      <c r="H16" s="864">
        <v>25373.73297823</v>
      </c>
      <c r="I16" s="770">
        <v>30249.067999509996</v>
      </c>
      <c r="J16" s="768">
        <v>29655.327509300001</v>
      </c>
      <c r="K16" s="768">
        <v>27486.418990250004</v>
      </c>
      <c r="L16" s="768">
        <v>25915.307611609998</v>
      </c>
      <c r="M16" s="768">
        <v>25247.504608619998</v>
      </c>
      <c r="N16" s="768">
        <v>25256.508718670004</v>
      </c>
      <c r="O16" s="768">
        <v>26793.005172430003</v>
      </c>
      <c r="P16" s="768">
        <v>28037.943230209999</v>
      </c>
      <c r="Q16" s="768">
        <v>29975.657345079999</v>
      </c>
      <c r="R16" s="768">
        <v>27228.672612010003</v>
      </c>
      <c r="S16" s="768">
        <v>27211.087856860002</v>
      </c>
      <c r="T16" s="769">
        <v>25373.73297823</v>
      </c>
      <c r="U16" s="606" t="s">
        <v>1187</v>
      </c>
      <c r="V16" s="991"/>
      <c r="W16" s="991"/>
      <c r="X16" s="991"/>
      <c r="Y16" s="1005"/>
      <c r="Z16" s="1005"/>
      <c r="AA16" s="1005"/>
      <c r="AB16" s="1005"/>
      <c r="AC16" s="1005"/>
      <c r="AD16" s="1005"/>
      <c r="AE16" s="1005"/>
      <c r="AF16" s="1005"/>
      <c r="AG16" s="1005"/>
      <c r="AH16" s="1005"/>
      <c r="AI16" s="1005"/>
      <c r="AJ16" s="1005"/>
    </row>
    <row r="17" spans="2:36" s="992" customFormat="1" ht="24.75" customHeight="1" x14ac:dyDescent="0.2">
      <c r="B17" s="605" t="s">
        <v>1434</v>
      </c>
      <c r="C17" s="864">
        <v>228499.795188124</v>
      </c>
      <c r="D17" s="864">
        <v>381359.65444685268</v>
      </c>
      <c r="E17" s="864">
        <v>599514.98348490719</v>
      </c>
      <c r="F17" s="864">
        <v>482718.3688209735</v>
      </c>
      <c r="G17" s="864">
        <v>441389.39447583229</v>
      </c>
      <c r="H17" s="864">
        <v>446306.03198906936</v>
      </c>
      <c r="I17" s="770">
        <v>430375.27889898053</v>
      </c>
      <c r="J17" s="768">
        <v>435672.39877570112</v>
      </c>
      <c r="K17" s="768">
        <v>432270.15475039574</v>
      </c>
      <c r="L17" s="768">
        <v>421370.14482078009</v>
      </c>
      <c r="M17" s="768">
        <v>429328.50759486365</v>
      </c>
      <c r="N17" s="768">
        <v>440109.80911127292</v>
      </c>
      <c r="O17" s="768">
        <v>429774.12845468044</v>
      </c>
      <c r="P17" s="768">
        <v>427308.51729187602</v>
      </c>
      <c r="Q17" s="768">
        <v>424144.99323795183</v>
      </c>
      <c r="R17" s="768">
        <v>435691.25792529789</v>
      </c>
      <c r="S17" s="768">
        <v>446900.80946581566</v>
      </c>
      <c r="T17" s="769">
        <v>446306.03198906936</v>
      </c>
      <c r="U17" s="987" t="s">
        <v>1363</v>
      </c>
      <c r="V17" s="991"/>
      <c r="W17" s="991"/>
      <c r="X17" s="991"/>
      <c r="Y17" s="1005"/>
      <c r="Z17" s="1005"/>
      <c r="AA17" s="1005"/>
      <c r="AB17" s="1005"/>
      <c r="AC17" s="1005"/>
      <c r="AD17" s="1005"/>
      <c r="AE17" s="1005"/>
      <c r="AF17" s="1005"/>
      <c r="AG17" s="1005"/>
      <c r="AH17" s="1005"/>
      <c r="AI17" s="1005"/>
      <c r="AJ17" s="1005"/>
    </row>
    <row r="18" spans="2:36" s="992" customFormat="1" ht="24.75" customHeight="1" x14ac:dyDescent="0.2">
      <c r="B18" s="605" t="s">
        <v>156</v>
      </c>
      <c r="C18" s="864">
        <v>54952.586447328002</v>
      </c>
      <c r="D18" s="864">
        <v>74546.813700733517</v>
      </c>
      <c r="E18" s="864">
        <v>60757.235795421897</v>
      </c>
      <c r="F18" s="864">
        <v>35919.7334427026</v>
      </c>
      <c r="G18" s="864">
        <v>53125.771376728204</v>
      </c>
      <c r="H18" s="864">
        <v>37298.580766069004</v>
      </c>
      <c r="I18" s="770">
        <v>52389.968160390599</v>
      </c>
      <c r="J18" s="768">
        <v>52623.572116853997</v>
      </c>
      <c r="K18" s="768">
        <v>52289.530551346004</v>
      </c>
      <c r="L18" s="768">
        <v>52598.827169373995</v>
      </c>
      <c r="M18" s="768">
        <v>47981.918701292001</v>
      </c>
      <c r="N18" s="768">
        <v>44499.076850214653</v>
      </c>
      <c r="O18" s="768">
        <v>42160.496238652995</v>
      </c>
      <c r="P18" s="768">
        <v>42247.39284988599</v>
      </c>
      <c r="Q18" s="768">
        <v>42396.782778703004</v>
      </c>
      <c r="R18" s="768">
        <v>42513.20888293699</v>
      </c>
      <c r="S18" s="768">
        <v>36274.671637947002</v>
      </c>
      <c r="T18" s="769">
        <v>37298.580766069004</v>
      </c>
      <c r="U18" s="606" t="s">
        <v>1188</v>
      </c>
      <c r="V18" s="991"/>
      <c r="W18" s="991"/>
      <c r="X18" s="991"/>
      <c r="Y18" s="1005"/>
      <c r="Z18" s="1005"/>
      <c r="AA18" s="1005"/>
      <c r="AB18" s="1005"/>
      <c r="AC18" s="1005"/>
      <c r="AD18" s="1005"/>
      <c r="AE18" s="1005"/>
      <c r="AF18" s="1005"/>
      <c r="AG18" s="1005"/>
      <c r="AH18" s="1005"/>
      <c r="AI18" s="1005"/>
      <c r="AJ18" s="1005"/>
    </row>
    <row r="19" spans="2:36" s="966" customFormat="1" ht="5.25" customHeight="1" x14ac:dyDescent="0.2">
      <c r="B19" s="453"/>
      <c r="C19" s="864"/>
      <c r="D19" s="864"/>
      <c r="E19" s="864"/>
      <c r="F19" s="864"/>
      <c r="G19" s="864"/>
      <c r="H19" s="864"/>
      <c r="I19" s="770"/>
      <c r="J19" s="768"/>
      <c r="K19" s="768"/>
      <c r="L19" s="768"/>
      <c r="M19" s="768"/>
      <c r="N19" s="768"/>
      <c r="O19" s="768"/>
      <c r="P19" s="768"/>
      <c r="Q19" s="768"/>
      <c r="R19" s="768"/>
      <c r="S19" s="768"/>
      <c r="T19" s="769"/>
      <c r="U19" s="604"/>
      <c r="V19" s="991"/>
      <c r="W19" s="991"/>
      <c r="X19" s="991"/>
      <c r="Y19" s="1005"/>
      <c r="Z19" s="1005"/>
      <c r="AA19" s="1005"/>
      <c r="AB19" s="1005"/>
      <c r="AC19" s="1005"/>
      <c r="AD19" s="1005"/>
      <c r="AE19" s="1005"/>
      <c r="AF19" s="1005"/>
      <c r="AG19" s="1005"/>
      <c r="AH19" s="1005"/>
      <c r="AI19" s="1005"/>
      <c r="AJ19" s="1005"/>
    </row>
    <row r="20" spans="2:36" s="966" customFormat="1" ht="24.95" customHeight="1" x14ac:dyDescent="0.2">
      <c r="B20" s="453" t="s">
        <v>9</v>
      </c>
      <c r="C20" s="860">
        <v>423950.0783944194</v>
      </c>
      <c r="D20" s="860">
        <v>458004.9508842451</v>
      </c>
      <c r="E20" s="860">
        <v>524179.26445596275</v>
      </c>
      <c r="F20" s="860">
        <v>632396.55155844276</v>
      </c>
      <c r="G20" s="860">
        <v>809454.11469300918</v>
      </c>
      <c r="H20" s="860">
        <v>896605.59131865925</v>
      </c>
      <c r="I20" s="773">
        <v>823562.62466019648</v>
      </c>
      <c r="J20" s="771">
        <v>818577.37282723491</v>
      </c>
      <c r="K20" s="771">
        <v>830649.34597834025</v>
      </c>
      <c r="L20" s="771">
        <v>843185.13290368032</v>
      </c>
      <c r="M20" s="771">
        <v>845183.50755162723</v>
      </c>
      <c r="N20" s="771">
        <v>842577.8790244686</v>
      </c>
      <c r="O20" s="771">
        <v>871550.36020128115</v>
      </c>
      <c r="P20" s="771">
        <v>877094.33228754753</v>
      </c>
      <c r="Q20" s="771">
        <v>893009.87829283159</v>
      </c>
      <c r="R20" s="771">
        <v>897411.01993811689</v>
      </c>
      <c r="S20" s="771">
        <v>894903.79800650326</v>
      </c>
      <c r="T20" s="772">
        <v>896605.59131865925</v>
      </c>
      <c r="U20" s="604" t="s">
        <v>383</v>
      </c>
      <c r="V20" s="991"/>
      <c r="W20" s="991"/>
      <c r="X20" s="991"/>
      <c r="Y20" s="1005"/>
      <c r="Z20" s="1005"/>
      <c r="AA20" s="1005"/>
      <c r="AB20" s="1005"/>
      <c r="AC20" s="1005"/>
      <c r="AD20" s="1005"/>
      <c r="AE20" s="1005"/>
      <c r="AF20" s="1005"/>
      <c r="AG20" s="1005"/>
      <c r="AH20" s="1005"/>
      <c r="AI20" s="1005"/>
      <c r="AJ20" s="1005"/>
    </row>
    <row r="21" spans="2:36" s="992" customFormat="1" ht="24.95" customHeight="1" x14ac:dyDescent="0.2">
      <c r="B21" s="605" t="s">
        <v>951</v>
      </c>
      <c r="C21" s="864">
        <v>2.7438000000000001E-4</v>
      </c>
      <c r="D21" s="864">
        <v>4.0000000000000001E-3</v>
      </c>
      <c r="E21" s="864">
        <v>2E-3</v>
      </c>
      <c r="F21" s="864">
        <v>1E-3</v>
      </c>
      <c r="G21" s="864">
        <v>0</v>
      </c>
      <c r="H21" s="864">
        <v>0</v>
      </c>
      <c r="I21" s="770">
        <v>0</v>
      </c>
      <c r="J21" s="768">
        <v>0</v>
      </c>
      <c r="K21" s="768">
        <v>0</v>
      </c>
      <c r="L21" s="768">
        <v>0</v>
      </c>
      <c r="M21" s="768">
        <v>0</v>
      </c>
      <c r="N21" s="768">
        <v>0</v>
      </c>
      <c r="O21" s="768">
        <v>0</v>
      </c>
      <c r="P21" s="768">
        <v>0</v>
      </c>
      <c r="Q21" s="768">
        <v>0</v>
      </c>
      <c r="R21" s="768">
        <v>0</v>
      </c>
      <c r="S21" s="768">
        <v>0</v>
      </c>
      <c r="T21" s="769">
        <v>0</v>
      </c>
      <c r="U21" s="606" t="s">
        <v>941</v>
      </c>
      <c r="V21" s="991"/>
      <c r="W21" s="991"/>
      <c r="X21" s="991"/>
      <c r="Y21" s="1005"/>
      <c r="Z21" s="1005"/>
      <c r="AA21" s="1005"/>
      <c r="AB21" s="1005"/>
      <c r="AC21" s="1005"/>
      <c r="AD21" s="1005"/>
      <c r="AE21" s="1005"/>
      <c r="AF21" s="1005"/>
      <c r="AG21" s="1005"/>
      <c r="AH21" s="1005"/>
      <c r="AI21" s="1005"/>
      <c r="AJ21" s="1005"/>
    </row>
    <row r="22" spans="2:36" s="992" customFormat="1" ht="24.95" customHeight="1" x14ac:dyDescent="0.2">
      <c r="B22" s="889" t="s">
        <v>948</v>
      </c>
      <c r="C22" s="864">
        <v>0</v>
      </c>
      <c r="D22" s="864">
        <v>0</v>
      </c>
      <c r="E22" s="864">
        <v>0</v>
      </c>
      <c r="F22" s="864">
        <v>0</v>
      </c>
      <c r="G22" s="864">
        <v>0</v>
      </c>
      <c r="H22" s="864">
        <v>0</v>
      </c>
      <c r="I22" s="770">
        <v>0</v>
      </c>
      <c r="J22" s="768">
        <v>0</v>
      </c>
      <c r="K22" s="768">
        <v>0</v>
      </c>
      <c r="L22" s="768">
        <v>0</v>
      </c>
      <c r="M22" s="768">
        <v>0</v>
      </c>
      <c r="N22" s="768">
        <v>0</v>
      </c>
      <c r="O22" s="768">
        <v>0</v>
      </c>
      <c r="P22" s="768">
        <v>0</v>
      </c>
      <c r="Q22" s="768">
        <v>0</v>
      </c>
      <c r="R22" s="768">
        <v>0</v>
      </c>
      <c r="S22" s="768">
        <v>0</v>
      </c>
      <c r="T22" s="769">
        <v>0</v>
      </c>
      <c r="U22" s="892" t="s">
        <v>1301</v>
      </c>
      <c r="V22" s="991"/>
      <c r="W22" s="991"/>
      <c r="X22" s="991"/>
      <c r="Y22" s="1005"/>
      <c r="Z22" s="1005"/>
      <c r="AA22" s="1005"/>
      <c r="AB22" s="1005"/>
      <c r="AC22" s="1005"/>
      <c r="AD22" s="1005"/>
      <c r="AE22" s="1005"/>
      <c r="AF22" s="1005"/>
      <c r="AG22" s="1005"/>
      <c r="AH22" s="1005"/>
      <c r="AI22" s="1005"/>
      <c r="AJ22" s="1005"/>
    </row>
    <row r="23" spans="2:36" s="992" customFormat="1" ht="24.95" customHeight="1" x14ac:dyDescent="0.2">
      <c r="B23" s="889" t="s">
        <v>929</v>
      </c>
      <c r="C23" s="864">
        <v>2.7438000000000001E-4</v>
      </c>
      <c r="D23" s="864">
        <v>4.0000000000000001E-3</v>
      </c>
      <c r="E23" s="864">
        <v>2E-3</v>
      </c>
      <c r="F23" s="864">
        <v>1E-3</v>
      </c>
      <c r="G23" s="864">
        <v>0</v>
      </c>
      <c r="H23" s="864">
        <v>0</v>
      </c>
      <c r="I23" s="770">
        <v>0</v>
      </c>
      <c r="J23" s="768">
        <v>0</v>
      </c>
      <c r="K23" s="768">
        <v>0</v>
      </c>
      <c r="L23" s="768">
        <v>0</v>
      </c>
      <c r="M23" s="768">
        <v>0</v>
      </c>
      <c r="N23" s="768">
        <v>0</v>
      </c>
      <c r="O23" s="768">
        <v>0</v>
      </c>
      <c r="P23" s="768">
        <v>0</v>
      </c>
      <c r="Q23" s="768">
        <v>0</v>
      </c>
      <c r="R23" s="768">
        <v>0</v>
      </c>
      <c r="S23" s="768">
        <v>0</v>
      </c>
      <c r="T23" s="769">
        <v>0</v>
      </c>
      <c r="U23" s="892" t="s">
        <v>1302</v>
      </c>
      <c r="V23" s="991"/>
      <c r="W23" s="991"/>
      <c r="X23" s="991"/>
      <c r="Y23" s="1005"/>
      <c r="Z23" s="1005"/>
      <c r="AA23" s="1005"/>
      <c r="AB23" s="1005"/>
      <c r="AC23" s="1005"/>
      <c r="AD23" s="1005"/>
      <c r="AE23" s="1005"/>
      <c r="AF23" s="1005"/>
      <c r="AG23" s="1005"/>
      <c r="AH23" s="1005"/>
      <c r="AI23" s="1005"/>
      <c r="AJ23" s="1005"/>
    </row>
    <row r="24" spans="2:36" s="992" customFormat="1" ht="24.95" customHeight="1" x14ac:dyDescent="0.2">
      <c r="B24" s="605" t="s">
        <v>930</v>
      </c>
      <c r="C24" s="864">
        <v>212782.67527384174</v>
      </c>
      <c r="D24" s="864">
        <v>253261.26386785187</v>
      </c>
      <c r="E24" s="864">
        <v>270718.33194438828</v>
      </c>
      <c r="F24" s="864">
        <v>272009.85113281757</v>
      </c>
      <c r="G24" s="864">
        <v>353167.05961988942</v>
      </c>
      <c r="H24" s="864">
        <v>458229.4347533774</v>
      </c>
      <c r="I24" s="770">
        <v>361653.05419853196</v>
      </c>
      <c r="J24" s="768">
        <v>367327.76457668887</v>
      </c>
      <c r="K24" s="768">
        <v>378373.93642557738</v>
      </c>
      <c r="L24" s="768">
        <v>390953.84287563543</v>
      </c>
      <c r="M24" s="768">
        <v>403480.02300639858</v>
      </c>
      <c r="N24" s="768">
        <v>417640.65548137226</v>
      </c>
      <c r="O24" s="768">
        <v>423526.03421880479</v>
      </c>
      <c r="P24" s="768">
        <v>424000.11941929924</v>
      </c>
      <c r="Q24" s="768">
        <v>434316.76102462265</v>
      </c>
      <c r="R24" s="768">
        <v>435161.05963386327</v>
      </c>
      <c r="S24" s="768">
        <v>445470.23580298614</v>
      </c>
      <c r="T24" s="769">
        <v>458229.4347533774</v>
      </c>
      <c r="U24" s="606" t="s">
        <v>942</v>
      </c>
      <c r="V24" s="991"/>
      <c r="W24" s="991"/>
      <c r="X24" s="991"/>
      <c r="Y24" s="1005"/>
      <c r="Z24" s="1005"/>
      <c r="AA24" s="1005"/>
      <c r="AB24" s="1005"/>
      <c r="AC24" s="1005"/>
      <c r="AD24" s="1005"/>
      <c r="AE24" s="1005"/>
      <c r="AF24" s="1005"/>
      <c r="AG24" s="1005"/>
      <c r="AH24" s="1005"/>
      <c r="AI24" s="1005"/>
      <c r="AJ24" s="1005"/>
    </row>
    <row r="25" spans="2:36" s="992" customFormat="1" ht="24.95" customHeight="1" x14ac:dyDescent="0.2">
      <c r="B25" s="605" t="s">
        <v>931</v>
      </c>
      <c r="C25" s="864">
        <v>1682.7775123200001</v>
      </c>
      <c r="D25" s="864">
        <v>1869.9792864712001</v>
      </c>
      <c r="E25" s="864">
        <v>2449.5907567899999</v>
      </c>
      <c r="F25" s="864">
        <v>4237.2663135928997</v>
      </c>
      <c r="G25" s="864">
        <v>4672.0983627100004</v>
      </c>
      <c r="H25" s="864">
        <v>5494.9502817510001</v>
      </c>
      <c r="I25" s="770">
        <v>4612.5315500400002</v>
      </c>
      <c r="J25" s="768">
        <v>4636.5228367999998</v>
      </c>
      <c r="K25" s="768">
        <v>4984.3211487300005</v>
      </c>
      <c r="L25" s="768">
        <v>4979.1586548200003</v>
      </c>
      <c r="M25" s="768">
        <v>5582.172336820001</v>
      </c>
      <c r="N25" s="768">
        <v>5670.4648771299999</v>
      </c>
      <c r="O25" s="768">
        <v>6201.0061437499999</v>
      </c>
      <c r="P25" s="768">
        <v>5716.7099168800005</v>
      </c>
      <c r="Q25" s="768">
        <v>5580.3298008700003</v>
      </c>
      <c r="R25" s="768">
        <v>5398.6834506699997</v>
      </c>
      <c r="S25" s="768">
        <v>5422.2037514500007</v>
      </c>
      <c r="T25" s="769">
        <v>5494.9502817510001</v>
      </c>
      <c r="U25" s="606" t="s">
        <v>943</v>
      </c>
      <c r="V25" s="991"/>
      <c r="W25" s="991"/>
      <c r="X25" s="991"/>
      <c r="Y25" s="1005"/>
      <c r="Z25" s="1005"/>
      <c r="AA25" s="1005"/>
      <c r="AB25" s="1005"/>
      <c r="AC25" s="1005"/>
      <c r="AD25" s="1005"/>
      <c r="AE25" s="1005"/>
      <c r="AF25" s="1005"/>
      <c r="AG25" s="1005"/>
      <c r="AH25" s="1005"/>
      <c r="AI25" s="1005"/>
      <c r="AJ25" s="1005"/>
    </row>
    <row r="26" spans="2:36" s="992" customFormat="1" ht="24.95" customHeight="1" x14ac:dyDescent="0.2">
      <c r="B26" s="453" t="s">
        <v>938</v>
      </c>
      <c r="C26" s="860">
        <v>171451.62506707103</v>
      </c>
      <c r="D26" s="860">
        <v>152519.62058737199</v>
      </c>
      <c r="E26" s="860">
        <v>196759.79700435401</v>
      </c>
      <c r="F26" s="860">
        <v>307669.38159648527</v>
      </c>
      <c r="G26" s="860">
        <v>406789.11726856191</v>
      </c>
      <c r="H26" s="860">
        <v>361306.65995645395</v>
      </c>
      <c r="I26" s="773">
        <v>412152.47814344993</v>
      </c>
      <c r="J26" s="771">
        <v>382068.11219127657</v>
      </c>
      <c r="K26" s="771">
        <v>381909.17546612903</v>
      </c>
      <c r="L26" s="771">
        <v>383550.00054227031</v>
      </c>
      <c r="M26" s="771">
        <v>372436.30407974077</v>
      </c>
      <c r="N26" s="771">
        <v>359828.25053003873</v>
      </c>
      <c r="O26" s="771">
        <v>379024.48991084739</v>
      </c>
      <c r="P26" s="771">
        <v>382667.96042159299</v>
      </c>
      <c r="Q26" s="771">
        <v>390035.66331964993</v>
      </c>
      <c r="R26" s="771">
        <v>392513.96051621798</v>
      </c>
      <c r="S26" s="771">
        <v>378452.3998953994</v>
      </c>
      <c r="T26" s="772">
        <v>361306.65995645395</v>
      </c>
      <c r="U26" s="604" t="s">
        <v>944</v>
      </c>
      <c r="V26" s="991"/>
      <c r="W26" s="991"/>
      <c r="X26" s="991"/>
      <c r="Y26" s="1005"/>
      <c r="Z26" s="1005"/>
      <c r="AA26" s="1005"/>
      <c r="AB26" s="1005"/>
      <c r="AC26" s="1005"/>
      <c r="AD26" s="1005"/>
      <c r="AE26" s="1005"/>
      <c r="AF26" s="1005"/>
      <c r="AG26" s="1005"/>
      <c r="AH26" s="1005"/>
      <c r="AI26" s="1005"/>
      <c r="AJ26" s="1005"/>
    </row>
    <row r="27" spans="2:36" s="992" customFormat="1" ht="24.95" customHeight="1" x14ac:dyDescent="0.2">
      <c r="B27" s="975" t="s">
        <v>786</v>
      </c>
      <c r="C27" s="864">
        <v>5399.0190564399991</v>
      </c>
      <c r="D27" s="864">
        <v>7281.315284629999</v>
      </c>
      <c r="E27" s="864">
        <v>12997.181896769998</v>
      </c>
      <c r="F27" s="864">
        <v>17309.884194770006</v>
      </c>
      <c r="G27" s="864">
        <v>24184.370982639997</v>
      </c>
      <c r="H27" s="864">
        <v>28336.586646640004</v>
      </c>
      <c r="I27" s="770">
        <v>26825.826262440005</v>
      </c>
      <c r="J27" s="768">
        <v>30157.831221060002</v>
      </c>
      <c r="K27" s="768">
        <v>30378.005548639994</v>
      </c>
      <c r="L27" s="768">
        <v>26728.879237639998</v>
      </c>
      <c r="M27" s="768">
        <v>29040.099114639997</v>
      </c>
      <c r="N27" s="768">
        <v>32411.339365640004</v>
      </c>
      <c r="O27" s="768">
        <v>36158.221447640004</v>
      </c>
      <c r="P27" s="768">
        <v>38037.326567639997</v>
      </c>
      <c r="Q27" s="768">
        <v>37669.430738640003</v>
      </c>
      <c r="R27" s="768">
        <v>34360.000680639998</v>
      </c>
      <c r="S27" s="768">
        <v>28112.432671639999</v>
      </c>
      <c r="T27" s="769">
        <v>28336.586646640004</v>
      </c>
      <c r="U27" s="606" t="s">
        <v>1052</v>
      </c>
      <c r="V27" s="991"/>
      <c r="W27" s="991"/>
      <c r="X27" s="991"/>
      <c r="Y27" s="1005"/>
      <c r="Z27" s="1005"/>
      <c r="AA27" s="1005"/>
      <c r="AB27" s="1005"/>
      <c r="AC27" s="1005"/>
      <c r="AD27" s="1005"/>
      <c r="AE27" s="1005"/>
      <c r="AF27" s="1005"/>
      <c r="AG27" s="1005"/>
      <c r="AH27" s="1005"/>
      <c r="AI27" s="1005"/>
      <c r="AJ27" s="1005"/>
    </row>
    <row r="28" spans="2:36" s="992" customFormat="1" ht="24.95" customHeight="1" x14ac:dyDescent="0.2">
      <c r="B28" s="975" t="s">
        <v>174</v>
      </c>
      <c r="C28" s="864">
        <v>166052.60601063102</v>
      </c>
      <c r="D28" s="864">
        <v>145238.305302742</v>
      </c>
      <c r="E28" s="864">
        <v>183762.61510758402</v>
      </c>
      <c r="F28" s="864">
        <v>290359.49740171526</v>
      </c>
      <c r="G28" s="864">
        <v>382604.74628592189</v>
      </c>
      <c r="H28" s="864">
        <v>332970.07330981398</v>
      </c>
      <c r="I28" s="770">
        <v>385326.65188100992</v>
      </c>
      <c r="J28" s="768">
        <v>351910.28097021655</v>
      </c>
      <c r="K28" s="768">
        <v>351531.16991748905</v>
      </c>
      <c r="L28" s="768">
        <v>356821.1213046303</v>
      </c>
      <c r="M28" s="768">
        <v>343396.2049651008</v>
      </c>
      <c r="N28" s="768">
        <v>327416.91116439871</v>
      </c>
      <c r="O28" s="768">
        <v>342866.26846320741</v>
      </c>
      <c r="P28" s="768">
        <v>344630.63385395298</v>
      </c>
      <c r="Q28" s="768">
        <v>352366.23258100991</v>
      </c>
      <c r="R28" s="768">
        <v>358153.95983557799</v>
      </c>
      <c r="S28" s="768">
        <v>350339.96722375939</v>
      </c>
      <c r="T28" s="769">
        <v>332970.07330981398</v>
      </c>
      <c r="U28" s="606" t="s">
        <v>945</v>
      </c>
      <c r="V28" s="991"/>
      <c r="W28" s="991"/>
      <c r="X28" s="991"/>
      <c r="Y28" s="1005"/>
      <c r="Z28" s="1005"/>
      <c r="AA28" s="1005"/>
      <c r="AB28" s="1005"/>
      <c r="AC28" s="1005"/>
      <c r="AD28" s="1005"/>
      <c r="AE28" s="1005"/>
      <c r="AF28" s="1005"/>
      <c r="AG28" s="1005"/>
      <c r="AH28" s="1005"/>
      <c r="AI28" s="1005"/>
      <c r="AJ28" s="1005"/>
    </row>
    <row r="29" spans="2:36" s="992" customFormat="1" ht="24.95" customHeight="1" x14ac:dyDescent="0.2">
      <c r="B29" s="889" t="s">
        <v>920</v>
      </c>
      <c r="C29" s="864">
        <v>119945.73388785002</v>
      </c>
      <c r="D29" s="864">
        <v>65663.398104070002</v>
      </c>
      <c r="E29" s="864">
        <v>99263.370985060013</v>
      </c>
      <c r="F29" s="864">
        <v>216450.97796894005</v>
      </c>
      <c r="G29" s="864">
        <v>271938.9750780419</v>
      </c>
      <c r="H29" s="864">
        <v>174077.80089476996</v>
      </c>
      <c r="I29" s="770">
        <v>262766.4622385499</v>
      </c>
      <c r="J29" s="768">
        <v>232724.06514185999</v>
      </c>
      <c r="K29" s="768">
        <v>220004.65721444003</v>
      </c>
      <c r="L29" s="768">
        <v>210257.84240201997</v>
      </c>
      <c r="M29" s="768">
        <v>191405.43472311003</v>
      </c>
      <c r="N29" s="768">
        <v>176319.15938446004</v>
      </c>
      <c r="O29" s="768">
        <v>181465.63907534003</v>
      </c>
      <c r="P29" s="768">
        <v>180454.85409255998</v>
      </c>
      <c r="Q29" s="768">
        <v>182084.26047257002</v>
      </c>
      <c r="R29" s="768">
        <v>186379.49997482999</v>
      </c>
      <c r="S29" s="768">
        <v>187656.53641796001</v>
      </c>
      <c r="T29" s="769">
        <v>174077.80089476996</v>
      </c>
      <c r="U29" s="892" t="s">
        <v>172</v>
      </c>
      <c r="V29" s="991"/>
      <c r="W29" s="991"/>
      <c r="X29" s="991"/>
      <c r="Y29" s="1005"/>
      <c r="Z29" s="1005"/>
      <c r="AA29" s="1005"/>
      <c r="AB29" s="1005"/>
      <c r="AC29" s="1005"/>
      <c r="AD29" s="1005"/>
      <c r="AE29" s="1005"/>
      <c r="AF29" s="1005"/>
      <c r="AG29" s="1005"/>
      <c r="AH29" s="1005"/>
      <c r="AI29" s="1005"/>
      <c r="AJ29" s="1005"/>
    </row>
    <row r="30" spans="2:36" s="992" customFormat="1" ht="24.95" customHeight="1" x14ac:dyDescent="0.2">
      <c r="B30" s="889" t="s">
        <v>881</v>
      </c>
      <c r="C30" s="864">
        <v>46106.872122781002</v>
      </c>
      <c r="D30" s="864">
        <v>79574.907198671994</v>
      </c>
      <c r="E30" s="864">
        <v>84499.244122524004</v>
      </c>
      <c r="F30" s="864">
        <v>73908.519432775196</v>
      </c>
      <c r="G30" s="864">
        <v>110665.77120788001</v>
      </c>
      <c r="H30" s="864">
        <v>158892.27241504402</v>
      </c>
      <c r="I30" s="770">
        <v>122560.18964246001</v>
      </c>
      <c r="J30" s="768">
        <v>119186.21582835657</v>
      </c>
      <c r="K30" s="768">
        <v>131526.51270304903</v>
      </c>
      <c r="L30" s="768">
        <v>146563.27890261033</v>
      </c>
      <c r="M30" s="768">
        <v>151990.77024199077</v>
      </c>
      <c r="N30" s="768">
        <v>151097.75177993867</v>
      </c>
      <c r="O30" s="768">
        <v>161400.62938786735</v>
      </c>
      <c r="P30" s="768">
        <v>164175.779761393</v>
      </c>
      <c r="Q30" s="768">
        <v>170281.97210843989</v>
      </c>
      <c r="R30" s="768">
        <v>171774.459860748</v>
      </c>
      <c r="S30" s="768">
        <v>162683.43080579938</v>
      </c>
      <c r="T30" s="769">
        <v>158892.27241504402</v>
      </c>
      <c r="U30" s="892" t="s">
        <v>794</v>
      </c>
      <c r="V30" s="991"/>
      <c r="W30" s="991"/>
      <c r="X30" s="991"/>
      <c r="Y30" s="1005"/>
      <c r="Z30" s="1005"/>
      <c r="AA30" s="1005"/>
      <c r="AB30" s="1005"/>
      <c r="AC30" s="1005"/>
      <c r="AD30" s="1005"/>
      <c r="AE30" s="1005"/>
      <c r="AF30" s="1005"/>
      <c r="AG30" s="1005"/>
      <c r="AH30" s="1005"/>
      <c r="AI30" s="1005"/>
      <c r="AJ30" s="1005"/>
    </row>
    <row r="31" spans="2:36" s="992" customFormat="1" ht="24.95" customHeight="1" x14ac:dyDescent="0.2">
      <c r="B31" s="453" t="s">
        <v>157</v>
      </c>
      <c r="C31" s="860">
        <v>38033.000266806601</v>
      </c>
      <c r="D31" s="860">
        <v>50354.083142550066</v>
      </c>
      <c r="E31" s="860">
        <v>54251.542750430453</v>
      </c>
      <c r="F31" s="860">
        <v>48480.051515547006</v>
      </c>
      <c r="G31" s="860">
        <v>44825.839441847922</v>
      </c>
      <c r="H31" s="860">
        <v>71574.546327076881</v>
      </c>
      <c r="I31" s="773">
        <v>45144.560768174648</v>
      </c>
      <c r="J31" s="771">
        <v>64544.973222469431</v>
      </c>
      <c r="K31" s="771">
        <v>65381.912937903944</v>
      </c>
      <c r="L31" s="771">
        <v>63702.130830954688</v>
      </c>
      <c r="M31" s="771">
        <v>63685.00812866792</v>
      </c>
      <c r="N31" s="771">
        <v>59438.508135927645</v>
      </c>
      <c r="O31" s="771">
        <v>62798.829927878993</v>
      </c>
      <c r="P31" s="771">
        <v>64709.542529775288</v>
      </c>
      <c r="Q31" s="771">
        <v>63077.124147688912</v>
      </c>
      <c r="R31" s="771">
        <v>64337.316337365715</v>
      </c>
      <c r="S31" s="771">
        <v>65558.958556667742</v>
      </c>
      <c r="T31" s="772">
        <v>71574.546327076881</v>
      </c>
      <c r="U31" s="604" t="s">
        <v>178</v>
      </c>
      <c r="V31" s="991"/>
      <c r="W31" s="991"/>
      <c r="X31" s="991"/>
      <c r="Y31" s="1005"/>
      <c r="Z31" s="1005"/>
      <c r="AA31" s="1005"/>
      <c r="AB31" s="1005"/>
      <c r="AC31" s="1005"/>
      <c r="AD31" s="1005"/>
      <c r="AE31" s="1005"/>
      <c r="AF31" s="1005"/>
      <c r="AG31" s="1005"/>
      <c r="AH31" s="1005"/>
      <c r="AI31" s="1005"/>
      <c r="AJ31" s="1005"/>
    </row>
    <row r="32" spans="2:36" s="966" customFormat="1" ht="9" customHeight="1" x14ac:dyDescent="0.2">
      <c r="B32" s="976"/>
      <c r="C32" s="864"/>
      <c r="D32" s="864"/>
      <c r="E32" s="864"/>
      <c r="F32" s="864"/>
      <c r="G32" s="864"/>
      <c r="H32" s="864"/>
      <c r="I32" s="770"/>
      <c r="J32" s="768"/>
      <c r="K32" s="768"/>
      <c r="L32" s="768"/>
      <c r="M32" s="768"/>
      <c r="N32" s="768"/>
      <c r="O32" s="768"/>
      <c r="P32" s="768"/>
      <c r="Q32" s="768"/>
      <c r="R32" s="768"/>
      <c r="S32" s="768"/>
      <c r="T32" s="769"/>
      <c r="U32" s="978"/>
      <c r="V32" s="991"/>
      <c r="W32" s="991"/>
      <c r="X32" s="991"/>
      <c r="Y32" s="1005"/>
      <c r="Z32" s="1005"/>
      <c r="AA32" s="1005"/>
      <c r="AB32" s="1005"/>
      <c r="AC32" s="1005"/>
      <c r="AD32" s="1005"/>
      <c r="AE32" s="1005"/>
      <c r="AF32" s="1005"/>
      <c r="AG32" s="1005"/>
      <c r="AH32" s="1005"/>
      <c r="AI32" s="1005"/>
      <c r="AJ32" s="1005"/>
    </row>
    <row r="33" spans="2:36" s="966" customFormat="1" ht="15.95" customHeight="1" x14ac:dyDescent="0.2">
      <c r="B33" s="887"/>
      <c r="C33" s="1624"/>
      <c r="D33" s="1624"/>
      <c r="E33" s="1624"/>
      <c r="F33" s="1624"/>
      <c r="G33" s="1624"/>
      <c r="H33" s="1624"/>
      <c r="I33" s="1508"/>
      <c r="J33" s="1506"/>
      <c r="K33" s="1506"/>
      <c r="L33" s="1506"/>
      <c r="M33" s="1506"/>
      <c r="N33" s="1506"/>
      <c r="O33" s="1506"/>
      <c r="P33" s="1506"/>
      <c r="Q33" s="1506"/>
      <c r="R33" s="1506"/>
      <c r="S33" s="1506"/>
      <c r="T33" s="1507"/>
      <c r="U33" s="890"/>
      <c r="V33" s="991"/>
      <c r="W33" s="991"/>
      <c r="X33" s="991"/>
      <c r="Y33" s="1005"/>
      <c r="Z33" s="1005"/>
      <c r="AA33" s="1005"/>
      <c r="AB33" s="1005"/>
      <c r="AC33" s="1005"/>
      <c r="AD33" s="1005"/>
      <c r="AE33" s="1005"/>
      <c r="AF33" s="1005"/>
      <c r="AG33" s="1005"/>
      <c r="AH33" s="1005"/>
      <c r="AI33" s="1005"/>
      <c r="AJ33" s="1005"/>
    </row>
    <row r="34" spans="2:36" s="966" customFormat="1" ht="24.75" customHeight="1" x14ac:dyDescent="0.2">
      <c r="B34" s="453" t="s">
        <v>879</v>
      </c>
      <c r="C34" s="860">
        <v>719009.8314832414</v>
      </c>
      <c r="D34" s="860">
        <v>932255.84213496139</v>
      </c>
      <c r="E34" s="860">
        <v>1211217.5729293718</v>
      </c>
      <c r="F34" s="860">
        <v>1185496.4447343787</v>
      </c>
      <c r="G34" s="860">
        <v>1334097.8114297497</v>
      </c>
      <c r="H34" s="860">
        <v>1405583.9370520276</v>
      </c>
      <c r="I34" s="773">
        <v>1336576.9397190777</v>
      </c>
      <c r="J34" s="771">
        <v>1336528.6712290901</v>
      </c>
      <c r="K34" s="771">
        <v>1342695.4502703319</v>
      </c>
      <c r="L34" s="771">
        <v>1343069.4125054444</v>
      </c>
      <c r="M34" s="771">
        <v>1347741.4384564029</v>
      </c>
      <c r="N34" s="771">
        <v>1352443.2737046261</v>
      </c>
      <c r="O34" s="771">
        <v>1370277.9900670447</v>
      </c>
      <c r="P34" s="771">
        <v>1374688.1856595194</v>
      </c>
      <c r="Q34" s="771">
        <v>1389527.3116545663</v>
      </c>
      <c r="R34" s="771">
        <v>1402844.1593583617</v>
      </c>
      <c r="S34" s="771">
        <v>1405290.3669671258</v>
      </c>
      <c r="T34" s="772">
        <v>1405583.9370520276</v>
      </c>
      <c r="U34" s="604" t="s">
        <v>384</v>
      </c>
      <c r="V34" s="991"/>
      <c r="W34" s="991"/>
      <c r="X34" s="991"/>
      <c r="Y34" s="1005"/>
      <c r="Z34" s="1005"/>
      <c r="AA34" s="1005"/>
      <c r="AB34" s="1005"/>
      <c r="AC34" s="1005"/>
      <c r="AD34" s="1005"/>
      <c r="AE34" s="1005"/>
      <c r="AF34" s="1005"/>
      <c r="AG34" s="1005"/>
      <c r="AH34" s="1005"/>
      <c r="AI34" s="1005"/>
      <c r="AJ34" s="1005"/>
    </row>
    <row r="35" spans="2:36" s="966" customFormat="1" ht="15.95" customHeight="1" x14ac:dyDescent="0.2">
      <c r="B35" s="888"/>
      <c r="C35" s="868"/>
      <c r="D35" s="868"/>
      <c r="E35" s="868"/>
      <c r="F35" s="868"/>
      <c r="G35" s="868"/>
      <c r="H35" s="868"/>
      <c r="I35" s="869"/>
      <c r="J35" s="870"/>
      <c r="K35" s="870"/>
      <c r="L35" s="870"/>
      <c r="M35" s="870"/>
      <c r="N35" s="870"/>
      <c r="O35" s="870"/>
      <c r="P35" s="870"/>
      <c r="Q35" s="870"/>
      <c r="R35" s="870"/>
      <c r="S35" s="870"/>
      <c r="T35" s="871"/>
      <c r="U35" s="891"/>
      <c r="V35" s="991"/>
      <c r="W35" s="991"/>
      <c r="X35" s="991"/>
      <c r="Y35" s="1005"/>
      <c r="Z35" s="1005"/>
      <c r="AA35" s="1005"/>
      <c r="AB35" s="1005"/>
      <c r="AC35" s="1005"/>
      <c r="AD35" s="1005"/>
      <c r="AE35" s="1005"/>
      <c r="AF35" s="1005"/>
      <c r="AG35" s="1005"/>
      <c r="AH35" s="1005"/>
      <c r="AI35" s="1005"/>
      <c r="AJ35" s="1005"/>
    </row>
    <row r="36" spans="2:36" s="966" customFormat="1" ht="7.5" customHeight="1" x14ac:dyDescent="0.2">
      <c r="B36" s="453"/>
      <c r="C36" s="864"/>
      <c r="D36" s="864"/>
      <c r="E36" s="864"/>
      <c r="F36" s="864"/>
      <c r="G36" s="864"/>
      <c r="H36" s="864"/>
      <c r="I36" s="770"/>
      <c r="J36" s="768"/>
      <c r="K36" s="768"/>
      <c r="L36" s="768"/>
      <c r="M36" s="768"/>
      <c r="N36" s="768"/>
      <c r="O36" s="768"/>
      <c r="P36" s="768"/>
      <c r="Q36" s="768"/>
      <c r="R36" s="768"/>
      <c r="S36" s="768"/>
      <c r="T36" s="769"/>
      <c r="U36" s="604"/>
      <c r="V36" s="991"/>
      <c r="W36" s="991"/>
      <c r="X36" s="991"/>
      <c r="Y36" s="1005"/>
      <c r="Z36" s="1005"/>
      <c r="AA36" s="1005"/>
      <c r="AB36" s="1005"/>
      <c r="AC36" s="1005"/>
      <c r="AD36" s="1005"/>
      <c r="AE36" s="1005"/>
      <c r="AF36" s="1005"/>
      <c r="AG36" s="1005"/>
      <c r="AH36" s="1005"/>
      <c r="AI36" s="1005"/>
      <c r="AJ36" s="1005"/>
    </row>
    <row r="37" spans="2:36" s="966" customFormat="1" ht="24.95" customHeight="1" x14ac:dyDescent="0.2">
      <c r="B37" s="454" t="s">
        <v>880</v>
      </c>
      <c r="C37" s="860"/>
      <c r="D37" s="860"/>
      <c r="E37" s="860"/>
      <c r="F37" s="860"/>
      <c r="G37" s="860"/>
      <c r="H37" s="860"/>
      <c r="I37" s="773"/>
      <c r="J37" s="771"/>
      <c r="K37" s="771"/>
      <c r="L37" s="771"/>
      <c r="M37" s="771"/>
      <c r="N37" s="771"/>
      <c r="O37" s="771"/>
      <c r="P37" s="771"/>
      <c r="Q37" s="771"/>
      <c r="R37" s="771"/>
      <c r="S37" s="771"/>
      <c r="T37" s="772"/>
      <c r="U37" s="378" t="s">
        <v>385</v>
      </c>
      <c r="V37" s="991"/>
      <c r="W37" s="991"/>
      <c r="X37" s="991"/>
      <c r="Y37" s="1005"/>
      <c r="Z37" s="1005"/>
      <c r="AA37" s="1005"/>
      <c r="AB37" s="1005"/>
      <c r="AC37" s="1005"/>
      <c r="AD37" s="1005"/>
      <c r="AE37" s="1005"/>
      <c r="AF37" s="1005"/>
      <c r="AG37" s="1005"/>
      <c r="AH37" s="1005"/>
      <c r="AI37" s="1005"/>
      <c r="AJ37" s="1005"/>
    </row>
    <row r="38" spans="2:36" s="966" customFormat="1" ht="7.5" customHeight="1" x14ac:dyDescent="0.2">
      <c r="B38" s="976"/>
      <c r="C38" s="864"/>
      <c r="D38" s="864"/>
      <c r="E38" s="864"/>
      <c r="F38" s="864"/>
      <c r="G38" s="864"/>
      <c r="H38" s="864"/>
      <c r="I38" s="770"/>
      <c r="J38" s="768"/>
      <c r="K38" s="768"/>
      <c r="L38" s="768"/>
      <c r="M38" s="768"/>
      <c r="N38" s="768"/>
      <c r="O38" s="768"/>
      <c r="P38" s="768"/>
      <c r="Q38" s="768"/>
      <c r="R38" s="768"/>
      <c r="S38" s="768"/>
      <c r="T38" s="769"/>
      <c r="U38" s="978"/>
      <c r="V38" s="991"/>
      <c r="W38" s="991"/>
      <c r="X38" s="991"/>
      <c r="Y38" s="1005"/>
      <c r="Z38" s="1005"/>
      <c r="AA38" s="1005"/>
      <c r="AB38" s="1005"/>
      <c r="AC38" s="1005"/>
      <c r="AD38" s="1005"/>
      <c r="AE38" s="1005"/>
      <c r="AF38" s="1005"/>
      <c r="AG38" s="1005"/>
      <c r="AH38" s="1005"/>
      <c r="AI38" s="1005"/>
      <c r="AJ38" s="1005"/>
    </row>
    <row r="39" spans="2:36" s="966" customFormat="1" ht="24.95" customHeight="1" x14ac:dyDescent="0.2">
      <c r="B39" s="453" t="s">
        <v>855</v>
      </c>
      <c r="C39" s="860">
        <v>115031.01299361624</v>
      </c>
      <c r="D39" s="860">
        <v>84504.600825326095</v>
      </c>
      <c r="E39" s="860">
        <v>105806.66104735005</v>
      </c>
      <c r="F39" s="860">
        <v>163206.51543908415</v>
      </c>
      <c r="G39" s="860">
        <v>272256.69071775465</v>
      </c>
      <c r="H39" s="860">
        <v>255468.46776283326</v>
      </c>
      <c r="I39" s="773">
        <v>274217.35455743468</v>
      </c>
      <c r="J39" s="771">
        <v>273167.59945055604</v>
      </c>
      <c r="K39" s="771">
        <v>269777.50724160578</v>
      </c>
      <c r="L39" s="771">
        <v>261432.73213705601</v>
      </c>
      <c r="M39" s="771">
        <v>258345.72963443471</v>
      </c>
      <c r="N39" s="771">
        <v>251786.43946111458</v>
      </c>
      <c r="O39" s="771">
        <v>252981.87249969479</v>
      </c>
      <c r="P39" s="771">
        <v>255322.0834862747</v>
      </c>
      <c r="Q39" s="771">
        <v>263153.24387920438</v>
      </c>
      <c r="R39" s="771">
        <v>261073.35548432349</v>
      </c>
      <c r="S39" s="771">
        <v>265640.32977646316</v>
      </c>
      <c r="T39" s="772">
        <v>255468.46776283326</v>
      </c>
      <c r="U39" s="604" t="s">
        <v>787</v>
      </c>
      <c r="V39" s="991"/>
      <c r="W39" s="991"/>
      <c r="X39" s="991"/>
      <c r="Y39" s="1005"/>
      <c r="Z39" s="1005"/>
      <c r="AA39" s="1005"/>
      <c r="AB39" s="1005"/>
      <c r="AC39" s="1005"/>
      <c r="AD39" s="1005"/>
      <c r="AE39" s="1005"/>
      <c r="AF39" s="1005"/>
      <c r="AG39" s="1005"/>
      <c r="AH39" s="1005"/>
      <c r="AI39" s="1005"/>
      <c r="AJ39" s="1005"/>
    </row>
    <row r="40" spans="2:36" s="966" customFormat="1" ht="24.95" customHeight="1" x14ac:dyDescent="0.2">
      <c r="B40" s="605" t="s">
        <v>933</v>
      </c>
      <c r="C40" s="864">
        <v>0.41087656000000006</v>
      </c>
      <c r="D40" s="864">
        <v>1.7933560000000005E-2</v>
      </c>
      <c r="E40" s="864">
        <v>1.7933560000000005E-2</v>
      </c>
      <c r="F40" s="864">
        <v>1.7933560000000005E-2</v>
      </c>
      <c r="G40" s="864">
        <v>1.7933560000000005E-2</v>
      </c>
      <c r="H40" s="864">
        <v>1.7933560000000005E-2</v>
      </c>
      <c r="I40" s="770">
        <v>1.7933560000000005E-2</v>
      </c>
      <c r="J40" s="768">
        <v>1.7933560000000005E-2</v>
      </c>
      <c r="K40" s="768">
        <v>1.7933560000000005E-2</v>
      </c>
      <c r="L40" s="768">
        <v>1.7933560000000005E-2</v>
      </c>
      <c r="M40" s="768">
        <v>1.7933560000000005E-2</v>
      </c>
      <c r="N40" s="768">
        <v>1.7933560000000005E-2</v>
      </c>
      <c r="O40" s="768">
        <v>1.7933560000000005E-2</v>
      </c>
      <c r="P40" s="768">
        <v>1.7933560000000005E-2</v>
      </c>
      <c r="Q40" s="768">
        <v>1.7933560000000005E-2</v>
      </c>
      <c r="R40" s="768">
        <v>1.7933560000000005E-2</v>
      </c>
      <c r="S40" s="768">
        <v>1.7933560000000005E-2</v>
      </c>
      <c r="T40" s="769">
        <v>1.7933560000000005E-2</v>
      </c>
      <c r="U40" s="606" t="s">
        <v>1185</v>
      </c>
      <c r="V40" s="991"/>
      <c r="W40" s="991"/>
      <c r="X40" s="991"/>
      <c r="Y40" s="1005"/>
      <c r="Z40" s="1005"/>
      <c r="AA40" s="1005"/>
      <c r="AB40" s="1005"/>
      <c r="AC40" s="1005"/>
      <c r="AD40" s="1005"/>
      <c r="AE40" s="1005"/>
      <c r="AF40" s="1005"/>
      <c r="AG40" s="1005"/>
      <c r="AH40" s="1005"/>
      <c r="AI40" s="1005"/>
      <c r="AJ40" s="1005"/>
    </row>
    <row r="41" spans="2:36" s="992" customFormat="1" ht="24.95" customHeight="1" x14ac:dyDescent="0.2">
      <c r="B41" s="605" t="s">
        <v>952</v>
      </c>
      <c r="C41" s="864">
        <v>1038.0251900999999</v>
      </c>
      <c r="D41" s="864">
        <v>928.07925239999997</v>
      </c>
      <c r="E41" s="864">
        <v>939.23852514000009</v>
      </c>
      <c r="F41" s="864">
        <v>1608.2747660900002</v>
      </c>
      <c r="G41" s="864">
        <v>7721.026621850001</v>
      </c>
      <c r="H41" s="864">
        <v>6902.3489415900003</v>
      </c>
      <c r="I41" s="770">
        <v>7378.2020225800006</v>
      </c>
      <c r="J41" s="768">
        <v>7489.5436465000002</v>
      </c>
      <c r="K41" s="768">
        <v>7288.91998676</v>
      </c>
      <c r="L41" s="768">
        <v>7841.9826256400002</v>
      </c>
      <c r="M41" s="768">
        <v>7417.1054573700003</v>
      </c>
      <c r="N41" s="768">
        <v>7946.7583688100012</v>
      </c>
      <c r="O41" s="768">
        <v>7244.1802955299991</v>
      </c>
      <c r="P41" s="768">
        <v>5907.0822573200003</v>
      </c>
      <c r="Q41" s="768">
        <v>6014.3387466000004</v>
      </c>
      <c r="R41" s="768">
        <v>6347.6601425700001</v>
      </c>
      <c r="S41" s="768">
        <v>7154.8803828400005</v>
      </c>
      <c r="T41" s="769">
        <v>6902.3489415900003</v>
      </c>
      <c r="U41" s="606" t="s">
        <v>1268</v>
      </c>
      <c r="V41" s="991"/>
      <c r="W41" s="991"/>
      <c r="X41" s="991"/>
      <c r="Y41" s="1005"/>
      <c r="Z41" s="1005"/>
      <c r="AA41" s="1005"/>
      <c r="AB41" s="1005"/>
      <c r="AC41" s="1005"/>
      <c r="AD41" s="1005"/>
      <c r="AE41" s="1005"/>
      <c r="AF41" s="1005"/>
      <c r="AG41" s="1005"/>
      <c r="AH41" s="1005"/>
      <c r="AI41" s="1005"/>
      <c r="AJ41" s="1005"/>
    </row>
    <row r="42" spans="2:36" s="992" customFormat="1" ht="24.95" customHeight="1" x14ac:dyDescent="0.2">
      <c r="B42" s="605" t="s">
        <v>953</v>
      </c>
      <c r="C42" s="864">
        <v>112865.46518826624</v>
      </c>
      <c r="D42" s="864">
        <v>82306.035488806097</v>
      </c>
      <c r="E42" s="864">
        <v>102930.08674583005</v>
      </c>
      <c r="F42" s="864">
        <v>155648.79832779415</v>
      </c>
      <c r="G42" s="864">
        <v>255116.80476468461</v>
      </c>
      <c r="H42" s="864">
        <v>244573.41274224324</v>
      </c>
      <c r="I42" s="770">
        <v>257992.7841073247</v>
      </c>
      <c r="J42" s="768">
        <v>256702.37894240601</v>
      </c>
      <c r="K42" s="768">
        <v>252722.8625052658</v>
      </c>
      <c r="L42" s="768">
        <v>244070.653167246</v>
      </c>
      <c r="M42" s="768">
        <v>241658.69999018472</v>
      </c>
      <c r="N42" s="768">
        <v>234882.37463434457</v>
      </c>
      <c r="O42" s="768">
        <v>238106.33621319479</v>
      </c>
      <c r="P42" s="768">
        <v>243067.33656460469</v>
      </c>
      <c r="Q42" s="768">
        <v>253445.36555749437</v>
      </c>
      <c r="R42" s="768">
        <v>250580.70620440351</v>
      </c>
      <c r="S42" s="768">
        <v>253829.34039235316</v>
      </c>
      <c r="T42" s="769">
        <v>244573.41274224324</v>
      </c>
      <c r="U42" s="606" t="s">
        <v>1186</v>
      </c>
      <c r="V42" s="991"/>
      <c r="W42" s="991"/>
      <c r="X42" s="991"/>
      <c r="Y42" s="1005"/>
      <c r="Z42" s="1005"/>
      <c r="AA42" s="1005"/>
      <c r="AB42" s="1005"/>
      <c r="AC42" s="1005"/>
      <c r="AD42" s="1005"/>
      <c r="AE42" s="1005"/>
      <c r="AF42" s="1005"/>
      <c r="AG42" s="1005"/>
      <c r="AH42" s="1005"/>
      <c r="AI42" s="1005"/>
      <c r="AJ42" s="1005"/>
    </row>
    <row r="43" spans="2:36" s="992" customFormat="1" ht="24.95" customHeight="1" x14ac:dyDescent="0.2">
      <c r="B43" s="605" t="s">
        <v>934</v>
      </c>
      <c r="C43" s="864">
        <v>1127.11173869</v>
      </c>
      <c r="D43" s="864">
        <v>1270.4681505599999</v>
      </c>
      <c r="E43" s="864">
        <v>1937.3178428199999</v>
      </c>
      <c r="F43" s="864">
        <v>5949.4244116399996</v>
      </c>
      <c r="G43" s="864">
        <v>9418.8413976600004</v>
      </c>
      <c r="H43" s="864">
        <v>3992.6881454400004</v>
      </c>
      <c r="I43" s="770">
        <v>8846.3504939700015</v>
      </c>
      <c r="J43" s="768">
        <v>8975.6589280899989</v>
      </c>
      <c r="K43" s="768">
        <v>9765.7068160200015</v>
      </c>
      <c r="L43" s="768">
        <v>9520.07841061</v>
      </c>
      <c r="M43" s="768">
        <v>9269.9062533199995</v>
      </c>
      <c r="N43" s="768">
        <v>8957.288524399999</v>
      </c>
      <c r="O43" s="768">
        <v>7631.3380574100001</v>
      </c>
      <c r="P43" s="768">
        <v>6347.6467307900002</v>
      </c>
      <c r="Q43" s="768">
        <v>3693.5216415500008</v>
      </c>
      <c r="R43" s="768">
        <v>4144.9712037899999</v>
      </c>
      <c r="S43" s="768">
        <v>4656.0910677099992</v>
      </c>
      <c r="T43" s="769">
        <v>3992.6881454400004</v>
      </c>
      <c r="U43" s="606" t="s">
        <v>1038</v>
      </c>
      <c r="V43" s="991"/>
      <c r="W43" s="991"/>
      <c r="X43" s="991"/>
      <c r="Y43" s="1005"/>
      <c r="Z43" s="1005"/>
      <c r="AA43" s="1005"/>
      <c r="AB43" s="1005"/>
      <c r="AC43" s="1005"/>
      <c r="AD43" s="1005"/>
      <c r="AE43" s="1005"/>
      <c r="AF43" s="1005"/>
      <c r="AG43" s="1005"/>
      <c r="AH43" s="1005"/>
      <c r="AI43" s="1005"/>
      <c r="AJ43" s="1005"/>
    </row>
    <row r="44" spans="2:36" s="966" customFormat="1" ht="7.5" customHeight="1" x14ac:dyDescent="0.2">
      <c r="B44" s="976"/>
      <c r="C44" s="864"/>
      <c r="D44" s="864"/>
      <c r="E44" s="864"/>
      <c r="F44" s="864"/>
      <c r="G44" s="864"/>
      <c r="H44" s="864"/>
      <c r="I44" s="770"/>
      <c r="J44" s="768"/>
      <c r="K44" s="768"/>
      <c r="L44" s="768"/>
      <c r="M44" s="768"/>
      <c r="N44" s="768"/>
      <c r="O44" s="768"/>
      <c r="P44" s="768"/>
      <c r="Q44" s="768"/>
      <c r="R44" s="768"/>
      <c r="S44" s="768"/>
      <c r="T44" s="769"/>
      <c r="U44" s="978"/>
      <c r="V44" s="991"/>
      <c r="W44" s="991"/>
      <c r="X44" s="991"/>
      <c r="Y44" s="1005"/>
      <c r="Z44" s="1005"/>
      <c r="AA44" s="1005"/>
      <c r="AB44" s="1005"/>
      <c r="AC44" s="1005"/>
      <c r="AD44" s="1005"/>
      <c r="AE44" s="1005"/>
      <c r="AF44" s="1005"/>
      <c r="AG44" s="1005"/>
      <c r="AH44" s="1005"/>
      <c r="AI44" s="1005"/>
      <c r="AJ44" s="1005"/>
    </row>
    <row r="45" spans="2:36" s="966" customFormat="1" ht="24.95" customHeight="1" x14ac:dyDescent="0.2">
      <c r="B45" s="453" t="s">
        <v>954</v>
      </c>
      <c r="C45" s="860">
        <v>22459.80858090999</v>
      </c>
      <c r="D45" s="860">
        <v>19794.703239869999</v>
      </c>
      <c r="E45" s="860">
        <v>19591.716667799996</v>
      </c>
      <c r="F45" s="860">
        <v>28856.230489420002</v>
      </c>
      <c r="G45" s="860">
        <v>51120.781788610002</v>
      </c>
      <c r="H45" s="860">
        <v>59182.956575980017</v>
      </c>
      <c r="I45" s="773">
        <v>53783.767180010007</v>
      </c>
      <c r="J45" s="771">
        <v>55426.456368359992</v>
      </c>
      <c r="K45" s="771">
        <v>56669.586678799991</v>
      </c>
      <c r="L45" s="771">
        <v>56583.313980679988</v>
      </c>
      <c r="M45" s="771">
        <v>57102.733118150005</v>
      </c>
      <c r="N45" s="771">
        <v>58316.074859050001</v>
      </c>
      <c r="O45" s="771">
        <v>58340.567897399989</v>
      </c>
      <c r="P45" s="771">
        <v>58472.749006410013</v>
      </c>
      <c r="Q45" s="771">
        <v>58184.707032330007</v>
      </c>
      <c r="R45" s="771">
        <v>58787.857657190012</v>
      </c>
      <c r="S45" s="771">
        <v>58039.703852600011</v>
      </c>
      <c r="T45" s="772">
        <v>59182.956575980017</v>
      </c>
      <c r="U45" s="604" t="s">
        <v>825</v>
      </c>
      <c r="V45" s="991"/>
      <c r="W45" s="991"/>
      <c r="X45" s="991"/>
      <c r="Y45" s="1005"/>
      <c r="Z45" s="1005"/>
      <c r="AA45" s="1005"/>
      <c r="AB45" s="1005"/>
      <c r="AC45" s="1005"/>
      <c r="AD45" s="1005"/>
      <c r="AE45" s="1005"/>
      <c r="AF45" s="1005"/>
      <c r="AG45" s="1005"/>
      <c r="AH45" s="1005"/>
      <c r="AI45" s="1005"/>
      <c r="AJ45" s="1005"/>
    </row>
    <row r="46" spans="2:36" s="966" customFormat="1" ht="9" customHeight="1" x14ac:dyDescent="0.2">
      <c r="B46" s="976"/>
      <c r="C46" s="860"/>
      <c r="D46" s="860"/>
      <c r="E46" s="860"/>
      <c r="F46" s="860"/>
      <c r="G46" s="860"/>
      <c r="H46" s="860"/>
      <c r="I46" s="773"/>
      <c r="J46" s="771"/>
      <c r="K46" s="771"/>
      <c r="L46" s="771"/>
      <c r="M46" s="771"/>
      <c r="N46" s="771"/>
      <c r="O46" s="771"/>
      <c r="P46" s="771"/>
      <c r="Q46" s="771"/>
      <c r="R46" s="771"/>
      <c r="S46" s="771"/>
      <c r="T46" s="772"/>
      <c r="U46" s="978"/>
      <c r="V46" s="991"/>
      <c r="W46" s="991"/>
      <c r="X46" s="991"/>
      <c r="Y46" s="1005"/>
      <c r="Z46" s="1005"/>
      <c r="AA46" s="1005"/>
      <c r="AB46" s="1005"/>
      <c r="AC46" s="1005"/>
      <c r="AD46" s="1005"/>
      <c r="AE46" s="1005"/>
      <c r="AF46" s="1005"/>
      <c r="AG46" s="1005"/>
      <c r="AH46" s="1005"/>
      <c r="AI46" s="1005"/>
      <c r="AJ46" s="1005"/>
    </row>
    <row r="47" spans="2:36" s="966" customFormat="1" ht="24.95" customHeight="1" x14ac:dyDescent="0.2">
      <c r="B47" s="453" t="s">
        <v>13</v>
      </c>
      <c r="C47" s="860">
        <v>103522.36450040255</v>
      </c>
      <c r="D47" s="860">
        <v>98974.732641564449</v>
      </c>
      <c r="E47" s="860">
        <v>97408.519300651853</v>
      </c>
      <c r="F47" s="860">
        <v>157668.47371378558</v>
      </c>
      <c r="G47" s="860">
        <v>163347.63065448205</v>
      </c>
      <c r="H47" s="860">
        <v>182846.76111933799</v>
      </c>
      <c r="I47" s="773">
        <v>163413.38237191623</v>
      </c>
      <c r="J47" s="771">
        <v>163310.06349988151</v>
      </c>
      <c r="K47" s="771">
        <v>161169.86357854784</v>
      </c>
      <c r="L47" s="771">
        <v>160836.99558157253</v>
      </c>
      <c r="M47" s="771">
        <v>161328.46971553803</v>
      </c>
      <c r="N47" s="771">
        <v>165911.48842203399</v>
      </c>
      <c r="O47" s="771">
        <v>181700.91816362186</v>
      </c>
      <c r="P47" s="771">
        <v>182911.56054892333</v>
      </c>
      <c r="Q47" s="771">
        <v>182777.98364656389</v>
      </c>
      <c r="R47" s="771">
        <v>184586.78445938474</v>
      </c>
      <c r="S47" s="771">
        <v>184787.24134271333</v>
      </c>
      <c r="T47" s="772">
        <v>182846.76111933799</v>
      </c>
      <c r="U47" s="604" t="s">
        <v>824</v>
      </c>
      <c r="V47" s="991"/>
      <c r="W47" s="991"/>
      <c r="X47" s="991"/>
      <c r="Y47" s="1005"/>
      <c r="Z47" s="1005"/>
      <c r="AA47" s="1005"/>
      <c r="AB47" s="1005"/>
      <c r="AC47" s="1005"/>
      <c r="AD47" s="1005"/>
      <c r="AE47" s="1005"/>
      <c r="AF47" s="1005"/>
      <c r="AG47" s="1005"/>
      <c r="AH47" s="1005"/>
      <c r="AI47" s="1005"/>
      <c r="AJ47" s="1005"/>
    </row>
    <row r="48" spans="2:36" s="966" customFormat="1" ht="24.95" customHeight="1" x14ac:dyDescent="0.2">
      <c r="B48" s="605" t="s">
        <v>933</v>
      </c>
      <c r="C48" s="864">
        <v>0</v>
      </c>
      <c r="D48" s="864">
        <v>0</v>
      </c>
      <c r="E48" s="864">
        <v>0</v>
      </c>
      <c r="F48" s="864">
        <v>0</v>
      </c>
      <c r="G48" s="864">
        <v>0</v>
      </c>
      <c r="H48" s="864">
        <v>0</v>
      </c>
      <c r="I48" s="770">
        <v>0</v>
      </c>
      <c r="J48" s="768">
        <v>0</v>
      </c>
      <c r="K48" s="768">
        <v>0</v>
      </c>
      <c r="L48" s="768">
        <v>0</v>
      </c>
      <c r="M48" s="768">
        <v>0</v>
      </c>
      <c r="N48" s="768">
        <v>0</v>
      </c>
      <c r="O48" s="768">
        <v>0</v>
      </c>
      <c r="P48" s="768">
        <v>0</v>
      </c>
      <c r="Q48" s="768">
        <v>0</v>
      </c>
      <c r="R48" s="768">
        <v>0</v>
      </c>
      <c r="S48" s="768">
        <v>0</v>
      </c>
      <c r="T48" s="769">
        <v>0</v>
      </c>
      <c r="U48" s="606" t="s">
        <v>1185</v>
      </c>
      <c r="V48" s="991"/>
      <c r="W48" s="991"/>
      <c r="X48" s="991"/>
      <c r="Y48" s="1005"/>
      <c r="Z48" s="1005"/>
      <c r="AA48" s="1005"/>
      <c r="AB48" s="1005"/>
      <c r="AC48" s="1005"/>
      <c r="AD48" s="1005"/>
      <c r="AE48" s="1005"/>
      <c r="AF48" s="1005"/>
      <c r="AG48" s="1005"/>
      <c r="AH48" s="1005"/>
      <c r="AI48" s="1005"/>
      <c r="AJ48" s="1005"/>
    </row>
    <row r="49" spans="2:36" s="966" customFormat="1" ht="24.95" customHeight="1" x14ac:dyDescent="0.2">
      <c r="B49" s="605" t="s">
        <v>952</v>
      </c>
      <c r="C49" s="864">
        <v>556.11401561000002</v>
      </c>
      <c r="D49" s="864">
        <v>641.04046114000005</v>
      </c>
      <c r="E49" s="864">
        <v>7562.9137873399995</v>
      </c>
      <c r="F49" s="864">
        <v>5832.5937530900001</v>
      </c>
      <c r="G49" s="864">
        <v>5509.1045780300001</v>
      </c>
      <c r="H49" s="864">
        <v>8025.0290904399999</v>
      </c>
      <c r="I49" s="770">
        <v>5724.9094967399997</v>
      </c>
      <c r="J49" s="768">
        <v>5747.7730783099996</v>
      </c>
      <c r="K49" s="768">
        <v>5728.8508282899993</v>
      </c>
      <c r="L49" s="768">
        <v>5730.1574792499996</v>
      </c>
      <c r="M49" s="768">
        <v>5881.8337604999997</v>
      </c>
      <c r="N49" s="768">
        <v>6394.8203362499999</v>
      </c>
      <c r="O49" s="768">
        <v>6410.9301636499995</v>
      </c>
      <c r="P49" s="768">
        <v>6378.5725136899991</v>
      </c>
      <c r="Q49" s="768">
        <v>7250.8708776400008</v>
      </c>
      <c r="R49" s="768">
        <v>7642.2043190000004</v>
      </c>
      <c r="S49" s="768">
        <v>7919.6805269400002</v>
      </c>
      <c r="T49" s="769">
        <v>8025.0290904399999</v>
      </c>
      <c r="U49" s="606" t="s">
        <v>1268</v>
      </c>
      <c r="V49" s="991"/>
      <c r="W49" s="991"/>
      <c r="X49" s="991"/>
      <c r="Y49" s="1005"/>
      <c r="Z49" s="1005"/>
      <c r="AA49" s="1005"/>
      <c r="AB49" s="1005"/>
      <c r="AC49" s="1005"/>
      <c r="AD49" s="1005"/>
      <c r="AE49" s="1005"/>
      <c r="AF49" s="1005"/>
      <c r="AG49" s="1005"/>
      <c r="AH49" s="1005"/>
      <c r="AI49" s="1005"/>
      <c r="AJ49" s="1005"/>
    </row>
    <row r="50" spans="2:36" s="966" customFormat="1" ht="24.95" customHeight="1" x14ac:dyDescent="0.2">
      <c r="B50" s="605" t="s">
        <v>953</v>
      </c>
      <c r="C50" s="864">
        <v>86881.081381989628</v>
      </c>
      <c r="D50" s="864">
        <v>82561.548292156163</v>
      </c>
      <c r="E50" s="864">
        <v>74594.734077392946</v>
      </c>
      <c r="F50" s="864">
        <v>133461.68716778216</v>
      </c>
      <c r="G50" s="864">
        <v>139452.58921002343</v>
      </c>
      <c r="H50" s="864">
        <v>153000.55850004585</v>
      </c>
      <c r="I50" s="770">
        <v>139029.60089435274</v>
      </c>
      <c r="J50" s="768">
        <v>138899.66147998432</v>
      </c>
      <c r="K50" s="768">
        <v>137131.05716965819</v>
      </c>
      <c r="L50" s="768">
        <v>136836.40614347739</v>
      </c>
      <c r="M50" s="768">
        <v>137711.57819012227</v>
      </c>
      <c r="N50" s="768">
        <v>139252.13618318603</v>
      </c>
      <c r="O50" s="768">
        <v>153974.89783072649</v>
      </c>
      <c r="P50" s="768">
        <v>155741.90372645622</v>
      </c>
      <c r="Q50" s="768">
        <v>155241.45772633917</v>
      </c>
      <c r="R50" s="768">
        <v>156945.12666687867</v>
      </c>
      <c r="S50" s="768">
        <v>157432.25161629132</v>
      </c>
      <c r="T50" s="769">
        <v>153000.55850004585</v>
      </c>
      <c r="U50" s="606" t="s">
        <v>1186</v>
      </c>
      <c r="V50" s="991"/>
      <c r="W50" s="991"/>
      <c r="X50" s="991"/>
      <c r="Y50" s="1005"/>
      <c r="Z50" s="1005"/>
      <c r="AA50" s="1005"/>
      <c r="AB50" s="1005"/>
      <c r="AC50" s="1005"/>
      <c r="AD50" s="1005"/>
      <c r="AE50" s="1005"/>
      <c r="AF50" s="1005"/>
      <c r="AG50" s="1005"/>
      <c r="AH50" s="1005"/>
      <c r="AI50" s="1005"/>
      <c r="AJ50" s="1005"/>
    </row>
    <row r="51" spans="2:36" s="966" customFormat="1" ht="24.95" customHeight="1" x14ac:dyDescent="0.2">
      <c r="B51" s="605" t="s">
        <v>934</v>
      </c>
      <c r="C51" s="864">
        <v>16085.16910280292</v>
      </c>
      <c r="D51" s="864">
        <v>15772.143888268287</v>
      </c>
      <c r="E51" s="864">
        <v>15250.871435918896</v>
      </c>
      <c r="F51" s="864">
        <v>18374.192792913418</v>
      </c>
      <c r="G51" s="864">
        <v>18385.93686642863</v>
      </c>
      <c r="H51" s="864">
        <v>21821.173528852156</v>
      </c>
      <c r="I51" s="770">
        <v>18658.871980823478</v>
      </c>
      <c r="J51" s="768">
        <v>18662.628941587165</v>
      </c>
      <c r="K51" s="768">
        <v>18309.955580599664</v>
      </c>
      <c r="L51" s="768">
        <v>18270.431958845147</v>
      </c>
      <c r="M51" s="768">
        <v>17735.057764915742</v>
      </c>
      <c r="N51" s="768">
        <v>20264.531902597955</v>
      </c>
      <c r="O51" s="768">
        <v>21315.090169245388</v>
      </c>
      <c r="P51" s="768">
        <v>20791.084308777125</v>
      </c>
      <c r="Q51" s="768">
        <v>20285.655042584709</v>
      </c>
      <c r="R51" s="768">
        <v>19999.453473506044</v>
      </c>
      <c r="S51" s="768">
        <v>19435.30919948201</v>
      </c>
      <c r="T51" s="769">
        <v>21821.173528852156</v>
      </c>
      <c r="U51" s="606" t="s">
        <v>1038</v>
      </c>
      <c r="V51" s="991"/>
      <c r="W51" s="991"/>
      <c r="X51" s="991"/>
      <c r="Y51" s="1005"/>
      <c r="Z51" s="1005"/>
      <c r="AA51" s="1005"/>
      <c r="AB51" s="1005"/>
      <c r="AC51" s="1005"/>
      <c r="AD51" s="1005"/>
      <c r="AE51" s="1005"/>
      <c r="AF51" s="1005"/>
      <c r="AG51" s="1005"/>
      <c r="AH51" s="1005"/>
      <c r="AI51" s="1005"/>
      <c r="AJ51" s="1005"/>
    </row>
    <row r="52" spans="2:36" s="966" customFormat="1" ht="15" customHeight="1" x14ac:dyDescent="0.2">
      <c r="B52" s="976"/>
      <c r="C52" s="864"/>
      <c r="D52" s="864"/>
      <c r="E52" s="864"/>
      <c r="F52" s="864"/>
      <c r="G52" s="864"/>
      <c r="H52" s="864"/>
      <c r="I52" s="770"/>
      <c r="J52" s="768"/>
      <c r="K52" s="768"/>
      <c r="L52" s="768"/>
      <c r="M52" s="768"/>
      <c r="N52" s="768"/>
      <c r="O52" s="768"/>
      <c r="P52" s="768"/>
      <c r="Q52" s="768"/>
      <c r="R52" s="768"/>
      <c r="S52" s="768"/>
      <c r="T52" s="769"/>
      <c r="U52" s="978"/>
      <c r="V52" s="991"/>
      <c r="W52" s="991"/>
      <c r="X52" s="991"/>
      <c r="Y52" s="1005"/>
      <c r="Z52" s="1005"/>
      <c r="AA52" s="1005"/>
      <c r="AB52" s="1005"/>
      <c r="AC52" s="1005"/>
      <c r="AD52" s="1005"/>
      <c r="AE52" s="1005"/>
      <c r="AF52" s="1005"/>
      <c r="AG52" s="1005"/>
      <c r="AH52" s="1005"/>
      <c r="AI52" s="1005"/>
      <c r="AJ52" s="1005"/>
    </row>
    <row r="53" spans="2:36" s="966" customFormat="1" ht="24.95" customHeight="1" x14ac:dyDescent="0.2">
      <c r="B53" s="453" t="s">
        <v>710</v>
      </c>
      <c r="C53" s="860">
        <v>204193.66223983507</v>
      </c>
      <c r="D53" s="860">
        <v>286624.80026932631</v>
      </c>
      <c r="E53" s="860">
        <v>378724.2567144215</v>
      </c>
      <c r="F53" s="860">
        <v>301947.06333474891</v>
      </c>
      <c r="G53" s="860">
        <v>308163.26632119564</v>
      </c>
      <c r="H53" s="860">
        <v>318662.9853394574</v>
      </c>
      <c r="I53" s="773">
        <v>309326.11068898474</v>
      </c>
      <c r="J53" s="771">
        <v>305941.83249353879</v>
      </c>
      <c r="K53" s="771">
        <v>310536.85698636883</v>
      </c>
      <c r="L53" s="771">
        <v>317813.99967779143</v>
      </c>
      <c r="M53" s="771">
        <v>320906.48565600347</v>
      </c>
      <c r="N53" s="771">
        <v>316123.08309067675</v>
      </c>
      <c r="O53" s="771">
        <v>324034.3032832754</v>
      </c>
      <c r="P53" s="771">
        <v>321510.42532439291</v>
      </c>
      <c r="Q53" s="771">
        <v>321379.04262443678</v>
      </c>
      <c r="R53" s="771">
        <v>328708.14218256588</v>
      </c>
      <c r="S53" s="771">
        <v>322840.67295668949</v>
      </c>
      <c r="T53" s="772">
        <v>318662.9853394574</v>
      </c>
      <c r="U53" s="604" t="s">
        <v>788</v>
      </c>
      <c r="V53" s="991"/>
      <c r="W53" s="991"/>
      <c r="X53" s="991"/>
      <c r="Y53" s="1005"/>
      <c r="Z53" s="1005"/>
      <c r="AA53" s="1005"/>
      <c r="AB53" s="1005"/>
      <c r="AC53" s="1005"/>
      <c r="AD53" s="1005"/>
      <c r="AE53" s="1005"/>
      <c r="AF53" s="1005"/>
      <c r="AG53" s="1005"/>
      <c r="AH53" s="1005"/>
      <c r="AI53" s="1005"/>
      <c r="AJ53" s="1005"/>
    </row>
    <row r="54" spans="2:36" s="993" customFormat="1" ht="24.95" customHeight="1" x14ac:dyDescent="0.2">
      <c r="B54" s="605" t="s">
        <v>933</v>
      </c>
      <c r="C54" s="864">
        <v>3.8827E-2</v>
      </c>
      <c r="D54" s="864">
        <v>5.4204000000000002E-2</v>
      </c>
      <c r="E54" s="864">
        <v>7.3233000000000006E-2</v>
      </c>
      <c r="F54" s="864">
        <v>6.4141999999999991E-2</v>
      </c>
      <c r="G54" s="864">
        <v>5.5463999999999999E-2</v>
      </c>
      <c r="H54" s="864">
        <v>4.1201000000000002E-2</v>
      </c>
      <c r="I54" s="770">
        <v>5.5316999999999998E-2</v>
      </c>
      <c r="J54" s="768">
        <v>5.4216E-2</v>
      </c>
      <c r="K54" s="768">
        <v>5.2978999999999998E-2</v>
      </c>
      <c r="L54" s="768">
        <v>5.2351999999999996E-2</v>
      </c>
      <c r="M54" s="768">
        <v>5.1614E-2</v>
      </c>
      <c r="N54" s="768">
        <v>5.1722000000000004E-2</v>
      </c>
      <c r="O54" s="768">
        <v>4.9773000000000005E-2</v>
      </c>
      <c r="P54" s="768">
        <v>4.8475999999999998E-2</v>
      </c>
      <c r="Q54" s="768">
        <v>4.5931E-2</v>
      </c>
      <c r="R54" s="768">
        <v>4.4927999999999996E-2</v>
      </c>
      <c r="S54" s="768">
        <v>4.2424999999999997E-2</v>
      </c>
      <c r="T54" s="769">
        <v>4.1201000000000002E-2</v>
      </c>
      <c r="U54" s="606" t="s">
        <v>1185</v>
      </c>
      <c r="V54" s="991"/>
      <c r="W54" s="991"/>
      <c r="X54" s="991"/>
      <c r="Y54" s="1005"/>
      <c r="Z54" s="1005"/>
      <c r="AA54" s="1005"/>
      <c r="AB54" s="1005"/>
      <c r="AC54" s="1005"/>
      <c r="AD54" s="1005"/>
      <c r="AE54" s="1005"/>
      <c r="AF54" s="1005"/>
      <c r="AG54" s="1005"/>
      <c r="AH54" s="1005"/>
      <c r="AI54" s="1005"/>
      <c r="AJ54" s="1005"/>
    </row>
    <row r="55" spans="2:36" s="966" customFormat="1" ht="24.95" customHeight="1" x14ac:dyDescent="0.2">
      <c r="B55" s="605" t="s">
        <v>952</v>
      </c>
      <c r="C55" s="864">
        <v>1662.3258118172</v>
      </c>
      <c r="D55" s="864">
        <v>76.592831768800025</v>
      </c>
      <c r="E55" s="864">
        <v>174.48349775689996</v>
      </c>
      <c r="F55" s="864">
        <v>8.3864088709000129</v>
      </c>
      <c r="G55" s="864">
        <v>427.91345917599989</v>
      </c>
      <c r="H55" s="864">
        <v>7.6207707599999086</v>
      </c>
      <c r="I55" s="770">
        <v>6.0740640380001008</v>
      </c>
      <c r="J55" s="768">
        <v>6.0656610970001381</v>
      </c>
      <c r="K55" s="768">
        <v>6.0548167599999632</v>
      </c>
      <c r="L55" s="768">
        <v>4.7364187599999052</v>
      </c>
      <c r="M55" s="768">
        <v>5.5486244024000806</v>
      </c>
      <c r="N55" s="768">
        <v>6.0362178120000625</v>
      </c>
      <c r="O55" s="768">
        <v>9.3698267599999969</v>
      </c>
      <c r="P55" s="768">
        <v>11.920286759999868</v>
      </c>
      <c r="Q55" s="768">
        <v>14.828580760000083</v>
      </c>
      <c r="R55" s="768">
        <v>7.6261827600000238</v>
      </c>
      <c r="S55" s="768">
        <v>7.6161687599999661</v>
      </c>
      <c r="T55" s="769">
        <v>7.6207707599999086</v>
      </c>
      <c r="U55" s="606" t="s">
        <v>1268</v>
      </c>
      <c r="V55" s="991"/>
      <c r="W55" s="991"/>
      <c r="X55" s="991"/>
      <c r="Y55" s="1005"/>
      <c r="Z55" s="1005"/>
      <c r="AA55" s="1005"/>
      <c r="AB55" s="1005"/>
      <c r="AC55" s="1005"/>
      <c r="AD55" s="1005"/>
      <c r="AE55" s="1005"/>
      <c r="AF55" s="1005"/>
      <c r="AG55" s="1005"/>
      <c r="AH55" s="1005"/>
      <c r="AI55" s="1005"/>
      <c r="AJ55" s="1005"/>
    </row>
    <row r="56" spans="2:36" s="966" customFormat="1" ht="24.95" customHeight="1" x14ac:dyDescent="0.2">
      <c r="B56" s="605" t="s">
        <v>953</v>
      </c>
      <c r="C56" s="864">
        <v>195538.64565815072</v>
      </c>
      <c r="D56" s="864">
        <v>279412.02964741003</v>
      </c>
      <c r="E56" s="864">
        <v>367469.0113501068</v>
      </c>
      <c r="F56" s="864">
        <v>291971.47605139494</v>
      </c>
      <c r="G56" s="864">
        <v>296905.56713305227</v>
      </c>
      <c r="H56" s="864">
        <v>308167.87356940791</v>
      </c>
      <c r="I56" s="770">
        <v>297582.92049389367</v>
      </c>
      <c r="J56" s="768">
        <v>294952.88115260599</v>
      </c>
      <c r="K56" s="768">
        <v>300244.93263561284</v>
      </c>
      <c r="L56" s="768">
        <v>305896.26216323895</v>
      </c>
      <c r="M56" s="768">
        <v>307213.61431236117</v>
      </c>
      <c r="N56" s="768">
        <v>304149.52280342579</v>
      </c>
      <c r="O56" s="768">
        <v>310571.22576776141</v>
      </c>
      <c r="P56" s="768">
        <v>310862.63821199915</v>
      </c>
      <c r="Q56" s="768">
        <v>309617.43911446078</v>
      </c>
      <c r="R56" s="768">
        <v>312132.19998546189</v>
      </c>
      <c r="S56" s="768">
        <v>308084.14400412329</v>
      </c>
      <c r="T56" s="769">
        <v>308167.87356940791</v>
      </c>
      <c r="U56" s="606" t="s">
        <v>1186</v>
      </c>
      <c r="V56" s="991"/>
      <c r="W56" s="991"/>
      <c r="X56" s="991"/>
      <c r="Y56" s="1005"/>
      <c r="Z56" s="1005"/>
      <c r="AA56" s="1005"/>
      <c r="AB56" s="1005"/>
      <c r="AC56" s="1005"/>
      <c r="AD56" s="1005"/>
      <c r="AE56" s="1005"/>
      <c r="AF56" s="1005"/>
      <c r="AG56" s="1005"/>
      <c r="AH56" s="1005"/>
      <c r="AI56" s="1005"/>
      <c r="AJ56" s="1005"/>
    </row>
    <row r="57" spans="2:36" s="966" customFormat="1" ht="24.95" customHeight="1" x14ac:dyDescent="0.2">
      <c r="B57" s="605" t="s">
        <v>934</v>
      </c>
      <c r="C57" s="864">
        <v>6992.651942867149</v>
      </c>
      <c r="D57" s="864">
        <v>7136.1235861474979</v>
      </c>
      <c r="E57" s="864">
        <v>11080.688633557833</v>
      </c>
      <c r="F57" s="864">
        <v>9967.1367324830771</v>
      </c>
      <c r="G57" s="864">
        <v>10829.730264967337</v>
      </c>
      <c r="H57" s="864">
        <v>10487.449798289501</v>
      </c>
      <c r="I57" s="770">
        <v>11737.060814053033</v>
      </c>
      <c r="J57" s="768">
        <v>10982.83146383581</v>
      </c>
      <c r="K57" s="768">
        <v>10285.816554995999</v>
      </c>
      <c r="L57" s="768">
        <v>11912.948743792469</v>
      </c>
      <c r="M57" s="768">
        <v>13687.271105239908</v>
      </c>
      <c r="N57" s="768">
        <v>11967.472347439003</v>
      </c>
      <c r="O57" s="768">
        <v>13453.657915753998</v>
      </c>
      <c r="P57" s="768">
        <v>10635.818349633801</v>
      </c>
      <c r="Q57" s="768">
        <v>11746.728998216002</v>
      </c>
      <c r="R57" s="768">
        <v>16568.271086343997</v>
      </c>
      <c r="S57" s="768">
        <v>14748.870358806196</v>
      </c>
      <c r="T57" s="769">
        <v>10487.449798289501</v>
      </c>
      <c r="U57" s="606" t="s">
        <v>1038</v>
      </c>
      <c r="V57" s="991"/>
      <c r="W57" s="991"/>
      <c r="X57" s="991"/>
      <c r="Y57" s="1005"/>
      <c r="Z57" s="1005"/>
      <c r="AA57" s="1005"/>
      <c r="AB57" s="1005"/>
      <c r="AC57" s="1005"/>
      <c r="AD57" s="1005"/>
      <c r="AE57" s="1005"/>
      <c r="AF57" s="1005"/>
      <c r="AG57" s="1005"/>
      <c r="AH57" s="1005"/>
      <c r="AI57" s="1005"/>
      <c r="AJ57" s="1005"/>
    </row>
    <row r="58" spans="2:36" s="966" customFormat="1" ht="15" customHeight="1" x14ac:dyDescent="0.2">
      <c r="B58" s="453"/>
      <c r="C58" s="864"/>
      <c r="D58" s="864"/>
      <c r="E58" s="864"/>
      <c r="F58" s="864"/>
      <c r="G58" s="864"/>
      <c r="H58" s="864"/>
      <c r="I58" s="770"/>
      <c r="J58" s="768"/>
      <c r="K58" s="768"/>
      <c r="L58" s="768"/>
      <c r="M58" s="768"/>
      <c r="N58" s="768"/>
      <c r="O58" s="768"/>
      <c r="P58" s="768"/>
      <c r="Q58" s="768"/>
      <c r="R58" s="768"/>
      <c r="S58" s="768"/>
      <c r="T58" s="769"/>
      <c r="U58" s="604"/>
      <c r="V58" s="991"/>
      <c r="W58" s="991"/>
      <c r="X58" s="991"/>
      <c r="Y58" s="1005"/>
      <c r="Z58" s="1005"/>
      <c r="AA58" s="1005"/>
      <c r="AB58" s="1005"/>
      <c r="AC58" s="1005"/>
      <c r="AD58" s="1005"/>
      <c r="AE58" s="1005"/>
      <c r="AF58" s="1005"/>
      <c r="AG58" s="1005"/>
      <c r="AH58" s="1005"/>
      <c r="AI58" s="1005"/>
      <c r="AJ58" s="1005"/>
    </row>
    <row r="59" spans="2:36" s="966" customFormat="1" ht="24.95" customHeight="1" x14ac:dyDescent="0.2">
      <c r="B59" s="453" t="s">
        <v>1159</v>
      </c>
      <c r="C59" s="860">
        <v>0</v>
      </c>
      <c r="D59" s="860">
        <v>0</v>
      </c>
      <c r="E59" s="860">
        <v>0</v>
      </c>
      <c r="F59" s="860">
        <v>0</v>
      </c>
      <c r="G59" s="860">
        <v>0</v>
      </c>
      <c r="H59" s="860">
        <v>0</v>
      </c>
      <c r="I59" s="773">
        <v>0</v>
      </c>
      <c r="J59" s="771">
        <v>0</v>
      </c>
      <c r="K59" s="771">
        <v>0</v>
      </c>
      <c r="L59" s="771">
        <v>0</v>
      </c>
      <c r="M59" s="771">
        <v>0</v>
      </c>
      <c r="N59" s="771">
        <v>0</v>
      </c>
      <c r="O59" s="771">
        <v>0</v>
      </c>
      <c r="P59" s="771">
        <v>0</v>
      </c>
      <c r="Q59" s="771">
        <v>0</v>
      </c>
      <c r="R59" s="771">
        <v>0</v>
      </c>
      <c r="S59" s="771">
        <v>0</v>
      </c>
      <c r="T59" s="772">
        <v>0</v>
      </c>
      <c r="U59" s="604" t="s">
        <v>946</v>
      </c>
      <c r="V59" s="991"/>
      <c r="W59" s="991"/>
      <c r="X59" s="991"/>
      <c r="Y59" s="1005"/>
      <c r="Z59" s="1005"/>
      <c r="AA59" s="1005"/>
      <c r="AB59" s="1005"/>
      <c r="AC59" s="1005"/>
      <c r="AD59" s="1005"/>
      <c r="AE59" s="1005"/>
      <c r="AF59" s="1005"/>
      <c r="AG59" s="1005"/>
      <c r="AH59" s="1005"/>
      <c r="AI59" s="1005"/>
      <c r="AJ59" s="1005"/>
    </row>
    <row r="60" spans="2:36" s="966" customFormat="1" ht="15" customHeight="1" x14ac:dyDescent="0.2">
      <c r="B60" s="453"/>
      <c r="C60" s="864"/>
      <c r="D60" s="864"/>
      <c r="E60" s="864"/>
      <c r="F60" s="864"/>
      <c r="G60" s="864"/>
      <c r="H60" s="864"/>
      <c r="I60" s="770"/>
      <c r="J60" s="768"/>
      <c r="K60" s="768"/>
      <c r="L60" s="768"/>
      <c r="M60" s="768"/>
      <c r="N60" s="768"/>
      <c r="O60" s="768"/>
      <c r="P60" s="768"/>
      <c r="Q60" s="768"/>
      <c r="R60" s="768"/>
      <c r="S60" s="768"/>
      <c r="T60" s="769"/>
      <c r="U60" s="604"/>
      <c r="V60" s="991"/>
      <c r="W60" s="991"/>
      <c r="X60" s="991"/>
      <c r="Y60" s="1005"/>
      <c r="Z60" s="1005"/>
      <c r="AA60" s="1005"/>
      <c r="AB60" s="1005"/>
      <c r="AC60" s="1005"/>
      <c r="AD60" s="1005"/>
      <c r="AE60" s="1005"/>
      <c r="AF60" s="1005"/>
      <c r="AG60" s="1005"/>
      <c r="AH60" s="1005"/>
      <c r="AI60" s="1005"/>
      <c r="AJ60" s="1005"/>
    </row>
    <row r="61" spans="2:36" s="966" customFormat="1" ht="24.95" customHeight="1" x14ac:dyDescent="0.2">
      <c r="B61" s="453" t="s">
        <v>847</v>
      </c>
      <c r="C61" s="860">
        <v>3714.7406192922003</v>
      </c>
      <c r="D61" s="860">
        <v>2208.2839004924003</v>
      </c>
      <c r="E61" s="860">
        <v>2505.1558849349999</v>
      </c>
      <c r="F61" s="860">
        <v>983.11487510009988</v>
      </c>
      <c r="G61" s="860">
        <v>1132.3456348199998</v>
      </c>
      <c r="H61" s="860">
        <v>5637.8667659000002</v>
      </c>
      <c r="I61" s="773">
        <v>2690.11596521</v>
      </c>
      <c r="J61" s="771">
        <v>1174.7854398300001</v>
      </c>
      <c r="K61" s="771">
        <v>1425.5152365000001</v>
      </c>
      <c r="L61" s="771">
        <v>860.52486395999995</v>
      </c>
      <c r="M61" s="771">
        <v>977.89585151000006</v>
      </c>
      <c r="N61" s="771">
        <v>762.19895689999998</v>
      </c>
      <c r="O61" s="771">
        <v>861.58973177000007</v>
      </c>
      <c r="P61" s="771">
        <v>1225.7036873</v>
      </c>
      <c r="Q61" s="771">
        <v>3144.5241853299999</v>
      </c>
      <c r="R61" s="771">
        <v>1740.4052559499999</v>
      </c>
      <c r="S61" s="771">
        <v>1982.98176294</v>
      </c>
      <c r="T61" s="772">
        <v>5637.8667659000002</v>
      </c>
      <c r="U61" s="604" t="s">
        <v>313</v>
      </c>
      <c r="V61" s="991"/>
      <c r="W61" s="991"/>
      <c r="X61" s="991"/>
      <c r="Y61" s="1005"/>
      <c r="Z61" s="1005"/>
      <c r="AA61" s="1005"/>
      <c r="AB61" s="1005"/>
      <c r="AC61" s="1005"/>
      <c r="AD61" s="1005"/>
      <c r="AE61" s="1005"/>
      <c r="AF61" s="1005"/>
      <c r="AG61" s="1005"/>
      <c r="AH61" s="1005"/>
      <c r="AI61" s="1005"/>
      <c r="AJ61" s="1005"/>
    </row>
    <row r="62" spans="2:36" s="966" customFormat="1" ht="15" customHeight="1" x14ac:dyDescent="0.2">
      <c r="B62" s="453"/>
      <c r="C62" s="864"/>
      <c r="D62" s="864"/>
      <c r="E62" s="864"/>
      <c r="F62" s="864"/>
      <c r="G62" s="864"/>
      <c r="H62" s="864"/>
      <c r="I62" s="770"/>
      <c r="J62" s="768"/>
      <c r="K62" s="768"/>
      <c r="L62" s="768"/>
      <c r="M62" s="768"/>
      <c r="N62" s="768"/>
      <c r="O62" s="768"/>
      <c r="P62" s="768"/>
      <c r="Q62" s="768"/>
      <c r="R62" s="768"/>
      <c r="S62" s="768"/>
      <c r="T62" s="769"/>
      <c r="U62" s="604"/>
      <c r="V62" s="991"/>
      <c r="W62" s="991"/>
      <c r="X62" s="991"/>
      <c r="Y62" s="1005"/>
      <c r="Z62" s="1005"/>
      <c r="AA62" s="1005"/>
      <c r="AB62" s="1005"/>
      <c r="AC62" s="1005"/>
      <c r="AD62" s="1005"/>
      <c r="AE62" s="1005"/>
      <c r="AF62" s="1005"/>
      <c r="AG62" s="1005"/>
      <c r="AH62" s="1005"/>
      <c r="AI62" s="1005"/>
      <c r="AJ62" s="1005"/>
    </row>
    <row r="63" spans="2:36" s="966" customFormat="1" ht="24.95" customHeight="1" x14ac:dyDescent="0.2">
      <c r="B63" s="453" t="s">
        <v>711</v>
      </c>
      <c r="C63" s="860">
        <v>12536.234507886202</v>
      </c>
      <c r="D63" s="860">
        <v>16605.292986591081</v>
      </c>
      <c r="E63" s="860">
        <v>20294.283908242091</v>
      </c>
      <c r="F63" s="860">
        <v>27950.817078863271</v>
      </c>
      <c r="G63" s="860">
        <v>27790.960366919338</v>
      </c>
      <c r="H63" s="860">
        <v>38500.232764949564</v>
      </c>
      <c r="I63" s="773">
        <v>24493.928231753929</v>
      </c>
      <c r="J63" s="771">
        <v>25444.825292549205</v>
      </c>
      <c r="K63" s="771">
        <v>29272.069542710033</v>
      </c>
      <c r="L63" s="771">
        <v>29918.94131038271</v>
      </c>
      <c r="M63" s="771">
        <v>29979.454736109354</v>
      </c>
      <c r="N63" s="771">
        <v>31176.646195659509</v>
      </c>
      <c r="O63" s="771">
        <v>28685.345756766194</v>
      </c>
      <c r="P63" s="771">
        <v>28305.965182652239</v>
      </c>
      <c r="Q63" s="771">
        <v>28660.826417117434</v>
      </c>
      <c r="R63" s="771">
        <v>30139.666785805901</v>
      </c>
      <c r="S63" s="771">
        <v>31014.994624053001</v>
      </c>
      <c r="T63" s="772">
        <v>38500.232764949564</v>
      </c>
      <c r="U63" s="604" t="s">
        <v>314</v>
      </c>
      <c r="V63" s="991"/>
      <c r="W63" s="991"/>
      <c r="X63" s="991"/>
      <c r="Y63" s="1005"/>
      <c r="Z63" s="1005"/>
      <c r="AA63" s="1005"/>
      <c r="AB63" s="1005"/>
      <c r="AC63" s="1005"/>
      <c r="AD63" s="1005"/>
      <c r="AE63" s="1005"/>
      <c r="AF63" s="1005"/>
      <c r="AG63" s="1005"/>
      <c r="AH63" s="1005"/>
      <c r="AI63" s="1005"/>
      <c r="AJ63" s="1005"/>
    </row>
    <row r="64" spans="2:36" s="966" customFormat="1" ht="15" customHeight="1" x14ac:dyDescent="0.2">
      <c r="B64" s="976"/>
      <c r="C64" s="864"/>
      <c r="D64" s="864"/>
      <c r="E64" s="864"/>
      <c r="F64" s="864"/>
      <c r="G64" s="864"/>
      <c r="H64" s="864"/>
      <c r="I64" s="770"/>
      <c r="J64" s="768"/>
      <c r="K64" s="768"/>
      <c r="L64" s="768"/>
      <c r="M64" s="768"/>
      <c r="N64" s="768"/>
      <c r="O64" s="768"/>
      <c r="P64" s="768"/>
      <c r="Q64" s="768"/>
      <c r="R64" s="768"/>
      <c r="S64" s="768"/>
      <c r="T64" s="769"/>
      <c r="U64" s="978"/>
      <c r="V64" s="991"/>
      <c r="W64" s="991"/>
      <c r="X64" s="991"/>
      <c r="Y64" s="1005"/>
      <c r="Z64" s="1005"/>
      <c r="AA64" s="1005"/>
      <c r="AB64" s="1005"/>
      <c r="AC64" s="1005"/>
      <c r="AD64" s="1005"/>
      <c r="AE64" s="1005"/>
      <c r="AF64" s="1005"/>
      <c r="AG64" s="1005"/>
      <c r="AH64" s="1005"/>
      <c r="AI64" s="1005"/>
      <c r="AJ64" s="1005"/>
    </row>
    <row r="65" spans="2:36" s="966" customFormat="1" ht="24.95" customHeight="1" x14ac:dyDescent="0.2">
      <c r="B65" s="453" t="s">
        <v>882</v>
      </c>
      <c r="C65" s="860">
        <v>38037.061879801069</v>
      </c>
      <c r="D65" s="860">
        <v>88710.861035159905</v>
      </c>
      <c r="E65" s="860">
        <v>107279.47029512023</v>
      </c>
      <c r="F65" s="860">
        <v>96202.001786510911</v>
      </c>
      <c r="G65" s="860">
        <v>87540.969475347651</v>
      </c>
      <c r="H65" s="860">
        <v>79098.097029579425</v>
      </c>
      <c r="I65" s="773">
        <v>83196.918817484024</v>
      </c>
      <c r="J65" s="771">
        <v>83660.201737106036</v>
      </c>
      <c r="K65" s="771">
        <v>82535.08869277178</v>
      </c>
      <c r="L65" s="771">
        <v>81486.924024889973</v>
      </c>
      <c r="M65" s="771">
        <v>80759.020067431527</v>
      </c>
      <c r="N65" s="771">
        <v>86606.890489787067</v>
      </c>
      <c r="O65" s="771">
        <v>78947.766359716639</v>
      </c>
      <c r="P65" s="771">
        <v>78050.685965241093</v>
      </c>
      <c r="Q65" s="771">
        <v>78791.99421274678</v>
      </c>
      <c r="R65" s="771">
        <v>80866.470731712121</v>
      </c>
      <c r="S65" s="771">
        <v>80097.280552952521</v>
      </c>
      <c r="T65" s="772">
        <v>79098.097029579425</v>
      </c>
      <c r="U65" s="604" t="s">
        <v>5</v>
      </c>
      <c r="V65" s="991"/>
      <c r="W65" s="991"/>
      <c r="X65" s="991"/>
      <c r="Y65" s="1005"/>
      <c r="Z65" s="1005"/>
      <c r="AA65" s="1005"/>
      <c r="AB65" s="1005"/>
      <c r="AC65" s="1005"/>
      <c r="AD65" s="1005"/>
      <c r="AE65" s="1005"/>
      <c r="AF65" s="1005"/>
      <c r="AG65" s="1005"/>
      <c r="AH65" s="1005"/>
      <c r="AI65" s="1005"/>
      <c r="AJ65" s="1005"/>
    </row>
    <row r="66" spans="2:36" s="966" customFormat="1" ht="9" customHeight="1" x14ac:dyDescent="0.2">
      <c r="B66" s="976"/>
      <c r="C66" s="864"/>
      <c r="D66" s="864"/>
      <c r="E66" s="864"/>
      <c r="F66" s="864"/>
      <c r="G66" s="864"/>
      <c r="H66" s="864"/>
      <c r="I66" s="770"/>
      <c r="J66" s="768"/>
      <c r="K66" s="768"/>
      <c r="L66" s="768"/>
      <c r="M66" s="768"/>
      <c r="N66" s="768"/>
      <c r="O66" s="768"/>
      <c r="P66" s="768"/>
      <c r="Q66" s="768"/>
      <c r="R66" s="768"/>
      <c r="S66" s="768"/>
      <c r="T66" s="769"/>
      <c r="U66" s="978"/>
      <c r="V66" s="991"/>
      <c r="W66" s="991"/>
      <c r="X66" s="991"/>
      <c r="Y66" s="1005"/>
      <c r="Z66" s="1005"/>
      <c r="AA66" s="1005"/>
      <c r="AB66" s="1005"/>
      <c r="AC66" s="1005"/>
      <c r="AD66" s="1005"/>
      <c r="AE66" s="1005"/>
      <c r="AF66" s="1005"/>
      <c r="AG66" s="1005"/>
      <c r="AH66" s="1005"/>
      <c r="AI66" s="1005"/>
      <c r="AJ66" s="1005"/>
    </row>
    <row r="67" spans="2:36" s="966" customFormat="1" ht="24.95" customHeight="1" x14ac:dyDescent="0.2">
      <c r="B67" s="453" t="s">
        <v>712</v>
      </c>
      <c r="C67" s="860">
        <v>13181.570775009999</v>
      </c>
      <c r="D67" s="860">
        <v>20966.622949050001</v>
      </c>
      <c r="E67" s="860">
        <v>19074.010095849997</v>
      </c>
      <c r="F67" s="860">
        <v>809.33259735500008</v>
      </c>
      <c r="G67" s="860">
        <v>805.03692877000003</v>
      </c>
      <c r="H67" s="860">
        <v>569.33445383999992</v>
      </c>
      <c r="I67" s="773">
        <v>729.16584580000006</v>
      </c>
      <c r="J67" s="771">
        <v>365.20259863999996</v>
      </c>
      <c r="K67" s="771">
        <v>968.05158352000012</v>
      </c>
      <c r="L67" s="771">
        <v>1388.9571736899998</v>
      </c>
      <c r="M67" s="771">
        <v>1058.39636146</v>
      </c>
      <c r="N67" s="771">
        <v>1134.3834709600001</v>
      </c>
      <c r="O67" s="771">
        <v>482.84012579999995</v>
      </c>
      <c r="P67" s="771">
        <v>1247.5124202199997</v>
      </c>
      <c r="Q67" s="771">
        <v>1086.0976160199998</v>
      </c>
      <c r="R67" s="771">
        <v>627.54135136000002</v>
      </c>
      <c r="S67" s="771">
        <v>823.80075044</v>
      </c>
      <c r="T67" s="772">
        <v>569.33445383999992</v>
      </c>
      <c r="U67" s="604" t="s">
        <v>947</v>
      </c>
      <c r="V67" s="991"/>
      <c r="W67" s="991"/>
      <c r="X67" s="991"/>
      <c r="Y67" s="1005"/>
      <c r="Z67" s="1005"/>
      <c r="AA67" s="1005"/>
      <c r="AB67" s="1005"/>
      <c r="AC67" s="1005"/>
      <c r="AD67" s="1005"/>
      <c r="AE67" s="1005"/>
      <c r="AF67" s="1005"/>
      <c r="AG67" s="1005"/>
      <c r="AH67" s="1005"/>
      <c r="AI67" s="1005"/>
      <c r="AJ67" s="1005"/>
    </row>
    <row r="68" spans="2:36" s="966" customFormat="1" ht="7.5" customHeight="1" x14ac:dyDescent="0.2">
      <c r="B68" s="976"/>
      <c r="C68" s="864"/>
      <c r="D68" s="864"/>
      <c r="E68" s="864"/>
      <c r="F68" s="864"/>
      <c r="G68" s="864"/>
      <c r="H68" s="864"/>
      <c r="I68" s="770"/>
      <c r="J68" s="768"/>
      <c r="K68" s="768"/>
      <c r="L68" s="768"/>
      <c r="M68" s="768"/>
      <c r="N68" s="768"/>
      <c r="O68" s="768"/>
      <c r="P68" s="768"/>
      <c r="Q68" s="768"/>
      <c r="R68" s="768"/>
      <c r="S68" s="768"/>
      <c r="T68" s="769"/>
      <c r="U68" s="978"/>
      <c r="V68" s="991"/>
      <c r="W68" s="991"/>
      <c r="X68" s="991"/>
      <c r="Y68" s="1005"/>
      <c r="Z68" s="1005"/>
      <c r="AA68" s="1005"/>
      <c r="AB68" s="1005"/>
      <c r="AC68" s="1005"/>
      <c r="AD68" s="1005"/>
      <c r="AE68" s="1005"/>
      <c r="AF68" s="1005"/>
      <c r="AG68" s="1005"/>
      <c r="AH68" s="1005"/>
      <c r="AI68" s="1005"/>
      <c r="AJ68" s="1005"/>
    </row>
    <row r="69" spans="2:36" s="966" customFormat="1" ht="24.95" customHeight="1" x14ac:dyDescent="0.2">
      <c r="B69" s="453" t="s">
        <v>713</v>
      </c>
      <c r="C69" s="860">
        <v>104158.40741551619</v>
      </c>
      <c r="D69" s="860">
        <v>172777.10958852121</v>
      </c>
      <c r="E69" s="860">
        <v>271581.70370785368</v>
      </c>
      <c r="F69" s="860">
        <v>240980.23289838614</v>
      </c>
      <c r="G69" s="860">
        <v>246196.55713934562</v>
      </c>
      <c r="H69" s="860">
        <v>269287.99072594167</v>
      </c>
      <c r="I69" s="773">
        <v>247019.09454417389</v>
      </c>
      <c r="J69" s="771">
        <v>250498.01048227909</v>
      </c>
      <c r="K69" s="771">
        <v>250624.54057296662</v>
      </c>
      <c r="L69" s="771">
        <v>251894.9663564208</v>
      </c>
      <c r="M69" s="771">
        <v>252800.35039803429</v>
      </c>
      <c r="N69" s="771">
        <v>254044.81008077529</v>
      </c>
      <c r="O69" s="771">
        <v>259472.31499523425</v>
      </c>
      <c r="P69" s="771">
        <v>260293.66770425459</v>
      </c>
      <c r="Q69" s="771">
        <v>261620.3591378133</v>
      </c>
      <c r="R69" s="771">
        <v>266704.13599196426</v>
      </c>
      <c r="S69" s="771">
        <v>267923.06515912677</v>
      </c>
      <c r="T69" s="772">
        <v>269287.99072594167</v>
      </c>
      <c r="U69" s="604" t="s">
        <v>854</v>
      </c>
      <c r="V69" s="991"/>
      <c r="W69" s="991"/>
      <c r="X69" s="991"/>
      <c r="Y69" s="1005"/>
      <c r="Z69" s="1005"/>
      <c r="AA69" s="1005"/>
      <c r="AB69" s="1005"/>
      <c r="AC69" s="1005"/>
      <c r="AD69" s="1005"/>
      <c r="AE69" s="1005"/>
      <c r="AF69" s="1005"/>
      <c r="AG69" s="1005"/>
      <c r="AH69" s="1005"/>
      <c r="AI69" s="1005"/>
      <c r="AJ69" s="1005"/>
    </row>
    <row r="70" spans="2:36" s="966" customFormat="1" ht="6" customHeight="1" x14ac:dyDescent="0.2">
      <c r="B70" s="976"/>
      <c r="C70" s="864"/>
      <c r="D70" s="864"/>
      <c r="E70" s="864"/>
      <c r="F70" s="864"/>
      <c r="G70" s="864"/>
      <c r="H70" s="864"/>
      <c r="I70" s="770"/>
      <c r="J70" s="768"/>
      <c r="K70" s="768"/>
      <c r="L70" s="768"/>
      <c r="M70" s="768"/>
      <c r="N70" s="768"/>
      <c r="O70" s="768"/>
      <c r="P70" s="768"/>
      <c r="Q70" s="768"/>
      <c r="R70" s="768"/>
      <c r="S70" s="768"/>
      <c r="T70" s="769"/>
      <c r="U70" s="978"/>
      <c r="V70" s="991"/>
      <c r="W70" s="991"/>
      <c r="X70" s="991"/>
      <c r="Y70" s="1005"/>
      <c r="Z70" s="1005"/>
      <c r="AA70" s="1005"/>
      <c r="AB70" s="1005"/>
      <c r="AC70" s="1005"/>
      <c r="AD70" s="1005"/>
      <c r="AE70" s="1005"/>
      <c r="AF70" s="1005"/>
      <c r="AG70" s="1005"/>
      <c r="AH70" s="1005"/>
      <c r="AI70" s="1005"/>
      <c r="AJ70" s="1005"/>
    </row>
    <row r="71" spans="2:36" s="966" customFormat="1" ht="24.75" customHeight="1" x14ac:dyDescent="0.2">
      <c r="B71" s="453" t="s">
        <v>883</v>
      </c>
      <c r="C71" s="860">
        <v>102174.96545263479</v>
      </c>
      <c r="D71" s="860">
        <v>141088.83434680573</v>
      </c>
      <c r="E71" s="860">
        <v>188951.79609580463</v>
      </c>
      <c r="F71" s="860">
        <v>166892.66255297494</v>
      </c>
      <c r="G71" s="860">
        <v>175743.57402698309</v>
      </c>
      <c r="H71" s="860">
        <v>196329.2472184767</v>
      </c>
      <c r="I71" s="773">
        <v>177707.09923739787</v>
      </c>
      <c r="J71" s="771">
        <v>177539.69279469913</v>
      </c>
      <c r="K71" s="771">
        <v>179716.37071033914</v>
      </c>
      <c r="L71" s="771">
        <v>180852.05827067088</v>
      </c>
      <c r="M71" s="771">
        <v>184482.90465119525</v>
      </c>
      <c r="N71" s="771">
        <v>186581.2566472411</v>
      </c>
      <c r="O71" s="771">
        <v>184770.4756618315</v>
      </c>
      <c r="P71" s="771">
        <v>187347.83451667737</v>
      </c>
      <c r="Q71" s="771">
        <v>190728.52903052152</v>
      </c>
      <c r="R71" s="771">
        <v>189609.79787887016</v>
      </c>
      <c r="S71" s="771">
        <v>192140.29825319277</v>
      </c>
      <c r="T71" s="772">
        <v>196329.2472184767</v>
      </c>
      <c r="U71" s="604" t="s">
        <v>6</v>
      </c>
      <c r="V71" s="991"/>
      <c r="W71" s="991"/>
      <c r="X71" s="991"/>
      <c r="Y71" s="1005"/>
      <c r="Z71" s="1005"/>
      <c r="AA71" s="1005"/>
      <c r="AB71" s="1005"/>
      <c r="AC71" s="1005"/>
      <c r="AD71" s="1005"/>
      <c r="AE71" s="1005"/>
      <c r="AF71" s="1005"/>
      <c r="AG71" s="1005"/>
      <c r="AH71" s="1005"/>
      <c r="AI71" s="1005"/>
      <c r="AJ71" s="1005"/>
    </row>
    <row r="72" spans="2:36" s="1012" customFormat="1" ht="19.5" customHeight="1" thickBot="1" x14ac:dyDescent="0.25">
      <c r="B72" s="1006"/>
      <c r="C72" s="1671"/>
      <c r="D72" s="1671"/>
      <c r="E72" s="1671"/>
      <c r="F72" s="1671"/>
      <c r="G72" s="1671"/>
      <c r="H72" s="1671"/>
      <c r="I72" s="1007"/>
      <c r="J72" s="1008"/>
      <c r="K72" s="1008"/>
      <c r="L72" s="1008"/>
      <c r="M72" s="1008"/>
      <c r="N72" s="1008"/>
      <c r="O72" s="1008"/>
      <c r="P72" s="1008"/>
      <c r="Q72" s="1008"/>
      <c r="R72" s="1008"/>
      <c r="S72" s="1008"/>
      <c r="T72" s="1009"/>
      <c r="U72" s="1010"/>
      <c r="V72" s="1011"/>
      <c r="W72" s="1011"/>
      <c r="X72" s="1011"/>
      <c r="AJ72" s="1013"/>
    </row>
    <row r="73" spans="2:36" ht="8.25" customHeight="1" thickTop="1" x14ac:dyDescent="0.65">
      <c r="C73" s="276"/>
      <c r="D73" s="276"/>
      <c r="E73" s="276"/>
      <c r="F73" s="276"/>
      <c r="G73" s="276"/>
      <c r="H73" s="276"/>
      <c r="I73" s="276"/>
      <c r="J73" s="276"/>
      <c r="K73" s="276"/>
      <c r="L73" s="276"/>
      <c r="M73" s="276"/>
      <c r="N73" s="276"/>
      <c r="O73" s="276"/>
      <c r="P73" s="276"/>
      <c r="Q73" s="276"/>
      <c r="R73" s="276"/>
      <c r="S73" s="276"/>
      <c r="T73" s="276"/>
      <c r="V73" s="268"/>
      <c r="W73" s="268"/>
      <c r="X73" s="268"/>
    </row>
    <row r="74" spans="2:36" s="333" customFormat="1" ht="22.5" x14ac:dyDescent="0.5">
      <c r="B74" s="333" t="s">
        <v>1721</v>
      </c>
      <c r="U74" s="479" t="s">
        <v>1723</v>
      </c>
      <c r="V74" s="480"/>
    </row>
    <row r="75" spans="2:36" s="129" customFormat="1" ht="18.75" x14ac:dyDescent="0.45">
      <c r="B75" s="143"/>
    </row>
    <row r="76" spans="2:36" s="273" customFormat="1" ht="23.25" x14ac:dyDescent="0.5">
      <c r="C76" s="274"/>
      <c r="D76" s="274"/>
      <c r="E76" s="274"/>
      <c r="F76" s="274"/>
      <c r="G76" s="274"/>
      <c r="H76" s="274"/>
      <c r="I76" s="274"/>
      <c r="J76" s="274"/>
      <c r="K76" s="1571"/>
      <c r="L76" s="274"/>
      <c r="M76" s="274"/>
      <c r="N76" s="274"/>
      <c r="O76" s="274"/>
      <c r="P76" s="274"/>
      <c r="Q76" s="274"/>
      <c r="R76" s="274"/>
      <c r="S76" s="274"/>
      <c r="T76" s="274"/>
      <c r="U76" s="274"/>
      <c r="V76" s="274"/>
      <c r="W76" s="274"/>
      <c r="X76" s="274"/>
      <c r="Y76" s="274"/>
      <c r="Z76" s="274"/>
    </row>
    <row r="78" spans="2:36" x14ac:dyDescent="0.5">
      <c r="C78" s="274"/>
      <c r="D78" s="274"/>
      <c r="E78" s="274"/>
      <c r="F78" s="274"/>
      <c r="G78" s="274"/>
      <c r="H78" s="274"/>
      <c r="I78" s="274"/>
      <c r="J78" s="274"/>
      <c r="K78" s="274"/>
      <c r="L78" s="274"/>
      <c r="M78" s="274"/>
      <c r="N78" s="274"/>
      <c r="O78" s="274"/>
      <c r="P78" s="274"/>
      <c r="Q78" s="274"/>
      <c r="R78" s="274"/>
      <c r="S78" s="274"/>
      <c r="T78" s="274"/>
    </row>
    <row r="79" spans="2:36" x14ac:dyDescent="0.5">
      <c r="C79" s="277"/>
      <c r="D79" s="277"/>
      <c r="E79" s="277"/>
      <c r="F79" s="277"/>
      <c r="G79" s="277"/>
      <c r="H79" s="277"/>
      <c r="I79" s="277"/>
      <c r="J79" s="277"/>
      <c r="K79" s="277"/>
      <c r="L79" s="277"/>
      <c r="M79" s="277"/>
      <c r="N79" s="277"/>
      <c r="O79" s="277"/>
      <c r="P79" s="277"/>
      <c r="Q79" s="277"/>
      <c r="R79" s="277"/>
      <c r="S79" s="277"/>
      <c r="T79" s="277"/>
    </row>
    <row r="80" spans="2:36" ht="21.75" customHeight="1" x14ac:dyDescent="0.35">
      <c r="B80" s="275"/>
      <c r="C80" s="277"/>
      <c r="D80" s="277"/>
      <c r="E80" s="277"/>
      <c r="F80" s="277"/>
      <c r="G80" s="277"/>
      <c r="H80" s="277"/>
      <c r="I80" s="277"/>
      <c r="J80" s="277"/>
      <c r="K80" s="277"/>
      <c r="L80" s="277"/>
      <c r="M80" s="277"/>
      <c r="N80" s="277"/>
      <c r="O80" s="277"/>
      <c r="P80" s="277"/>
      <c r="Q80" s="277"/>
      <c r="R80" s="277"/>
      <c r="S80" s="277"/>
      <c r="T80" s="277"/>
      <c r="U80" s="275"/>
    </row>
    <row r="81" spans="2:21" ht="21.75" customHeight="1" x14ac:dyDescent="0.35">
      <c r="B81" s="275"/>
      <c r="C81" s="277"/>
      <c r="D81" s="277"/>
      <c r="E81" s="277"/>
      <c r="F81" s="277"/>
      <c r="G81" s="277"/>
      <c r="H81" s="277"/>
      <c r="I81" s="277"/>
      <c r="J81" s="277"/>
      <c r="K81" s="277"/>
      <c r="L81" s="277"/>
      <c r="M81" s="277"/>
      <c r="N81" s="277"/>
      <c r="O81" s="277"/>
      <c r="P81" s="277"/>
      <c r="Q81" s="277"/>
      <c r="R81" s="277"/>
      <c r="S81" s="277"/>
      <c r="T81" s="277"/>
      <c r="U81" s="275"/>
    </row>
    <row r="82" spans="2:21" ht="15" x14ac:dyDescent="0.35">
      <c r="B82" s="275"/>
      <c r="U82" s="275"/>
    </row>
    <row r="83" spans="2:21" ht="15" x14ac:dyDescent="0.35">
      <c r="B83" s="275"/>
      <c r="U83" s="275"/>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2022-01-10T08:14:19Z</cp:lastPrinted>
  <dcterms:created xsi:type="dcterms:W3CDTF">2003-10-27T16:49:11Z</dcterms:created>
  <dcterms:modified xsi:type="dcterms:W3CDTF">2022-01-31T11:48:21Z</dcterms:modified>
</cp:coreProperties>
</file>