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95" windowWidth="20730" windowHeight="699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'!$B$1:$E$27</definedName>
    <definedName name="_xlnm.Print_Area" localSheetId="20">'جدول 17'!$B$1:$U$24</definedName>
    <definedName name="_xlnm.Print_Area" localSheetId="21">'جدول 18'!$B$1:$I$79</definedName>
    <definedName name="_xlnm.Print_Area" localSheetId="23">'جدول 19'!$B$1:$I$46</definedName>
    <definedName name="_xlnm.Print_Area" localSheetId="24">'جدول 20 '!$B$1:$U$54</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'!$B$1:$I$78</definedName>
    <definedName name="_xlnm.Print_Area" localSheetId="8">'جدول 3'!$B$1:$U$75</definedName>
    <definedName name="_xlnm.Print_Area" localSheetId="35">'جدول 30 '!$B$1:$I$78</definedName>
    <definedName name="_xlnm.Print_Area" localSheetId="36">'جدول 31  '!$B$1:$U$68</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'!$B$1:$J$41</definedName>
    <definedName name="_xlnm.Print_Area" localSheetId="9">'جدول 4'!$B$1:$U$77</definedName>
    <definedName name="_xlnm.Print_Area" localSheetId="46">'جدول 40 '!$B$1:$I$70</definedName>
    <definedName name="_xlnm.Print_Area" localSheetId="47">'جدول 41 '!$B$1:$I$40</definedName>
    <definedName name="_xlnm.Print_Area" localSheetId="48">'جدول 42'!$B$1:$I$30</definedName>
    <definedName name="_xlnm.Print_Area" localSheetId="49">'جدول 43'!$B$1:$V$68</definedName>
    <definedName name="_xlnm.Print_Area" localSheetId="10">'جدول 5'!$B$1:$U$61</definedName>
    <definedName name="_xlnm.Print_Area" localSheetId="11">'جدول 6'!$B$1:$U$77</definedName>
    <definedName name="_xlnm.Print_Area" localSheetId="12">'جدول 7'!$B$1:$U$67</definedName>
    <definedName name="_xlnm.Print_Area" localSheetId="13">'جدول 8'!$B$1:$U$70</definedName>
    <definedName name="_xlnm.Print_Area" localSheetId="14">'جدول 9-10'!$B$1:$U$76</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<sst xmlns="http://schemas.openxmlformats.org/spreadsheetml/2006/main" count="4179" uniqueCount="1972">
  <si>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</si>
  <si>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</si>
  <si>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</si>
  <si>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</si>
  <si>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</si>
  <si>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</si>
  <si>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</si>
  <si>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</si>
  <si>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</si>
  <si>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</si>
  <si>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</si>
  <si>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</si>
  <si>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</si>
  <si>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</si>
  <si>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</si>
  <si>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</si>
  <si>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</si>
  <si>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</si>
  <si>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</si>
  <si>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</si>
  <si>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</si>
  <si>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</si>
  <si>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</si>
  <si>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</si>
  <si>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</si>
  <si>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</si>
  <si>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</si>
  <si>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</si>
  <si>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</si>
  <si>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</si>
  <si>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</si>
  <si>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</si>
  <si>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</si>
  <si>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</si>
  <si>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</si>
  <si>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</si>
  <si>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</si>
  <si>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</si>
  <si>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</si>
  <si>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</si>
  <si>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</si>
  <si>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</si>
  <si>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</si>
  <si>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</si>
  <si>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</si>
  <si>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</si>
  <si>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</si>
  <si>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</si>
  <si>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</si>
  <si>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</si>
  <si>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</si>
  <si>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</si>
  <si>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</si>
  <si>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</si>
  <si>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</si>
  <si>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</si>
  <si>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</si>
  <si>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</si>
  <si>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</si>
  <si>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</si>
  <si>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</si>
  <si>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</si>
  <si>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</si>
  <si>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</si>
  <si>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</si>
  <si>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</si>
  <si>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</si>
  <si>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</si>
  <si>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</si>
  <si>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</si>
  <si>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</si>
  <si>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</si>
  <si>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</si>
  <si>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</si>
  <si>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</si>
  <si>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</si>
  <si>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</si>
  <si>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</si>
  <si>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</si>
  <si>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</si>
  <si>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</si>
  <si>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</si>
  <si>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</si>
  <si>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</si>
  <si>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</si>
  <si>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</si>
  <si>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</si>
  <si>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</si>
  <si>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</si>
  <si>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</si>
  <si>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</si>
  <si>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</si>
  <si>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</si>
  <si>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</si>
  <si>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</si>
  <si>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</si>
  <si>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</si>
  <si>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</si>
  <si>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</si>
  <si>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</si>
  <si>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</si>
  <si>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</si>
  <si>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</si>
  <si>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</si>
  <si>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</si>
  <si>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</si>
  <si>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</si>
  <si>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</si>
  <si>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</si>
  <si>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</si>
  <si>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</si>
  <si>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</si>
  <si>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</si>
  <si>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</si>
  <si>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</si>
  <si>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</si>
  <si>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</si>
  <si>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</si>
  <si>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</si>
  <si>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</si>
  <si>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</si>
  <si>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</si>
  <si>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</si>
  <si>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</si>
  <si>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</si>
  <si>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</si>
  <si>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</si>
  <si>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</si>
  <si>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</si>
  <si>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</si>
  <si>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</si>
  <si>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</si>
  <si>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</si>
  <si>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</si>
  <si>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</si>
  <si>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</si>
  <si>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</si>
  <si>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</si>
  <si>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</si>
  <si>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</si>
  <si>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</si>
  <si>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</si>
  <si>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</si>
  <si>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</si>
  <si>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</si>
  <si>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</si>
  <si>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</si>
  <si>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</si>
  <si>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</si>
  <si>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</si>
  <si>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</si>
  <si>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</si>
  <si>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</si>
  <si>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</si>
  <si>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</si>
  <si>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</si>
  <si>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</si>
  <si>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</si>
  <si>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</si>
  <si>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</si>
  <si>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</si>
  <si>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</si>
  <si>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</si>
  <si>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</si>
  <si>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</si>
  <si>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</si>
  <si>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</si>
  <si>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</si>
  <si>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</si>
  <si>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</si>
  <si>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</si>
  <si>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</si>
  <si>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</si>
  <si>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</si>
  <si>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</si>
  <si>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</si>
  <si>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</si>
  <si>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</si>
  <si>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</si>
  <si>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</si>
  <si>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</si>
  <si>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</si>
  <si>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</si>
  <si>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</si>
  <si>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</si>
  <si>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</si>
  <si>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</si>
  <si>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</si>
  <si>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</si>
  <si>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</si>
  <si>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</si>
  <si>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</si>
  <si>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</si>
  <si>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</si>
  <si>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</si>
  <si>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</si>
  <si>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</si>
  <si>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</si>
  <si>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</si>
  <si>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</si>
  <si>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</si>
  <si>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</si>
  <si>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</si>
  <si>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</si>
  <si>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</si>
  <si>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</si>
  <si>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</si>
  <si>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</si>
  <si>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</si>
  <si>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</si>
  <si>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</si>
  <si>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</si>
  <si>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</si>
  <si>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</si>
  <si>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</si>
  <si>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</si>
  <si>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</si>
  <si>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</si>
  <si>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</si>
  <si>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</si>
  <si>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</si>
  <si>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</si>
  <si>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</si>
  <si>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</si>
  <si>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</si>
  <si>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</si>
  <si>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</si>
  <si>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</si>
  <si>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</si>
  <si>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</si>
  <si>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</si>
  <si>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</si>
  <si>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</si>
  <si>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</si>
  <si>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</si>
  <si>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</si>
  <si>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</si>
  <si>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</si>
  <si>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</si>
  <si>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</si>
  <si>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</si>
  <si>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</si>
  <si>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</si>
  <si>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</si>
  <si>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</si>
  <si>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</si>
  <si>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</si>
  <si>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</si>
  <si>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</si>
  <si>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</si>
  <si>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</si>
  <si>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</si>
  <si>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</si>
  <si>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</si>
  <si>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</si>
  <si>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</si>
  <si>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</si>
  <si>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</si>
  <si>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</si>
  <si>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</si>
  <si>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</si>
  <si>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</si>
  <si>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</si>
  <si>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</si>
  <si>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</si>
  <si>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</si>
  <si>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</si>
  <si>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</si>
  <si>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</si>
  <si>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</si>
  <si>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</si>
  <si>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</si>
  <si>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</si>
  <si>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</si>
  <si>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</si>
  <si>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</si>
  <si>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</si>
  <si>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</si>
  <si>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</si>
  <si>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</si>
  <si>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</si>
  <si>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</si>
  <si>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</si>
  <si>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</si>
  <si>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</si>
  <si>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</si>
  <si>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</si>
  <si>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</si>
  <si>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</si>
  <si>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</si>
  <si>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</si>
  <si>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</si>
  <si>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</si>
  <si>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</si>
  <si>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</si>
  <si>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</si>
  <si>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</si>
  <si>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</si>
  <si>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</si>
  <si>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</si>
  <si>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</si>
  <si>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</si>
  <si>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</si>
  <si>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</si>
  <si>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</si>
  <si>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</si>
  <si>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</si>
  <si>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</si>
  <si>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</si>
  <si>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</si>
  <si>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</si>
  <si>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</si>
  <si>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</si>
  <si>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</si>
  <si>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</si>
  <si>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</si>
  <si>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</si>
  <si>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</si>
  <si>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</si>
  <si>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</si>
  <si>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</si>
  <si>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</si>
  <si>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</si>
  <si>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</si>
  <si>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</si>
  <si>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</si>
  <si>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</si>
  <si>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</si>
  <si>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</si>
  <si>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</si>
  <si>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</si>
  <si>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</si>
  <si>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</si>
  <si>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</si>
  <si>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</si>
  <si>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</si>
  <si>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</si>
  <si>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</si>
  <si>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</si>
  <si>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</si>
  <si>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</si>
  <si>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</si>
  <si>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</si>
  <si>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</si>
  <si>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</si>
  <si>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</si>
  <si>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</si>
  <si>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</si>
  <si>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</si>
  <si>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</si>
  <si>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</si>
  <si>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</si>
  <si>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</si>
  <si>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</si>
  <si>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</si>
  <si>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</si>
  <si>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</si>
  <si>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</si>
  <si>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</si>
  <si>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</si>
  <si>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</si>
  <si>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</si>
  <si>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</si>
  <si>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</si>
  <si>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</si>
  <si>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</si>
  <si>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</si>
  <si>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</si>
  <si>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</si>
  <si>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</si>
  <si>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</si>
  <si>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</si>
  <si>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</si>
  <si>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</si>
  <si>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</si>
  <si>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</si>
  <si>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</si>
  <si>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</si>
  <si>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</si>
  <si>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</si>
  <si>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</si>
  <si>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</si>
  <si>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</si>
  <si>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</si>
  <si>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</si>
  <si>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</si>
  <si>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</si>
  <si>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</si>
  <si>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</si>
  <si>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</si>
  <si>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</si>
  <si>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</si>
  <si>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</si>
  <si>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</si>
  <si>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</si>
  <si>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</si>
  <si>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</si>
  <si>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</si>
  <si>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</si>
  <si>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</si>
  <si>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</si>
  <si>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</si>
  <si>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</si>
  <si>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</si>
  <si>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</si>
  <si>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</si>
  <si>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</si>
  <si>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</si>
  <si>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</si>
  <si>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</si>
  <si>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</si>
  <si>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</si>
  <si>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</si>
  <si>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</si>
  <si>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</si>
  <si>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</si>
  <si>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</si>
  <si>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</si>
  <si>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</si>
  <si>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</si>
  <si>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</si>
  <si>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</si>
  <si>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</si>
  <si>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</si>
  <si>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</si>
  <si>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</si>
  <si>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</si>
  <si>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</si>
  <si>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</si>
  <si>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</si>
  <si>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</si>
  <si>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</si>
  <si>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</si>
  <si>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</si>
  <si>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</si>
  <si>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</si>
  <si>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</si>
  <si>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</si>
  <si>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</si>
  <si>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</si>
  <si>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</si>
  <si>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</si>
  <si>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</si>
  <si>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</si>
  <si>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</si>
  <si>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</si>
  <si>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</si>
  <si>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</si>
  <si>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</si>
  <si>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</si>
  <si>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</si>
  <si>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</si>
  <si>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</si>
  <si>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</si>
  <si>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</si>
  <si>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</si>
  <si>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</si>
  <si>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</si>
  <si>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</si>
  <si>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</si>
  <si>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</si>
  <si>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</si>
  <si>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</si>
  <si>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</si>
  <si>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</si>
  <si>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</si>
  <si>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</si>
  <si>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</si>
  <si>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</si>
  <si>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</si>
  <si>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</si>
  <si>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</si>
  <si>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</si>
  <si>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</si>
  <si>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</si>
  <si>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</si>
  <si>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</si>
  <si>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</si>
  <si>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</si>
  <si>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</si>
  <si>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</si>
  <si>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</si>
  <si>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</si>
  <si>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</si>
  <si>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</si>
  <si>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</si>
  <si>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</si>
  <si>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</si>
  <si>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</si>
  <si>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</si>
  <si>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</si>
  <si>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</si>
  <si>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</si>
  <si>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</si>
  <si>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</si>
  <si>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</si>
  <si>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</si>
  <si>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</si>
  <si>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</si>
  <si>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</si>
  <si>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</si>
  <si>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</si>
  <si>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</si>
  <si>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</si>
  <si>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</si>
  <si>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</si>
  <si>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</si>
  <si>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</si>
  <si>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</si>
  <si>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</si>
  <si>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</si>
  <si>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</si>
  <si>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</si>
  <si>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</si>
  <si>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</si>
  <si>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</si>
  <si>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</si>
  <si>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</si>
  <si>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</si>
  <si>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</si>
  <si>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</si>
  <si>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</si>
  <si>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</si>
  <si>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</si>
  <si>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</si>
  <si>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</si>
  <si>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</si>
  <si>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</si>
  <si>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</si>
  <si>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</si>
  <si>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</si>
  <si>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</si>
  <si>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</si>
  <si>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</si>
  <si>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</si>
  <si>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</si>
  <si>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</si>
  <si>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</si>
  <si>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</si>
  <si>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</si>
  <si>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</si>
  <si>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</si>
  <si>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</si>
  <si>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</si>
  <si>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</si>
  <si>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</si>
  <si>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</si>
  <si>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</si>
  <si>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</si>
  <si>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</si>
  <si>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</si>
  <si>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</si>
  <si>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</si>
  <si>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</si>
  <si>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</si>
  <si>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</si>
  <si>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</si>
  <si>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</si>
  <si>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</si>
  <si>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</si>
  <si>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</si>
  <si>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</si>
  <si>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</si>
  <si>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</si>
  <si>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</si>
  <si>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</si>
  <si>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</si>
  <si>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</si>
  <si>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</si>
  <si>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</si>
  <si>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</si>
  <si>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</si>
  <si>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</si>
  <si>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</si>
  <si>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</si>
  <si>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</si>
  <si>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</si>
  <si>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</si>
  <si>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</si>
  <si>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</si>
  <si>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</si>
  <si>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</si>
  <si>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</si>
  <si>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</si>
  <si>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</si>
  <si>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</si>
  <si>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</si>
  <si>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</si>
  <si>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</si>
  <si>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</si>
  <si>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</si>
  <si>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</si>
  <si>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</si>
  <si>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</si>
  <si>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</si>
  <si>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</si>
  <si>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</si>
  <si>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</si>
  <si>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</si>
  <si>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</si>
  <si>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</si>
  <si>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</si>
  <si>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</si>
  <si>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</si>
  <si>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</si>
  <si>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</si>
  <si>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</si>
  <si>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</si>
  <si>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</si>
  <si>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</si>
  <si>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</si>
  <si>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</si>
  <si>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</si>
  <si>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</si>
  <si>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</si>
  <si>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</si>
  <si>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</si>
  <si>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</si>
  <si>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</si>
  <si>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</si>
  <si>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</si>
  <si>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</si>
  <si>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</si>
  <si>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</si>
  <si>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</si>
  <si>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</si>
  <si>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</si>
  <si>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</si>
  <si>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</si>
  <si>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</si>
  <si>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</si>
  <si>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</si>
  <si>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</si>
  <si>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</si>
  <si>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</si>
  <si>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</si>
  <si>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</si>
  <si>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</si>
  <si>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</si>
  <si>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</si>
  <si>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</si>
  <si>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</si>
  <si>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</si>
  <si>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</si>
  <si>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</si>
  <si>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</si>
  <si>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</si>
  <si>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</si>
  <si>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</si>
  <si>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</si>
  <si>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</si>
  <si>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</si>
  <si>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</si>
  <si>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</si>
  <si>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</si>
  <si>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</si>
  <si>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</si>
  <si>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</si>
  <si>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</si>
  <si>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</si>
  <si>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</si>
  <si>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</si>
  <si>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</si>
  <si>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</si>
  <si>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</si>
  <si>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</si>
  <si>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</si>
  <si>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</si>
  <si>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</si>
  <si>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</si>
  <si>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</si>
  <si>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</si>
  <si>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</si>
  <si>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</si>
  <si>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</si>
  <si>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</si>
  <si>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</si>
  <si>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</si>
  <si>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</si>
  <si>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</si>
  <si>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</si>
  <si>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</si>
  <si>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</si>
  <si>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</si>
  <si>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</si>
  <si>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</si>
  <si>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</si>
  <si>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</si>
  <si>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</si>
  <si>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</si>
  <si>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</si>
  <si>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</si>
  <si>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</si>
  <si>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</si>
  <si>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</si>
  <si>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</si>
  <si>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</si>
  <si>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</si>
  <si>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</si>
  <si>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</si>
  <si>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</si>
  <si>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</si>
  <si>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</si>
  <si>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</si>
  <si>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</si>
  <si>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</si>
  <si>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</si>
  <si>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</si>
  <si>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</si>
  <si>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</si>
  <si>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</si>
  <si>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</si>
  <si>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</si>
  <si>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</si>
  <si>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</si>
  <si>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</si>
  <si>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</si>
  <si>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</si>
  <si>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</si>
  <si>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</si>
  <si>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</si>
  <si>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</si>
  <si>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</si>
  <si>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</si>
  <si>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</si>
  <si>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</si>
  <si>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</si>
  <si>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</si>
  <si>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</si>
  <si>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</si>
  <si>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</si>
  <si>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</si>
  <si>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</si>
  <si>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</si>
  <si>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</si>
  <si>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</si>
  <si>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</si>
  <si>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</si>
  <si>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</si>
  <si>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</si>
  <si>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</si>
  <si>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</si>
  <si>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</si>
  <si>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</si>
  <si>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</si>
  <si>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</si>
  <si>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</si>
  <si>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</si>
  <si>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</si>
  <si>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</si>
  <si>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</si>
  <si>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</si>
  <si>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</si>
  <si>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</si>
  <si>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</si>
  <si>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</si>
  <si>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</si>
  <si>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</si>
  <si>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</si>
  <si>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</si>
  <si>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</si>
  <si>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</si>
  <si>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</si>
  <si>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</si>
  <si>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</si>
  <si>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</si>
  <si>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</si>
  <si>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</si>
  <si>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</si>
  <si>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</si>
  <si>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</si>
  <si>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</si>
  <si>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</si>
  <si>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</si>
  <si>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</si>
  <si>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</si>
  <si>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</si>
  <si>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</si>
  <si>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</si>
  <si>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</si>
  <si>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</si>
  <si>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</si>
  <si>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</si>
  <si>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</si>
  <si>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</si>
  <si>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</si>
  <si>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</si>
  <si>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</si>
  <si>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</si>
  <si>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</si>
  <si>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</si>
  <si>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</si>
  <si>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</si>
  <si>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</si>
  <si>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</si>
  <si>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</si>
  <si>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</si>
  <si>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</si>
  <si>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</si>
  <si>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</si>
  <si>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</si>
  <si>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</si>
  <si>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</si>
  <si>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</si>
  <si>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</si>
  <si>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</si>
  <si>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</si>
  <si>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</si>
  <si>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</si>
  <si>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</si>
  <si>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</si>
  <si>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</si>
  <si>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</si>
  <si>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</si>
  <si>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</si>
  <si>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</si>
  <si>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</si>
  <si>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</si>
  <si>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</si>
  <si>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</si>
  <si>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</si>
  <si>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</si>
  <si>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</si>
  <si>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</si>
  <si>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</si>
  <si>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</si>
  <si>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</si>
  <si>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</si>
  <si>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</si>
  <si>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</si>
  <si>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</si>
  <si>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</si>
  <si>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</si>
  <si>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</si>
  <si>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</si>
  <si>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</si>
  <si>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</si>
  <si>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</si>
  <si>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</si>
  <si>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</si>
  <si>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</si>
  <si>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</si>
  <si>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</si>
  <si>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</si>
  <si>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</si>
  <si>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</si>
  <si>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</si>
  <si>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</si>
  <si>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</si>
  <si>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</si>
  <si>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</si>
  <si>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</si>
  <si>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</si>
  <si>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</si>
  <si>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</si>
  <si>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</si>
  <si>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</si>
  <si>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</si>
  <si>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</si>
  <si>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</si>
  <si>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</si>
  <si>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</si>
  <si>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</si>
  <si>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</si>
  <si>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</si>
  <si>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</si>
  <si>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</si>
  <si>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</si>
  <si>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</si>
  <si>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</si>
  <si>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</si>
  <si>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</si>
  <si>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</si>
  <si>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</si>
  <si>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</si>
  <si>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</si>
  <si>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</si>
  <si>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</si>
  <si>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</si>
  <si>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</si>
  <si>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</si>
  <si>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</si>
  <si>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</si>
  <si>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</si>
  <si>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</si>
  <si>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</si>
  <si>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</si>
  <si>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</si>
  <si>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</si>
  <si>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</si>
  <si>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</si>
  <si>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</si>
  <si>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</si>
  <si>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</si>
  <si>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</si>
  <si>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</si>
  <si>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</si>
  <si>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</si>
  <si>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</si>
  <si>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</si>
  <si>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</si>
  <si>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</si>
  <si>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</si>
  <si>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</si>
  <si>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</si>
  <si>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</si>
  <si>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</si>
  <si>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</si>
  <si>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</si>
  <si>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</si>
  <si>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</si>
  <si>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</si>
  <si>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</si>
  <si>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</si>
  <si>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</si>
  <si>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</si>
  <si>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</si>
  <si>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</si>
  <si>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</si>
  <si>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</si>
  <si>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</si>
  <si>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</si>
  <si>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</si>
  <si>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</si>
  <si>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</si>
  <si>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</si>
  <si>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</si>
  <si>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</si>
  <si>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</si>
  <si>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</si>
  <si>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</si>
  <si>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</si>
  <si>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</si>
  <si>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</si>
  <si>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</si>
  <si>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</si>
  <si>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</si>
  <si>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</si>
  <si>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</si>
  <si>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</si>
  <si>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</si>
  <si>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</si>
  <si>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</si>
  <si>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</si>
  <si>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</si>
  <si>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</si>
  <si>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</si>
  <si>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</si>
  <si>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</si>
  <si>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</si>
  <si>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</si>
  <si>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</si>
  <si>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</si>
  <si>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</si>
  <si>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</si>
  <si>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</si>
  <si>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</si>
  <si>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</si>
  <si>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</si>
  <si>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</si>
  <si>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</si>
  <si>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</si>
  <si>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</si>
  <si>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</si>
  <si>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</si>
  <si>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</si>
  <si>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</si>
  <si>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</si>
  <si>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</si>
  <si>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</si>
  <si>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</si>
  <si>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</si>
  <si>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</si>
  <si>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</si>
  <si>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</si>
  <si>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</si>
  <si>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</si>
  <si>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</si>
  <si>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</si>
  <si>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</si>
  <si>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</si>
  <si>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</si>
  <si>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</si>
  <si>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</si>
  <si>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</si>
  <si>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</si>
  <si>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</si>
  <si>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</si>
  <si>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</si>
  <si>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</si>
  <si>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</si>
  <si>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</si>
  <si>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</si>
  <si>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</si>
  <si>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</si>
  <si>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</si>
  <si>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</si>
  <si>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</si>
  <si>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</si>
  <si>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</si>
  <si>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</si>
  <si>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</si>
  <si>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</si>
  <si>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</si>
  <si>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</si>
  <si>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</si>
  <si>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</si>
  <si>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</si>
  <si>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</si>
  <si>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</si>
  <si>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</si>
  <si>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</si>
  <si>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</si>
  <si>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</si>
  <si>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</si>
  <si>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</si>
  <si>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</si>
  <si>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</si>
  <si>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</si>
  <si>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</si>
  <si>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</si>
  <si>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</si>
  <si>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</si>
  <si>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</si>
  <si>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</si>
  <si>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</si>
  <si>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</si>
  <si>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</si>
  <si>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</si>
  <si>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</si>
  <si>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</si>
  <si>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</si>
  <si>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</si>
  <si>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</si>
  <si>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</si>
  <si>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</si>
  <si>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</si>
  <si>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</si>
  <si>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</si>
  <si>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</si>
  <si>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</si>
  <si>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</si>
  <si>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</si>
  <si>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</si>
  <si>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</si>
  <si>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</si>
  <si>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</si>
  <si>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</si>
  <si>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</si>
  <si>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</si>
  <si>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</si>
  <si>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</si>
  <si>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</si>
  <si>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</si>
  <si>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</si>
  <si>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</si>
  <si>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</si>
  <si>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</si>
  <si>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</si>
  <si>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</si>
  <si>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</si>
  <si>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</si>
  <si>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</si>
  <si>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</si>
  <si>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</si>
  <si>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</si>
  <si>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</si>
  <si>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</si>
  <si>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</si>
  <si>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</si>
  <si>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</si>
  <si>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</si>
  <si>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</si>
  <si>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</si>
  <si>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</si>
  <si>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</si>
  <si>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</si>
  <si>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</si>
  <si>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</si>
  <si>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</si>
  <si>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</si>
  <si>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</si>
  <si>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</si>
  <si>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</si>
  <si>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</si>
  <si>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</si>
  <si>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</si>
  <si>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</si>
  <si>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</si>
  <si>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</si>
  <si>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</si>
  <si>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</si>
  <si>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</si>
  <si>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</si>
  <si>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</si>
  <si>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</si>
  <si>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</si>
  <si>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</si>
  <si>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</si>
  <si>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</si>
  <si>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</si>
  <si>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</si>
  <si>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</si>
  <si>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</si>
  <si>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</si>
  <si>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</si>
  <si>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</si>
  <si>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</si>
  <si>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</si>
  <si>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</si>
  <si>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</si>
  <si>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</si>
  <si>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</si>
  <si>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</si>
  <si>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</si>
  <si>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</si>
  <si>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</si>
  <si>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</si>
  <si>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</si>
  <si>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</si>
  <si>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</si>
  <si>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</si>
  <si>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</si>
  <si>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</si>
  <si>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</si>
  <si>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</si>
  <si>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</si>
  <si>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</si>
  <si>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</si>
  <si>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</si>
  <si>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</si>
  <si>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</si>
  <si>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</si>
  <si>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</si>
  <si>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</si>
  <si>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</si>
  <si>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</si>
  <si>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</si>
  <si>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</si>
  <si>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</si>
  <si>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</si>
  <si>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</si>
  <si>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</si>
  <si>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</si>
  <si>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</si>
  <si>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</si>
  <si>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</si>
  <si>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</si>
  <si>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</si>
  <si>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</si>
  <si>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</si>
  <si>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</si>
  <si>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</si>
  <si>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</si>
  <si>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</si>
  <si>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</si>
  <si>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</si>
  <si>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</si>
  <si>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</si>
  <si>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</si>
  <si>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</si>
  <si>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</si>
  <si>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</si>
  <si>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</si>
  <si>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</si>
  <si>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</si>
  <si>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</si>
  <si>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</si>
  <si>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</si>
  <si>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</si>
  <si>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</si>
  <si>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</si>
  <si>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</si>
  <si>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</si>
  <si>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</si>
  <si>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</si>
  <si>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</si>
  <si>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</si>
  <si>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</si>
  <si>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</si>
  <si>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</si>
  <si>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</si>
  <si>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</si>
  <si>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</si>
  <si>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</si>
  <si>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</si>
  <si>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</si>
  <si>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</si>
  <si>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</si>
  <si>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</si>
  <si>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</si>
  <si>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</si>
  <si>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</si>
  <si>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</si>
  <si>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</si>
  <si>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</si>
  <si>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</si>
  <si>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</si>
  <si>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</si>
  <si>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</si>
  <si>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</si>
  <si>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</si>
  <si>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</si>
  <si>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</si>
  <si>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</si>
  <si>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</si>
  <si>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</si>
  <si>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</si>
  <si>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</si>
  <si>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</si>
  <si>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</si>
  <si>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</si>
  <si>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</si>
  <si>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</si>
  <si>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</si>
  <si>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</si>
  <si>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</si>
  <si>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</si>
  <si>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</si>
  <si>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</si>
  <si>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</si>
  <si>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</si>
  <si>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</si>
  <si>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</si>
  <si>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</si>
  <si>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</si>
  <si>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</si>
  <si>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</si>
  <si>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</si>
  <si>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</si>
  <si>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</si>
  <si>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</si>
  <si>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</si>
  <si>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</si>
  <si>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</si>
  <si>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</si>
  <si>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</si>
  <si>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</si>
  <si>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</si>
  <si>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</si>
  <si>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</si>
  <si>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</si>
  <si>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</si>
  <si>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</si>
  <si>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</si>
  <si>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</si>
  <si>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</si>
  <si>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</si>
  <si>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</si>
  <si>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</si>
  <si>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</si>
  <si>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</si>
  <si>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</si>
  <si>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</si>
  <si>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</si>
  <si>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</si>
  <si>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</si>
  <si>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</si>
  <si>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</si>
  <si>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</si>
  <si>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</si>
  <si>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</si>
  <si>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</si>
  <si>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</si>
  <si>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</si>
  <si>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</si>
  <si>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</si>
  <si>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</si>
  <si>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</si>
  <si>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</si>
  <si>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</si>
  <si>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</si>
  <si>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</si>
  <si>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</si>
  <si>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</si>
  <si>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</si>
  <si>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</si>
  <si>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</si>
  <si>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</si>
  <si>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</si>
  <si>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</si>
  <si>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</si>
  <si>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</si>
  <si>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</si>
  <si>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</si>
  <si>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</si>
  <si>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</si>
  <si>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</si>
  <si>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</si>
  <si>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</si>
  <si>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</si>
  <si>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</si>
  <si>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</si>
  <si>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</si>
  <si>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</si>
  <si>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</si>
  <si>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</si>
  <si>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</si>
  <si>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</si>
  <si>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</si>
  <si>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</si>
  <si>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</si>
  <si>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</si>
  <si>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</si>
  <si>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</si>
  <si>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</si>
  <si>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</si>
  <si>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</si>
  <si>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</si>
  <si>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</si>
  <si>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</si>
  <si>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</si>
  <si>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</si>
  <si>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</si>
  <si>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</si>
  <si>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</si>
  <si>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</si>
  <si>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</si>
  <si>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</si>
  <si>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</si>
  <si>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</si>
  <si>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</si>
  <si>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</si>
  <si>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</si>
  <si>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</si>
  <si>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</si>
  <si>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</si>
  <si>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</si>
  <si>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</si>
  <si>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</si>
  <si>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</si>
  <si>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</si>
  <si>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</si>
  <si>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</si>
  <si>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</si>
  <si>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</si>
  <si>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</si>
  <si>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</si>
  <si>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</si>
  <si>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</si>
  <si>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</si>
  <si>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</si>
  <si>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</si>
  <si>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</si>
  <si>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</si>
  <si>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</si>
  <si>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</si>
  <si>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</si>
  <si>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</si>
  <si>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</si>
  <si>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</si>
  <si>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</si>
  <si>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</si>
  <si>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</si>
  <si>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</si>
  <si>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</si>
  <si>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</si>
  <si>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</si>
  <si>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</si>
  <si>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</si>
  <si>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</si>
  <si>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</si>
  <si>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</si>
  <si>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</si>
  <si>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</si>
  <si>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</si>
  <si>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</si>
  <si>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</si>
  <si>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</si>
  <si>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</si>
  <si>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</si>
  <si>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</si>
  <si>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</si>
  <si>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</si>
  <si>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</si>
  <si>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</si>
  <si>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</si>
  <si>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</si>
  <si>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</si>
  <si>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</si>
  <si>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</si>
  <si>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</si>
  <si>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</si>
  <si>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</si>
  <si>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</si>
  <si>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</si>
  <si>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</si>
  <si>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</si>
  <si>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</si>
  <si>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</si>
  <si>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</si>
  <si>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</si>
  <si>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</si>
  <si>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</si>
  <si>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</si>
  <si>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</si>
  <si>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</si>
  <si>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</si>
  <si>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</si>
  <si>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</si>
  <si>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</si>
  <si>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</si>
  <si>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</si>
  <si>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</si>
  <si>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</si>
  <si>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</si>
  <si>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</si>
  <si>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</si>
  <si>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</si>
  <si>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</si>
  <si>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</si>
  <si>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</si>
  <si>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</si>
  <si>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</si>
  <si>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</si>
  <si>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</si>
  <si>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</si>
  <si>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</si>
  <si>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</si>
  <si>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</si>
  <si>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</si>
  <si>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</si>
  <si>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</si>
  <si>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</si>
  <si>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</si>
  <si>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</si>
  <si>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</si>
  <si>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</si>
  <si>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</si>
  <si>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</si>
  <si>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</si>
  <si>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</si>
  <si>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</si>
  <si>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</si>
  <si>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</si>
  <si>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</si>
  <si>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</si>
  <si>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</si>
  <si>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</si>
  <si>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</si>
  <si>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</si>
  <si>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</si>
  <si>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</si>
  <si>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</si>
  <si>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</si>
  <si>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</si>
  <si>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</si>
  <si>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</si>
  <si>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</si>
  <si>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</si>
  <si>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</si>
  <si>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</si>
  <si>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</si>
  <si>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</si>
  <si>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</si>
  <si>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</si>
  <si>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</si>
  <si>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</si>
  <si>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</si>
  <si>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</si>
  <si>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</si>
  <si>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</si>
  <si>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</si>
  <si>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</si>
  <si>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</si>
  <si>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</si>
  <si>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</si>
  <si>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</si>
  <si>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</si>
  <si>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</si>
  <si>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</si>
  <si>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</si>
  <si>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</si>
  <si>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</si>
  <si>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</si>
  <si>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</si>
  <si>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</si>
  <si>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</si>
  <si>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</si>
  <si>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</si>
  <si>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</si>
  <si>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</si>
  <si>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</si>
  <si>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</si>
  <si>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</si>
  <si>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</si>
  <si>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</si>
  <si>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</si>
  <si>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</si>
  <si>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</si>
  <si>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</si>
  <si>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</si>
  <si>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</si>
  <si>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</si>
  <si>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</si>
  <si>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</si>
  <si>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</si>
  <si>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</si>
  <si>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</si>
  <si>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</si>
  <si>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</si>
  <si>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</si>
  <si>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</si>
  <si>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</si>
  <si>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</si>
  <si>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</si>
  <si>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</si>
  <si>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</si>
  <si>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</si>
  <si>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</si>
  <si>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</si>
  <si>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</si>
  <si>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</si>
  <si>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</si>
  <si>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</si>
  <si>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</si>
  <si>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</si>
  <si>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</si>
  <si>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</si>
  <si>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</si>
  <si>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</si>
  <si>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</si>
  <si>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</si>
  <si>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</si>
  <si>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</si>
  <si>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</si>
  <si>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</si>
  <si>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</si>
  <si>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</si>
  <si>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</si>
  <si>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</si>
  <si>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</si>
  <si>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</si>
  <si>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</si>
  <si>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</si>
  <si>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</si>
  <si>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</si>
  <si>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</si>
  <si>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</si>
  <si>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</si>
  <si>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</si>
  <si>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</si>
  <si>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</si>
  <si>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</si>
  <si>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</si>
  <si>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</si>
  <si>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</si>
  <si>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</si>
  <si>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</si>
  <si>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</si>
  <si>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</si>
  <si>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</si>
  <si>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</si>
  <si>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</si>
  <si>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</si>
  <si>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</si>
  <si>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</si>
  <si>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</si>
  <si>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</si>
  <si>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</si>
  <si>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</si>
  <si>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</si>
  <si>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</si>
  <si>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</si>
  <si>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</si>
  <si>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</si>
  <si>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</si>
  <si>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</si>
  <si>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</si>
  <si>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</si>
  <si>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</si>
  <si>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</si>
  <si>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</si>
  <si>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</si>
  <si>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</si>
  <si>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</si>
  <si>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</si>
  <si>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</si>
  <si>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</si>
  <si>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</si>
  <si>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</si>
  <si>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</si>
  <si>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</si>
  <si>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</si>
  <si>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</si>
  <si>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</si>
  <si>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</si>
  <si>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</si>
  <si>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</si>
  <si>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</si>
  <si>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</si>
  <si>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</si>
  <si>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</si>
  <si>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</si>
  <si>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</si>
  <si>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</si>
  <si>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</si>
  <si>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</si>
  <si>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</si>
  <si>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</si>
  <si>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</si>
  <si>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</si>
  <si>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</si>
  <si>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</si>
  <si>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</si>
  <si>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</si>
  <si>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</si>
  <si>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</si>
  <si>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</si>
  <si>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</si>
  <si>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</si>
  <si>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</si>
  <si>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</si>
  <si>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</si>
  <si>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</si>
  <si>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</si>
  <si>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</si>
  <si>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</si>
  <si>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</si>
  <si>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</si>
  <si>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</si>
  <si>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</si>
  <si>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</si>
  <si>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</si>
  <si>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</si>
  <si>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</si>
  <si>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</si>
  <si>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</si>
  <si>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</si>
  <si>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</si>
  <si>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</si>
  <si>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</si>
  <si>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</si>
  <si>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</si>
  <si>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</si>
  <si>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</si>
  <si>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</si>
  <si>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</si>
  <si>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</si>
  <si>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</si>
  <si>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</si>
  <si>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</si>
  <si>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</si>
  <si>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</si>
  <si>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</si>
  <si>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</si>
  <si>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</si>
  <si>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</si>
  <si>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</si>
  <si>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</si>
  <si>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</si>
  <si>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</si>
  <si>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</si>
  <si>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</si>
  <si>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</si>
  <si>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</si>
  <si>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</si>
  <si>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</si>
  <si>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</si>
  <si>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</si>
  <si>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</si>
  <si>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</si>
  <si>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</si>
  <si>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</si>
  <si>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</si>
  <si>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</si>
  <si>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</si>
  <si>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</si>
  <si>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</si>
  <si>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</si>
  <si>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</si>
  <si>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</si>
  <si>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</si>
  <si>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</si>
  <si>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</si>
  <si>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</si>
  <si>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</si>
  <si>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</si>
  <si>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</si>
  <si>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</si>
  <si>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</si>
  <si>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</si>
  <si>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</si>
  <si>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</si>
  <si>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</si>
  <si>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</si>
  <si>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</si>
  <si>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</si>
  <si>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</si>
  <si>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</si>
  <si>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</si>
  <si>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</si>
  <si>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</si>
  <si>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</si>
  <si>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</si>
  <si>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</si>
  <si>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</si>
  <si>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</si>
  <si>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</si>
  <si>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</si>
  <si>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</si>
  <si>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</si>
  <si>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</si>
  <si>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</si>
  <si>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</si>
  <si>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</si>
  <si>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</si>
  <si>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</si>
  <si>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</si>
  <si>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</si>
  <si>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</si>
  <si>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</si>
  <si>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</si>
  <si>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</si>
  <si>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</si>
  <si>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</si>
  <si>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</si>
  <si>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</si>
  <si>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</si>
  <si>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</si>
  <si>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</si>
  <si>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</si>
  <si>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</si>
  <si>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</si>
  <si>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</si>
  <si>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</si>
  <si>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</si>
  <si>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</si>
  <si>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</si>
  <si>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</si>
  <si>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</si>
  <si>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</si>
  <si>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</si>
  <si>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</si>
  <si>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</si>
  <si>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</si>
  <si>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</si>
  <si>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</si>
  <si>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</si>
  <si>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</si>
  <si>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</si>
  <si>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</si>
  <si>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</si>
  <si>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</si>
  <si>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</si>
  <si>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</si>
  <si>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</si>
  <si>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</si>
  <si>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</si>
  <si>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</si>
  <si>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</si>
  <si>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</si>
  <si>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</si>
  <si>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</si>
  <si>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</si>
  <si>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</si>
  <si>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</si>
  <si>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</si>
  <si>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</si>
  <si>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</si>
  <si>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</si>
  <si>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</si>
  <si>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</si>
  <si>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</si>
  <si>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</si>
  <si>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</si>
  <si>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</si>
  <si>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</si>
  <si>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</si>
  <si>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</si>
  <si>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</si>
  <si>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</si>
  <si>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</si>
  <si>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</si>
  <si>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</si>
  <si>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</si>
  <si>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</si>
  <si>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</si>
  <si>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</si>
  <si>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</si>
  <si>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</si>
  <si>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</si>
  <si>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</si>
  <si>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</si>
  <si>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</si>
  <si>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</si>
  <si>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</si>
  <si>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</si>
  <si>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</si>
  <si>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</si>
  <si>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</si>
  <si>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</si>
  <si>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</si>
  <si>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</si>
  <si>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</si>
  <si>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</si>
  <si>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</si>
  <si>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</si>
  <si>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</si>
  <si>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</si>
  <si>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</si>
  <si>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</si>
  <si>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</si>
  <si>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</si>
  <si>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</si>
  <si>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</si>
  <si>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</si>
  <si>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</si>
  <si>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</si>
  <si>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</si>
  <si>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</si>
  <si>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</si>
  <si>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</si>
  <si>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</si>
  <si>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</si>
  <si>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</si>
  <si>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</si>
  <si>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</si>
  <si>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</si>
  <si>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</si>
  <si>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</si>
  <si>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</si>
  <si>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</si>
  <si>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</si>
  <si>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</si>
  <si>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</si>
  <si>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</si>
  <si>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</si>
  <si>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</si>
  <si>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</si>
  <si>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</si>
  <si>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</si>
  <si>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</si>
  <si>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</si>
  <si>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</si>
  <si>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</si>
  <si>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</si>
  <si>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</si>
  <si>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</si>
  <si>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</si>
  <si>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</si>
  <si>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</si>
  <si>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</si>
  <si>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</si>
  <si>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</si>
  <si>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</si>
  <si>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</si>
  <si>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</si>
  <si>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</si>
  <si>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</si>
  <si>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</si>
  <si>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</si>
  <si>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</si>
  <si>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</si>
  <si>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</si>
  <si>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</si>
  <si>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</si>
  <si>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</si>
  <si>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</si>
  <si>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</si>
  <si>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</si>
  <si>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</si>
  <si>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</si>
  <si>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</si>
  <si>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</si>
  <si>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</si>
  <si>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</si>
  <si>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</si>
  <si>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</si>
  <si>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</si>
  <si>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</si>
  <si>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</si>
  <si>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</si>
  <si>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</si>
  <si>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</si>
  <si>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</si>
  <si>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</si>
  <si>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</si>
  <si>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</si>
  <si>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</si>
  <si>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</si>
  <si>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</si>
  <si>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</si>
  <si>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</si>
  <si>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</si>
  <si>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</si>
  <si>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المصدر: سوق دمشق للأوراق المالية.</t>
  </si>
  <si>
    <t>2013</t>
  </si>
  <si>
    <t>*تم الاعتماد على بيانات السنة السابقة.</t>
  </si>
  <si>
    <t>*They have adopted the last year data.</t>
  </si>
  <si>
    <t>بنك الشام</t>
  </si>
  <si>
    <t>بنك البركة -سورية</t>
  </si>
  <si>
    <t>2014</t>
  </si>
  <si>
    <t>2015P</t>
  </si>
  <si>
    <t>2015</t>
  </si>
  <si>
    <t>2016P</t>
  </si>
  <si>
    <t>2016</t>
  </si>
  <si>
    <t>*Share Turnover is calculated by dividing the traded share`s value by its Market value.</t>
  </si>
  <si>
    <t>2017**</t>
  </si>
  <si>
    <t>** لا تتضمن بيانات الفروع في كل من محافظة درعا، ادلب، دير الزور، والرقة.</t>
  </si>
  <si>
    <t>**the year of 2017 does not include the Data of Branches in each from Daraa, Idleb, Dier Alzore and Al-Raqa.</t>
  </si>
  <si>
    <t>2017</t>
  </si>
  <si>
    <t>بنغلادش</t>
  </si>
  <si>
    <t>Bangladesh</t>
  </si>
  <si>
    <t>السنة: 2018</t>
  </si>
  <si>
    <t>* تم تقدير عدد السكان من عام 2014 ولغاية 2018 وفق سيناريوهات محددة من قبل الفريق المشكّل لتقدير عدد السكان.</t>
  </si>
  <si>
    <t xml:space="preserve">*The population from 2014 till 2018 had been estimated by specific scenarios from the team formed to estimate the population.  </t>
  </si>
  <si>
    <t>قروض                                                         Loans</t>
  </si>
  <si>
    <t>الودائع لأجل 1 أشهر</t>
  </si>
  <si>
    <t>Time Deposits 1 month</t>
  </si>
  <si>
    <t>مساوية لمعدل الفائدة على الوديعة لآجل 6 أشهر</t>
  </si>
  <si>
    <t>equal to the interest rate of Time Deposits for 6 months</t>
  </si>
  <si>
    <t>ودائع التوفير للأطفال</t>
  </si>
  <si>
    <t>مساوية لمعدل الفائدة على الوديعة لآجل 9 أشهر</t>
  </si>
  <si>
    <t>Saving Deposits for children</t>
  </si>
  <si>
    <t>equal to the interest rate of Time Deposits for 9 months</t>
  </si>
  <si>
    <t>المصدر: مصرف سورية المركزي، قرار مجلس النقد والتسليف رقم 91/م ن/ب1 تاريخ 2018/7/5.</t>
  </si>
  <si>
    <t>Source: The Central Bank of Syria, According to the resolution No. /91 /issued by CMC, 5/7/2018.</t>
  </si>
  <si>
    <t>2018**</t>
  </si>
  <si>
    <t>*بيانات غرفة التقاص للفترة (2013-2016) تشمل بيانات فرع دمشق فقط، وبدءً من عام 2017 تم إضافة بيانات جميع فروع مصرف سورية المركزي في المحافظات.</t>
  </si>
  <si>
    <t>*Clearance Room Statistics (2013-2016) were included just Damascus's Branch,from 2017 we were added all Branches of Central Bank of Syria.</t>
  </si>
  <si>
    <t>شركة سيريتل موبايل تيليكوم</t>
  </si>
  <si>
    <t>Syriatel</t>
  </si>
  <si>
    <t>المصدر: سوق دمشق للأوراق المالية .</t>
  </si>
  <si>
    <t>*الشركات المدرجة في السوق النظامية والموازية وتمثل الوضع القائم لغاية 2018/12/31.</t>
  </si>
  <si>
    <t>*Companies listed in Regular and Parallel Market as in 31/12/2018.</t>
  </si>
  <si>
    <t xml:space="preserve">قطاع الاتصالات </t>
  </si>
  <si>
    <t>Telecommunication sector</t>
  </si>
  <si>
    <t>2018</t>
  </si>
  <si>
    <t xml:space="preserve">* سعر الصرف المستخدم في التحويل يعادل 104.64، 167.73، 269.21، 461.56، 507.95 و435.79 للأعوام 2013، 2014، 2015، 2016، 2017 و2018 على التوالي.  </t>
  </si>
  <si>
    <t xml:space="preserve">*Exchange rates used in conversion is: 104.64, 167.73, 269.21, 461.56, 507.95 and 435.79 for years 2013, 2014, 2015, 2016, 2017 and 2018 on Sequence. </t>
  </si>
  <si>
    <t>العريضة</t>
  </si>
  <si>
    <t>الدبوسية</t>
  </si>
  <si>
    <t>Al-Arrida</t>
  </si>
  <si>
    <t>Dabbosieh</t>
  </si>
  <si>
    <t xml:space="preserve">  Year: 2018</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</si>
  <si>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</si>
  <si>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</si>
  <si>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</si>
  <si>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Table No. (7): Distribution of the Private Banks and Microfinance Institutions</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</si>
  <si>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</si>
  <si>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</si>
  <si>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التسهيلات الائتمانية*</t>
  </si>
  <si>
    <t>التسهيلات الائتمانية حسب النشاط الاقتصادي *</t>
  </si>
  <si>
    <t>التسهيلات الائتمانية حسب النشاط الاقتصادي*</t>
  </si>
  <si>
    <t>التسهيلات الائتمانية حسب نوع التسهيل الائتماني*</t>
  </si>
  <si>
    <t>By Economic Activity*</t>
  </si>
  <si>
    <t>By Type of Credit*</t>
  </si>
  <si>
    <t>Credit by Banks*</t>
  </si>
  <si>
    <t>* لا تتضمن التسهيلات الائتمانية الممنوحة للحكومة المركزية.</t>
  </si>
  <si>
    <t>*Credit to the Central Government are not included.</t>
  </si>
  <si>
    <t>الجدول رقم (9): توزيع التسهيلات الائتمانية الممنوحة من المصارف الخاصة ومؤسسات التمويل الصغير حسب الجهة المقترضة ونوع العملة والآجال</t>
  </si>
  <si>
    <t>Table No. (9): Distribution of the Private Banks and Microfinance Institutions Credit according to Sectors and Currency and Terms</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</si>
  <si>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</si>
  <si>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</si>
  <si>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</si>
  <si>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</si>
  <si>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</si>
  <si>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</si>
  <si>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</si>
  <si>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</si>
  <si>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</si>
  <si>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</si>
  <si>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</si>
  <si>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 </t>
  </si>
  <si>
    <t xml:space="preserve"> Retail Price Indices </t>
  </si>
  <si>
    <t xml:space="preserve"> Time Deposits</t>
  </si>
  <si>
    <t>تسعة أشهر</t>
  </si>
  <si>
    <t>9-Month</t>
  </si>
  <si>
    <t xml:space="preserve"> Retail Price Indices</t>
  </si>
  <si>
    <t>الجدول رقم (43): الأرقام القياسية لأسعار التجزئة</t>
  </si>
  <si>
    <t>Table No. (43):  Retail Price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</si>
</sst>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4">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2004">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9" xfId="4" applyFont="1" applyFill="1" applyBorder="1" applyAlignment="1">
      <alignment horizontal="center" vertical="center"/>
    </xf>
    <xf numFmtId="0" fontId="14" fillId="2" borderId="60" xfId="4" applyFont="1" applyFill="1" applyBorder="1"/>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alignment horizontal="center" vertical="center"/>
    </xf>
    <xf numFmtId="0" fontId="14" fillId="2" borderId="63" xfId="4" applyFont="1" applyFill="1" applyBorder="1" applyAlignment="1"/>
    <xf numFmtId="0" fontId="14" fillId="2" borderId="63" xfId="4" applyFont="1" applyFill="1" applyBorder="1" applyAlignment="1">
      <alignment horizontal="center" vertical="center"/>
    </xf>
    <xf numFmtId="0" fontId="14" fillId="2" borderId="64" xfId="4" applyFont="1" applyFill="1" applyBorder="1" applyAlignment="1">
      <alignment horizontal="center" vertical="center"/>
    </xf>
    <xf numFmtId="0" fontId="17" fillId="0" borderId="0" xfId="4" applyFont="1" applyFill="1"/>
    <xf numFmtId="0" fontId="17" fillId="0" borderId="62" xfId="4" applyFont="1" applyFill="1" applyBorder="1" applyAlignment="1">
      <alignment horizontal="center" vertical="center"/>
    </xf>
    <xf numFmtId="0" fontId="17" fillId="0" borderId="63" xfId="4" applyFont="1" applyFill="1" applyBorder="1" applyAlignment="1">
      <alignment horizontal="right" readingOrder="2"/>
    </xf>
    <xf numFmtId="0" fontId="17" fillId="0" borderId="63" xfId="4" applyFont="1" applyFill="1" applyBorder="1" applyAlignment="1">
      <alignment horizontal="center" vertical="center"/>
    </xf>
    <xf numFmtId="0" fontId="17" fillId="0" borderId="63" xfId="4" applyFont="1" applyFill="1" applyBorder="1" applyAlignment="1"/>
    <xf numFmtId="0" fontId="16" fillId="0" borderId="64" xfId="4" applyFont="1" applyFill="1" applyBorder="1" applyAlignment="1">
      <alignment horizontal="center" vertical="center"/>
    </xf>
    <xf numFmtId="0" fontId="14" fillId="0" borderId="68" xfId="0" applyFont="1" applyFill="1" applyBorder="1" applyAlignment="1">
      <alignment horizontal="center" vertical="center"/>
    </xf>
    <xf numFmtId="0" fontId="15" fillId="0" borderId="69" xfId="0" applyFont="1" applyFill="1" applyBorder="1" applyAlignment="1">
      <alignment horizontal="right"/>
    </xf>
    <xf numFmtId="0" fontId="14" fillId="0" borderId="69" xfId="0" applyFont="1" applyFill="1" applyBorder="1" applyAlignment="1">
      <alignment horizontal="center" vertical="center"/>
    </xf>
    <xf numFmtId="0" fontId="14" fillId="0" borderId="69" xfId="0" applyFont="1" applyFill="1" applyBorder="1" applyAlignment="1">
      <alignment horizontal="right"/>
    </xf>
    <xf numFmtId="0" fontId="14" fillId="0" borderId="70"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7"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8"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5"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2" xfId="0" applyFont="1" applyFill="1" applyBorder="1"/>
    <xf numFmtId="0" fontId="20" fillId="0" borderId="36"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7"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2" xfId="0" quotePrefix="1" applyNumberFormat="1" applyFont="1" applyFill="1" applyBorder="1" applyAlignment="1">
      <alignment horizontal="right" indent="1"/>
    </xf>
    <xf numFmtId="1" fontId="17" fillId="0" borderId="36"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5" xfId="4" applyFont="1" applyFill="1" applyBorder="1" applyAlignment="1">
      <alignment horizontal="center" vertical="center"/>
    </xf>
    <xf numFmtId="0" fontId="11" fillId="0" borderId="66" xfId="4" applyFont="1" applyFill="1" applyBorder="1" applyAlignment="1">
      <alignment readingOrder="2"/>
    </xf>
    <xf numFmtId="49" fontId="11" fillId="0" borderId="66" xfId="4" applyNumberFormat="1" applyFont="1" applyFill="1" applyBorder="1" applyAlignment="1">
      <alignment horizontal="center" vertical="center" readingOrder="1"/>
    </xf>
    <xf numFmtId="0" fontId="11" fillId="0" borderId="66" xfId="12" applyFont="1" applyFill="1" applyBorder="1" applyAlignment="1">
      <alignment horizontal="left" readingOrder="1"/>
    </xf>
    <xf numFmtId="0" fontId="11" fillId="0" borderId="67" xfId="4" applyFont="1" applyFill="1" applyBorder="1" applyAlignment="1">
      <alignment horizontal="center" vertical="center"/>
    </xf>
    <xf numFmtId="0" fontId="11" fillId="0" borderId="0" xfId="4" applyFont="1" applyFill="1"/>
    <xf numFmtId="0" fontId="12" fillId="0" borderId="65" xfId="4" applyFont="1" applyFill="1" applyBorder="1" applyAlignment="1">
      <alignment horizontal="center" vertical="center"/>
    </xf>
    <xf numFmtId="49" fontId="12" fillId="0" borderId="66" xfId="22" applyNumberFormat="1" applyFont="1" applyFill="1" applyBorder="1" applyAlignment="1" applyProtection="1">
      <alignment horizontal="center" vertical="center" readingOrder="1"/>
    </xf>
    <xf numFmtId="0" fontId="12" fillId="0" borderId="66" xfId="12" applyFont="1" applyFill="1" applyBorder="1" applyAlignment="1">
      <alignment horizontal="left" readingOrder="1"/>
    </xf>
    <xf numFmtId="0" fontId="12" fillId="0" borderId="67" xfId="4" applyFont="1" applyFill="1" applyBorder="1" applyAlignment="1">
      <alignment horizontal="center" vertical="center"/>
    </xf>
    <xf numFmtId="0" fontId="12" fillId="0" borderId="66" xfId="4" applyFont="1" applyFill="1" applyBorder="1" applyAlignment="1">
      <alignment vertical="center" readingOrder="2"/>
    </xf>
    <xf numFmtId="0" fontId="12" fillId="0" borderId="66" xfId="4" applyFont="1" applyFill="1" applyBorder="1" applyAlignment="1">
      <alignment horizontal="left" readingOrder="1"/>
    </xf>
    <xf numFmtId="49" fontId="12" fillId="0" borderId="65" xfId="4" applyNumberFormat="1" applyFont="1" applyFill="1" applyBorder="1" applyAlignment="1">
      <alignment horizontal="center" vertical="center"/>
    </xf>
    <xf numFmtId="49" fontId="12" fillId="0" borderId="67" xfId="4" applyNumberFormat="1" applyFont="1" applyFill="1" applyBorder="1" applyAlignment="1">
      <alignment horizontal="center" vertical="center"/>
    </xf>
    <xf numFmtId="0" fontId="12" fillId="0" borderId="66" xfId="12" applyFont="1" applyFill="1" applyBorder="1" applyAlignment="1">
      <alignment horizontal="left" vertical="top" wrapText="1" readingOrder="1"/>
    </xf>
    <xf numFmtId="0" fontId="12" fillId="0" borderId="66" xfId="4" applyFont="1" applyFill="1" applyBorder="1" applyAlignment="1">
      <alignment readingOrder="2"/>
    </xf>
    <xf numFmtId="0" fontId="12" fillId="0" borderId="66" xfId="4" applyFont="1" applyFill="1" applyBorder="1" applyAlignment="1">
      <alignment horizontal="left" vertical="center"/>
    </xf>
    <xf numFmtId="0" fontId="11" fillId="0" borderId="66" xfId="4" applyFont="1" applyFill="1" applyBorder="1" applyAlignment="1">
      <alignment horizontal="left" vertical="center"/>
    </xf>
    <xf numFmtId="0" fontId="12" fillId="0" borderId="66" xfId="4" applyFont="1" applyFill="1" applyBorder="1" applyAlignment="1">
      <alignment horizontal="left"/>
    </xf>
    <xf numFmtId="0" fontId="12" fillId="0" borderId="66"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5" xfId="12" applyFont="1" applyFill="1" applyBorder="1"/>
    <xf numFmtId="0" fontId="32" fillId="0" borderId="46" xfId="12" applyFont="1" applyFill="1" applyBorder="1"/>
    <xf numFmtId="167" fontId="32" fillId="0" borderId="46"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6"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5"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5" xfId="0" applyNumberFormat="1" applyFont="1" applyFill="1" applyBorder="1" applyAlignment="1">
      <alignment horizontal="right"/>
    </xf>
    <xf numFmtId="1" fontId="33" fillId="0" borderId="48" xfId="0" applyNumberFormat="1" applyFont="1" applyFill="1" applyBorder="1" applyAlignment="1">
      <alignment horizontal="right"/>
    </xf>
    <xf numFmtId="1" fontId="33" fillId="0" borderId="55" xfId="0" applyNumberFormat="1" applyFont="1" applyFill="1" applyBorder="1" applyAlignment="1">
      <alignment horizontal="right"/>
    </xf>
    <xf numFmtId="1" fontId="33" fillId="0" borderId="58" xfId="0" applyNumberFormat="1" applyFont="1" applyFill="1" applyBorder="1" applyAlignment="1">
      <alignment horizontal="right"/>
    </xf>
    <xf numFmtId="0" fontId="32" fillId="0" borderId="9" xfId="0" applyFont="1" applyFill="1" applyBorder="1"/>
    <xf numFmtId="0" fontId="32" fillId="0" borderId="74" xfId="0" applyFont="1" applyFill="1" applyBorder="1"/>
    <xf numFmtId="1" fontId="32" fillId="0" borderId="45"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5" xfId="1" applyNumberFormat="1" applyFont="1" applyFill="1" applyBorder="1" applyAlignment="1">
      <alignment horizontal="right" vertical="center"/>
    </xf>
    <xf numFmtId="177" fontId="32" fillId="0" borderId="46"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5" xfId="1" applyNumberFormat="1" applyFont="1" applyFill="1" applyBorder="1" applyAlignment="1">
      <alignment horizontal="right" vertical="center"/>
    </xf>
    <xf numFmtId="0" fontId="17" fillId="2" borderId="55"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92"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4" xfId="0" applyFont="1" applyFill="1" applyBorder="1" applyAlignment="1">
      <alignment horizontal="center" vertical="center"/>
    </xf>
    <xf numFmtId="0" fontId="33" fillId="0" borderId="24" xfId="0" applyFont="1" applyFill="1" applyBorder="1" applyAlignment="1">
      <alignment horizontal="center"/>
    </xf>
    <xf numFmtId="0" fontId="33" fillId="0" borderId="43" xfId="0" applyFont="1" applyFill="1" applyBorder="1" applyAlignment="1">
      <alignment horizontal="center"/>
    </xf>
    <xf numFmtId="0" fontId="33" fillId="0" borderId="82" xfId="0" applyFont="1" applyFill="1" applyBorder="1" applyAlignment="1">
      <alignment horizontal="center"/>
    </xf>
    <xf numFmtId="0" fontId="28" fillId="0" borderId="82"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6" xfId="0" applyNumberFormat="1" applyFont="1" applyFill="1" applyBorder="1" applyAlignment="1"/>
    <xf numFmtId="0" fontId="33" fillId="0" borderId="8" xfId="0" applyFont="1" applyFill="1" applyBorder="1" applyAlignment="1">
      <alignment horizontal="center"/>
    </xf>
    <xf numFmtId="0" fontId="33" fillId="0" borderId="45" xfId="0" applyFont="1" applyFill="1" applyBorder="1" applyAlignment="1">
      <alignment horizontal="center"/>
    </xf>
    <xf numFmtId="0" fontId="33" fillId="0" borderId="46" xfId="0" applyFont="1" applyFill="1" applyBorder="1" applyAlignment="1">
      <alignment horizontal="center"/>
    </xf>
    <xf numFmtId="0" fontId="33" fillId="0" borderId="15" xfId="0" applyFont="1" applyFill="1" applyBorder="1" applyAlignment="1">
      <alignment horizontal="center"/>
    </xf>
    <xf numFmtId="0" fontId="32" fillId="0" borderId="36" xfId="0" applyFont="1" applyFill="1" applyBorder="1" applyAlignment="1">
      <alignment horizontal="right" indent="1"/>
    </xf>
    <xf numFmtId="0" fontId="32" fillId="0" borderId="37" xfId="0" applyFont="1" applyFill="1" applyBorder="1" applyAlignment="1">
      <alignment horizontal="right" indent="1"/>
    </xf>
    <xf numFmtId="0" fontId="48" fillId="0" borderId="37" xfId="0" applyFont="1" applyFill="1" applyBorder="1" applyAlignment="1">
      <alignment horizontal="right" indent="1"/>
    </xf>
    <xf numFmtId="0" fontId="32" fillId="0" borderId="24" xfId="0" applyFont="1" applyFill="1" applyBorder="1"/>
    <xf numFmtId="0" fontId="32" fillId="0" borderId="43" xfId="0" applyFont="1" applyFill="1" applyBorder="1"/>
    <xf numFmtId="0" fontId="32" fillId="0" borderId="82" xfId="0" applyFont="1" applyFill="1" applyBorder="1"/>
    <xf numFmtId="0" fontId="48" fillId="0" borderId="82"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5" xfId="1" applyNumberFormat="1" applyFont="1" applyFill="1" applyBorder="1" applyAlignment="1">
      <alignment horizontal="right" indent="1"/>
    </xf>
    <xf numFmtId="177" fontId="33" fillId="0" borderId="46" xfId="1" applyNumberFormat="1" applyFont="1" applyFill="1" applyBorder="1" applyAlignment="1">
      <alignment horizontal="right" indent="1"/>
    </xf>
    <xf numFmtId="3" fontId="33" fillId="0" borderId="46"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5" xfId="0" applyNumberFormat="1" applyFont="1" applyFill="1" applyBorder="1" applyAlignment="1">
      <alignment horizontal="right" indent="1"/>
    </xf>
    <xf numFmtId="1" fontId="32" fillId="0" borderId="48" xfId="0" applyNumberFormat="1" applyFont="1" applyFill="1" applyBorder="1" applyAlignment="1">
      <alignment horizontal="right" indent="1"/>
    </xf>
    <xf numFmtId="1" fontId="32" fillId="0" borderId="56"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5" xfId="6" applyNumberFormat="1" applyFont="1" applyFill="1" applyBorder="1" applyAlignment="1">
      <alignment horizontal="right"/>
    </xf>
    <xf numFmtId="1" fontId="33" fillId="0" borderId="45" xfId="6" applyNumberFormat="1" applyFont="1" applyFill="1" applyBorder="1" applyAlignment="1">
      <alignment horizontal="right" vertical="center"/>
    </xf>
    <xf numFmtId="1" fontId="33" fillId="0" borderId="55" xfId="6" applyNumberFormat="1" applyFont="1" applyFill="1" applyBorder="1" applyAlignment="1">
      <alignment horizontal="right"/>
    </xf>
    <xf numFmtId="1" fontId="33" fillId="0" borderId="48"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5"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6" xfId="0" applyFont="1" applyFill="1" applyBorder="1"/>
    <xf numFmtId="0" fontId="33" fillId="0" borderId="0" xfId="0" applyFont="1" applyFill="1" applyBorder="1" applyAlignment="1">
      <alignment horizontal="right" indent="1"/>
    </xf>
    <xf numFmtId="1" fontId="33" fillId="0" borderId="46"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5" xfId="5" applyFont="1" applyFill="1" applyBorder="1" applyAlignment="1">
      <alignment horizontal="center"/>
    </xf>
    <xf numFmtId="0" fontId="33" fillId="0" borderId="55" xfId="5" applyFont="1" applyFill="1" applyBorder="1" applyAlignment="1">
      <alignment horizontal="center"/>
    </xf>
    <xf numFmtId="0" fontId="33" fillId="0" borderId="48" xfId="5" applyFont="1" applyFill="1" applyBorder="1" applyAlignment="1">
      <alignment horizontal="center"/>
    </xf>
    <xf numFmtId="0" fontId="33" fillId="0" borderId="58"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5" xfId="0" applyNumberFormat="1" applyFont="1" applyFill="1" applyBorder="1" applyAlignment="1">
      <alignment horizontal="center"/>
    </xf>
    <xf numFmtId="1" fontId="33" fillId="0" borderId="48" xfId="0" applyNumberFormat="1" applyFont="1" applyFill="1" applyBorder="1" applyAlignment="1">
      <alignment horizontal="center"/>
    </xf>
    <xf numFmtId="1" fontId="33" fillId="0" borderId="55" xfId="0" applyNumberFormat="1" applyFont="1" applyFill="1" applyBorder="1" applyAlignment="1">
      <alignment horizontal="center"/>
    </xf>
    <xf numFmtId="1" fontId="33" fillId="0" borderId="56"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5"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5"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7"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5" xfId="8" applyFont="1" applyFill="1" applyBorder="1" applyAlignment="1">
      <alignment horizontal="right" indent="1"/>
    </xf>
    <xf numFmtId="0" fontId="32" fillId="0" borderId="45" xfId="8" applyFont="1" applyFill="1" applyBorder="1"/>
    <xf numFmtId="0" fontId="32" fillId="0" borderId="48" xfId="8" applyFont="1" applyFill="1" applyBorder="1"/>
    <xf numFmtId="0" fontId="32" fillId="0" borderId="55" xfId="8" applyFont="1" applyFill="1" applyBorder="1"/>
    <xf numFmtId="0" fontId="32" fillId="0" borderId="56"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6"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5" xfId="6" applyNumberFormat="1" applyFont="1" applyFill="1" applyBorder="1" applyAlignment="1">
      <alignment horizontal="right"/>
    </xf>
    <xf numFmtId="1" fontId="33" fillId="0" borderId="34"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6" xfId="21" applyFont="1" applyFill="1" applyBorder="1" applyAlignment="1">
      <alignment horizontal="right" indent="1"/>
    </xf>
    <xf numFmtId="0" fontId="32" fillId="0" borderId="78" xfId="21" applyFont="1" applyFill="1" applyBorder="1" applyAlignment="1">
      <alignment horizontal="right" indent="1"/>
    </xf>
    <xf numFmtId="0" fontId="32" fillId="0" borderId="49" xfId="21" applyFont="1" applyFill="1" applyBorder="1" applyAlignment="1">
      <alignment horizontal="right" indent="1"/>
    </xf>
    <xf numFmtId="0" fontId="32" fillId="0" borderId="57" xfId="21" applyFont="1" applyFill="1" applyBorder="1" applyAlignment="1">
      <alignment horizontal="right" indent="1"/>
    </xf>
    <xf numFmtId="0" fontId="32" fillId="0" borderId="42" xfId="21" applyFont="1" applyFill="1" applyBorder="1" applyAlignment="1">
      <alignment horizontal="right" indent="1"/>
    </xf>
    <xf numFmtId="0" fontId="32" fillId="0" borderId="74"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5"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3" xfId="13" applyFont="1" applyFill="1" applyBorder="1" applyAlignment="1">
      <alignment horizontal="center"/>
    </xf>
    <xf numFmtId="0" fontId="33" fillId="0" borderId="17" xfId="13" applyFont="1" applyFill="1" applyBorder="1" applyAlignment="1">
      <alignment horizontal="center"/>
    </xf>
    <xf numFmtId="0" fontId="11" fillId="2" borderId="45" xfId="13" applyFont="1" applyFill="1" applyBorder="1" applyAlignment="1">
      <alignment horizontal="center" vertical="center"/>
    </xf>
    <xf numFmtId="2" fontId="11" fillId="2" borderId="45"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applyAlignment="1">
      <alignment horizontal="center"/>
    </xf>
    <xf numFmtId="0" fontId="50" fillId="2" borderId="45" xfId="0" applyFont="1" applyFill="1" applyBorder="1" applyAlignment="1">
      <alignment horizontal="center"/>
    </xf>
    <xf numFmtId="0" fontId="47" fillId="0" borderId="9" xfId="11" applyFont="1" applyFill="1" applyBorder="1" applyAlignment="1">
      <alignment horizontal="righ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50" xfId="4" applyFont="1" applyFill="1" applyBorder="1" applyAlignment="1">
      <alignment horizontal="right"/>
    </xf>
    <xf numFmtId="0" fontId="33" fillId="0" borderId="78" xfId="4" applyFont="1" applyFill="1" applyBorder="1" applyAlignment="1">
      <alignment horizontal="right"/>
    </xf>
    <xf numFmtId="0" fontId="33" fillId="0" borderId="49" xfId="4" applyFont="1" applyFill="1" applyBorder="1" applyAlignment="1">
      <alignment horizontal="right"/>
    </xf>
    <xf numFmtId="0" fontId="33" fillId="0" borderId="57" xfId="4" applyFont="1" applyFill="1" applyBorder="1" applyAlignment="1">
      <alignment horizontal="right"/>
    </xf>
    <xf numFmtId="0" fontId="33" fillId="0" borderId="74"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49" fontId="32" fillId="0" borderId="15" xfId="1" applyNumberFormat="1" applyFont="1" applyFill="1" applyBorder="1" applyAlignment="1">
      <alignment horizontal="left" vertical="center" indent="1"/>
    </xf>
    <xf numFmtId="0" fontId="32" fillId="0" borderId="45" xfId="0" applyFont="1" applyFill="1" applyBorder="1" applyAlignment="1">
      <alignment horizontal="right" indent="2"/>
    </xf>
    <xf numFmtId="0" fontId="32" fillId="0" borderId="46" xfId="0" applyFont="1" applyFill="1" applyBorder="1" applyAlignment="1">
      <alignment horizontal="right" indent="2"/>
    </xf>
    <xf numFmtId="0" fontId="39" fillId="0" borderId="0" xfId="0" applyFont="1" applyFill="1" applyBorder="1" applyAlignment="1">
      <alignment horizontal="right" readingOrder="2"/>
    </xf>
    <xf numFmtId="0" fontId="33" fillId="0" borderId="45" xfId="0" applyFont="1" applyFill="1" applyBorder="1" applyAlignment="1">
      <alignment horizontal="right" indent="1"/>
    </xf>
    <xf numFmtId="0" fontId="33" fillId="0" borderId="32" xfId="0" applyFont="1" applyFill="1" applyBorder="1" applyAlignment="1">
      <alignment horizontal="center" vertical="center"/>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7" xfId="0" applyNumberFormat="1" applyFont="1" applyFill="1" applyBorder="1" applyAlignment="1"/>
    <xf numFmtId="0" fontId="33" fillId="0" borderId="25" xfId="0" applyFont="1" applyFill="1" applyBorder="1"/>
    <xf numFmtId="1" fontId="33" fillId="0" borderId="45"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5"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6"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5" xfId="1" quotePrefix="1" applyNumberFormat="1" applyFont="1" applyFill="1" applyBorder="1" applyAlignment="1">
      <alignment horizontal="right" vertical="center"/>
    </xf>
    <xf numFmtId="177" fontId="32" fillId="0" borderId="46"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46"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5" xfId="1" quotePrefix="1" applyNumberFormat="1" applyFont="1" applyFill="1" applyBorder="1" applyAlignment="1">
      <alignment vertical="center"/>
    </xf>
    <xf numFmtId="177" fontId="33" fillId="0" borderId="46"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9"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6" xfId="1" applyNumberFormat="1" applyFont="1" applyFill="1" applyBorder="1" applyAlignment="1">
      <alignment horizontal="right" vertical="center"/>
    </xf>
    <xf numFmtId="0" fontId="32" fillId="0" borderId="45" xfId="0" applyFont="1" applyFill="1" applyBorder="1" applyAlignment="1">
      <alignment vertical="center"/>
    </xf>
    <xf numFmtId="0" fontId="32" fillId="0" borderId="46" xfId="0" applyFont="1" applyFill="1" applyBorder="1" applyAlignment="1">
      <alignment vertical="center"/>
    </xf>
    <xf numFmtId="0" fontId="33" fillId="0" borderId="21" xfId="0" applyFont="1" applyFill="1" applyBorder="1" applyAlignment="1">
      <alignment horizontal="right" vertical="center" indent="1"/>
    </xf>
    <xf numFmtId="0" fontId="33" fillId="0" borderId="29"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6" xfId="0" applyNumberFormat="1" applyFont="1" applyFill="1" applyBorder="1" applyAlignment="1">
      <alignment vertical="center"/>
    </xf>
    <xf numFmtId="168" fontId="32" fillId="0" borderId="46" xfId="0" applyNumberFormat="1" applyFont="1" applyFill="1" applyBorder="1" applyAlignment="1">
      <alignment vertical="center"/>
    </xf>
    <xf numFmtId="177" fontId="32" fillId="0" borderId="45" xfId="1" applyNumberFormat="1" applyFont="1" applyFill="1" applyBorder="1" applyAlignment="1">
      <alignment vertical="center"/>
    </xf>
    <xf numFmtId="177" fontId="32" fillId="0" borderId="46"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5" xfId="1" applyNumberFormat="1" applyFont="1" applyFill="1" applyBorder="1" applyAlignment="1">
      <alignment horizontal="center" vertical="top"/>
    </xf>
    <xf numFmtId="3" fontId="33" fillId="0" borderId="46"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5" xfId="1" applyNumberFormat="1" applyFont="1" applyFill="1" applyBorder="1" applyAlignment="1">
      <alignment horizontal="right" vertical="center" readingOrder="1"/>
    </xf>
    <xf numFmtId="3" fontId="32" fillId="0" borderId="46"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5" xfId="1" applyNumberFormat="1" applyFont="1" applyFill="1" applyBorder="1" applyAlignment="1">
      <alignment horizontal="right" vertical="center" readingOrder="1"/>
    </xf>
    <xf numFmtId="3" fontId="33" fillId="0" borderId="46"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5"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5" xfId="0" applyNumberFormat="1" applyFont="1" applyFill="1" applyBorder="1" applyAlignment="1">
      <alignment horizontal="center" vertical="center"/>
    </xf>
    <xf numFmtId="1" fontId="33" fillId="0" borderId="46"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5"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36"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2" xfId="1" applyNumberFormat="1" applyFont="1" applyFill="1" applyBorder="1" applyAlignment="1">
      <alignment horizontal="right" indent="2"/>
    </xf>
    <xf numFmtId="177" fontId="33" fillId="0" borderId="36"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5" xfId="1" applyNumberFormat="1" applyFont="1" applyFill="1" applyBorder="1" applyAlignment="1">
      <alignment horizontal="center"/>
    </xf>
    <xf numFmtId="3" fontId="33" fillId="0" borderId="42" xfId="1" quotePrefix="1" applyNumberFormat="1" applyFont="1" applyFill="1" applyBorder="1" applyAlignment="1">
      <alignment horizontal="right" indent="1"/>
    </xf>
    <xf numFmtId="3" fontId="33" fillId="0" borderId="36"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2" xfId="1" applyNumberFormat="1" applyFont="1" applyFill="1" applyBorder="1" applyAlignment="1">
      <alignment horizontal="right" vertical="center" indent="1"/>
    </xf>
    <xf numFmtId="177" fontId="32" fillId="0" borderId="36"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5" xfId="0" applyFont="1" applyFill="1" applyBorder="1" applyAlignment="1">
      <alignment horizontal="center" vertical="top"/>
    </xf>
    <xf numFmtId="0" fontId="33" fillId="0" borderId="45"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3"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8" xfId="4" applyFont="1" applyFill="1" applyBorder="1"/>
    <xf numFmtId="0" fontId="33" fillId="0" borderId="56" xfId="4" applyFont="1" applyFill="1" applyBorder="1"/>
    <xf numFmtId="0" fontId="33" fillId="0" borderId="45" xfId="4" applyFont="1" applyFill="1" applyBorder="1"/>
    <xf numFmtId="0" fontId="33" fillId="0" borderId="55"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2" xfId="4" applyFont="1" applyFill="1" applyBorder="1" applyAlignment="1">
      <alignment horizontal="center" vertical="center"/>
    </xf>
    <xf numFmtId="0" fontId="32" fillId="2" borderId="63" xfId="4" applyFont="1" applyFill="1" applyBorder="1" applyAlignment="1">
      <alignment horizontal="center" vertical="center"/>
    </xf>
    <xf numFmtId="0" fontId="32" fillId="2" borderId="63" xfId="4" applyFont="1" applyFill="1" applyBorder="1" applyAlignment="1">
      <alignment horizontal="center"/>
    </xf>
    <xf numFmtId="0" fontId="32" fillId="2" borderId="64" xfId="4" applyFont="1" applyFill="1" applyBorder="1" applyAlignment="1">
      <alignment horizontal="center" vertical="center"/>
    </xf>
    <xf numFmtId="0" fontId="33" fillId="2" borderId="71" xfId="4" applyFont="1" applyFill="1" applyBorder="1" applyAlignment="1">
      <alignment horizontal="center" vertical="center"/>
    </xf>
    <xf numFmtId="0" fontId="33" fillId="2" borderId="72" xfId="4" applyFont="1" applyFill="1" applyBorder="1" applyAlignment="1"/>
    <xf numFmtId="0" fontId="32" fillId="2" borderId="72" xfId="4" applyFont="1" applyFill="1" applyBorder="1" applyAlignment="1">
      <alignment horizontal="center" vertical="center"/>
    </xf>
    <xf numFmtId="0" fontId="32" fillId="2" borderId="73" xfId="4" applyFont="1" applyFill="1" applyBorder="1" applyAlignment="1">
      <alignment horizontal="center" vertical="center"/>
    </xf>
    <xf numFmtId="0" fontId="32" fillId="0" borderId="45" xfId="12" applyFont="1" applyFill="1" applyBorder="1" applyAlignment="1">
      <alignment vertical="center"/>
    </xf>
    <xf numFmtId="179" fontId="32" fillId="0" borderId="46" xfId="14" applyNumberFormat="1" applyFont="1" applyFill="1" applyBorder="1" applyAlignment="1">
      <alignment vertical="center"/>
    </xf>
    <xf numFmtId="0" fontId="32" fillId="0" borderId="46"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6" fillId="0" borderId="74"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5"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6"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6"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5" xfId="1" applyNumberFormat="1" applyFont="1" applyFill="1" applyBorder="1" applyAlignment="1">
      <alignment vertical="top"/>
    </xf>
    <xf numFmtId="177" fontId="33" fillId="0" borderId="45" xfId="1" applyNumberFormat="1" applyFont="1" applyFill="1" applyBorder="1" applyAlignment="1">
      <alignment vertical="top"/>
    </xf>
    <xf numFmtId="1" fontId="16" fillId="0" borderId="0" xfId="0" applyNumberFormat="1" applyFont="1" applyFill="1" applyAlignment="1">
      <alignment vertical="top"/>
    </xf>
    <xf numFmtId="0" fontId="33" fillId="0" borderId="75" xfId="0" applyFont="1" applyFill="1" applyBorder="1" applyAlignment="1">
      <alignment horizontal="right" vertical="top"/>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181" fontId="32" fillId="0" borderId="56"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6" xfId="1" applyNumberFormat="1" applyFont="1" applyFill="1" applyBorder="1" applyAlignment="1">
      <alignment horizontal="right" vertical="top"/>
    </xf>
    <xf numFmtId="177" fontId="10" fillId="0" borderId="78" xfId="1" applyNumberFormat="1" applyFont="1" applyFill="1" applyBorder="1" applyAlignment="1">
      <alignment horizontal="right" vertical="top"/>
    </xf>
    <xf numFmtId="177" fontId="10" fillId="0" borderId="49" xfId="1" applyNumberFormat="1" applyFont="1" applyFill="1" applyBorder="1" applyAlignment="1">
      <alignment horizontal="right" vertical="top"/>
    </xf>
    <xf numFmtId="177" fontId="10" fillId="0" borderId="57" xfId="1" applyNumberFormat="1" applyFont="1" applyFill="1" applyBorder="1" applyAlignment="1">
      <alignment horizontal="right" vertical="top"/>
    </xf>
    <xf numFmtId="177" fontId="10" fillId="0" borderId="42" xfId="1" applyNumberFormat="1" applyFont="1" applyFill="1" applyBorder="1" applyAlignment="1">
      <alignment horizontal="right" vertical="top"/>
    </xf>
    <xf numFmtId="0" fontId="10" fillId="0" borderId="74"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9" xfId="12" applyFont="1" applyFill="1" applyBorder="1" applyAlignment="1">
      <alignment vertical="top"/>
    </xf>
    <xf numFmtId="0" fontId="33" fillId="0" borderId="78" xfId="12" applyFont="1" applyFill="1" applyBorder="1" applyAlignment="1">
      <alignment vertical="top"/>
    </xf>
    <xf numFmtId="0" fontId="33" fillId="0" borderId="57" xfId="12" applyFont="1" applyFill="1" applyBorder="1" applyAlignment="1">
      <alignment vertical="top"/>
    </xf>
    <xf numFmtId="2" fontId="33" fillId="0" borderId="36"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0" fontId="33" fillId="0" borderId="15" xfId="0" applyFont="1" applyFill="1" applyBorder="1" applyAlignment="1">
      <alignment horizontal="left" vertical="top" indent="1"/>
    </xf>
    <xf numFmtId="0" fontId="32" fillId="0" borderId="75" xfId="0" applyFont="1" applyFill="1" applyBorder="1" applyAlignment="1">
      <alignment horizontal="right" vertical="top" indent="1"/>
    </xf>
    <xf numFmtId="0" fontId="33" fillId="0" borderId="75" xfId="0" applyFont="1" applyFill="1" applyBorder="1" applyAlignment="1">
      <alignment horizontal="right" vertical="top" indent="1"/>
    </xf>
    <xf numFmtId="0" fontId="33" fillId="0" borderId="76"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5" xfId="0" applyNumberFormat="1" applyFont="1" applyFill="1" applyBorder="1" applyAlignment="1">
      <alignment horizontal="right" vertical="center"/>
    </xf>
    <xf numFmtId="177" fontId="47" fillId="0" borderId="45"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5" xfId="1" applyNumberFormat="1" applyFont="1" applyFill="1" applyBorder="1" applyAlignment="1">
      <alignment vertical="center"/>
    </xf>
    <xf numFmtId="181" fontId="33" fillId="0" borderId="45" xfId="1" applyNumberFormat="1" applyFont="1" applyFill="1" applyBorder="1" applyAlignment="1">
      <alignment vertical="center"/>
    </xf>
    <xf numFmtId="181" fontId="33" fillId="0" borderId="45" xfId="1" quotePrefix="1" applyNumberFormat="1" applyFont="1" applyFill="1" applyBorder="1" applyAlignment="1">
      <alignment vertical="center"/>
    </xf>
    <xf numFmtId="181" fontId="47" fillId="0" borderId="45" xfId="1" applyNumberFormat="1" applyFont="1" applyFill="1" applyBorder="1" applyAlignment="1">
      <alignment vertical="center"/>
    </xf>
    <xf numFmtId="0" fontId="32" fillId="0" borderId="48" xfId="0" applyFont="1" applyFill="1" applyBorder="1" applyAlignment="1">
      <alignment vertical="center"/>
    </xf>
    <xf numFmtId="0" fontId="32" fillId="0" borderId="0"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181" fontId="32" fillId="0" borderId="58"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8"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181" fontId="33" fillId="0" borderId="58"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8"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92"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5" xfId="1" applyNumberFormat="1" applyFont="1" applyFill="1" applyBorder="1" applyAlignment="1">
      <alignment horizontal="right" vertical="center"/>
    </xf>
    <xf numFmtId="175" fontId="33" fillId="0" borderId="46" xfId="1" applyNumberFormat="1" applyFont="1" applyFill="1" applyBorder="1" applyAlignment="1">
      <alignment horizontal="right" vertical="center"/>
    </xf>
    <xf numFmtId="175" fontId="28" fillId="0" borderId="46" xfId="1" applyNumberFormat="1" applyFont="1" applyFill="1" applyBorder="1" applyAlignment="1">
      <alignment horizontal="right" vertical="center"/>
    </xf>
    <xf numFmtId="175" fontId="32" fillId="0" borderId="46" xfId="1" applyNumberFormat="1" applyFont="1" applyFill="1" applyBorder="1" applyAlignment="1">
      <alignment vertical="center"/>
    </xf>
    <xf numFmtId="175" fontId="33" fillId="0" borderId="46" xfId="1" applyNumberFormat="1" applyFont="1" applyFill="1" applyBorder="1" applyAlignment="1">
      <alignment vertical="center"/>
    </xf>
    <xf numFmtId="170" fontId="32" fillId="0" borderId="0" xfId="1" applyNumberFormat="1" applyFont="1" applyFill="1" applyAlignment="1">
      <alignment vertical="center"/>
    </xf>
    <xf numFmtId="180" fontId="33" fillId="0" borderId="45"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5" xfId="12"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48" fillId="0" borderId="46" xfId="1" applyNumberFormat="1" applyFont="1" applyFill="1" applyBorder="1" applyAlignment="1">
      <alignment vertical="center"/>
    </xf>
    <xf numFmtId="182" fontId="33" fillId="0" borderId="45" xfId="1" applyNumberFormat="1" applyFont="1" applyFill="1" applyBorder="1" applyAlignment="1">
      <alignment horizontal="right" vertical="center"/>
    </xf>
    <xf numFmtId="0" fontId="32" fillId="0" borderId="89" xfId="0" applyFont="1" applyFill="1" applyBorder="1" applyAlignment="1">
      <alignment horizontal="right" vertical="center" indent="1"/>
    </xf>
    <xf numFmtId="0" fontId="32" fillId="0" borderId="32"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90"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5"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177" fontId="33" fillId="0" borderId="56" xfId="1" applyNumberFormat="1" applyFont="1" applyFill="1" applyBorder="1" applyAlignment="1">
      <alignment horizontal="right" vertical="center"/>
    </xf>
    <xf numFmtId="0" fontId="16" fillId="0" borderId="0" xfId="0" applyFont="1" applyFill="1" applyAlignment="1">
      <alignment vertical="center"/>
    </xf>
    <xf numFmtId="0" fontId="33" fillId="0" borderId="45" xfId="0" applyFont="1" applyFill="1" applyBorder="1" applyAlignment="1">
      <alignment vertical="center"/>
    </xf>
    <xf numFmtId="0" fontId="33" fillId="0" borderId="46" xfId="0" applyFont="1" applyFill="1" applyBorder="1" applyAlignment="1">
      <alignment vertical="center"/>
    </xf>
    <xf numFmtId="0" fontId="28" fillId="0" borderId="46" xfId="0" applyFont="1" applyFill="1" applyBorder="1" applyAlignment="1">
      <alignment vertical="center"/>
    </xf>
    <xf numFmtId="0" fontId="48" fillId="0" borderId="46" xfId="0" applyFont="1" applyFill="1" applyBorder="1" applyAlignment="1">
      <alignment vertical="center"/>
    </xf>
    <xf numFmtId="177" fontId="48" fillId="0" borderId="46"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5" xfId="1" applyNumberFormat="1" applyFont="1" applyFill="1" applyBorder="1" applyAlignment="1">
      <alignment horizontal="right" vertical="center"/>
    </xf>
    <xf numFmtId="177" fontId="28" fillId="0" borderId="46" xfId="1" applyNumberFormat="1" applyFont="1" applyFill="1" applyBorder="1" applyAlignment="1">
      <alignment horizontal="right" vertical="center"/>
    </xf>
    <xf numFmtId="181" fontId="33" fillId="0" borderId="46" xfId="1" applyNumberFormat="1" applyFont="1" applyFill="1" applyBorder="1" applyAlignment="1">
      <alignment horizontal="right" vertical="center"/>
    </xf>
    <xf numFmtId="3" fontId="33" fillId="0" borderId="46" xfId="1" applyNumberFormat="1" applyFont="1" applyFill="1" applyBorder="1" applyAlignment="1">
      <alignment horizontal="right" vertical="center"/>
    </xf>
    <xf numFmtId="3" fontId="28" fillId="0" borderId="46" xfId="1" applyNumberFormat="1" applyFont="1" applyFill="1" applyBorder="1" applyAlignment="1">
      <alignment horizontal="right" vertical="center"/>
    </xf>
    <xf numFmtId="3" fontId="48" fillId="0" borderId="46" xfId="1" applyNumberFormat="1" applyFont="1" applyFill="1" applyBorder="1" applyAlignment="1">
      <alignment horizontal="right" vertical="center"/>
    </xf>
    <xf numFmtId="175" fontId="32" fillId="0" borderId="36" xfId="1" applyNumberFormat="1" applyFont="1" applyFill="1" applyBorder="1" applyAlignment="1">
      <alignment vertical="center"/>
    </xf>
    <xf numFmtId="175" fontId="32" fillId="0" borderId="36" xfId="1" applyNumberFormat="1" applyFont="1" applyFill="1" applyBorder="1" applyAlignment="1">
      <alignment horizontal="right" vertical="center"/>
    </xf>
    <xf numFmtId="175" fontId="32" fillId="0" borderId="37" xfId="1" applyNumberFormat="1" applyFont="1" applyFill="1" applyBorder="1" applyAlignment="1">
      <alignment horizontal="right" vertical="center"/>
    </xf>
    <xf numFmtId="175" fontId="48" fillId="0" borderId="37" xfId="1" applyNumberFormat="1" applyFont="1" applyFill="1" applyBorder="1" applyAlignment="1">
      <alignment horizontal="right" vertical="center"/>
    </xf>
    <xf numFmtId="181" fontId="32" fillId="0" borderId="37" xfId="1" applyNumberFormat="1" applyFont="1" applyFill="1" applyBorder="1" applyAlignment="1">
      <alignment horizontal="right" vertical="center"/>
    </xf>
    <xf numFmtId="0" fontId="32" fillId="0" borderId="74" xfId="0" applyFont="1" applyFill="1" applyBorder="1" applyAlignment="1">
      <alignment vertical="center"/>
    </xf>
    <xf numFmtId="175" fontId="33" fillId="0" borderId="45" xfId="1" applyNumberFormat="1" applyFont="1" applyFill="1" applyBorder="1" applyAlignment="1">
      <alignment vertical="center"/>
    </xf>
    <xf numFmtId="175" fontId="33" fillId="0" borderId="45" xfId="1" applyNumberFormat="1" applyFont="1" applyFill="1" applyBorder="1" applyAlignment="1">
      <alignment horizontal="center" vertical="center"/>
    </xf>
    <xf numFmtId="175" fontId="33" fillId="0" borderId="46" xfId="1" applyNumberFormat="1" applyFont="1" applyFill="1" applyBorder="1" applyAlignment="1">
      <alignment horizontal="center" vertical="center"/>
    </xf>
    <xf numFmtId="175" fontId="28" fillId="0" borderId="46" xfId="1" applyNumberFormat="1" applyFont="1" applyFill="1" applyBorder="1" applyAlignment="1">
      <alignment horizontal="center" vertical="center"/>
    </xf>
    <xf numFmtId="181" fontId="33" fillId="0" borderId="46" xfId="1" applyNumberFormat="1" applyFont="1" applyFill="1" applyBorder="1" applyAlignment="1">
      <alignment horizontal="center" vertical="center"/>
    </xf>
    <xf numFmtId="175" fontId="32" fillId="0" borderId="45" xfId="1" applyNumberFormat="1" applyFont="1" applyFill="1" applyBorder="1" applyAlignment="1">
      <alignment vertical="center"/>
    </xf>
    <xf numFmtId="181" fontId="32" fillId="0" borderId="46" xfId="1" applyNumberFormat="1" applyFont="1" applyFill="1" applyBorder="1" applyAlignment="1">
      <alignment vertical="center"/>
    </xf>
    <xf numFmtId="175" fontId="32" fillId="0" borderId="45" xfId="1" applyNumberFormat="1" applyFont="1" applyFill="1" applyBorder="1" applyAlignment="1">
      <alignment horizontal="right" vertical="center"/>
    </xf>
    <xf numFmtId="175" fontId="32" fillId="0" borderId="46" xfId="1" applyNumberFormat="1" applyFont="1" applyFill="1" applyBorder="1" applyAlignment="1">
      <alignment horizontal="right" vertical="center"/>
    </xf>
    <xf numFmtId="175" fontId="48" fillId="0" borderId="46" xfId="1" applyNumberFormat="1" applyFont="1" applyFill="1" applyBorder="1" applyAlignment="1">
      <alignment horizontal="right" vertical="center"/>
    </xf>
    <xf numFmtId="180" fontId="32" fillId="0" borderId="46" xfId="1" applyNumberFormat="1" applyFont="1" applyFill="1" applyBorder="1" applyAlignment="1">
      <alignment horizontal="right" vertical="center"/>
    </xf>
    <xf numFmtId="180" fontId="33" fillId="0" borderId="46" xfId="1" applyNumberFormat="1" applyFont="1" applyFill="1" applyBorder="1" applyAlignment="1">
      <alignment horizontal="right" vertical="center"/>
    </xf>
    <xf numFmtId="180" fontId="32" fillId="0" borderId="37"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9" xfId="1" applyNumberFormat="1" applyFont="1" applyFill="1" applyBorder="1" applyAlignment="1">
      <alignment horizontal="right" vertical="center"/>
    </xf>
    <xf numFmtId="175" fontId="28" fillId="0" borderId="29" xfId="1" applyNumberFormat="1" applyFont="1" applyFill="1" applyBorder="1" applyAlignment="1">
      <alignment horizontal="right" vertical="center"/>
    </xf>
    <xf numFmtId="180" fontId="33" fillId="0" borderId="29"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4"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6" xfId="1" applyNumberFormat="1" applyFont="1" applyFill="1" applyBorder="1" applyAlignment="1">
      <alignment horizontal="right" vertical="center"/>
    </xf>
    <xf numFmtId="0" fontId="32" fillId="0" borderId="74" xfId="0" applyFont="1" applyFill="1" applyBorder="1" applyAlignment="1">
      <alignment horizontal="left" vertical="center"/>
    </xf>
    <xf numFmtId="182" fontId="32" fillId="0" borderId="46" xfId="1" applyNumberFormat="1" applyFont="1" applyFill="1" applyBorder="1" applyAlignment="1">
      <alignment horizontal="right" vertical="center"/>
    </xf>
    <xf numFmtId="182" fontId="33" fillId="0" borderId="46"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9" xfId="1" applyNumberFormat="1" applyFont="1" applyFill="1" applyBorder="1" applyAlignment="1">
      <alignment horizontal="right" vertical="center"/>
    </xf>
    <xf numFmtId="175" fontId="48" fillId="0" borderId="29"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73" fontId="32" fillId="0" borderId="37"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8" xfId="1" applyNumberFormat="1" applyFont="1" applyFill="1" applyBorder="1" applyAlignment="1">
      <alignment horizontal="right" vertical="center"/>
    </xf>
    <xf numFmtId="177" fontId="33" fillId="0" borderId="58" xfId="1" applyNumberFormat="1" applyFont="1" applyFill="1" applyBorder="1" applyAlignment="1">
      <alignment horizontal="right" vertical="center"/>
    </xf>
    <xf numFmtId="0" fontId="47" fillId="0" borderId="75" xfId="0" applyFont="1" applyFill="1" applyBorder="1" applyAlignment="1">
      <alignment horizontal="right" vertical="center" indent="1"/>
    </xf>
    <xf numFmtId="0" fontId="32" fillId="0" borderId="75" xfId="0" applyFont="1" applyFill="1" applyBorder="1" applyAlignment="1">
      <alignment horizontal="right" vertical="center" indent="1"/>
    </xf>
    <xf numFmtId="0" fontId="33" fillId="0" borderId="75" xfId="0" applyFont="1" applyFill="1" applyBorder="1" applyAlignment="1">
      <alignment horizontal="right" vertical="center" indent="1"/>
    </xf>
    <xf numFmtId="0" fontId="33" fillId="0" borderId="75" xfId="0" applyFont="1" applyFill="1" applyBorder="1" applyAlignment="1">
      <alignment horizontal="right" vertical="center" indent="2"/>
    </xf>
    <xf numFmtId="1" fontId="32" fillId="0" borderId="45"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 fontId="32" fillId="0" borderId="48" xfId="0" applyNumberFormat="1" applyFont="1" applyFill="1" applyBorder="1" applyAlignment="1">
      <alignment horizontal="right" vertical="center"/>
    </xf>
    <xf numFmtId="1" fontId="32" fillId="0" borderId="56"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5"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8" xfId="1" applyNumberFormat="1" applyFont="1" applyFill="1" applyBorder="1" applyAlignment="1">
      <alignment vertical="center"/>
    </xf>
    <xf numFmtId="181" fontId="32" fillId="0" borderId="56"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6" xfId="1" applyNumberFormat="1" applyFont="1" applyFill="1" applyBorder="1" applyAlignment="1">
      <alignment horizontal="right" vertical="center"/>
    </xf>
    <xf numFmtId="177" fontId="32" fillId="0" borderId="78" xfId="1" applyNumberFormat="1" applyFont="1" applyFill="1" applyBorder="1" applyAlignment="1">
      <alignment horizontal="right" vertical="center"/>
    </xf>
    <xf numFmtId="177" fontId="32" fillId="0" borderId="49" xfId="1" applyNumberFormat="1" applyFont="1" applyFill="1" applyBorder="1" applyAlignment="1">
      <alignment horizontal="right" vertical="center"/>
    </xf>
    <xf numFmtId="177" fontId="32" fillId="0" borderId="57"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2"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6" xfId="0" applyNumberFormat="1" applyFont="1" applyFill="1" applyBorder="1" applyAlignment="1">
      <alignment vertical="center"/>
    </xf>
    <xf numFmtId="1" fontId="32" fillId="0" borderId="55" xfId="0" applyNumberFormat="1" applyFont="1" applyFill="1" applyBorder="1" applyAlignment="1">
      <alignment vertical="center"/>
    </xf>
    <xf numFmtId="1" fontId="32" fillId="0" borderId="48"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6" xfId="1" applyNumberFormat="1" applyFont="1" applyFill="1" applyBorder="1" applyAlignment="1">
      <alignment horizontal="right" vertical="center"/>
    </xf>
    <xf numFmtId="181" fontId="32" fillId="0" borderId="42" xfId="1" applyNumberFormat="1" applyFont="1" applyFill="1" applyBorder="1" applyAlignment="1">
      <alignment horizontal="right" vertical="center"/>
    </xf>
    <xf numFmtId="181" fontId="32" fillId="0" borderId="78"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0" fontId="32" fillId="0" borderId="45" xfId="6" applyFont="1" applyFill="1" applyBorder="1" applyAlignment="1">
      <alignment vertical="center"/>
    </xf>
    <xf numFmtId="0" fontId="32" fillId="0" borderId="55" xfId="6" applyFont="1" applyFill="1" applyBorder="1" applyAlignment="1">
      <alignment vertical="center"/>
    </xf>
    <xf numFmtId="0" fontId="32" fillId="0" borderId="48" xfId="6" applyFont="1" applyFill="1" applyBorder="1" applyAlignment="1">
      <alignment vertical="center"/>
    </xf>
    <xf numFmtId="0" fontId="32" fillId="0" borderId="56" xfId="6" applyFont="1" applyFill="1" applyBorder="1" applyAlignment="1">
      <alignment vertical="center"/>
    </xf>
    <xf numFmtId="1" fontId="33" fillId="0" borderId="55" xfId="6" applyNumberFormat="1" applyFont="1" applyFill="1" applyBorder="1" applyAlignment="1">
      <alignment horizontal="right" vertical="center"/>
    </xf>
    <xf numFmtId="1" fontId="33" fillId="0" borderId="48" xfId="6" applyNumberFormat="1" applyFont="1" applyFill="1" applyBorder="1" applyAlignment="1">
      <alignment horizontal="right" vertical="center"/>
    </xf>
    <xf numFmtId="1" fontId="33" fillId="0" borderId="56"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8" xfId="1" applyNumberFormat="1" applyFont="1" applyFill="1" applyBorder="1" applyAlignment="1">
      <alignment horizontal="right" vertical="center"/>
    </xf>
    <xf numFmtId="181" fontId="17" fillId="0" borderId="49" xfId="1" applyNumberFormat="1" applyFont="1" applyFill="1" applyBorder="1" applyAlignment="1">
      <alignment horizontal="right" vertical="center"/>
    </xf>
    <xf numFmtId="181" fontId="17" fillId="0" borderId="57" xfId="1" applyNumberFormat="1" applyFont="1" applyFill="1" applyBorder="1" applyAlignment="1">
      <alignment horizontal="right" vertical="center"/>
    </xf>
    <xf numFmtId="0" fontId="17" fillId="0" borderId="74"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5" xfId="21" applyFont="1" applyFill="1" applyBorder="1" applyAlignment="1">
      <alignment vertical="center"/>
    </xf>
    <xf numFmtId="1" fontId="32" fillId="0" borderId="56" xfId="21" applyNumberFormat="1" applyFont="1" applyFill="1" applyBorder="1" applyAlignment="1">
      <alignment vertical="center"/>
    </xf>
    <xf numFmtId="1" fontId="32" fillId="0" borderId="55" xfId="21" applyNumberFormat="1" applyFont="1" applyFill="1" applyBorder="1" applyAlignment="1">
      <alignment vertical="center"/>
    </xf>
    <xf numFmtId="1" fontId="32" fillId="0" borderId="48" xfId="21" applyNumberFormat="1" applyFont="1" applyFill="1" applyBorder="1" applyAlignment="1">
      <alignment vertical="center"/>
    </xf>
    <xf numFmtId="0" fontId="32" fillId="0" borderId="0" xfId="21" applyFont="1" applyFill="1" applyAlignment="1">
      <alignment vertical="center"/>
    </xf>
    <xf numFmtId="1" fontId="32" fillId="0" borderId="45"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48" xfId="21" applyNumberFormat="1" applyFont="1" applyFill="1" applyBorder="1" applyAlignment="1">
      <alignment horizontal="right" vertical="center"/>
    </xf>
    <xf numFmtId="1" fontId="32" fillId="0" borderId="56"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9" xfId="1" applyNumberFormat="1" applyFont="1" applyFill="1" applyBorder="1" applyAlignment="1">
      <alignment horizontal="right" vertical="center" indent="1"/>
    </xf>
    <xf numFmtId="49" fontId="32" fillId="0" borderId="32"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90"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5" xfId="1" applyNumberFormat="1" applyFont="1" applyFill="1" applyBorder="1" applyAlignment="1">
      <alignment vertical="center"/>
    </xf>
    <xf numFmtId="181" fontId="33" fillId="0" borderId="48"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5" xfId="0" applyNumberFormat="1" applyFont="1" applyFill="1" applyBorder="1" applyAlignment="1">
      <alignment horizontal="right" vertical="center"/>
    </xf>
    <xf numFmtId="1" fontId="33" fillId="0" borderId="48"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9"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90" xfId="0" applyFont="1" applyFill="1" applyBorder="1" applyAlignment="1">
      <alignment horizontal="left" vertical="center" indent="1"/>
    </xf>
    <xf numFmtId="1" fontId="33" fillId="0" borderId="55" xfId="0" applyNumberFormat="1" applyFont="1" applyFill="1" applyBorder="1" applyAlignment="1">
      <alignment horizontal="center" vertical="center"/>
    </xf>
    <xf numFmtId="1" fontId="33" fillId="0" borderId="48" xfId="0" applyNumberFormat="1" applyFont="1" applyFill="1" applyBorder="1" applyAlignment="1">
      <alignment horizontal="center" vertical="center"/>
    </xf>
    <xf numFmtId="1" fontId="33" fillId="0" borderId="56" xfId="0" applyNumberFormat="1" applyFont="1" applyFill="1" applyBorder="1" applyAlignment="1">
      <alignment horizontal="center" vertical="center"/>
    </xf>
    <xf numFmtId="177" fontId="33" fillId="0" borderId="45"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6" xfId="1" applyNumberFormat="1" applyFont="1" applyFill="1" applyBorder="1" applyAlignment="1">
      <alignment horizontal="right" vertical="center"/>
    </xf>
    <xf numFmtId="181" fontId="33" fillId="0" borderId="36" xfId="1" applyNumberFormat="1" applyFont="1" applyFill="1" applyBorder="1" applyAlignment="1">
      <alignment horizontal="right" vertical="center"/>
    </xf>
    <xf numFmtId="181" fontId="33" fillId="0" borderId="42" xfId="1" applyNumberFormat="1" applyFont="1" applyFill="1" applyBorder="1" applyAlignment="1">
      <alignment horizontal="right" vertical="center"/>
    </xf>
    <xf numFmtId="181" fontId="33" fillId="0" borderId="78" xfId="1" applyNumberFormat="1" applyFont="1" applyFill="1" applyBorder="1" applyAlignment="1">
      <alignment horizontal="right" vertical="center"/>
    </xf>
    <xf numFmtId="181" fontId="33" fillId="0" borderId="49"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177" fontId="33" fillId="0" borderId="55" xfId="1" applyNumberFormat="1" applyFont="1" applyFill="1" applyBorder="1" applyAlignment="1">
      <alignment horizontal="center" vertical="center"/>
    </xf>
    <xf numFmtId="177" fontId="33" fillId="0" borderId="48" xfId="1" applyNumberFormat="1" applyFont="1" applyFill="1" applyBorder="1" applyAlignment="1">
      <alignment horizontal="center" vertical="center"/>
    </xf>
    <xf numFmtId="177" fontId="33" fillId="0" borderId="56"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81" fontId="33" fillId="0" borderId="48" xfId="1" applyNumberFormat="1" applyFont="1" applyFill="1" applyBorder="1" applyAlignment="1">
      <alignment horizontal="center" vertical="center"/>
    </xf>
    <xf numFmtId="181" fontId="33" fillId="0" borderId="56"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177" fontId="33" fillId="0" borderId="83" xfId="1" applyNumberFormat="1" applyFont="1" applyFill="1" applyBorder="1" applyAlignment="1">
      <alignment horizontal="center" vertical="center"/>
    </xf>
    <xf numFmtId="177" fontId="33" fillId="0" borderId="86" xfId="1" applyNumberFormat="1" applyFont="1" applyFill="1" applyBorder="1" applyAlignment="1">
      <alignment horizontal="center" vertical="center"/>
    </xf>
    <xf numFmtId="9" fontId="33" fillId="0" borderId="45" xfId="14" applyFont="1" applyFill="1" applyBorder="1" applyAlignment="1">
      <alignment horizontal="right" vertical="center"/>
    </xf>
    <xf numFmtId="9" fontId="32" fillId="0" borderId="45" xfId="14" applyFont="1" applyFill="1" applyBorder="1" applyAlignment="1">
      <alignment horizontal="right" vertical="center"/>
    </xf>
    <xf numFmtId="0" fontId="33" fillId="0" borderId="32" xfId="0" applyFont="1" applyFill="1" applyBorder="1" applyAlignment="1">
      <alignment horizontal="right" vertical="center"/>
    </xf>
    <xf numFmtId="9" fontId="32" fillId="0" borderId="44" xfId="14" applyFont="1" applyFill="1" applyBorder="1" applyAlignment="1">
      <alignment horizontal="right" vertical="center"/>
    </xf>
    <xf numFmtId="9" fontId="32" fillId="0" borderId="47" xfId="14" applyFont="1" applyFill="1" applyBorder="1" applyAlignment="1">
      <alignment horizontal="center" vertical="center"/>
    </xf>
    <xf numFmtId="9" fontId="32" fillId="0" borderId="54" xfId="14" applyFont="1" applyFill="1" applyBorder="1" applyAlignment="1">
      <alignment horizontal="center" vertical="center"/>
    </xf>
    <xf numFmtId="9" fontId="32" fillId="0" borderId="92" xfId="14" applyFont="1" applyFill="1" applyBorder="1" applyAlignment="1">
      <alignment horizontal="center" vertical="center"/>
    </xf>
    <xf numFmtId="171" fontId="32" fillId="0" borderId="45" xfId="14" applyNumberFormat="1" applyFont="1" applyFill="1" applyBorder="1" applyAlignment="1">
      <alignment horizontal="right" vertical="center"/>
    </xf>
    <xf numFmtId="177" fontId="32" fillId="0" borderId="36" xfId="1" applyNumberFormat="1" applyFont="1" applyFill="1" applyBorder="1" applyAlignment="1">
      <alignment horizontal="center" vertical="center"/>
    </xf>
    <xf numFmtId="177" fontId="32" fillId="0" borderId="78" xfId="1" applyNumberFormat="1" applyFont="1" applyFill="1" applyBorder="1" applyAlignment="1">
      <alignment horizontal="center" vertical="center"/>
    </xf>
    <xf numFmtId="177" fontId="32" fillId="0" borderId="49" xfId="1" applyNumberFormat="1" applyFont="1" applyFill="1" applyBorder="1" applyAlignment="1">
      <alignment horizontal="center" vertical="center"/>
    </xf>
    <xf numFmtId="177" fontId="32" fillId="0" borderId="57" xfId="1" applyNumberFormat="1" applyFont="1" applyFill="1" applyBorder="1" applyAlignment="1">
      <alignment horizontal="center" vertical="center"/>
    </xf>
    <xf numFmtId="177" fontId="32" fillId="0" borderId="42"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2"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4"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5" xfId="5" applyFont="1" applyFill="1" applyBorder="1" applyAlignment="1">
      <alignment horizontal="center" vertical="center"/>
    </xf>
    <xf numFmtId="0" fontId="33" fillId="0" borderId="55" xfId="5" applyFont="1" applyFill="1" applyBorder="1" applyAlignment="1">
      <alignment horizontal="center" vertical="center"/>
    </xf>
    <xf numFmtId="0" fontId="33" fillId="0" borderId="48" xfId="5" applyFont="1" applyFill="1" applyBorder="1" applyAlignment="1">
      <alignment horizontal="center" vertical="center"/>
    </xf>
    <xf numFmtId="0" fontId="33" fillId="0" borderId="58" xfId="5" applyFont="1" applyFill="1" applyBorder="1" applyAlignment="1">
      <alignment horizontal="center" vertical="center"/>
    </xf>
    <xf numFmtId="181" fontId="33" fillId="0" borderId="58" xfId="1" applyNumberFormat="1" applyFont="1" applyFill="1" applyBorder="1" applyAlignment="1">
      <alignment vertical="center"/>
    </xf>
    <xf numFmtId="181" fontId="33" fillId="0" borderId="56"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6" xfId="1" applyNumberFormat="1" applyFont="1" applyFill="1" applyBorder="1" applyAlignment="1">
      <alignment vertical="center"/>
    </xf>
    <xf numFmtId="177" fontId="32" fillId="0" borderId="36" xfId="1" applyNumberFormat="1" applyFont="1" applyFill="1" applyBorder="1" applyAlignment="1">
      <alignment vertical="center"/>
    </xf>
    <xf numFmtId="177" fontId="32" fillId="0" borderId="42" xfId="1" applyNumberFormat="1" applyFont="1" applyFill="1" applyBorder="1" applyAlignment="1">
      <alignment vertical="center"/>
    </xf>
    <xf numFmtId="9" fontId="33" fillId="0" borderId="45" xfId="14" applyFont="1" applyFill="1" applyBorder="1" applyAlignment="1">
      <alignment vertical="center"/>
    </xf>
    <xf numFmtId="9" fontId="32" fillId="0" borderId="45"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4" xfId="5" applyFont="1" applyFill="1" applyBorder="1" applyAlignment="1">
      <alignment horizontal="left" vertical="center" indent="1"/>
    </xf>
    <xf numFmtId="0" fontId="33" fillId="0" borderId="0" xfId="5" applyFont="1" applyFill="1" applyAlignment="1">
      <alignment horizontal="center" vertical="center"/>
    </xf>
    <xf numFmtId="1" fontId="33" fillId="0" borderId="58" xfId="0"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77" fontId="32" fillId="0" borderId="94" xfId="1" applyNumberFormat="1" applyFont="1" applyFill="1" applyBorder="1" applyAlignment="1">
      <alignment horizontal="right" vertical="center"/>
    </xf>
    <xf numFmtId="0" fontId="47" fillId="0" borderId="75" xfId="0" applyFont="1" applyFill="1" applyBorder="1" applyAlignment="1">
      <alignment horizontal="right" vertical="center" wrapText="1" indent="1"/>
    </xf>
    <xf numFmtId="0" fontId="47" fillId="0" borderId="79" xfId="0" applyFont="1" applyFill="1" applyBorder="1" applyAlignment="1">
      <alignment horizontal="right" vertical="center" wrapText="1" indent="1"/>
    </xf>
    <xf numFmtId="0" fontId="32" fillId="0" borderId="76" xfId="0" applyFont="1" applyFill="1" applyBorder="1" applyAlignment="1">
      <alignment horizontal="right" vertical="center" indent="1"/>
    </xf>
    <xf numFmtId="49" fontId="33" fillId="0" borderId="75" xfId="14" applyNumberFormat="1" applyFont="1" applyFill="1" applyBorder="1" applyAlignment="1">
      <alignment horizontal="right" vertical="center" indent="1"/>
    </xf>
    <xf numFmtId="49" fontId="32" fillId="0" borderId="75" xfId="14" applyNumberFormat="1" applyFont="1" applyFill="1" applyBorder="1" applyAlignment="1">
      <alignment horizontal="right" vertical="center" indent="1"/>
    </xf>
    <xf numFmtId="49" fontId="47" fillId="0" borderId="75"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4"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5" xfId="8" applyFont="1" applyFill="1" applyBorder="1" applyAlignment="1">
      <alignment vertical="center"/>
    </xf>
    <xf numFmtId="0" fontId="32" fillId="0" borderId="48" xfId="8" applyFont="1" applyFill="1" applyBorder="1" applyAlignment="1">
      <alignment vertical="center"/>
    </xf>
    <xf numFmtId="0" fontId="32" fillId="0" borderId="55" xfId="8" applyFont="1" applyFill="1" applyBorder="1" applyAlignment="1">
      <alignment vertical="center"/>
    </xf>
    <xf numFmtId="0" fontId="32" fillId="0" borderId="56" xfId="8" applyFont="1" applyFill="1" applyBorder="1" applyAlignment="1">
      <alignment vertical="center"/>
    </xf>
    <xf numFmtId="168" fontId="33" fillId="0" borderId="45" xfId="12" applyNumberFormat="1" applyFont="1" applyFill="1" applyBorder="1" applyAlignment="1">
      <alignment horizontal="right" vertical="center" readingOrder="1"/>
    </xf>
    <xf numFmtId="168" fontId="33" fillId="0" borderId="48" xfId="12" applyNumberFormat="1" applyFont="1" applyFill="1" applyBorder="1" applyAlignment="1">
      <alignment horizontal="right" vertical="center"/>
    </xf>
    <xf numFmtId="2" fontId="33" fillId="0" borderId="48" xfId="0" applyNumberFormat="1" applyFont="1" applyFill="1" applyBorder="1" applyAlignment="1">
      <alignment horizontal="right" vertical="center" readingOrder="1"/>
    </xf>
    <xf numFmtId="2" fontId="33" fillId="0" borderId="56"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2" fillId="0" borderId="56" xfId="8"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168" fontId="33" fillId="0" borderId="56" xfId="12" applyNumberFormat="1" applyFont="1" applyFill="1" applyBorder="1" applyAlignment="1">
      <alignment horizontal="right" vertical="center"/>
    </xf>
    <xf numFmtId="2" fontId="33" fillId="0" borderId="48" xfId="12" applyNumberFormat="1" applyFont="1" applyFill="1" applyBorder="1" applyAlignment="1">
      <alignment horizontal="right" vertical="center"/>
    </xf>
    <xf numFmtId="2" fontId="33" fillId="0" borderId="56"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2" fontId="33" fillId="0" borderId="45" xfId="12" applyNumberFormat="1" applyFont="1" applyFill="1" applyBorder="1" applyAlignment="1">
      <alignment horizontal="right" vertical="center" readingOrder="1"/>
    </xf>
    <xf numFmtId="2" fontId="33" fillId="0" borderId="45" xfId="12" applyNumberFormat="1" applyFont="1" applyFill="1" applyBorder="1" applyAlignment="1">
      <alignment horizontal="right" vertical="center"/>
    </xf>
    <xf numFmtId="168" fontId="32" fillId="0" borderId="49" xfId="8" applyNumberFormat="1" applyFont="1" applyFill="1" applyBorder="1" applyAlignment="1">
      <alignment horizontal="right" vertical="center" readingOrder="1"/>
    </xf>
    <xf numFmtId="168" fontId="32" fillId="0" borderId="78" xfId="8" applyNumberFormat="1" applyFont="1" applyFill="1" applyBorder="1" applyAlignment="1">
      <alignment horizontal="right" vertical="center" readingOrder="1"/>
    </xf>
    <xf numFmtId="168" fontId="32" fillId="0" borderId="57"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3"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86"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0" fontId="47" fillId="0" borderId="75"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3" fillId="0" borderId="75" xfId="12" applyFont="1" applyFill="1" applyBorder="1" applyAlignment="1">
      <alignment horizontal="right" vertical="center" indent="1"/>
    </xf>
    <xf numFmtId="0" fontId="32" fillId="0" borderId="75" xfId="12" applyFont="1" applyFill="1" applyBorder="1" applyAlignment="1">
      <alignment horizontal="right" vertical="center" indent="1"/>
    </xf>
    <xf numFmtId="0" fontId="33" fillId="0" borderId="75" xfId="8" applyFont="1" applyFill="1" applyBorder="1" applyAlignment="1">
      <alignment horizontal="right" vertical="center" indent="1"/>
    </xf>
    <xf numFmtId="0" fontId="32" fillId="0" borderId="76" xfId="8" applyFont="1" applyFill="1" applyBorder="1" applyAlignment="1">
      <alignment horizontal="right" vertical="center" indent="1"/>
    </xf>
    <xf numFmtId="0" fontId="32" fillId="0" borderId="79"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5" xfId="9" applyNumberFormat="1" applyFont="1" applyFill="1" applyBorder="1" applyAlignment="1">
      <alignment horizontal="right" vertical="center"/>
    </xf>
    <xf numFmtId="2" fontId="32" fillId="0" borderId="45" xfId="12" applyNumberFormat="1" applyFont="1" applyFill="1" applyBorder="1" applyAlignment="1">
      <alignment horizontal="right" vertical="center"/>
    </xf>
    <xf numFmtId="0" fontId="32" fillId="0" borderId="45"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6" xfId="12" applyNumberFormat="1" applyFont="1" applyFill="1" applyBorder="1" applyAlignment="1">
      <alignment horizontal="right" vertical="center"/>
    </xf>
    <xf numFmtId="2" fontId="33" fillId="0" borderId="36"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5" xfId="0" applyFont="1" applyFill="1" applyBorder="1" applyAlignment="1">
      <alignment horizontal="right" vertical="center"/>
    </xf>
    <xf numFmtId="2" fontId="33" fillId="0" borderId="45"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74" xfId="0" applyNumberFormat="1" applyFont="1" applyFill="1" applyBorder="1" applyAlignment="1">
      <alignment horizontal="center" vertical="center"/>
    </xf>
    <xf numFmtId="0" fontId="32" fillId="0" borderId="45" xfId="13" applyFont="1" applyFill="1" applyBorder="1" applyAlignment="1">
      <alignment vertical="center"/>
    </xf>
    <xf numFmtId="0" fontId="32" fillId="0" borderId="0" xfId="13" applyFont="1" applyFill="1" applyAlignment="1">
      <alignment vertical="center"/>
    </xf>
    <xf numFmtId="0" fontId="32" fillId="0" borderId="45" xfId="13" applyFont="1" applyFill="1" applyBorder="1" applyAlignment="1">
      <alignment horizontal="right" vertical="center"/>
    </xf>
    <xf numFmtId="168" fontId="33" fillId="0" borderId="45" xfId="11" applyNumberFormat="1" applyFont="1" applyFill="1" applyBorder="1" applyAlignment="1">
      <alignment horizontal="right" vertical="center"/>
    </xf>
    <xf numFmtId="168" fontId="32" fillId="0" borderId="45" xfId="13" applyNumberFormat="1" applyFont="1" applyFill="1" applyBorder="1" applyAlignment="1">
      <alignment horizontal="right" vertical="center"/>
    </xf>
    <xf numFmtId="0" fontId="33" fillId="0" borderId="0" xfId="13" applyFont="1" applyFill="1" applyAlignment="1">
      <alignment vertical="center"/>
    </xf>
    <xf numFmtId="168" fontId="33" fillId="0" borderId="45" xfId="10" applyNumberFormat="1" applyFont="1" applyFill="1" applyBorder="1" applyAlignment="1">
      <alignment horizontal="right" vertical="center"/>
    </xf>
    <xf numFmtId="168" fontId="33" fillId="0" borderId="36" xfId="13" applyNumberFormat="1" applyFont="1" applyFill="1" applyBorder="1" applyAlignment="1">
      <alignment horizontal="right" vertical="center"/>
    </xf>
    <xf numFmtId="168" fontId="33" fillId="0" borderId="45"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5"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6"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5" xfId="10" applyNumberFormat="1" applyFont="1" applyFill="1" applyBorder="1" applyAlignment="1">
      <alignment horizontal="right" vertical="center"/>
    </xf>
    <xf numFmtId="2" fontId="33" fillId="0" borderId="45" xfId="13" applyNumberFormat="1" applyFont="1" applyFill="1" applyBorder="1" applyAlignment="1">
      <alignment horizontal="right" vertical="center"/>
    </xf>
    <xf numFmtId="2" fontId="32" fillId="0" borderId="45" xfId="13" applyNumberFormat="1" applyFont="1" applyFill="1" applyBorder="1" applyAlignment="1">
      <alignment horizontal="right" vertical="center"/>
    </xf>
    <xf numFmtId="2" fontId="11" fillId="0" borderId="45" xfId="13" applyNumberFormat="1" applyFont="1" applyFill="1" applyBorder="1" applyAlignment="1">
      <alignment horizontal="center" vertical="center"/>
    </xf>
    <xf numFmtId="0" fontId="11" fillId="0" borderId="45" xfId="13" applyFont="1" applyFill="1" applyBorder="1" applyAlignment="1">
      <alignment horizontal="center" vertical="center"/>
    </xf>
    <xf numFmtId="0" fontId="11" fillId="0" borderId="45" xfId="13" applyFont="1" applyFill="1" applyBorder="1" applyAlignment="1">
      <alignment horizontal="center" vertical="center" wrapText="1"/>
    </xf>
    <xf numFmtId="2" fontId="47" fillId="0" borderId="45" xfId="13" applyNumberFormat="1" applyFont="1" applyFill="1" applyBorder="1" applyAlignment="1">
      <alignment horizontal="right" vertical="center"/>
    </xf>
    <xf numFmtId="2" fontId="33" fillId="0" borderId="45" xfId="11"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168" fontId="32" fillId="0" borderId="45"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6" xfId="13" applyFont="1" applyFill="1" applyBorder="1" applyAlignment="1">
      <alignment vertical="center"/>
    </xf>
    <xf numFmtId="0" fontId="33" fillId="0" borderId="36"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0" xfId="12" applyFont="1" applyFill="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8" xfId="4" applyNumberFormat="1" applyFont="1" applyFill="1" applyBorder="1" applyAlignment="1">
      <alignment vertical="center"/>
    </xf>
    <xf numFmtId="1" fontId="33" fillId="0" borderId="56"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6"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6" xfId="0" applyFont="1" applyFill="1" applyBorder="1" applyAlignment="1">
      <alignment horizontal="right" vertical="center"/>
    </xf>
    <xf numFmtId="0" fontId="33" fillId="0" borderId="45"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4" xfId="0" applyFont="1" applyFill="1" applyBorder="1" applyAlignment="1">
      <alignment vertical="center"/>
    </xf>
    <xf numFmtId="0" fontId="33" fillId="0" borderId="91"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92" xfId="0" applyFont="1" applyFill="1" applyBorder="1" applyAlignment="1">
      <alignment vertical="center"/>
    </xf>
    <xf numFmtId="0" fontId="33" fillId="0" borderId="13" xfId="0" applyFont="1" applyFill="1" applyBorder="1" applyAlignment="1">
      <alignment vertical="center"/>
    </xf>
    <xf numFmtId="0" fontId="33" fillId="0" borderId="48"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47" fillId="0" borderId="45" xfId="0" applyFont="1" applyFill="1" applyBorder="1" applyAlignment="1">
      <alignment vertical="center"/>
    </xf>
    <xf numFmtId="0" fontId="47" fillId="0" borderId="13" xfId="0" applyFont="1" applyFill="1" applyBorder="1" applyAlignment="1">
      <alignment vertical="center"/>
    </xf>
    <xf numFmtId="0" fontId="47" fillId="0" borderId="48" xfId="0" applyFont="1" applyFill="1" applyBorder="1" applyAlignment="1">
      <alignment vertical="center"/>
    </xf>
    <xf numFmtId="0" fontId="47" fillId="0" borderId="55" xfId="0" applyFont="1" applyFill="1" applyBorder="1" applyAlignment="1">
      <alignment vertical="center"/>
    </xf>
    <xf numFmtId="0" fontId="47" fillId="0" borderId="56" xfId="0" applyFont="1" applyFill="1" applyBorder="1" applyAlignment="1">
      <alignment vertical="center"/>
    </xf>
    <xf numFmtId="0" fontId="34" fillId="0" borderId="0" xfId="0" applyFont="1" applyFill="1" applyAlignment="1">
      <alignment vertical="center"/>
    </xf>
    <xf numFmtId="171" fontId="33" fillId="0" borderId="45"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8" xfId="14" applyNumberFormat="1" applyFont="1" applyFill="1" applyBorder="1" applyAlignment="1">
      <alignment vertical="center"/>
    </xf>
    <xf numFmtId="171" fontId="33" fillId="0" borderId="55" xfId="14" applyNumberFormat="1" applyFont="1" applyFill="1" applyBorder="1" applyAlignment="1">
      <alignment vertical="center"/>
    </xf>
    <xf numFmtId="171" fontId="33" fillId="0" borderId="56" xfId="14" applyNumberFormat="1" applyFont="1" applyFill="1" applyBorder="1" applyAlignment="1">
      <alignment vertical="center"/>
    </xf>
    <xf numFmtId="0" fontId="33" fillId="0" borderId="14" xfId="0" applyFont="1" applyFill="1" applyBorder="1" applyAlignment="1">
      <alignment vertical="center"/>
    </xf>
    <xf numFmtId="0" fontId="33" fillId="0" borderId="42" xfId="0" applyFont="1" applyFill="1" applyBorder="1" applyAlignment="1">
      <alignment vertical="center"/>
    </xf>
    <xf numFmtId="0" fontId="33" fillId="0" borderId="26" xfId="0" applyFont="1" applyFill="1" applyBorder="1" applyAlignment="1">
      <alignment vertical="center"/>
    </xf>
    <xf numFmtId="0" fontId="33" fillId="0" borderId="49" xfId="0" applyFont="1" applyFill="1" applyBorder="1" applyAlignment="1">
      <alignment vertical="center"/>
    </xf>
    <xf numFmtId="0" fontId="33" fillId="0" borderId="78" xfId="0" applyFont="1" applyFill="1" applyBorder="1" applyAlignment="1">
      <alignment vertical="center"/>
    </xf>
    <xf numFmtId="0" fontId="33" fillId="0" borderId="57"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5"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8" xfId="1" applyNumberFormat="1" applyFont="1" applyFill="1" applyBorder="1" applyAlignment="1">
      <alignment vertical="center"/>
    </xf>
    <xf numFmtId="180" fontId="33" fillId="0" borderId="55" xfId="1" applyNumberFormat="1" applyFont="1" applyFill="1" applyBorder="1" applyAlignment="1">
      <alignment vertical="center"/>
    </xf>
    <xf numFmtId="180" fontId="33" fillId="0" borderId="56" xfId="1" applyNumberFormat="1" applyFont="1" applyFill="1" applyBorder="1" applyAlignment="1">
      <alignment vertical="center"/>
    </xf>
    <xf numFmtId="49" fontId="32" fillId="0" borderId="45" xfId="1" applyNumberFormat="1" applyFont="1" applyFill="1" applyBorder="1" applyAlignment="1">
      <alignment horizontal="right" vertical="center"/>
    </xf>
    <xf numFmtId="49" fontId="32" fillId="0" borderId="44" xfId="1" applyNumberFormat="1" applyFont="1" applyFill="1" applyBorder="1" applyAlignment="1">
      <alignment horizontal="right" vertical="center"/>
    </xf>
    <xf numFmtId="177" fontId="33" fillId="0" borderId="45" xfId="1" applyNumberFormat="1" applyFont="1" applyFill="1" applyBorder="1" applyAlignment="1">
      <alignment horizontal="left" vertical="center" indent="2"/>
    </xf>
    <xf numFmtId="167" fontId="33" fillId="0" borderId="45"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4"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3" fontId="32" fillId="0" borderId="46" xfId="1" applyNumberFormat="1" applyFont="1" applyFill="1" applyBorder="1" applyAlignment="1">
      <alignment vertical="center"/>
    </xf>
    <xf numFmtId="3" fontId="33" fillId="0" borderId="46" xfId="1" applyNumberFormat="1" applyFont="1" applyFill="1" applyBorder="1" applyAlignment="1">
      <alignment vertical="center"/>
    </xf>
    <xf numFmtId="168" fontId="32" fillId="0" borderId="46" xfId="0" applyNumberFormat="1" applyFont="1" applyFill="1" applyBorder="1" applyAlignment="1">
      <alignment horizontal="right" vertical="center"/>
    </xf>
    <xf numFmtId="168" fontId="33" fillId="0" borderId="46" xfId="0" applyNumberFormat="1" applyFont="1" applyFill="1" applyBorder="1" applyAlignment="1">
      <alignment horizontal="right" vertical="center"/>
    </xf>
    <xf numFmtId="0" fontId="16" fillId="0" borderId="37"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90" xfId="0" applyFont="1" applyFill="1" applyBorder="1"/>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3" fontId="33" fillId="0" borderId="45" xfId="1" quotePrefix="1" applyNumberFormat="1" applyFont="1" applyFill="1" applyBorder="1" applyAlignment="1">
      <alignment vertical="center"/>
    </xf>
    <xf numFmtId="3" fontId="32"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vertical="center"/>
    </xf>
    <xf numFmtId="181" fontId="16" fillId="0" borderId="45"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5"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0" fontId="17" fillId="0" borderId="0" xfId="0" applyFont="1" applyFill="1" applyAlignment="1">
      <alignment horizontal="center"/>
    </xf>
    <xf numFmtId="181" fontId="33" fillId="0" borderId="49" xfId="1" applyNumberFormat="1" applyFont="1" applyFill="1" applyBorder="1" applyAlignment="1">
      <alignment vertical="center"/>
    </xf>
    <xf numFmtId="181" fontId="33" fillId="0" borderId="57" xfId="1" applyNumberFormat="1" applyFont="1" applyFill="1" applyBorder="1" applyAlignment="1">
      <alignment vertical="center"/>
    </xf>
    <xf numFmtId="181" fontId="33" fillId="0" borderId="78" xfId="1" applyNumberFormat="1" applyFont="1" applyFill="1" applyBorder="1" applyAlignment="1">
      <alignment vertical="center"/>
    </xf>
    <xf numFmtId="181" fontId="47" fillId="0" borderId="55" xfId="1" applyNumberFormat="1" applyFont="1" applyFill="1" applyBorder="1" applyAlignment="1">
      <alignment vertical="center"/>
    </xf>
    <xf numFmtId="181" fontId="47" fillId="0" borderId="48" xfId="1" applyNumberFormat="1" applyFont="1" applyFill="1" applyBorder="1" applyAlignment="1">
      <alignment vertical="center"/>
    </xf>
    <xf numFmtId="181" fontId="47" fillId="0" borderId="56"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6" xfId="0" applyFont="1" applyFill="1" applyBorder="1" applyAlignment="1">
      <alignment vertical="center"/>
    </xf>
    <xf numFmtId="1" fontId="33" fillId="0" borderId="49" xfId="0" applyNumberFormat="1" applyFont="1" applyFill="1" applyBorder="1" applyAlignment="1">
      <alignment horizontal="right" vertical="center"/>
    </xf>
    <xf numFmtId="1" fontId="33" fillId="0" borderId="57" xfId="0" applyNumberFormat="1" applyFont="1" applyFill="1" applyBorder="1" applyAlignment="1">
      <alignment horizontal="right" vertical="center"/>
    </xf>
    <xf numFmtId="1" fontId="33" fillId="0" borderId="36" xfId="0" applyNumberFormat="1" applyFont="1" applyFill="1" applyBorder="1" applyAlignment="1">
      <alignment horizontal="right" vertical="center"/>
    </xf>
    <xf numFmtId="1" fontId="33" fillId="0" borderId="50" xfId="0" applyNumberFormat="1" applyFont="1" applyFill="1" applyBorder="1" applyAlignment="1">
      <alignment horizontal="right" vertical="center"/>
    </xf>
    <xf numFmtId="1" fontId="33" fillId="0" borderId="42" xfId="0" applyNumberFormat="1" applyFont="1" applyFill="1" applyBorder="1" applyAlignment="1">
      <alignment horizontal="right" vertical="center"/>
    </xf>
    <xf numFmtId="1" fontId="33" fillId="0" borderId="78" xfId="0" applyNumberFormat="1" applyFont="1" applyFill="1" applyBorder="1" applyAlignment="1">
      <alignment horizontal="right" vertical="center"/>
    </xf>
    <xf numFmtId="181" fontId="33" fillId="0" borderId="46" xfId="1" applyNumberFormat="1" applyFont="1" applyFill="1" applyBorder="1" applyAlignment="1">
      <alignment vertical="center"/>
    </xf>
    <xf numFmtId="181" fontId="33" fillId="0" borderId="50" xfId="1" applyNumberFormat="1" applyFont="1" applyFill="1" applyBorder="1" applyAlignment="1">
      <alignment vertical="center"/>
    </xf>
    <xf numFmtId="181" fontId="47" fillId="0" borderId="46"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5"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9" xfId="0" applyFont="1" applyFill="1" applyBorder="1" applyAlignment="1">
      <alignment horizontal="right" indent="1"/>
    </xf>
    <xf numFmtId="0" fontId="33" fillId="0" borderId="82" xfId="0" applyFont="1" applyFill="1" applyBorder="1"/>
    <xf numFmtId="0" fontId="33" fillId="0" borderId="90" xfId="0" applyFont="1" applyFill="1" applyBorder="1" applyAlignment="1">
      <alignment horizontal="left" indent="1"/>
    </xf>
    <xf numFmtId="0" fontId="47" fillId="0" borderId="20" xfId="0" applyFont="1" applyFill="1" applyBorder="1" applyAlignment="1">
      <alignment horizontal="left" indent="1"/>
    </xf>
    <xf numFmtId="181" fontId="32" fillId="0" borderId="46" xfId="1" quotePrefix="1" applyNumberFormat="1" applyFont="1" applyFill="1" applyBorder="1" applyAlignment="1">
      <alignment horizontal="center" vertical="center"/>
    </xf>
    <xf numFmtId="181" fontId="33" fillId="0" borderId="45" xfId="1" applyNumberFormat="1" applyFont="1" applyFill="1" applyBorder="1" applyAlignment="1">
      <alignment horizontal="right" vertical="center" readingOrder="1"/>
    </xf>
    <xf numFmtId="181" fontId="33" fillId="0" borderId="46" xfId="1" applyNumberFormat="1" applyFont="1" applyFill="1" applyBorder="1" applyAlignment="1">
      <alignment horizontal="right" vertical="center" readingOrder="1"/>
    </xf>
    <xf numFmtId="181" fontId="32" fillId="0" borderId="45"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7" xfId="1" applyNumberFormat="1" applyFont="1" applyFill="1" applyBorder="1" applyAlignment="1">
      <alignment horizontal="right" vertical="center"/>
    </xf>
    <xf numFmtId="49" fontId="33" fillId="0" borderId="93"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2"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5"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7" xfId="1" applyNumberFormat="1" applyFont="1" applyFill="1" applyBorder="1" applyAlignment="1">
      <alignment horizontal="right" vertical="center" indent="1"/>
    </xf>
    <xf numFmtId="0" fontId="32" fillId="0" borderId="28"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5"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8" xfId="4" applyNumberFormat="1" applyFont="1" applyFill="1" applyBorder="1" applyAlignment="1">
      <alignment vertical="center"/>
    </xf>
    <xf numFmtId="1" fontId="32" fillId="0" borderId="56"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8" xfId="4" applyNumberFormat="1" applyFont="1" applyFill="1" applyBorder="1" applyAlignment="1">
      <alignment horizontal="right" vertical="center"/>
    </xf>
    <xf numFmtId="1" fontId="32" fillId="0" borderId="49" xfId="4" applyNumberFormat="1" applyFont="1" applyFill="1" applyBorder="1" applyAlignment="1">
      <alignment horizontal="right" vertical="center"/>
    </xf>
    <xf numFmtId="1" fontId="32" fillId="0" borderId="57"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6" xfId="4" applyFont="1" applyFill="1" applyBorder="1"/>
    <xf numFmtId="0" fontId="33" fillId="0" borderId="39" xfId="4" applyFont="1" applyFill="1" applyBorder="1" applyAlignment="1">
      <alignment horizontal="center"/>
    </xf>
    <xf numFmtId="0" fontId="47" fillId="0" borderId="0" xfId="4" applyFont="1" applyFill="1" applyAlignment="1">
      <alignment vertical="center"/>
    </xf>
    <xf numFmtId="0" fontId="47" fillId="0" borderId="45" xfId="4" applyFont="1" applyFill="1" applyBorder="1" applyAlignment="1">
      <alignment vertical="center"/>
    </xf>
    <xf numFmtId="0" fontId="47" fillId="0" borderId="55" xfId="4" applyFont="1" applyFill="1" applyBorder="1" applyAlignment="1">
      <alignment vertical="center"/>
    </xf>
    <xf numFmtId="0" fontId="47" fillId="0" borderId="48" xfId="4" applyFont="1" applyFill="1" applyBorder="1" applyAlignment="1">
      <alignment vertical="center"/>
    </xf>
    <xf numFmtId="0" fontId="47" fillId="0" borderId="56" xfId="4" applyFont="1" applyFill="1" applyBorder="1" applyAlignment="1">
      <alignment vertical="center"/>
    </xf>
    <xf numFmtId="0" fontId="47" fillId="0" borderId="46" xfId="4" applyFont="1" applyFill="1" applyBorder="1" applyAlignment="1">
      <alignment vertical="center"/>
    </xf>
    <xf numFmtId="1" fontId="32" fillId="0" borderId="45"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8" xfId="4" applyNumberFormat="1" applyFont="1" applyFill="1" applyBorder="1" applyAlignment="1">
      <alignment horizontal="center" vertical="center"/>
    </xf>
    <xf numFmtId="1" fontId="32" fillId="0" borderId="56" xfId="4" applyNumberFormat="1" applyFont="1" applyFill="1" applyBorder="1" applyAlignment="1">
      <alignment horizontal="center" vertical="center"/>
    </xf>
    <xf numFmtId="1" fontId="32" fillId="0" borderId="46"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2"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57"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37" xfId="4" applyNumberFormat="1" applyFont="1" applyFill="1" applyBorder="1" applyAlignment="1">
      <alignment vertical="center"/>
    </xf>
    <xf numFmtId="1" fontId="10" fillId="0" borderId="50" xfId="4" applyNumberFormat="1" applyFont="1" applyFill="1" applyBorder="1" applyAlignment="1">
      <alignment vertical="center"/>
    </xf>
    <xf numFmtId="1" fontId="10" fillId="0" borderId="78" xfId="4" applyNumberFormat="1" applyFont="1" applyFill="1" applyBorder="1" applyAlignment="1">
      <alignment vertical="center"/>
    </xf>
    <xf numFmtId="0" fontId="10" fillId="0" borderId="41"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9" xfId="4" applyFont="1" applyFill="1" applyBorder="1" applyAlignment="1">
      <alignment horizontal="left" vertical="center" indent="1"/>
    </xf>
    <xf numFmtId="0" fontId="32" fillId="0" borderId="39" xfId="4" applyFont="1" applyFill="1" applyBorder="1" applyAlignment="1">
      <alignment horizontal="left" vertical="center" indent="1"/>
    </xf>
    <xf numFmtId="0" fontId="33" fillId="0" borderId="39" xfId="4" applyFont="1" applyFill="1" applyBorder="1" applyAlignment="1">
      <alignment horizontal="left" vertical="center" indent="1"/>
    </xf>
    <xf numFmtId="1" fontId="33" fillId="0" borderId="39" xfId="4" applyNumberFormat="1" applyFont="1" applyFill="1" applyBorder="1" applyAlignment="1">
      <alignment horizontal="left" vertical="center" indent="1"/>
    </xf>
    <xf numFmtId="0" fontId="33" fillId="0" borderId="41"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6" xfId="4" applyFont="1" applyFill="1" applyBorder="1" applyAlignment="1">
      <alignment vertical="center" wrapText="1" readingOrder="2"/>
    </xf>
    <xf numFmtId="0" fontId="17" fillId="2" borderId="45" xfId="0" applyFont="1" applyFill="1" applyBorder="1" applyAlignment="1">
      <alignment horizontal="center" vertical="center"/>
    </xf>
    <xf numFmtId="0" fontId="17" fillId="2" borderId="44"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4" xfId="1" applyNumberFormat="1" applyFont="1" applyFill="1" applyBorder="1" applyAlignment="1">
      <alignment horizontal="right" indent="1"/>
    </xf>
    <xf numFmtId="2" fontId="32" fillId="0" borderId="96"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7" xfId="4" applyNumberFormat="1" applyFont="1" applyFill="1" applyBorder="1" applyAlignment="1">
      <alignment horizontal="center" vertical="center"/>
    </xf>
    <xf numFmtId="49" fontId="12" fillId="0" borderId="99" xfId="4" applyNumberFormat="1" applyFont="1" applyFill="1" applyBorder="1" applyAlignment="1">
      <alignment horizontal="center" vertical="center"/>
    </xf>
    <xf numFmtId="181" fontId="20" fillId="0" borderId="0" xfId="0" applyNumberFormat="1" applyFont="1" applyFill="1"/>
    <xf numFmtId="0" fontId="33" fillId="0" borderId="101" xfId="0" applyFont="1" applyFill="1" applyBorder="1"/>
    <xf numFmtId="0" fontId="33" fillId="0" borderId="101"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4" xfId="0" applyFont="1" applyFill="1" applyBorder="1" applyAlignment="1">
      <alignment vertical="center"/>
    </xf>
    <xf numFmtId="181" fontId="32" fillId="0" borderId="101" xfId="1" applyNumberFormat="1" applyFont="1" applyFill="1" applyBorder="1" applyAlignment="1">
      <alignment horizontal="right" vertical="center"/>
    </xf>
    <xf numFmtId="181" fontId="32" fillId="0" borderId="102" xfId="1" applyNumberFormat="1" applyFont="1" applyFill="1" applyBorder="1" applyAlignment="1">
      <alignment horizontal="right" vertical="center"/>
    </xf>
    <xf numFmtId="181" fontId="32" fillId="0" borderId="100" xfId="1" applyNumberFormat="1" applyFont="1" applyFill="1" applyBorder="1" applyAlignment="1">
      <alignment horizontal="right" vertical="center"/>
    </xf>
    <xf numFmtId="0" fontId="47" fillId="0" borderId="89" xfId="4" applyFont="1" applyFill="1" applyBorder="1" applyAlignment="1">
      <alignment horizontal="right" indent="1"/>
    </xf>
    <xf numFmtId="0" fontId="32" fillId="0" borderId="82"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32" fillId="0" borderId="102" xfId="4" applyFont="1" applyFill="1" applyBorder="1" applyAlignment="1">
      <alignment horizontal="right" indent="2"/>
    </xf>
    <xf numFmtId="0" fontId="47" fillId="0" borderId="103" xfId="4" applyFont="1" applyFill="1" applyBorder="1" applyAlignment="1">
      <alignment horizontal="left" indent="1"/>
    </xf>
    <xf numFmtId="0" fontId="33" fillId="0" borderId="102" xfId="0" applyFont="1" applyFill="1" applyBorder="1"/>
    <xf numFmtId="181" fontId="11" fillId="0" borderId="0" xfId="0" applyNumberFormat="1" applyFont="1" applyFill="1" applyAlignment="1">
      <alignment horizontal="center"/>
    </xf>
    <xf numFmtId="181" fontId="33" fillId="0" borderId="80" xfId="1" applyNumberFormat="1" applyFont="1" applyFill="1" applyBorder="1" applyAlignment="1">
      <alignment horizontal="right" vertical="center"/>
    </xf>
    <xf numFmtId="181" fontId="32" fillId="0" borderId="94"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4" xfId="1" applyNumberFormat="1" applyFont="1" applyFill="1" applyBorder="1" applyAlignment="1">
      <alignment horizontal="right" vertical="center"/>
    </xf>
    <xf numFmtId="0" fontId="33" fillId="0" borderId="104" xfId="0" applyFont="1" applyFill="1" applyBorder="1"/>
    <xf numFmtId="181" fontId="33" fillId="0" borderId="104" xfId="1" applyNumberFormat="1" applyFont="1" applyFill="1" applyBorder="1" applyAlignment="1">
      <alignment vertical="center"/>
    </xf>
    <xf numFmtId="177" fontId="33" fillId="0" borderId="104" xfId="1" applyNumberFormat="1" applyFont="1" applyFill="1" applyBorder="1" applyAlignment="1">
      <alignment horizontal="right" indent="2"/>
    </xf>
    <xf numFmtId="0" fontId="20" fillId="0" borderId="104" xfId="0" applyFont="1" applyFill="1" applyBorder="1"/>
    <xf numFmtId="0" fontId="33" fillId="0" borderId="104" xfId="4" applyFont="1" applyFill="1" applyBorder="1" applyAlignment="1">
      <alignment horizontal="right" indent="1"/>
    </xf>
    <xf numFmtId="177" fontId="32" fillId="0" borderId="104"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4" xfId="0" applyFont="1" applyFill="1" applyBorder="1" applyAlignment="1">
      <alignment horizontal="right" indent="1"/>
    </xf>
    <xf numFmtId="181" fontId="32" fillId="0" borderId="104" xfId="1" applyNumberFormat="1" applyFont="1" applyFill="1" applyBorder="1" applyAlignment="1">
      <alignment horizontal="right" vertical="center" indent="1"/>
    </xf>
    <xf numFmtId="0" fontId="33" fillId="0" borderId="100" xfId="0" applyFont="1" applyFill="1" applyBorder="1"/>
    <xf numFmtId="0" fontId="33" fillId="0" borderId="100"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4" xfId="0" quotePrefix="1" applyNumberFormat="1" applyFont="1" applyFill="1" applyBorder="1" applyAlignment="1">
      <alignment horizontal="right" indent="1"/>
    </xf>
    <xf numFmtId="3" fontId="33" fillId="0" borderId="104" xfId="1" applyNumberFormat="1" applyFont="1" applyFill="1" applyBorder="1" applyAlignment="1">
      <alignment vertical="center"/>
    </xf>
    <xf numFmtId="3" fontId="33" fillId="0" borderId="104" xfId="1" quotePrefix="1" applyNumberFormat="1" applyFont="1" applyFill="1" applyBorder="1" applyAlignment="1">
      <alignment horizontal="right" indent="1"/>
    </xf>
    <xf numFmtId="177" fontId="33" fillId="0" borderId="104" xfId="1" applyNumberFormat="1" applyFont="1" applyFill="1" applyBorder="1" applyAlignment="1">
      <alignment vertical="center"/>
    </xf>
    <xf numFmtId="1" fontId="33" fillId="0" borderId="104" xfId="0" applyNumberFormat="1" applyFont="1" applyFill="1" applyBorder="1" applyAlignment="1">
      <alignment horizontal="right" indent="1"/>
    </xf>
    <xf numFmtId="1" fontId="33" fillId="0" borderId="104" xfId="0" applyNumberFormat="1" applyFont="1" applyFill="1" applyBorder="1" applyAlignment="1">
      <alignment horizontal="right" vertical="center"/>
    </xf>
    <xf numFmtId="1" fontId="10" fillId="0" borderId="104" xfId="4" applyNumberFormat="1" applyFont="1" applyFill="1" applyBorder="1" applyAlignment="1">
      <alignment vertical="center"/>
    </xf>
    <xf numFmtId="0" fontId="33" fillId="0" borderId="104" xfId="4" applyFont="1" applyFill="1" applyBorder="1" applyAlignment="1">
      <alignment horizontal="right"/>
    </xf>
    <xf numFmtId="49" fontId="32" fillId="0" borderId="105" xfId="1" applyNumberFormat="1" applyFont="1" applyFill="1" applyBorder="1" applyAlignment="1">
      <alignment horizontal="right" vertical="center"/>
    </xf>
    <xf numFmtId="177" fontId="33" fillId="0" borderId="105" xfId="1" applyNumberFormat="1" applyFont="1" applyFill="1" applyBorder="1" applyAlignment="1">
      <alignment horizontal="left" vertical="center" indent="2"/>
    </xf>
    <xf numFmtId="167" fontId="33" fillId="0" borderId="105" xfId="1" applyNumberFormat="1" applyFont="1" applyFill="1" applyBorder="1" applyAlignment="1">
      <alignment horizontal="left" vertical="center" indent="2"/>
    </xf>
    <xf numFmtId="177" fontId="33" fillId="0" borderId="103" xfId="1" applyNumberFormat="1" applyFont="1" applyFill="1" applyBorder="1" applyAlignment="1">
      <alignment horizontal="left" vertical="center" indent="2"/>
    </xf>
    <xf numFmtId="49" fontId="33" fillId="2" borderId="44" xfId="1" applyNumberFormat="1" applyFont="1" applyFill="1" applyBorder="1" applyAlignment="1">
      <alignment horizontal="center" vertical="center"/>
    </xf>
    <xf numFmtId="3" fontId="33" fillId="0" borderId="104"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5"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41" fillId="0" borderId="0" xfId="12" applyFont="1" applyFill="1" applyAlignment="1">
      <alignment horizontal="center"/>
    </xf>
    <xf numFmtId="0" fontId="44" fillId="0" borderId="0" xfId="12" applyFont="1" applyFill="1" applyAlignment="1">
      <alignment horizontal="center"/>
    </xf>
    <xf numFmtId="181" fontId="32" fillId="0" borderId="104" xfId="1" applyNumberFormat="1" applyFont="1" applyFill="1" applyBorder="1" applyAlignment="1">
      <alignment horizontal="right" vertical="center"/>
    </xf>
    <xf numFmtId="0" fontId="39" fillId="0" borderId="0" xfId="0" applyFont="1" applyFill="1" applyAlignment="1">
      <alignment horizontal="center"/>
    </xf>
    <xf numFmtId="0" fontId="32" fillId="0" borderId="37"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74"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170" fontId="33" fillId="0" borderId="45" xfId="1" applyNumberFormat="1" applyFont="1" applyFill="1" applyBorder="1" applyAlignment="1">
      <alignment horizontal="right" vertical="center"/>
    </xf>
    <xf numFmtId="170" fontId="32" fillId="0" borderId="45" xfId="1" applyNumberFormat="1" applyFont="1" applyFill="1" applyBorder="1" applyAlignment="1">
      <alignment horizontal="right" vertical="center"/>
    </xf>
    <xf numFmtId="181" fontId="32" fillId="0" borderId="45"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3" xfId="4" applyFont="1" applyFill="1" applyBorder="1" applyAlignment="1">
      <alignment horizontal="right" readingOrder="2"/>
    </xf>
    <xf numFmtId="0" fontId="12" fillId="0" borderId="63"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5" xfId="14" applyNumberFormat="1" applyFont="1" applyFill="1" applyBorder="1" applyAlignment="1">
      <alignment horizontal="right" vertical="center"/>
    </xf>
    <xf numFmtId="167" fontId="24" fillId="0" borderId="0" xfId="1" applyFont="1" applyFill="1"/>
    <xf numFmtId="0" fontId="36" fillId="0" borderId="0" xfId="0" applyFont="1" applyFill="1" applyAlignment="1">
      <alignment horizontal="right"/>
    </xf>
    <xf numFmtId="0" fontId="13" fillId="0" borderId="0" xfId="0" applyFont="1" applyFill="1" applyAlignment="1">
      <alignment horizontal="center"/>
    </xf>
    <xf numFmtId="0" fontId="39" fillId="0" borderId="0" xfId="12" applyFont="1" applyFill="1" applyAlignment="1">
      <alignment horizontal="left" vertical="top" wrapText="1"/>
    </xf>
    <xf numFmtId="0" fontId="36" fillId="0" borderId="0" xfId="0" applyFont="1" applyFill="1" applyAlignment="1">
      <alignment horizontal="right"/>
    </xf>
    <xf numFmtId="0" fontId="13" fillId="0" borderId="0" xfId="0" applyFont="1" applyFill="1" applyAlignment="1">
      <alignment horizontal="center"/>
    </xf>
    <xf numFmtId="1" fontId="33" fillId="0" borderId="46" xfId="6" applyNumberFormat="1" applyFont="1" applyFill="1" applyBorder="1" applyAlignment="1">
      <alignment horizontal="right"/>
    </xf>
    <xf numFmtId="0" fontId="32" fillId="0" borderId="46" xfId="21" applyFont="1" applyFill="1" applyBorder="1" applyAlignment="1">
      <alignment vertical="center"/>
    </xf>
    <xf numFmtId="1" fontId="32" fillId="0" borderId="46" xfId="21" applyNumberFormat="1" applyFont="1" applyFill="1" applyBorder="1" applyAlignment="1">
      <alignment horizontal="right" vertical="center"/>
    </xf>
    <xf numFmtId="181" fontId="32" fillId="0" borderId="82" xfId="1" applyNumberFormat="1" applyFont="1" applyFill="1" applyBorder="1" applyAlignment="1">
      <alignment horizontal="right" vertical="center"/>
    </xf>
    <xf numFmtId="181" fontId="32" fillId="0" borderId="106" xfId="1" applyNumberFormat="1" applyFont="1" applyFill="1" applyBorder="1" applyAlignment="1">
      <alignment horizontal="right" vertical="center"/>
    </xf>
    <xf numFmtId="0" fontId="32" fillId="0" borderId="50" xfId="21" applyFont="1" applyFill="1" applyBorder="1" applyAlignment="1">
      <alignment horizontal="right" indent="1"/>
    </xf>
    <xf numFmtId="0" fontId="32" fillId="0" borderId="104" xfId="21" applyFont="1" applyFill="1" applyBorder="1" applyAlignment="1">
      <alignment horizontal="right" indent="1"/>
    </xf>
    <xf numFmtId="181" fontId="32" fillId="0" borderId="105"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9" xfId="0" applyNumberFormat="1" applyFont="1" applyFill="1" applyBorder="1" applyAlignment="1">
      <alignment horizontal="center" vertical="center"/>
    </xf>
    <xf numFmtId="0" fontId="32" fillId="0" borderId="105" xfId="0" applyFont="1" applyFill="1" applyBorder="1" applyAlignment="1">
      <alignment horizontal="right" vertical="center"/>
    </xf>
    <xf numFmtId="2" fontId="33" fillId="0" borderId="105"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2" fontId="33" fillId="0" borderId="104" xfId="0" applyNumberFormat="1" applyFont="1" applyFill="1" applyBorder="1" applyAlignment="1">
      <alignment horizontal="center" vertical="center"/>
    </xf>
    <xf numFmtId="0" fontId="32" fillId="0" borderId="105" xfId="4" applyFont="1" applyFill="1" applyBorder="1" applyAlignment="1">
      <alignment horizontal="right" indent="2"/>
    </xf>
    <xf numFmtId="0" fontId="33" fillId="0" borderId="105" xfId="0" applyFont="1" applyFill="1" applyBorder="1" applyAlignment="1">
      <alignment horizontal="right" vertical="center"/>
    </xf>
    <xf numFmtId="177" fontId="33" fillId="0" borderId="105" xfId="1" applyNumberFormat="1" applyFont="1" applyFill="1" applyBorder="1" applyAlignment="1">
      <alignment horizontal="right" vertical="center"/>
    </xf>
    <xf numFmtId="0" fontId="33" fillId="0" borderId="105" xfId="0" applyFont="1" applyFill="1" applyBorder="1" applyAlignment="1">
      <alignment horizontal="left" vertical="center"/>
    </xf>
    <xf numFmtId="0" fontId="33" fillId="0" borderId="44" xfId="0" applyFont="1" applyFill="1" applyBorder="1" applyAlignment="1">
      <alignment horizontal="right" vertical="center"/>
    </xf>
    <xf numFmtId="177" fontId="33" fillId="0" borderId="44" xfId="1" applyNumberFormat="1" applyFont="1" applyFill="1" applyBorder="1" applyAlignment="1">
      <alignment horizontal="right" vertical="center"/>
    </xf>
    <xf numFmtId="0" fontId="33" fillId="0" borderId="44" xfId="0" applyFont="1" applyFill="1" applyBorder="1" applyAlignment="1">
      <alignment horizontal="left" vertical="center"/>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74" xfId="0" applyFont="1" applyFill="1" applyBorder="1" applyAlignment="1">
      <alignment horizontal="left" vertical="center"/>
    </xf>
    <xf numFmtId="0" fontId="32" fillId="0" borderId="82" xfId="0" applyNumberFormat="1" applyFont="1" applyFill="1" applyBorder="1" applyAlignment="1"/>
    <xf numFmtId="1" fontId="33" fillId="0" borderId="46" xfId="0" applyNumberFormat="1" applyFont="1" applyFill="1" applyBorder="1" applyAlignment="1">
      <alignment vertical="center"/>
    </xf>
    <xf numFmtId="180" fontId="33" fillId="0" borderId="46" xfId="1" applyNumberFormat="1" applyFont="1" applyFill="1" applyBorder="1" applyAlignment="1">
      <alignment vertical="center"/>
    </xf>
    <xf numFmtId="0" fontId="33" fillId="0" borderId="106" xfId="0" applyFont="1" applyFill="1" applyBorder="1" applyAlignment="1">
      <alignment vertical="center"/>
    </xf>
    <xf numFmtId="171" fontId="33" fillId="0" borderId="46" xfId="14" applyNumberFormat="1" applyFont="1" applyFill="1" applyBorder="1" applyAlignment="1">
      <alignment vertical="center"/>
    </xf>
    <xf numFmtId="0" fontId="33" fillId="0" borderId="50" xfId="0" applyFont="1" applyFill="1" applyBorder="1" applyAlignment="1">
      <alignment vertical="center"/>
    </xf>
    <xf numFmtId="177" fontId="32" fillId="0" borderId="108" xfId="1" applyNumberFormat="1" applyFont="1" applyFill="1" applyBorder="1" applyAlignment="1">
      <alignment horizontal="left" vertical="center" indent="2"/>
    </xf>
    <xf numFmtId="177" fontId="32" fillId="0" borderId="109" xfId="1" applyNumberFormat="1" applyFont="1" applyFill="1" applyBorder="1" applyAlignment="1">
      <alignment horizontal="left" vertical="center" indent="2"/>
    </xf>
    <xf numFmtId="167" fontId="32" fillId="0" borderId="109" xfId="1" applyNumberFormat="1" applyFont="1" applyFill="1" applyBorder="1" applyAlignment="1">
      <alignment horizontal="left" vertical="center" indent="2"/>
    </xf>
    <xf numFmtId="177" fontId="32" fillId="0" borderId="96" xfId="1" applyNumberFormat="1" applyFont="1" applyFill="1" applyBorder="1" applyAlignment="1">
      <alignment horizontal="left" vertical="center" indent="2"/>
    </xf>
    <xf numFmtId="177" fontId="32" fillId="0" borderId="109" xfId="1" applyNumberFormat="1" applyFont="1" applyFill="1" applyBorder="1" applyAlignment="1">
      <alignment horizontal="right" vertical="center" indent="2"/>
    </xf>
    <xf numFmtId="177" fontId="32" fillId="0" borderId="96" xfId="1" applyNumberFormat="1" applyFont="1" applyFill="1" applyBorder="1" applyAlignment="1">
      <alignment horizontal="right" vertical="center"/>
    </xf>
    <xf numFmtId="177" fontId="32" fillId="0" borderId="87" xfId="1" applyNumberFormat="1" applyFont="1" applyFill="1" applyBorder="1" applyAlignment="1">
      <alignment horizontal="left" vertical="center" indent="2"/>
    </xf>
    <xf numFmtId="177" fontId="32" fillId="0" borderId="105" xfId="1" applyNumberFormat="1" applyFont="1" applyFill="1" applyBorder="1" applyAlignment="1">
      <alignment horizontal="left" vertical="center" indent="2"/>
    </xf>
    <xf numFmtId="167" fontId="32" fillId="0" borderId="105" xfId="1" applyNumberFormat="1" applyFont="1" applyFill="1" applyBorder="1" applyAlignment="1">
      <alignment horizontal="left" vertical="center" indent="2"/>
    </xf>
    <xf numFmtId="177" fontId="32" fillId="0" borderId="103" xfId="1" applyNumberFormat="1" applyFont="1" applyFill="1" applyBorder="1" applyAlignment="1">
      <alignment horizontal="left" vertical="center" indent="2"/>
    </xf>
    <xf numFmtId="168" fontId="32" fillId="0" borderId="50" xfId="0" applyNumberFormat="1" applyFont="1" applyFill="1" applyBorder="1" applyAlignment="1">
      <alignment vertical="center"/>
    </xf>
    <xf numFmtId="170" fontId="32" fillId="0" borderId="45" xfId="1" applyNumberFormat="1" applyFont="1" applyFill="1" applyBorder="1" applyAlignment="1">
      <alignment vertical="center"/>
    </xf>
    <xf numFmtId="3" fontId="33" fillId="0" borderId="50" xfId="1" applyNumberFormat="1" applyFont="1" applyFill="1" applyBorder="1" applyAlignment="1">
      <alignment vertical="center"/>
    </xf>
    <xf numFmtId="181" fontId="32" fillId="0" borderId="50" xfId="1" applyNumberFormat="1" applyFont="1" applyFill="1" applyBorder="1" applyAlignment="1">
      <alignment horizontal="right" vertical="center" readingOrder="1"/>
    </xf>
    <xf numFmtId="0" fontId="32" fillId="2" borderId="45" xfId="0" applyFont="1" applyFill="1" applyBorder="1" applyAlignment="1">
      <alignment horizontal="center"/>
    </xf>
    <xf numFmtId="168" fontId="32" fillId="0" borderId="45" xfId="0" applyNumberFormat="1" applyFont="1" applyFill="1" applyBorder="1" applyAlignment="1">
      <alignment horizontal="right" indent="2"/>
    </xf>
    <xf numFmtId="168" fontId="32" fillId="0" borderId="45" xfId="0" applyNumberFormat="1" applyFont="1" applyFill="1" applyBorder="1" applyAlignment="1">
      <alignment horizontal="right" vertical="center"/>
    </xf>
    <xf numFmtId="0" fontId="33" fillId="0" borderId="105" xfId="4" applyFont="1" applyFill="1" applyBorder="1" applyAlignment="1">
      <alignment horizontal="center"/>
    </xf>
    <xf numFmtId="0" fontId="32" fillId="0" borderId="104" xfId="4" applyFont="1" applyFill="1" applyBorder="1" applyAlignment="1">
      <alignment vertical="center"/>
    </xf>
    <xf numFmtId="0" fontId="16" fillId="2" borderId="45" xfId="4" applyFont="1" applyFill="1" applyBorder="1" applyAlignment="1">
      <alignment horizontal="center" vertical="center"/>
    </xf>
    <xf numFmtId="0" fontId="16" fillId="2" borderId="44" xfId="4" applyFont="1" applyFill="1" applyBorder="1" applyAlignment="1">
      <alignment horizontal="center" vertical="center"/>
    </xf>
    <xf numFmtId="0" fontId="33" fillId="0" borderId="46" xfId="4" applyFont="1" applyFill="1" applyBorder="1" applyAlignment="1">
      <alignment horizontal="center"/>
    </xf>
    <xf numFmtId="177" fontId="32" fillId="0" borderId="104" xfId="1" applyNumberFormat="1" applyFont="1" applyFill="1" applyBorder="1" applyAlignment="1">
      <alignment horizontal="right" indent="1"/>
    </xf>
    <xf numFmtId="177" fontId="32" fillId="0" borderId="50" xfId="1" applyNumberFormat="1" applyFont="1" applyFill="1" applyBorder="1" applyAlignment="1">
      <alignment horizontal="right" indent="1"/>
    </xf>
    <xf numFmtId="181" fontId="17" fillId="0" borderId="104" xfId="1" applyNumberFormat="1" applyFont="1" applyFill="1" applyBorder="1" applyAlignment="1">
      <alignment horizontal="right" vertical="center"/>
    </xf>
    <xf numFmtId="168" fontId="32" fillId="0" borderId="104" xfId="8" applyNumberFormat="1" applyFont="1" applyFill="1" applyBorder="1" applyAlignment="1">
      <alignment horizontal="right" vertical="center" readingOrder="1"/>
    </xf>
    <xf numFmtId="0" fontId="32" fillId="0" borderId="105" xfId="0" applyNumberFormat="1" applyFont="1" applyFill="1" applyBorder="1" applyAlignment="1"/>
    <xf numFmtId="177" fontId="33" fillId="0" borderId="50" xfId="1" applyNumberFormat="1" applyFont="1" applyFill="1" applyBorder="1" applyAlignment="1">
      <alignment horizontal="right"/>
    </xf>
    <xf numFmtId="3" fontId="33" fillId="0" borderId="50" xfId="1" applyNumberFormat="1" applyFont="1" applyFill="1" applyBorder="1" applyAlignment="1">
      <alignment horizontal="right" vertical="center" readingOrder="1"/>
    </xf>
    <xf numFmtId="0" fontId="32" fillId="0" borderId="50" xfId="4" applyFont="1" applyFill="1" applyBorder="1" applyAlignment="1">
      <alignment vertical="center"/>
    </xf>
    <xf numFmtId="177" fontId="24" fillId="0" borderId="0" xfId="1" applyNumberFormat="1" applyFont="1" applyFill="1"/>
    <xf numFmtId="0" fontId="33" fillId="0" borderId="104" xfId="12" applyFont="1" applyFill="1" applyBorder="1" applyAlignment="1">
      <alignment vertical="top"/>
    </xf>
    <xf numFmtId="0" fontId="11" fillId="0" borderId="50" xfId="12" applyFont="1" applyFill="1" applyBorder="1" applyAlignment="1">
      <alignment horizontal="right" vertical="center"/>
    </xf>
    <xf numFmtId="0" fontId="50" fillId="2" borderId="105" xfId="0" applyFont="1" applyFill="1" applyBorder="1" applyAlignment="1">
      <alignment horizontal="center"/>
    </xf>
    <xf numFmtId="0" fontId="50" fillId="2" borderId="44" xfId="0" applyFont="1" applyFill="1" applyBorder="1" applyAlignment="1">
      <alignment horizontal="center"/>
    </xf>
    <xf numFmtId="0" fontId="32" fillId="2" borderId="44" xfId="0" applyFont="1" applyFill="1" applyBorder="1" applyAlignment="1">
      <alignment horizontal="center" vertical="center"/>
    </xf>
    <xf numFmtId="0" fontId="41" fillId="0" borderId="0" xfId="12" applyFont="1" applyFill="1" applyAlignment="1">
      <alignment horizontal="center"/>
    </xf>
    <xf numFmtId="0" fontId="36" fillId="0" borderId="0" xfId="0" applyFont="1" applyFill="1" applyAlignment="1">
      <alignment horizontal="right"/>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3" xfId="0" applyFont="1" applyFill="1" applyBorder="1" applyAlignment="1">
      <alignment horizontal="center" vertical="center"/>
    </xf>
    <xf numFmtId="0" fontId="33" fillId="0" borderId="15" xfId="0" applyFont="1" applyFill="1" applyBorder="1" applyAlignment="1">
      <alignment horizontal="center" vertical="center"/>
    </xf>
    <xf numFmtId="181" fontId="32" fillId="0" borderId="104" xfId="1" applyNumberFormat="1" applyFont="1" applyFill="1" applyBorder="1" applyAlignment="1">
      <alignment vertical="center"/>
    </xf>
    <xf numFmtId="181" fontId="32" fillId="0" borderId="78" xfId="1" applyNumberFormat="1" applyFont="1" applyFill="1" applyBorder="1" applyAlignment="1">
      <alignment vertical="center"/>
    </xf>
    <xf numFmtId="181" fontId="32" fillId="0" borderId="49" xfId="1" applyNumberFormat="1" applyFont="1" applyFill="1" applyBorder="1" applyAlignment="1">
      <alignment vertical="center"/>
    </xf>
    <xf numFmtId="181" fontId="32" fillId="0" borderId="57" xfId="1" applyNumberFormat="1" applyFont="1" applyFill="1" applyBorder="1" applyAlignment="1">
      <alignment vertical="center"/>
    </xf>
    <xf numFmtId="0" fontId="33" fillId="0" borderId="74" xfId="0" applyFont="1" applyFill="1" applyBorder="1" applyAlignment="1">
      <alignment horizontal="left" indent="1"/>
    </xf>
    <xf numFmtId="0" fontId="32" fillId="0" borderId="94" xfId="21" applyFont="1" applyFill="1" applyBorder="1" applyAlignment="1">
      <alignment horizontal="right" indent="1"/>
    </xf>
    <xf numFmtId="172" fontId="33" fillId="0" borderId="48" xfId="12" applyNumberFormat="1" applyFont="1" applyFill="1" applyBorder="1" applyAlignment="1">
      <alignment horizontal="right" vertical="center"/>
    </xf>
    <xf numFmtId="172" fontId="33" fillId="0" borderId="56" xfId="12" applyNumberFormat="1" applyFont="1" applyFill="1" applyBorder="1" applyAlignment="1">
      <alignment horizontal="right" vertical="center"/>
    </xf>
    <xf numFmtId="172" fontId="33" fillId="0" borderId="45" xfId="12" applyNumberFormat="1" applyFont="1" applyFill="1" applyBorder="1" applyAlignment="1">
      <alignment horizontal="right" vertical="center"/>
    </xf>
    <xf numFmtId="0" fontId="47" fillId="0" borderId="74" xfId="11" applyFont="1" applyFill="1" applyBorder="1" applyAlignment="1">
      <alignment horizontal="left" indent="1"/>
    </xf>
    <xf numFmtId="0" fontId="14" fillId="0" borderId="0" xfId="12" applyFont="1" applyFill="1" applyBorder="1" applyAlignment="1">
      <alignment horizontal="right" vertical="top" wrapText="1" readingOrder="2"/>
    </xf>
    <xf numFmtId="0" fontId="14" fillId="0" borderId="0" xfId="12" applyFont="1" applyFill="1" applyAlignment="1">
      <alignment vertical="top" wrapText="1"/>
    </xf>
    <xf numFmtId="0" fontId="33" fillId="0" borderId="19" xfId="0" applyFont="1" applyFill="1" applyBorder="1" applyAlignment="1">
      <alignment horizontal="center" vertical="center"/>
    </xf>
    <xf numFmtId="0" fontId="36" fillId="0" borderId="0" xfId="0" applyFont="1" applyFill="1" applyAlignment="1">
      <alignment horizontal="right"/>
    </xf>
    <xf numFmtId="0" fontId="36" fillId="0" borderId="0" xfId="0" applyFont="1" applyFill="1" applyAlignment="1">
      <alignment horizontal="right" vertical="top"/>
    </xf>
    <xf numFmtId="171" fontId="33" fillId="0" borderId="55" xfId="14" applyNumberFormat="1" applyFont="1" applyFill="1" applyBorder="1" applyAlignment="1">
      <alignment horizontal="center" vertical="center"/>
    </xf>
    <xf numFmtId="171" fontId="33" fillId="0" borderId="48" xfId="14" applyNumberFormat="1" applyFont="1" applyFill="1" applyBorder="1" applyAlignment="1">
      <alignment horizontal="center" vertical="center"/>
    </xf>
    <xf numFmtId="171" fontId="33" fillId="0" borderId="56" xfId="14" applyNumberFormat="1" applyFont="1" applyFill="1" applyBorder="1" applyAlignment="1">
      <alignment horizontal="center" vertical="center"/>
    </xf>
    <xf numFmtId="9" fontId="32" fillId="0" borderId="55" xfId="14" applyFont="1" applyFill="1" applyBorder="1" applyAlignment="1">
      <alignment horizontal="center" vertical="center"/>
    </xf>
    <xf numFmtId="9" fontId="32" fillId="0" borderId="48" xfId="14" applyFont="1" applyFill="1" applyBorder="1" applyAlignment="1">
      <alignment horizontal="center" vertical="center"/>
    </xf>
    <xf numFmtId="9" fontId="32" fillId="0" borderId="56" xfId="14" applyFont="1" applyFill="1" applyBorder="1" applyAlignment="1">
      <alignment horizontal="center" vertical="center"/>
    </xf>
    <xf numFmtId="9" fontId="33" fillId="0" borderId="55" xfId="14" applyFont="1" applyFill="1" applyBorder="1" applyAlignment="1">
      <alignment horizontal="center" vertical="center"/>
    </xf>
    <xf numFmtId="9" fontId="33" fillId="0" borderId="48" xfId="14" applyFont="1" applyFill="1" applyBorder="1" applyAlignment="1">
      <alignment horizontal="center" vertical="center"/>
    </xf>
    <xf numFmtId="9" fontId="33" fillId="0" borderId="56" xfId="14" applyFont="1" applyFill="1" applyBorder="1" applyAlignment="1">
      <alignment horizontal="center" vertical="center"/>
    </xf>
    <xf numFmtId="171" fontId="32" fillId="0" borderId="55" xfId="14" applyNumberFormat="1" applyFont="1" applyFill="1" applyBorder="1" applyAlignment="1">
      <alignment horizontal="center" vertical="center"/>
    </xf>
    <xf numFmtId="171" fontId="32" fillId="0" borderId="48" xfId="14" applyNumberFormat="1" applyFont="1" applyFill="1" applyBorder="1" applyAlignment="1">
      <alignment horizontal="center" vertical="center"/>
    </xf>
    <xf numFmtId="171" fontId="32" fillId="0" borderId="56" xfId="14" applyNumberFormat="1" applyFont="1" applyFill="1" applyBorder="1" applyAlignment="1">
      <alignment horizontal="center" vertical="center"/>
    </xf>
    <xf numFmtId="9" fontId="33" fillId="0" borderId="55" xfId="14" applyFont="1" applyFill="1" applyBorder="1" applyAlignment="1">
      <alignment horizontal="right" vertical="center"/>
    </xf>
    <xf numFmtId="9" fontId="33" fillId="0" borderId="48" xfId="14" applyFont="1" applyFill="1" applyBorder="1" applyAlignment="1">
      <alignment horizontal="right" vertical="center"/>
    </xf>
    <xf numFmtId="9" fontId="33" fillId="0" borderId="58"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5" xfId="14" applyFont="1" applyFill="1" applyBorder="1" applyAlignment="1">
      <alignment horizontal="right" vertical="center"/>
    </xf>
    <xf numFmtId="9" fontId="32" fillId="0" borderId="48" xfId="14" applyFont="1" applyFill="1" applyBorder="1" applyAlignment="1">
      <alignment horizontal="right" vertical="center"/>
    </xf>
    <xf numFmtId="9" fontId="32" fillId="0" borderId="58"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8" xfId="14" applyNumberFormat="1" applyFont="1" applyFill="1" applyBorder="1" applyAlignment="1">
      <alignment horizontal="right" vertical="center"/>
    </xf>
    <xf numFmtId="171" fontId="33" fillId="0" borderId="55" xfId="14" applyNumberFormat="1" applyFont="1" applyFill="1" applyBorder="1" applyAlignment="1">
      <alignment horizontal="right" vertical="center"/>
    </xf>
    <xf numFmtId="171" fontId="33" fillId="0" borderId="58"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9" fontId="32" fillId="0" borderId="55" xfId="14" applyNumberFormat="1" applyFont="1" applyFill="1" applyBorder="1" applyAlignment="1">
      <alignment horizontal="right" vertical="center"/>
    </xf>
    <xf numFmtId="0" fontId="12" fillId="0" borderId="98" xfId="12" applyFont="1" applyFill="1" applyBorder="1" applyAlignment="1">
      <alignment vertical="center" readingOrder="2"/>
    </xf>
    <xf numFmtId="0" fontId="12" fillId="0" borderId="98" xfId="4" applyFont="1" applyFill="1" applyBorder="1" applyAlignment="1">
      <alignment vertical="center" readingOrder="2"/>
    </xf>
    <xf numFmtId="0" fontId="12" fillId="0" borderId="98" xfId="4" applyFont="1" applyFill="1" applyBorder="1" applyAlignment="1">
      <alignment vertical="center" wrapText="1" readingOrder="2"/>
    </xf>
    <xf numFmtId="0" fontId="12" fillId="0" borderId="98" xfId="12" applyFont="1" applyFill="1" applyBorder="1" applyAlignment="1">
      <alignment horizontal="left" readingOrder="1"/>
    </xf>
    <xf numFmtId="0" fontId="12" fillId="0" borderId="98" xfId="4" applyFont="1" applyFill="1" applyBorder="1" applyAlignment="1">
      <alignment horizontal="left" readingOrder="1"/>
    </xf>
    <xf numFmtId="0" fontId="12" fillId="0" borderId="98" xfId="4" applyFont="1" applyFill="1" applyBorder="1" applyAlignment="1">
      <alignment horizontal="left" vertical="center" wrapText="1" readingOrder="1"/>
    </xf>
    <xf numFmtId="0" fontId="12" fillId="0" borderId="98" xfId="7" applyFont="1" applyFill="1" applyBorder="1" applyAlignment="1">
      <alignment horizontal="left" readingOrder="1"/>
    </xf>
    <xf numFmtId="2" fontId="33" fillId="0" borderId="82" xfId="0" applyNumberFormat="1" applyFont="1" applyFill="1" applyBorder="1" applyAlignment="1">
      <alignment horizontal="center" vertical="center"/>
    </xf>
    <xf numFmtId="2" fontId="33" fillId="0" borderId="46" xfId="0" applyNumberFormat="1" applyFont="1" applyFill="1" applyBorder="1" applyAlignment="1">
      <alignment horizontal="center" vertical="center"/>
    </xf>
    <xf numFmtId="2" fontId="32" fillId="0" borderId="111" xfId="0" applyNumberFormat="1" applyFont="1" applyFill="1" applyBorder="1" applyAlignment="1">
      <alignment horizontal="center" vertical="center"/>
    </xf>
    <xf numFmtId="2" fontId="33" fillId="0" borderId="50" xfId="0" applyNumberFormat="1" applyFont="1" applyFill="1" applyBorder="1" applyAlignment="1">
      <alignment horizontal="center" vertical="center"/>
    </xf>
    <xf numFmtId="0" fontId="50" fillId="2" borderId="29" xfId="0" applyFont="1" applyFill="1" applyBorder="1" applyAlignment="1">
      <alignment horizontal="center"/>
    </xf>
    <xf numFmtId="2" fontId="33" fillId="0" borderId="106" xfId="0" applyNumberFormat="1" applyFont="1" applyFill="1" applyBorder="1" applyAlignment="1">
      <alignment horizontal="center" vertical="center"/>
    </xf>
    <xf numFmtId="0" fontId="50" fillId="2" borderId="31" xfId="0" applyFont="1" applyFill="1" applyBorder="1" applyAlignment="1"/>
    <xf numFmtId="0" fontId="50" fillId="2" borderId="7" xfId="0" applyFont="1" applyFill="1" applyBorder="1" applyAlignment="1"/>
    <xf numFmtId="0" fontId="50" fillId="2" borderId="23" xfId="0" applyFont="1" applyFill="1" applyBorder="1" applyAlignment="1">
      <alignment horizont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2" xfId="0" applyFont="1" applyFill="1" applyBorder="1" applyAlignment="1">
      <alignment horizontal="right" vertical="center" indent="1"/>
    </xf>
    <xf numFmtId="0" fontId="32" fillId="2" borderId="22" xfId="0" applyFont="1" applyFill="1" applyBorder="1" applyAlignment="1">
      <alignment horizontal="center" vertical="center"/>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9" fillId="0" borderId="0" xfId="12" applyFont="1" applyFill="1" applyAlignment="1">
      <alignment horizontal="right" vertical="top" readingOrder="2"/>
    </xf>
    <xf numFmtId="0" fontId="39" fillId="0" borderId="0" xfId="12" applyFont="1" applyFill="1" applyAlignment="1">
      <alignment horizontal="left" vertical="top" wrapText="1"/>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3" xfId="0" applyFont="1" applyFill="1" applyBorder="1" applyAlignment="1">
      <alignment horizontal="center" vertical="center"/>
    </xf>
    <xf numFmtId="0" fontId="41" fillId="0" borderId="0" xfId="0" applyFont="1" applyFill="1" applyAlignment="1">
      <alignment horizontal="center"/>
    </xf>
    <xf numFmtId="0" fontId="44" fillId="0" borderId="0" xfId="0" applyFont="1" applyFill="1" applyAlignment="1">
      <alignment horizont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2" xfId="0" applyFont="1" applyFill="1" applyBorder="1" applyAlignment="1">
      <alignment horizontal="center" vertical="top"/>
    </xf>
    <xf numFmtId="0" fontId="32" fillId="2" borderId="53" xfId="0" applyFont="1" applyFill="1" applyBorder="1" applyAlignment="1">
      <alignment horizontal="center" vertical="top"/>
    </xf>
    <xf numFmtId="0" fontId="32" fillId="2" borderId="51" xfId="0" applyFont="1" applyFill="1" applyBorder="1" applyAlignment="1">
      <alignment horizontal="center" vertical="center"/>
    </xf>
    <xf numFmtId="0" fontId="32" fillId="2" borderId="52"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2"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2" xfId="21" applyFont="1" applyFill="1" applyBorder="1" applyAlignment="1">
      <alignment horizontal="right"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2"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2"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9" xfId="5" applyNumberFormat="1" applyFont="1" applyFill="1" applyBorder="1" applyAlignment="1">
      <alignment horizontal="right" vertical="center"/>
    </xf>
    <xf numFmtId="49" fontId="32" fillId="2" borderId="75" xfId="5" applyNumberFormat="1" applyFont="1" applyFill="1" applyBorder="1" applyAlignment="1">
      <alignment horizontal="right" vertical="center"/>
    </xf>
    <xf numFmtId="49" fontId="32" fillId="2" borderId="81" xfId="5" applyNumberFormat="1" applyFont="1" applyFill="1" applyBorder="1" applyAlignment="1">
      <alignment horizontal="right" vertical="center"/>
    </xf>
    <xf numFmtId="0" fontId="32" fillId="2" borderId="31"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112" xfId="0" applyFont="1" applyFill="1" applyBorder="1" applyAlignment="1">
      <alignment horizontal="center" vertical="center"/>
    </xf>
    <xf numFmtId="0" fontId="32" fillId="2" borderId="113" xfId="0" applyFont="1" applyFill="1" applyBorder="1" applyAlignment="1">
      <alignment horizontal="center" vertical="top"/>
    </xf>
    <xf numFmtId="0" fontId="32" fillId="2" borderId="33" xfId="0" applyFont="1" applyFill="1" applyBorder="1" applyAlignment="1">
      <alignment horizontal="center" vertical="top"/>
    </xf>
    <xf numFmtId="0" fontId="32" fillId="2" borderId="7" xfId="0" applyFont="1" applyFill="1" applyBorder="1" applyAlignment="1">
      <alignment horizontal="center" vertical="top"/>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32" fillId="2" borderId="79" xfId="5" applyFont="1" applyFill="1" applyBorder="1" applyAlignment="1">
      <alignment horizontal="right" vertical="center" indent="1"/>
    </xf>
    <xf numFmtId="0" fontId="32" fillId="2" borderId="75" xfId="5" applyFont="1" applyFill="1" applyBorder="1" applyAlignment="1">
      <alignment horizontal="right" vertical="center" indent="1"/>
    </xf>
    <xf numFmtId="0" fontId="32" fillId="2" borderId="81" xfId="5" applyFont="1" applyFill="1" applyBorder="1" applyAlignment="1">
      <alignment horizontal="right" vertical="center" indent="1"/>
    </xf>
    <xf numFmtId="0" fontId="41" fillId="0" borderId="0" xfId="8" applyFont="1" applyFill="1" applyAlignment="1">
      <alignment horizontal="center"/>
    </xf>
    <xf numFmtId="0" fontId="32" fillId="2" borderId="79" xfId="0" applyFont="1" applyFill="1" applyBorder="1" applyAlignment="1">
      <alignment horizontal="right" vertical="center" indent="1"/>
    </xf>
    <xf numFmtId="0" fontId="32" fillId="2" borderId="75" xfId="0" applyFont="1" applyFill="1" applyBorder="1" applyAlignment="1">
      <alignment horizontal="right" vertical="center" indent="1"/>
    </xf>
    <xf numFmtId="0" fontId="32" fillId="2" borderId="81"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2"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5" xfId="9" applyFont="1" applyFill="1" applyBorder="1" applyAlignment="1">
      <alignment horizontal="center" vertical="center"/>
    </xf>
    <xf numFmtId="0" fontId="17" fillId="2" borderId="44" xfId="9" applyFont="1" applyFill="1" applyBorder="1" applyAlignment="1">
      <alignment horizontal="center" vertical="center"/>
    </xf>
    <xf numFmtId="0" fontId="16" fillId="2" borderId="45" xfId="12" applyFont="1" applyFill="1" applyBorder="1" applyAlignment="1">
      <alignment horizontal="center" vertical="center"/>
    </xf>
    <xf numFmtId="0" fontId="50" fillId="2" borderId="46" xfId="0" applyFont="1" applyFill="1" applyBorder="1" applyAlignment="1">
      <alignment horizontal="center" vertical="center" wrapText="1"/>
    </xf>
    <xf numFmtId="0" fontId="50" fillId="2" borderId="106"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44" xfId="0" applyFont="1" applyFill="1" applyBorder="1" applyAlignment="1">
      <alignment horizontal="center" vertical="center" wrapText="1"/>
    </xf>
    <xf numFmtId="0" fontId="50" fillId="2" borderId="33" xfId="0" applyFont="1" applyFill="1" applyBorder="1" applyAlignment="1">
      <alignment horizontal="center"/>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2" fillId="0" borderId="107" xfId="0" applyFont="1" applyFill="1" applyBorder="1" applyAlignment="1">
      <alignment horizontal="center" vertical="center"/>
    </xf>
    <xf numFmtId="0" fontId="32" fillId="0" borderId="108" xfId="0" applyFont="1" applyFill="1" applyBorder="1" applyAlignment="1">
      <alignment horizontal="center" vertical="center"/>
    </xf>
    <xf numFmtId="0" fontId="39" fillId="0" borderId="0" xfId="0" applyFont="1" applyFill="1" applyAlignment="1">
      <alignment horizontal="left" vertical="center"/>
    </xf>
    <xf numFmtId="0" fontId="32" fillId="0" borderId="11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2" xfId="0" applyFont="1" applyFill="1" applyBorder="1" applyAlignment="1">
      <alignment horizontal="center" vertical="center"/>
    </xf>
    <xf numFmtId="0" fontId="39" fillId="0" borderId="0" xfId="0" applyFont="1" applyFill="1" applyAlignment="1">
      <alignment horizontal="right" vertical="center"/>
    </xf>
    <xf numFmtId="0" fontId="32" fillId="2" borderId="45"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2" xfId="0" applyFont="1" applyFill="1" applyBorder="1" applyAlignment="1">
      <alignment horizontal="center" vertical="top" wrapText="1"/>
    </xf>
    <xf numFmtId="0" fontId="32" fillId="2" borderId="31" xfId="0" applyFont="1" applyFill="1" applyBorder="1" applyAlignment="1">
      <alignment horizontal="right" vertical="top" indent="1"/>
    </xf>
    <xf numFmtId="0" fontId="32" fillId="2" borderId="33"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5" xfId="0" applyFont="1" applyFill="1" applyBorder="1" applyAlignment="1">
      <alignment horizontal="right" vertical="top" indent="1"/>
    </xf>
    <xf numFmtId="0" fontId="36" fillId="0" borderId="0" xfId="0" applyFont="1" applyFill="1" applyAlignment="1">
      <alignment horizontal="right" vertical="top"/>
    </xf>
    <xf numFmtId="0" fontId="39" fillId="0" borderId="0" xfId="0" applyFont="1" applyFill="1" applyAlignment="1">
      <alignment horizontal="right" vertical="top"/>
    </xf>
    <xf numFmtId="0" fontId="50" fillId="2" borderId="15"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39" fillId="0" borderId="0" xfId="0" applyFont="1" applyFill="1" applyAlignment="1">
      <alignment horizontal="left" vertical="top"/>
    </xf>
    <xf numFmtId="0" fontId="50" fillId="2" borderId="8"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36" fillId="0" borderId="0" xfId="0" applyFont="1" applyFill="1" applyAlignment="1">
      <alignment horizontal="right"/>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2" xfId="13" applyFont="1" applyFill="1" applyBorder="1" applyAlignment="1">
      <alignment horizontal="right" vertical="center"/>
    </xf>
    <xf numFmtId="0" fontId="33" fillId="0" borderId="8" xfId="11" applyFont="1" applyFill="1" applyBorder="1" applyAlignment="1">
      <alignment horizontal="right" vertical="center" indent="1"/>
    </xf>
    <xf numFmtId="0" fontId="33" fillId="0" borderId="15" xfId="11" applyFont="1" applyFill="1" applyBorder="1" applyAlignment="1">
      <alignment horizontal="left" vertical="center" indent="1"/>
    </xf>
    <xf numFmtId="2" fontId="33" fillId="0" borderId="46" xfId="11" applyNumberFormat="1" applyFont="1" applyFill="1" applyBorder="1" applyAlignment="1">
      <alignment horizontal="center" vertical="center"/>
    </xf>
    <xf numFmtId="2" fontId="33" fillId="0" borderId="13" xfId="11" applyNumberFormat="1" applyFont="1" applyFill="1" applyBorder="1" applyAlignment="1">
      <alignment horizontal="center" vertical="center"/>
    </xf>
    <xf numFmtId="168" fontId="33" fillId="0" borderId="46" xfId="11" applyNumberFormat="1" applyFont="1" applyFill="1" applyBorder="1" applyAlignment="1">
      <alignment horizontal="center" vertical="center"/>
    </xf>
    <xf numFmtId="168" fontId="33" fillId="0" borderId="13" xfId="11" applyNumberFormat="1" applyFont="1" applyFill="1" applyBorder="1" applyAlignment="1">
      <alignment horizontal="center" vertical="center"/>
    </xf>
    <xf numFmtId="0" fontId="33" fillId="0" borderId="46" xfId="11" applyFont="1" applyFill="1" applyBorder="1" applyAlignment="1">
      <alignment horizontal="center" vertical="center"/>
    </xf>
    <xf numFmtId="0" fontId="33" fillId="0" borderId="13" xfId="11" applyFont="1" applyFill="1" applyBorder="1" applyAlignment="1">
      <alignment horizontal="center" vertical="center"/>
    </xf>
    <xf numFmtId="0" fontId="47" fillId="0" borderId="50" xfId="11" applyFont="1" applyFill="1" applyBorder="1" applyAlignment="1">
      <alignment horizontal="center"/>
    </xf>
    <xf numFmtId="0" fontId="47" fillId="0" borderId="94" xfId="11" applyFont="1" applyFill="1" applyBorder="1" applyAlignment="1">
      <alignment horizontal="center"/>
    </xf>
    <xf numFmtId="0" fontId="35" fillId="0" borderId="29" xfId="12" applyFont="1" applyFill="1" applyBorder="1" applyAlignment="1">
      <alignment horizontal="center"/>
    </xf>
    <xf numFmtId="0" fontId="35" fillId="0" borderId="80" xfId="12" applyFont="1" applyFill="1" applyBorder="1" applyAlignment="1">
      <alignment horizontal="center"/>
    </xf>
    <xf numFmtId="0" fontId="47" fillId="0" borderId="46" xfId="12" applyFont="1" applyFill="1" applyBorder="1" applyAlignment="1">
      <alignment horizontal="center" vertical="center"/>
    </xf>
    <xf numFmtId="0" fontId="47" fillId="0" borderId="13" xfId="12" applyFont="1" applyFill="1" applyBorder="1" applyAlignment="1">
      <alignment horizontal="center" vertical="center"/>
    </xf>
    <xf numFmtId="0" fontId="51" fillId="0" borderId="46" xfId="12" applyFont="1" applyFill="1" applyBorder="1" applyAlignment="1">
      <alignment horizontal="center" vertical="center"/>
    </xf>
    <xf numFmtId="0" fontId="51" fillId="0" borderId="13" xfId="12" applyFont="1" applyFill="1" applyBorder="1" applyAlignment="1">
      <alignment horizontal="center" vertical="center"/>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2"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3"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5"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5"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5"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2" fillId="2" borderId="27"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49" fontId="32" fillId="0" borderId="110"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108"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5"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wrapText="1"/>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2"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2"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1" xfId="1" applyNumberFormat="1" applyFont="1" applyFill="1" applyBorder="1" applyAlignment="1">
      <alignment horizontal="center" vertical="center"/>
    </xf>
    <xf numFmtId="49" fontId="32" fillId="2" borderId="33"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7"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8"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30" xfId="0" applyFont="1" applyFill="1" applyBorder="1" applyAlignment="1">
      <alignment horizontal="left" vertical="center" indent="1"/>
    </xf>
    <xf numFmtId="49" fontId="32" fillId="2" borderId="27"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8"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30"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7"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8"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0" xfId="0" applyFont="1" applyFill="1" applyBorder="1" applyAlignment="1">
      <alignment horizontal="left" vertical="center" indent="1"/>
    </xf>
    <xf numFmtId="0" fontId="41" fillId="0" borderId="0" xfId="0" applyFont="1" applyFill="1" applyAlignment="1">
      <alignment horizontal="center" vertical="center"/>
    </xf>
    <xf numFmtId="0" fontId="32" fillId="2" borderId="28" xfId="0" applyFont="1" applyFill="1" applyBorder="1" applyAlignment="1">
      <alignment horizontal="left" vertical="center"/>
    </xf>
    <xf numFmtId="0" fontId="33" fillId="2" borderId="4" xfId="0" applyFont="1" applyFill="1" applyBorder="1" applyAlignment="1">
      <alignment horizontal="left" vertical="center"/>
    </xf>
    <xf numFmtId="0" fontId="33" fillId="2" borderId="30" xfId="0" applyFont="1" applyFill="1" applyBorder="1" applyAlignment="1">
      <alignment horizontal="left" vertical="center"/>
    </xf>
    <xf numFmtId="0" fontId="32" fillId="2" borderId="27"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7"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0"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30"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30"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8"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30" xfId="4" applyFont="1" applyFill="1" applyBorder="1" applyAlignment="1">
      <alignment horizontal="left" vertical="center" indent="1"/>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45</xdr:row>
      <xdr:rowOff>57150</xdr:rowOff>
    </xdr:from>
    <xdr:to>
      <xdr:col>3</xdr:col>
      <xdr:colOff>876300</xdr:colOff>
      <xdr:row>45</xdr:row>
      <xdr:rowOff>247650</xdr:rowOff>
    </xdr:to>
    <xdr:sp macro="" textlink="">
      <xdr:nvSpPr>
        <xdr:cNvPr id="22" name="TextBox 21"/>
        <xdr:cNvSpPr txBox="1"/>
      </xdr:nvSpPr>
      <xdr:spPr>
        <a:xfrm>
          <a:off x="9990839175" y="118967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17</xdr:row>
      <xdr:rowOff>38100</xdr:rowOff>
    </xdr:from>
    <xdr:to>
      <xdr:col>3</xdr:col>
      <xdr:colOff>876300</xdr:colOff>
      <xdr:row>17</xdr:row>
      <xdr:rowOff>228600</xdr:rowOff>
    </xdr:to>
    <xdr:sp macro="" textlink="">
      <xdr:nvSpPr>
        <xdr:cNvPr id="41" name="TextBox 40"/>
        <xdr:cNvSpPr txBox="1"/>
      </xdr:nvSpPr>
      <xdr:spPr>
        <a:xfrm>
          <a:off x="9990839175"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44</xdr:row>
      <xdr:rowOff>57150</xdr:rowOff>
    </xdr:from>
    <xdr:to>
      <xdr:col>4</xdr:col>
      <xdr:colOff>876300</xdr:colOff>
      <xdr:row>44</xdr:row>
      <xdr:rowOff>247650</xdr:rowOff>
    </xdr:to>
    <xdr:sp macro="" textlink="">
      <xdr:nvSpPr>
        <xdr:cNvPr id="42" name="TextBox 41"/>
        <xdr:cNvSpPr txBox="1"/>
      </xdr:nvSpPr>
      <xdr:spPr>
        <a:xfrm>
          <a:off x="9989886675" y="11610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16</xdr:row>
      <xdr:rowOff>76200</xdr:rowOff>
    </xdr:from>
    <xdr:to>
      <xdr:col>4</xdr:col>
      <xdr:colOff>876300</xdr:colOff>
      <xdr:row>16</xdr:row>
      <xdr:rowOff>266700</xdr:rowOff>
    </xdr:to>
    <xdr:sp macro="" textlink="">
      <xdr:nvSpPr>
        <xdr:cNvPr id="43" name="TextBox 42"/>
        <xdr:cNvSpPr txBox="1"/>
      </xdr:nvSpPr>
      <xdr:spPr>
        <a:xfrm>
          <a:off x="99898866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685800</xdr:colOff>
      <xdr:row>17</xdr:row>
      <xdr:rowOff>76200</xdr:rowOff>
    </xdr:from>
    <xdr:to>
      <xdr:col>2</xdr:col>
      <xdr:colOff>857250</xdr:colOff>
      <xdr:row>17</xdr:row>
      <xdr:rowOff>266700</xdr:rowOff>
    </xdr:to>
    <xdr:sp macro="" textlink="">
      <xdr:nvSpPr>
        <xdr:cNvPr id="44" name="TextBox 43"/>
        <xdr:cNvSpPr txBox="1"/>
      </xdr:nvSpPr>
      <xdr:spPr>
        <a:xfrm>
          <a:off x="9991810725" y="4752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45</xdr:row>
      <xdr:rowOff>38100</xdr:rowOff>
    </xdr:from>
    <xdr:to>
      <xdr:col>2</xdr:col>
      <xdr:colOff>876300</xdr:colOff>
      <xdr:row>45</xdr:row>
      <xdr:rowOff>228600</xdr:rowOff>
    </xdr:to>
    <xdr:sp macro="" textlink="">
      <xdr:nvSpPr>
        <xdr:cNvPr id="45" name="TextBox 44"/>
        <xdr:cNvSpPr txBox="1"/>
      </xdr:nvSpPr>
      <xdr:spPr>
        <a:xfrm>
          <a:off x="9991791675" y="118776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55</xdr:row>
      <xdr:rowOff>19050</xdr:rowOff>
    </xdr:from>
    <xdr:to>
      <xdr:col>2</xdr:col>
      <xdr:colOff>876300</xdr:colOff>
      <xdr:row>55</xdr:row>
      <xdr:rowOff>209550</xdr:rowOff>
    </xdr:to>
    <xdr:sp macro="" textlink="">
      <xdr:nvSpPr>
        <xdr:cNvPr id="46" name="TextBox 45"/>
        <xdr:cNvSpPr txBox="1"/>
      </xdr:nvSpPr>
      <xdr:spPr>
        <a:xfrm>
          <a:off x="9991791675" y="14716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56</xdr:row>
      <xdr:rowOff>19050</xdr:rowOff>
    </xdr:from>
    <xdr:to>
      <xdr:col>2</xdr:col>
      <xdr:colOff>876300</xdr:colOff>
      <xdr:row>56</xdr:row>
      <xdr:rowOff>209550</xdr:rowOff>
    </xdr:to>
    <xdr:sp macro="" textlink="">
      <xdr:nvSpPr>
        <xdr:cNvPr id="47" name="TextBox 46"/>
        <xdr:cNvSpPr txBox="1"/>
      </xdr:nvSpPr>
      <xdr:spPr>
        <a:xfrm>
          <a:off x="9991791675" y="15001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27</xdr:row>
      <xdr:rowOff>19050</xdr:rowOff>
    </xdr:from>
    <xdr:to>
      <xdr:col>2</xdr:col>
      <xdr:colOff>876300</xdr:colOff>
      <xdr:row>27</xdr:row>
      <xdr:rowOff>209550</xdr:rowOff>
    </xdr:to>
    <xdr:sp macro="" textlink="">
      <xdr:nvSpPr>
        <xdr:cNvPr id="48" name="TextBox 47"/>
        <xdr:cNvSpPr txBox="1"/>
      </xdr:nvSpPr>
      <xdr:spPr>
        <a:xfrm>
          <a:off x="9991791675" y="7553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28</xdr:row>
      <xdr:rowOff>19050</xdr:rowOff>
    </xdr:from>
    <xdr:to>
      <xdr:col>2</xdr:col>
      <xdr:colOff>876300</xdr:colOff>
      <xdr:row>28</xdr:row>
      <xdr:rowOff>209550</xdr:rowOff>
    </xdr:to>
    <xdr:sp macro="" textlink="">
      <xdr:nvSpPr>
        <xdr:cNvPr id="49" name="TextBox 48"/>
        <xdr:cNvSpPr txBox="1"/>
      </xdr:nvSpPr>
      <xdr:spPr>
        <a:xfrm>
          <a:off x="9991791675" y="7839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30</xdr:row>
      <xdr:rowOff>19050</xdr:rowOff>
    </xdr:from>
    <xdr:to>
      <xdr:col>2</xdr:col>
      <xdr:colOff>876300</xdr:colOff>
      <xdr:row>30</xdr:row>
      <xdr:rowOff>209550</xdr:rowOff>
    </xdr:to>
    <xdr:sp macro="" textlink="">
      <xdr:nvSpPr>
        <xdr:cNvPr id="50" name="TextBox 49"/>
        <xdr:cNvSpPr txBox="1"/>
      </xdr:nvSpPr>
      <xdr:spPr>
        <a:xfrm>
          <a:off x="9991791675" y="84105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685800</xdr:colOff>
      <xdr:row>31</xdr:row>
      <xdr:rowOff>19050</xdr:rowOff>
    </xdr:from>
    <xdr:to>
      <xdr:col>2</xdr:col>
      <xdr:colOff>857250</xdr:colOff>
      <xdr:row>31</xdr:row>
      <xdr:rowOff>209550</xdr:rowOff>
    </xdr:to>
    <xdr:sp macro="" textlink="">
      <xdr:nvSpPr>
        <xdr:cNvPr id="51" name="TextBox 50"/>
        <xdr:cNvSpPr txBox="1"/>
      </xdr:nvSpPr>
      <xdr:spPr>
        <a:xfrm>
          <a:off x="9991810725" y="8696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44</xdr:row>
      <xdr:rowOff>19050</xdr:rowOff>
    </xdr:from>
    <xdr:to>
      <xdr:col>3</xdr:col>
      <xdr:colOff>876300</xdr:colOff>
      <xdr:row>44</xdr:row>
      <xdr:rowOff>209550</xdr:rowOff>
    </xdr:to>
    <xdr:sp macro="" textlink="">
      <xdr:nvSpPr>
        <xdr:cNvPr id="52" name="TextBox 51"/>
        <xdr:cNvSpPr txBox="1"/>
      </xdr:nvSpPr>
      <xdr:spPr>
        <a:xfrm>
          <a:off x="9990839175"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46</xdr:row>
      <xdr:rowOff>19050</xdr:rowOff>
    </xdr:from>
    <xdr:to>
      <xdr:col>3</xdr:col>
      <xdr:colOff>876300</xdr:colOff>
      <xdr:row>46</xdr:row>
      <xdr:rowOff>209550</xdr:rowOff>
    </xdr:to>
    <xdr:sp macro="" textlink="">
      <xdr:nvSpPr>
        <xdr:cNvPr id="53" name="TextBox 52"/>
        <xdr:cNvSpPr txBox="1"/>
      </xdr:nvSpPr>
      <xdr:spPr>
        <a:xfrm>
          <a:off x="9990839175" y="12144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47</xdr:row>
      <xdr:rowOff>19050</xdr:rowOff>
    </xdr:from>
    <xdr:to>
      <xdr:col>4</xdr:col>
      <xdr:colOff>876300</xdr:colOff>
      <xdr:row>47</xdr:row>
      <xdr:rowOff>209550</xdr:rowOff>
    </xdr:to>
    <xdr:sp macro="" textlink="">
      <xdr:nvSpPr>
        <xdr:cNvPr id="54" name="TextBox 53"/>
        <xdr:cNvSpPr txBox="1"/>
      </xdr:nvSpPr>
      <xdr:spPr>
        <a:xfrm>
          <a:off x="9989886675"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52</xdr:row>
      <xdr:rowOff>19050</xdr:rowOff>
    </xdr:from>
    <xdr:to>
      <xdr:col>4</xdr:col>
      <xdr:colOff>876300</xdr:colOff>
      <xdr:row>52</xdr:row>
      <xdr:rowOff>209550</xdr:rowOff>
    </xdr:to>
    <xdr:sp macro="" textlink="">
      <xdr:nvSpPr>
        <xdr:cNvPr id="55" name="TextBox 54"/>
        <xdr:cNvSpPr txBox="1"/>
      </xdr:nvSpPr>
      <xdr:spPr>
        <a:xfrm>
          <a:off x="9989886675"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19</xdr:row>
      <xdr:rowOff>19050</xdr:rowOff>
    </xdr:from>
    <xdr:to>
      <xdr:col>4</xdr:col>
      <xdr:colOff>876300</xdr:colOff>
      <xdr:row>19</xdr:row>
      <xdr:rowOff>209550</xdr:rowOff>
    </xdr:to>
    <xdr:sp macro="" textlink="">
      <xdr:nvSpPr>
        <xdr:cNvPr id="56" name="TextBox 55"/>
        <xdr:cNvSpPr txBox="1"/>
      </xdr:nvSpPr>
      <xdr:spPr>
        <a:xfrm>
          <a:off x="9989886675" y="5267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24</xdr:row>
      <xdr:rowOff>19050</xdr:rowOff>
    </xdr:from>
    <xdr:to>
      <xdr:col>4</xdr:col>
      <xdr:colOff>876300</xdr:colOff>
      <xdr:row>24</xdr:row>
      <xdr:rowOff>209550</xdr:rowOff>
    </xdr:to>
    <xdr:sp macro="" textlink="">
      <xdr:nvSpPr>
        <xdr:cNvPr id="57" name="TextBox 56"/>
        <xdr:cNvSpPr txBox="1"/>
      </xdr:nvSpPr>
      <xdr:spPr>
        <a:xfrm>
          <a:off x="9989886675" y="6696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16</xdr:row>
      <xdr:rowOff>76200</xdr:rowOff>
    </xdr:from>
    <xdr:to>
      <xdr:col>3</xdr:col>
      <xdr:colOff>876300</xdr:colOff>
      <xdr:row>16</xdr:row>
      <xdr:rowOff>266700</xdr:rowOff>
    </xdr:to>
    <xdr:sp macro="" textlink="">
      <xdr:nvSpPr>
        <xdr:cNvPr id="58" name="TextBox 57"/>
        <xdr:cNvSpPr txBox="1"/>
      </xdr:nvSpPr>
      <xdr:spPr>
        <a:xfrm>
          <a:off x="99908391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4"/>
      <c r="C13" s="294"/>
      <c r="D13" s="294"/>
      <c r="E13" s="294"/>
      <c r="F13" s="294"/>
      <c r="G13" s="294"/>
      <c r="H13" s="294"/>
      <c r="I13" s="294"/>
      <c r="J13" s="294"/>
    </row>
    <row r="14" spans="2:10" ht="26.25" customHeight="1" x14ac:dyDescent="0.5">
      <c r="B14" s="294"/>
      <c r="C14" s="294"/>
      <c r="D14" s="294"/>
      <c r="E14" s="294"/>
      <c r="F14" s="294"/>
      <c r="G14" s="294"/>
      <c r="H14" s="294"/>
      <c r="I14" s="294"/>
      <c r="J14" s="294"/>
    </row>
    <row r="30" spans="2:19" s="111" customFormat="1" ht="20.100000000000001" customHeight="1" x14ac:dyDescent="0.45">
      <c r="B30" s="295" t="s">
        <v>1715</v>
      </c>
      <c r="K30" s="295"/>
      <c r="S30" s="295" t="s">
        <v>1721</v>
      </c>
    </row>
    <row r="31" spans="2:19" s="111" customFormat="1" ht="8.25" customHeight="1" x14ac:dyDescent="0.45"/>
    <row r="32" spans="2:19" s="111" customFormat="1" ht="18" customHeight="1" x14ac:dyDescent="0.45">
      <c r="B32" s="111" t="s">
        <v>1716</v>
      </c>
      <c r="C32" s="111" t="s">
        <v>682</v>
      </c>
      <c r="R32" s="111" t="s">
        <v>585</v>
      </c>
      <c r="S32" s="111" t="s">
        <v>1720</v>
      </c>
    </row>
    <row r="33" spans="2:19" s="111" customFormat="1" ht="18" customHeight="1" x14ac:dyDescent="0.45">
      <c r="C33" s="111" t="s">
        <v>1699</v>
      </c>
      <c r="R33" s="111" t="s">
        <v>1701</v>
      </c>
    </row>
    <row r="34" spans="2:19" s="111" customFormat="1" ht="18" customHeight="1" x14ac:dyDescent="0.45">
      <c r="C34" s="111" t="s">
        <v>33</v>
      </c>
      <c r="R34" s="111" t="s">
        <v>329</v>
      </c>
    </row>
    <row r="35" spans="2:19" s="111" customFormat="1" ht="18" customHeight="1" x14ac:dyDescent="0.45">
      <c r="B35" s="111" t="s">
        <v>1717</v>
      </c>
      <c r="C35" s="1748" t="s">
        <v>1594</v>
      </c>
      <c r="D35" s="1748"/>
      <c r="E35" s="1748"/>
      <c r="P35" s="1749" t="s">
        <v>1594</v>
      </c>
      <c r="Q35" s="1749"/>
      <c r="R35" s="1749"/>
      <c r="S35" s="111" t="s">
        <v>1358</v>
      </c>
    </row>
    <row r="36" spans="2:19" s="111" customFormat="1" ht="18" customHeight="1" x14ac:dyDescent="0.45">
      <c r="B36" s="111" t="s">
        <v>1718</v>
      </c>
      <c r="C36" s="1576" t="s">
        <v>1700</v>
      </c>
      <c r="R36" s="111" t="s">
        <v>1357</v>
      </c>
      <c r="S36" s="111" t="s">
        <v>1470</v>
      </c>
    </row>
    <row r="37" spans="2:19" s="111" customFormat="1" ht="6" customHeight="1" x14ac:dyDescent="0.45"/>
    <row r="38" spans="2:19" s="111" customFormat="1" ht="20.100000000000001" customHeight="1" x14ac:dyDescent="0.45">
      <c r="B38" s="111" t="s">
        <v>1719</v>
      </c>
      <c r="C38" s="1551" t="s">
        <v>1355</v>
      </c>
      <c r="R38" s="1552" t="s">
        <v>1355</v>
      </c>
      <c r="S38" s="1552" t="s">
        <v>783</v>
      </c>
    </row>
    <row r="39" spans="2:19" s="111" customFormat="1" ht="6" customHeight="1" x14ac:dyDescent="0.45"/>
    <row r="40" spans="2:19" s="111" customFormat="1" ht="20.100000000000001" customHeight="1" x14ac:dyDescent="0.45">
      <c r="B40" s="111" t="s">
        <v>405</v>
      </c>
      <c r="C40" s="1551" t="s">
        <v>1355</v>
      </c>
      <c r="R40" s="1552" t="s">
        <v>1355</v>
      </c>
      <c r="S40" s="111" t="s">
        <v>782</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4"/>
    <col min="2" max="2" width="71.140625" style="263" customWidth="1"/>
    <col min="3" max="20" width="16.7109375" style="264" customWidth="1"/>
    <col min="21" max="21" width="69.28515625" style="263" customWidth="1"/>
    <col min="22" max="23" width="6" style="264" customWidth="1"/>
    <col min="24" max="24" width="6.5703125" style="264" customWidth="1"/>
    <col min="25" max="25" width="12.85546875" style="264" customWidth="1"/>
    <col min="26" max="29" width="6" style="264" customWidth="1"/>
    <col min="30" max="16384" width="6" style="264"/>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59" customFormat="1" ht="36.75" x14ac:dyDescent="0.85">
      <c r="B4" s="1789" t="s">
        <v>1794</v>
      </c>
      <c r="C4" s="1789"/>
      <c r="D4" s="1789"/>
      <c r="E4" s="1789"/>
      <c r="F4" s="1789"/>
      <c r="G4" s="1789"/>
      <c r="H4" s="1789"/>
      <c r="I4" s="1789"/>
      <c r="J4" s="1789"/>
      <c r="K4" s="1789"/>
      <c r="L4" s="1789" t="s">
        <v>1795</v>
      </c>
      <c r="M4" s="1789"/>
      <c r="N4" s="1789"/>
      <c r="O4" s="1789"/>
      <c r="P4" s="1789"/>
      <c r="Q4" s="1789"/>
      <c r="R4" s="1789"/>
      <c r="S4" s="1789"/>
      <c r="T4" s="1789"/>
      <c r="U4" s="1789"/>
      <c r="V4" s="261"/>
    </row>
    <row r="5" spans="1:28" s="260" customFormat="1" ht="17.25" customHeight="1" x14ac:dyDescent="0.7">
      <c r="C5" s="261"/>
      <c r="D5" s="261"/>
      <c r="E5" s="261"/>
      <c r="F5" s="261"/>
      <c r="G5" s="261"/>
      <c r="H5" s="261"/>
      <c r="I5" s="261"/>
      <c r="J5" s="261"/>
      <c r="K5" s="261"/>
      <c r="L5" s="261"/>
      <c r="M5" s="261"/>
      <c r="N5" s="261"/>
      <c r="O5" s="261"/>
      <c r="P5" s="261"/>
      <c r="Q5" s="261"/>
      <c r="R5" s="261"/>
      <c r="S5" s="261"/>
      <c r="T5" s="261"/>
      <c r="U5" s="261"/>
    </row>
    <row r="6" spans="1:28" s="260" customFormat="1" ht="17.25" customHeight="1" x14ac:dyDescent="0.65">
      <c r="B6" s="262"/>
      <c r="C6" s="262"/>
      <c r="D6" s="262"/>
      <c r="E6" s="262"/>
      <c r="F6" s="262"/>
      <c r="G6" s="262"/>
      <c r="H6" s="262"/>
      <c r="I6" s="262"/>
      <c r="J6" s="262"/>
      <c r="K6" s="262"/>
      <c r="L6" s="262"/>
      <c r="M6" s="262"/>
      <c r="N6" s="262"/>
      <c r="O6" s="262"/>
      <c r="P6" s="262"/>
      <c r="Q6" s="262"/>
      <c r="R6" s="262"/>
      <c r="S6" s="262"/>
      <c r="T6" s="262"/>
      <c r="U6" s="262"/>
    </row>
    <row r="7" spans="1:28" s="514" customFormat="1" ht="22.5" x14ac:dyDescent="0.5">
      <c r="B7" s="515" t="s">
        <v>1725</v>
      </c>
      <c r="I7" s="516"/>
      <c r="J7" s="516"/>
      <c r="K7" s="516"/>
      <c r="L7" s="516"/>
      <c r="M7" s="516"/>
      <c r="N7" s="516"/>
      <c r="O7" s="516"/>
      <c r="P7" s="516"/>
      <c r="Q7" s="516"/>
      <c r="R7" s="516"/>
      <c r="S7" s="516"/>
      <c r="T7" s="516"/>
      <c r="U7" s="517" t="s">
        <v>1729</v>
      </c>
    </row>
    <row r="8" spans="1:28" s="260" customFormat="1" ht="9.75" customHeight="1" thickBot="1" x14ac:dyDescent="0.7">
      <c r="B8" s="262"/>
      <c r="C8" s="262"/>
      <c r="D8" s="262"/>
      <c r="E8" s="262"/>
      <c r="F8" s="262"/>
      <c r="G8" s="262"/>
      <c r="H8" s="262"/>
      <c r="I8" s="262"/>
      <c r="J8" s="262"/>
      <c r="K8" s="262"/>
      <c r="L8" s="262"/>
      <c r="M8" s="262"/>
      <c r="N8" s="262"/>
      <c r="O8" s="262"/>
      <c r="P8" s="262"/>
      <c r="Q8" s="262"/>
      <c r="R8" s="262"/>
      <c r="S8" s="262"/>
      <c r="T8" s="262"/>
      <c r="U8" s="262"/>
    </row>
    <row r="9" spans="1:28" s="512" customFormat="1" ht="25.5" customHeight="1" thickTop="1" x14ac:dyDescent="0.2">
      <c r="A9" s="511"/>
      <c r="B9" s="1790"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row>
    <row r="10" spans="1:28" s="509" customFormat="1" ht="18.75" customHeight="1" x14ac:dyDescent="0.2">
      <c r="B10" s="1791"/>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83"/>
    </row>
    <row r="11" spans="1:28" s="510" customFormat="1" ht="18.75" customHeight="1" x14ac:dyDescent="0.2">
      <c r="A11" s="509"/>
      <c r="B11" s="1792"/>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84"/>
    </row>
    <row r="12" spans="1:28" s="428" customFormat="1" ht="24.95" customHeight="1" x14ac:dyDescent="0.7">
      <c r="B12" s="339"/>
      <c r="C12" s="424"/>
      <c r="D12" s="424"/>
      <c r="E12" s="424"/>
      <c r="F12" s="424"/>
      <c r="G12" s="424"/>
      <c r="H12" s="1620"/>
      <c r="I12" s="426"/>
      <c r="J12" s="427"/>
      <c r="K12" s="427"/>
      <c r="L12" s="427"/>
      <c r="M12" s="427"/>
      <c r="N12" s="427"/>
      <c r="O12" s="427"/>
      <c r="P12" s="427"/>
      <c r="Q12" s="427"/>
      <c r="R12" s="427"/>
      <c r="S12" s="427"/>
      <c r="T12" s="495"/>
      <c r="U12" s="498"/>
      <c r="V12" s="499"/>
      <c r="W12" s="500"/>
      <c r="X12" s="500"/>
      <c r="Y12" s="458"/>
      <c r="Z12" s="458"/>
      <c r="AA12" s="458"/>
      <c r="AB12" s="458"/>
    </row>
    <row r="13" spans="1:28" s="1018" customFormat="1" ht="24.95" customHeight="1" x14ac:dyDescent="0.2">
      <c r="A13" s="511"/>
      <c r="B13" s="1025" t="s">
        <v>7</v>
      </c>
      <c r="C13" s="1014"/>
      <c r="D13" s="1014"/>
      <c r="E13" s="1014"/>
      <c r="F13" s="1014"/>
      <c r="G13" s="1014"/>
      <c r="H13" s="1621"/>
      <c r="I13" s="1016"/>
      <c r="J13" s="1017"/>
      <c r="K13" s="1017"/>
      <c r="L13" s="1017"/>
      <c r="M13" s="1017"/>
      <c r="N13" s="1017"/>
      <c r="O13" s="1017"/>
      <c r="P13" s="1017"/>
      <c r="Q13" s="1017"/>
      <c r="R13" s="1017"/>
      <c r="S13" s="1017"/>
      <c r="T13" s="1015"/>
      <c r="U13" s="1031" t="s">
        <v>378</v>
      </c>
    </row>
    <row r="14" spans="1:28" s="1018" customFormat="1" ht="15" customHeight="1" x14ac:dyDescent="0.2">
      <c r="B14" s="1026"/>
      <c r="C14" s="1019"/>
      <c r="D14" s="1019"/>
      <c r="E14" s="1019"/>
      <c r="F14" s="1019"/>
      <c r="G14" s="1019"/>
      <c r="H14" s="1622"/>
      <c r="I14" s="1020"/>
      <c r="J14" s="1021"/>
      <c r="K14" s="1021"/>
      <c r="L14" s="1021"/>
      <c r="M14" s="1021"/>
      <c r="N14" s="1021"/>
      <c r="O14" s="1021"/>
      <c r="P14" s="1021"/>
      <c r="Q14" s="1021"/>
      <c r="R14" s="1021"/>
      <c r="S14" s="1021"/>
      <c r="T14" s="1022"/>
      <c r="U14" s="1032"/>
    </row>
    <row r="15" spans="1:28" s="1018" customFormat="1" ht="24.95" customHeight="1" x14ac:dyDescent="0.2">
      <c r="A15" s="511"/>
      <c r="B15" s="592" t="s">
        <v>8</v>
      </c>
      <c r="C15" s="860">
        <v>127066.93453598586</v>
      </c>
      <c r="D15" s="860">
        <v>135501.4980905272</v>
      </c>
      <c r="E15" s="860">
        <v>172175.78397045578</v>
      </c>
      <c r="F15" s="860">
        <v>357360.16367607401</v>
      </c>
      <c r="G15" s="860">
        <v>328880.90592837491</v>
      </c>
      <c r="H15" s="903">
        <v>346853.51193888643</v>
      </c>
      <c r="I15" s="773">
        <v>346159.99371212587</v>
      </c>
      <c r="J15" s="771">
        <v>336977.09776755469</v>
      </c>
      <c r="K15" s="771">
        <v>335646.55747264868</v>
      </c>
      <c r="L15" s="771">
        <v>336671.04350772285</v>
      </c>
      <c r="M15" s="771">
        <v>342780.97297011846</v>
      </c>
      <c r="N15" s="771">
        <v>344093.39772489807</v>
      </c>
      <c r="O15" s="771">
        <v>350371.98485288105</v>
      </c>
      <c r="P15" s="771">
        <v>350564.34753166942</v>
      </c>
      <c r="Q15" s="771">
        <v>346752.36992752651</v>
      </c>
      <c r="R15" s="771">
        <v>345457.62489162054</v>
      </c>
      <c r="S15" s="771">
        <v>343665.55223609135</v>
      </c>
      <c r="T15" s="772">
        <v>346853.51193888643</v>
      </c>
      <c r="U15" s="1032" t="s">
        <v>379</v>
      </c>
      <c r="V15" s="1023"/>
      <c r="W15" s="1023"/>
      <c r="X15" s="1023"/>
      <c r="Y15" s="1023"/>
      <c r="Z15" s="1023"/>
    </row>
    <row r="16" spans="1:28" s="511" customFormat="1" ht="24.95" customHeight="1" x14ac:dyDescent="0.2">
      <c r="B16" s="594" t="s">
        <v>1434</v>
      </c>
      <c r="C16" s="864">
        <v>2234.8854577800003</v>
      </c>
      <c r="D16" s="864">
        <v>2959.64209514</v>
      </c>
      <c r="E16" s="864">
        <v>6048.4302758200001</v>
      </c>
      <c r="F16" s="864">
        <v>14815.332435389999</v>
      </c>
      <c r="G16" s="864">
        <v>11750.494398360001</v>
      </c>
      <c r="H16" s="907">
        <v>8766.4574433399994</v>
      </c>
      <c r="I16" s="770">
        <v>13978.418604940001</v>
      </c>
      <c r="J16" s="768">
        <v>8776.4191809200001</v>
      </c>
      <c r="K16" s="768">
        <v>7094.4434911199996</v>
      </c>
      <c r="L16" s="768">
        <v>7475.8863786800002</v>
      </c>
      <c r="M16" s="768">
        <v>8412.7477932999991</v>
      </c>
      <c r="N16" s="768">
        <v>9748.4312196499995</v>
      </c>
      <c r="O16" s="768">
        <v>14019.423620099999</v>
      </c>
      <c r="P16" s="768">
        <v>14319.192228470001</v>
      </c>
      <c r="Q16" s="768">
        <v>11360.66636051</v>
      </c>
      <c r="R16" s="768">
        <v>10405.43208918</v>
      </c>
      <c r="S16" s="768">
        <v>8789.51421123</v>
      </c>
      <c r="T16" s="769">
        <v>8766.4574433399994</v>
      </c>
      <c r="U16" s="987" t="s">
        <v>1190</v>
      </c>
      <c r="V16" s="1023"/>
      <c r="W16" s="1023"/>
      <c r="X16" s="1023"/>
      <c r="Y16" s="1023"/>
    </row>
    <row r="17" spans="2:28" s="511" customFormat="1" ht="24.95" customHeight="1" x14ac:dyDescent="0.2">
      <c r="B17" s="594" t="s">
        <v>1435</v>
      </c>
      <c r="C17" s="864">
        <v>123863.73358314976</v>
      </c>
      <c r="D17" s="864">
        <v>130529.1160205272</v>
      </c>
      <c r="E17" s="864">
        <v>162785.50222820579</v>
      </c>
      <c r="F17" s="864">
        <v>338572.3626079596</v>
      </c>
      <c r="G17" s="864">
        <v>315284.65007463889</v>
      </c>
      <c r="H17" s="907">
        <v>337654.41899064236</v>
      </c>
      <c r="I17" s="770">
        <v>330421.45910659002</v>
      </c>
      <c r="J17" s="768">
        <v>326349.85340438195</v>
      </c>
      <c r="K17" s="768">
        <v>326667.27817451902</v>
      </c>
      <c r="L17" s="768">
        <v>326078.52116726001</v>
      </c>
      <c r="M17" s="768">
        <v>331765.34590848821</v>
      </c>
      <c r="N17" s="768">
        <v>333971.91342079802</v>
      </c>
      <c r="O17" s="768">
        <v>336065.75129927765</v>
      </c>
      <c r="P17" s="768">
        <v>335907.66685936821</v>
      </c>
      <c r="Q17" s="768">
        <v>335113.02369250596</v>
      </c>
      <c r="R17" s="768">
        <v>334789.09688796342</v>
      </c>
      <c r="S17" s="768">
        <v>334480.96077723714</v>
      </c>
      <c r="T17" s="769">
        <v>337654.41899064236</v>
      </c>
      <c r="U17" s="987" t="s">
        <v>1364</v>
      </c>
      <c r="V17" s="1023"/>
      <c r="W17" s="1023"/>
      <c r="X17" s="1023"/>
      <c r="Y17" s="1023"/>
    </row>
    <row r="18" spans="2:28" s="511" customFormat="1" ht="24.95" customHeight="1" x14ac:dyDescent="0.2">
      <c r="B18" s="594" t="s">
        <v>156</v>
      </c>
      <c r="C18" s="864">
        <v>968.31549505609985</v>
      </c>
      <c r="D18" s="864">
        <v>2012.7399748599998</v>
      </c>
      <c r="E18" s="864">
        <v>3341.8514664300001</v>
      </c>
      <c r="F18" s="864">
        <v>3972.4686327244435</v>
      </c>
      <c r="G18" s="864">
        <v>1845.7614553759979</v>
      </c>
      <c r="H18" s="907">
        <v>432.63550490406772</v>
      </c>
      <c r="I18" s="770">
        <v>1760.1160005958782</v>
      </c>
      <c r="J18" s="768">
        <v>1850.8251822527359</v>
      </c>
      <c r="K18" s="768">
        <v>1884.8358070096331</v>
      </c>
      <c r="L18" s="768">
        <v>3116.6359617828543</v>
      </c>
      <c r="M18" s="768">
        <v>2602.8792683302108</v>
      </c>
      <c r="N18" s="768">
        <v>373.05308444999997</v>
      </c>
      <c r="O18" s="768">
        <v>286.80993350340788</v>
      </c>
      <c r="P18" s="768">
        <v>337.48844383119547</v>
      </c>
      <c r="Q18" s="768">
        <v>278.67987451058485</v>
      </c>
      <c r="R18" s="768">
        <v>263.09591447712842</v>
      </c>
      <c r="S18" s="768">
        <v>395.07724762425539</v>
      </c>
      <c r="T18" s="769">
        <v>432.63550490406772</v>
      </c>
      <c r="U18" s="987" t="s">
        <v>1189</v>
      </c>
      <c r="V18" s="1023"/>
      <c r="W18" s="1023"/>
      <c r="X18" s="1023"/>
      <c r="Y18" s="1023"/>
    </row>
    <row r="19" spans="2:28" s="966" customFormat="1" ht="15" customHeight="1" x14ac:dyDescent="0.2">
      <c r="B19" s="592"/>
      <c r="C19" s="864"/>
      <c r="D19" s="864"/>
      <c r="E19" s="864"/>
      <c r="F19" s="864"/>
      <c r="G19" s="864"/>
      <c r="H19" s="907"/>
      <c r="I19" s="770"/>
      <c r="J19" s="768"/>
      <c r="K19" s="768"/>
      <c r="L19" s="768"/>
      <c r="M19" s="768"/>
      <c r="N19" s="768"/>
      <c r="O19" s="768"/>
      <c r="P19" s="768"/>
      <c r="Q19" s="768"/>
      <c r="R19" s="768"/>
      <c r="S19" s="768"/>
      <c r="T19" s="769"/>
      <c r="U19" s="1033"/>
      <c r="V19" s="1023"/>
      <c r="W19" s="1023"/>
      <c r="X19" s="1023"/>
      <c r="Y19" s="1023"/>
      <c r="Z19" s="991"/>
      <c r="AA19" s="991"/>
      <c r="AB19" s="991"/>
    </row>
    <row r="20" spans="2:28" s="1018" customFormat="1" ht="24.95" customHeight="1" x14ac:dyDescent="0.2">
      <c r="B20" s="592" t="s">
        <v>9</v>
      </c>
      <c r="C20" s="860">
        <v>60197.322185570258</v>
      </c>
      <c r="D20" s="860">
        <v>101819.66201933687</v>
      </c>
      <c r="E20" s="860">
        <v>187300.80794440553</v>
      </c>
      <c r="F20" s="860">
        <v>151432.24551373642</v>
      </c>
      <c r="G20" s="860">
        <v>269404.55222589592</v>
      </c>
      <c r="H20" s="903">
        <v>492553.12325792847</v>
      </c>
      <c r="I20" s="773">
        <v>258839.60216880764</v>
      </c>
      <c r="J20" s="771">
        <v>279090.00604567345</v>
      </c>
      <c r="K20" s="771">
        <v>291755.64928568702</v>
      </c>
      <c r="L20" s="771">
        <v>307007.72744909977</v>
      </c>
      <c r="M20" s="771">
        <v>319968.75654428755</v>
      </c>
      <c r="N20" s="771">
        <v>359979.7389952786</v>
      </c>
      <c r="O20" s="771">
        <v>386435.81561763241</v>
      </c>
      <c r="P20" s="771">
        <v>420697.47426655632</v>
      </c>
      <c r="Q20" s="771">
        <v>414127.87226306321</v>
      </c>
      <c r="R20" s="771">
        <v>463564.63274998055</v>
      </c>
      <c r="S20" s="771">
        <v>464091.98479456507</v>
      </c>
      <c r="T20" s="772">
        <v>492553.12325792847</v>
      </c>
      <c r="U20" s="1032" t="s">
        <v>383</v>
      </c>
      <c r="V20" s="1023"/>
      <c r="W20" s="1023"/>
      <c r="X20" s="1023"/>
      <c r="Y20" s="1023"/>
    </row>
    <row r="21" spans="2:28" s="511" customFormat="1" ht="24.95" customHeight="1" x14ac:dyDescent="0.2">
      <c r="B21" s="592" t="s">
        <v>1292</v>
      </c>
      <c r="C21" s="860">
        <v>37442.431556319374</v>
      </c>
      <c r="D21" s="860">
        <v>50772.96544683048</v>
      </c>
      <c r="E21" s="860">
        <v>122762.98662885353</v>
      </c>
      <c r="F21" s="860">
        <v>104205.95470122751</v>
      </c>
      <c r="G21" s="860">
        <v>137310.03995112597</v>
      </c>
      <c r="H21" s="903">
        <v>229785.19196959134</v>
      </c>
      <c r="I21" s="773">
        <v>144895.89348030763</v>
      </c>
      <c r="J21" s="771">
        <v>149609.1788285854</v>
      </c>
      <c r="K21" s="771">
        <v>146494.43041990604</v>
      </c>
      <c r="L21" s="771">
        <v>146950.76324586975</v>
      </c>
      <c r="M21" s="771">
        <v>153135.83802372575</v>
      </c>
      <c r="N21" s="771">
        <v>158161.76309988854</v>
      </c>
      <c r="O21" s="771">
        <v>156260.7825261025</v>
      </c>
      <c r="P21" s="771">
        <v>156276.29473606631</v>
      </c>
      <c r="Q21" s="771">
        <v>157917.25258631315</v>
      </c>
      <c r="R21" s="771">
        <v>170517.99455745416</v>
      </c>
      <c r="S21" s="771">
        <v>191797.37318613502</v>
      </c>
      <c r="T21" s="772">
        <v>229785.19196959134</v>
      </c>
      <c r="U21" s="1032" t="s">
        <v>1295</v>
      </c>
      <c r="V21" s="1023"/>
      <c r="W21" s="1023"/>
      <c r="X21" s="1023"/>
      <c r="Y21" s="1023"/>
    </row>
    <row r="22" spans="2:28" s="511" customFormat="1" ht="24.95" customHeight="1" x14ac:dyDescent="0.2">
      <c r="B22" s="594" t="s">
        <v>1288</v>
      </c>
      <c r="C22" s="864">
        <v>0</v>
      </c>
      <c r="D22" s="864">
        <v>0</v>
      </c>
      <c r="E22" s="864">
        <v>0</v>
      </c>
      <c r="F22" s="864">
        <v>0</v>
      </c>
      <c r="G22" s="864">
        <v>0</v>
      </c>
      <c r="H22" s="907">
        <v>0</v>
      </c>
      <c r="I22" s="770">
        <v>0</v>
      </c>
      <c r="J22" s="768">
        <v>0</v>
      </c>
      <c r="K22" s="768">
        <v>0</v>
      </c>
      <c r="L22" s="768">
        <v>0</v>
      </c>
      <c r="M22" s="768">
        <v>0</v>
      </c>
      <c r="N22" s="768">
        <v>0</v>
      </c>
      <c r="O22" s="768">
        <v>0</v>
      </c>
      <c r="P22" s="768">
        <v>0</v>
      </c>
      <c r="Q22" s="768">
        <v>0</v>
      </c>
      <c r="R22" s="768">
        <v>0</v>
      </c>
      <c r="S22" s="768">
        <v>0</v>
      </c>
      <c r="T22" s="769">
        <v>0</v>
      </c>
      <c r="U22" s="987" t="s">
        <v>1297</v>
      </c>
      <c r="V22" s="1023"/>
      <c r="W22" s="1023"/>
      <c r="X22" s="1023"/>
      <c r="Y22" s="1023"/>
    </row>
    <row r="23" spans="2:28" s="511" customFormat="1" ht="24.95" customHeight="1" x14ac:dyDescent="0.2">
      <c r="B23" s="594" t="s">
        <v>1289</v>
      </c>
      <c r="C23" s="864">
        <v>0</v>
      </c>
      <c r="D23" s="864">
        <v>0</v>
      </c>
      <c r="E23" s="864">
        <v>0</v>
      </c>
      <c r="F23" s="864">
        <v>0</v>
      </c>
      <c r="G23" s="864">
        <v>0</v>
      </c>
      <c r="H23" s="907">
        <v>0</v>
      </c>
      <c r="I23" s="770">
        <v>0</v>
      </c>
      <c r="J23" s="768">
        <v>0</v>
      </c>
      <c r="K23" s="768">
        <v>0</v>
      </c>
      <c r="L23" s="768">
        <v>0</v>
      </c>
      <c r="M23" s="768">
        <v>0</v>
      </c>
      <c r="N23" s="768">
        <v>0</v>
      </c>
      <c r="O23" s="768">
        <v>0</v>
      </c>
      <c r="P23" s="768">
        <v>0</v>
      </c>
      <c r="Q23" s="768">
        <v>0</v>
      </c>
      <c r="R23" s="768">
        <v>0</v>
      </c>
      <c r="S23" s="768">
        <v>0</v>
      </c>
      <c r="T23" s="769">
        <v>0</v>
      </c>
      <c r="U23" s="987" t="s">
        <v>1299</v>
      </c>
      <c r="V23" s="1023"/>
      <c r="W23" s="1023"/>
      <c r="X23" s="1023"/>
      <c r="Y23" s="1023"/>
    </row>
    <row r="24" spans="2:28" s="511" customFormat="1" ht="24.95" customHeight="1" x14ac:dyDescent="0.2">
      <c r="B24" s="594" t="s">
        <v>1290</v>
      </c>
      <c r="C24" s="864">
        <v>37442.431556319374</v>
      </c>
      <c r="D24" s="864">
        <v>50772.96544683048</v>
      </c>
      <c r="E24" s="864">
        <v>122507.75354868353</v>
      </c>
      <c r="F24" s="864">
        <v>104022.00476373751</v>
      </c>
      <c r="G24" s="864">
        <v>137056.83181577598</v>
      </c>
      <c r="H24" s="907">
        <v>229565.76231639134</v>
      </c>
      <c r="I24" s="770">
        <v>144552.88496238762</v>
      </c>
      <c r="J24" s="768">
        <v>149275.80799529538</v>
      </c>
      <c r="K24" s="768">
        <v>146173.85560866605</v>
      </c>
      <c r="L24" s="768">
        <v>146643.21291076974</v>
      </c>
      <c r="M24" s="768">
        <v>152841.33363684575</v>
      </c>
      <c r="N24" s="768">
        <v>157880.52549054855</v>
      </c>
      <c r="O24" s="768">
        <v>155990.75331545249</v>
      </c>
      <c r="P24" s="768">
        <v>156017.58613106632</v>
      </c>
      <c r="Q24" s="768">
        <v>157670.06044745314</v>
      </c>
      <c r="R24" s="768">
        <v>170279.93388676416</v>
      </c>
      <c r="S24" s="768">
        <v>191568.61894582503</v>
      </c>
      <c r="T24" s="769">
        <v>229565.76231639134</v>
      </c>
      <c r="U24" s="987" t="s">
        <v>1298</v>
      </c>
      <c r="V24" s="1023"/>
      <c r="W24" s="1023"/>
      <c r="X24" s="1023"/>
      <c r="Y24" s="1023"/>
    </row>
    <row r="25" spans="2:28" s="511" customFormat="1" ht="24.75" customHeight="1" x14ac:dyDescent="0.2">
      <c r="B25" s="594" t="s">
        <v>1291</v>
      </c>
      <c r="C25" s="864">
        <v>0</v>
      </c>
      <c r="D25" s="864">
        <v>0</v>
      </c>
      <c r="E25" s="864">
        <v>255.23308016999999</v>
      </c>
      <c r="F25" s="864">
        <v>183.94993749000002</v>
      </c>
      <c r="G25" s="864">
        <v>253.20813534999999</v>
      </c>
      <c r="H25" s="907">
        <v>219.42965319999999</v>
      </c>
      <c r="I25" s="770">
        <v>343.00851792000003</v>
      </c>
      <c r="J25" s="768">
        <v>333.37083329000006</v>
      </c>
      <c r="K25" s="768">
        <v>320.57481124000003</v>
      </c>
      <c r="L25" s="768">
        <v>307.55033510000004</v>
      </c>
      <c r="M25" s="768">
        <v>294.50438688000003</v>
      </c>
      <c r="N25" s="768">
        <v>281.23760933999995</v>
      </c>
      <c r="O25" s="768">
        <v>270.02921064999998</v>
      </c>
      <c r="P25" s="768">
        <v>258.70860500000003</v>
      </c>
      <c r="Q25" s="768">
        <v>247.19213886</v>
      </c>
      <c r="R25" s="768">
        <v>238.06067068999999</v>
      </c>
      <c r="S25" s="768">
        <v>228.75424031</v>
      </c>
      <c r="T25" s="769">
        <v>219.42965319999999</v>
      </c>
      <c r="U25" s="987" t="s">
        <v>1300</v>
      </c>
      <c r="V25" s="1023"/>
      <c r="W25" s="1023"/>
      <c r="X25" s="1023"/>
      <c r="Y25" s="1023"/>
    </row>
    <row r="26" spans="2:28" s="511" customFormat="1" ht="24.95" customHeight="1" x14ac:dyDescent="0.2">
      <c r="B26" s="592" t="s">
        <v>1293</v>
      </c>
      <c r="C26" s="860">
        <v>1537.75428969</v>
      </c>
      <c r="D26" s="860">
        <v>1988.3343578999998</v>
      </c>
      <c r="E26" s="860">
        <v>2348.9180791899998</v>
      </c>
      <c r="F26" s="860">
        <v>3202.9291248599998</v>
      </c>
      <c r="G26" s="860">
        <v>5816.5459139199993</v>
      </c>
      <c r="H26" s="903">
        <v>4896.5841568200003</v>
      </c>
      <c r="I26" s="773">
        <v>5972.7143691000001</v>
      </c>
      <c r="J26" s="771">
        <v>6164.6527283799996</v>
      </c>
      <c r="K26" s="771">
        <v>7784.9469926900001</v>
      </c>
      <c r="L26" s="771">
        <v>7170.2996604299988</v>
      </c>
      <c r="M26" s="771">
        <v>4987.9569991899989</v>
      </c>
      <c r="N26" s="771">
        <v>5018.6210827699997</v>
      </c>
      <c r="O26" s="771">
        <v>4440.5673485600009</v>
      </c>
      <c r="P26" s="771">
        <v>4577.5429893</v>
      </c>
      <c r="Q26" s="771">
        <v>4800.62807075</v>
      </c>
      <c r="R26" s="771">
        <v>4344.00698182</v>
      </c>
      <c r="S26" s="771">
        <v>5030.8090093000001</v>
      </c>
      <c r="T26" s="772">
        <v>4896.5841568200003</v>
      </c>
      <c r="U26" s="1032" t="s">
        <v>1296</v>
      </c>
      <c r="V26" s="1023"/>
      <c r="W26" s="1023"/>
      <c r="X26" s="1023"/>
      <c r="Y26" s="1023"/>
    </row>
    <row r="27" spans="2:28" s="511" customFormat="1" ht="24.95" customHeight="1" x14ac:dyDescent="0.2">
      <c r="B27" s="594" t="s">
        <v>10</v>
      </c>
      <c r="C27" s="864">
        <v>302.36431799999997</v>
      </c>
      <c r="D27" s="864">
        <v>390.12718799999999</v>
      </c>
      <c r="E27" s="864">
        <v>383.94703737999998</v>
      </c>
      <c r="F27" s="864">
        <v>408.66763800000001</v>
      </c>
      <c r="G27" s="864">
        <v>681.76846599999999</v>
      </c>
      <c r="H27" s="907">
        <v>835.36691565000001</v>
      </c>
      <c r="I27" s="770">
        <v>637.33318699999995</v>
      </c>
      <c r="J27" s="768">
        <v>630.89553100000001</v>
      </c>
      <c r="K27" s="768">
        <v>641.86529799999994</v>
      </c>
      <c r="L27" s="768">
        <v>637.46709099999998</v>
      </c>
      <c r="M27" s="768">
        <v>638.36321299999997</v>
      </c>
      <c r="N27" s="768">
        <v>664.05203600000004</v>
      </c>
      <c r="O27" s="768">
        <v>673.89907499999993</v>
      </c>
      <c r="P27" s="768">
        <v>669.88197750000006</v>
      </c>
      <c r="Q27" s="768">
        <v>686.78468774999999</v>
      </c>
      <c r="R27" s="768">
        <v>822.90249144999996</v>
      </c>
      <c r="S27" s="768">
        <v>822.71174300000007</v>
      </c>
      <c r="T27" s="769">
        <v>835.36691565000001</v>
      </c>
      <c r="U27" s="987" t="s">
        <v>1229</v>
      </c>
      <c r="V27" s="1023"/>
      <c r="W27" s="1023"/>
      <c r="X27" s="1023"/>
      <c r="Y27" s="1023"/>
    </row>
    <row r="28" spans="2:28" s="511" customFormat="1" ht="24.75" customHeight="1" x14ac:dyDescent="0.2">
      <c r="B28" s="594" t="s">
        <v>1294</v>
      </c>
      <c r="C28" s="864">
        <v>1235.38997169</v>
      </c>
      <c r="D28" s="864">
        <v>1598.2071698999998</v>
      </c>
      <c r="E28" s="864">
        <v>1964.9710418100001</v>
      </c>
      <c r="F28" s="864">
        <v>2794.2614868599999</v>
      </c>
      <c r="G28" s="864">
        <v>5134.7774479199998</v>
      </c>
      <c r="H28" s="907">
        <v>4061.2172411700003</v>
      </c>
      <c r="I28" s="770">
        <v>5335.3811820999999</v>
      </c>
      <c r="J28" s="768">
        <v>5533.7571973799995</v>
      </c>
      <c r="K28" s="768">
        <v>7143.0816946900004</v>
      </c>
      <c r="L28" s="768">
        <v>6532.8325694299992</v>
      </c>
      <c r="M28" s="768">
        <v>4349.5937861899993</v>
      </c>
      <c r="N28" s="768">
        <v>4354.5690467699997</v>
      </c>
      <c r="O28" s="768">
        <v>3766.6682735600007</v>
      </c>
      <c r="P28" s="768">
        <v>3907.6610117999999</v>
      </c>
      <c r="Q28" s="768">
        <v>4113.8433830000004</v>
      </c>
      <c r="R28" s="768">
        <v>3521.1044903699999</v>
      </c>
      <c r="S28" s="768">
        <v>4208.0972663000002</v>
      </c>
      <c r="T28" s="769">
        <v>4061.2172411700003</v>
      </c>
      <c r="U28" s="987" t="s">
        <v>1363</v>
      </c>
      <c r="V28" s="1023"/>
      <c r="W28" s="1023"/>
      <c r="X28" s="1023"/>
      <c r="Y28" s="1023"/>
    </row>
    <row r="29" spans="2:28" s="511" customFormat="1" ht="24.95" customHeight="1" x14ac:dyDescent="0.2">
      <c r="B29" s="592" t="s">
        <v>939</v>
      </c>
      <c r="C29" s="860">
        <v>28660.229496948999</v>
      </c>
      <c r="D29" s="860">
        <v>50117.012863719006</v>
      </c>
      <c r="E29" s="860">
        <v>80761.042357589002</v>
      </c>
      <c r="F29" s="860">
        <v>109525.50024690901</v>
      </c>
      <c r="G29" s="860">
        <v>207235.27363894001</v>
      </c>
      <c r="H29" s="903">
        <v>309988.52432405</v>
      </c>
      <c r="I29" s="773">
        <v>199724.48472052001</v>
      </c>
      <c r="J29" s="771">
        <v>194510.56984228996</v>
      </c>
      <c r="K29" s="771">
        <v>214708.86616592002</v>
      </c>
      <c r="L29" s="771">
        <v>236540.30686283001</v>
      </c>
      <c r="M29" s="771">
        <v>244118.38016608002</v>
      </c>
      <c r="N29" s="771">
        <v>270525.45492499007</v>
      </c>
      <c r="O29" s="771">
        <v>291637.76211243996</v>
      </c>
      <c r="P29" s="771">
        <v>321457.58500476001</v>
      </c>
      <c r="Q29" s="771">
        <v>310303.42293847003</v>
      </c>
      <c r="R29" s="771">
        <v>347985.32077263005</v>
      </c>
      <c r="S29" s="771">
        <v>329802.41445871</v>
      </c>
      <c r="T29" s="772">
        <v>309988.52432405</v>
      </c>
      <c r="U29" s="1032" t="s">
        <v>1191</v>
      </c>
      <c r="V29" s="1023"/>
      <c r="W29" s="1023"/>
      <c r="X29" s="1023"/>
      <c r="Y29" s="1023"/>
    </row>
    <row r="30" spans="2:28" s="511" customFormat="1" ht="24.95" customHeight="1" x14ac:dyDescent="0.2">
      <c r="B30" s="594" t="s">
        <v>787</v>
      </c>
      <c r="C30" s="864">
        <v>1150.16270364</v>
      </c>
      <c r="D30" s="864">
        <v>1042.8357124500001</v>
      </c>
      <c r="E30" s="864">
        <v>1801.94319879</v>
      </c>
      <c r="F30" s="864">
        <v>2446.1036507700001</v>
      </c>
      <c r="G30" s="864">
        <v>7805.6239777399996</v>
      </c>
      <c r="H30" s="907">
        <v>8083.980562140001</v>
      </c>
      <c r="I30" s="770">
        <v>7706.1364151799999</v>
      </c>
      <c r="J30" s="768">
        <v>7960.1047253600009</v>
      </c>
      <c r="K30" s="768">
        <v>9364.9964213900003</v>
      </c>
      <c r="L30" s="768">
        <v>9153.0044197399984</v>
      </c>
      <c r="M30" s="768">
        <v>7793.3715141499988</v>
      </c>
      <c r="N30" s="768">
        <v>11438.977362439999</v>
      </c>
      <c r="O30" s="768">
        <v>8696.0556177500002</v>
      </c>
      <c r="P30" s="768">
        <v>9226.4754350300009</v>
      </c>
      <c r="Q30" s="768">
        <v>12272.29787846</v>
      </c>
      <c r="R30" s="768">
        <v>9310.4532392500005</v>
      </c>
      <c r="S30" s="768">
        <v>11180.706462869999</v>
      </c>
      <c r="T30" s="769">
        <v>8083.980562140001</v>
      </c>
      <c r="U30" s="987" t="s">
        <v>1457</v>
      </c>
      <c r="V30" s="1023"/>
      <c r="W30" s="1023"/>
      <c r="X30" s="1023"/>
      <c r="Y30" s="1023"/>
    </row>
    <row r="31" spans="2:28" s="511" customFormat="1" ht="24.95" customHeight="1" x14ac:dyDescent="0.2">
      <c r="B31" s="594" t="s">
        <v>174</v>
      </c>
      <c r="C31" s="864">
        <v>27510.066793309001</v>
      </c>
      <c r="D31" s="864">
        <v>49074.177151269003</v>
      </c>
      <c r="E31" s="864">
        <v>78959.099158798999</v>
      </c>
      <c r="F31" s="864">
        <v>107079.39659613901</v>
      </c>
      <c r="G31" s="864">
        <v>199429.6496612</v>
      </c>
      <c r="H31" s="907">
        <v>301904.54376191</v>
      </c>
      <c r="I31" s="770">
        <v>192018.34830534001</v>
      </c>
      <c r="J31" s="768">
        <v>186550.46511692996</v>
      </c>
      <c r="K31" s="768">
        <v>205343.86974453001</v>
      </c>
      <c r="L31" s="768">
        <v>227387.30244309001</v>
      </c>
      <c r="M31" s="768">
        <v>236325.00865193002</v>
      </c>
      <c r="N31" s="768">
        <v>259086.47756255005</v>
      </c>
      <c r="O31" s="768">
        <v>282941.70649468998</v>
      </c>
      <c r="P31" s="768">
        <v>312231.10956973</v>
      </c>
      <c r="Q31" s="768">
        <v>298031.12506001</v>
      </c>
      <c r="R31" s="768">
        <v>338674.86753338005</v>
      </c>
      <c r="S31" s="768">
        <v>318621.70799584</v>
      </c>
      <c r="T31" s="769">
        <v>301904.54376191</v>
      </c>
      <c r="U31" s="987" t="s">
        <v>1458</v>
      </c>
      <c r="V31" s="1023"/>
      <c r="W31" s="1023"/>
      <c r="X31" s="1023"/>
      <c r="Y31" s="1023"/>
    </row>
    <row r="32" spans="2:28" s="511" customFormat="1" ht="24.95" customHeight="1" x14ac:dyDescent="0.2">
      <c r="B32" s="1030" t="s">
        <v>921</v>
      </c>
      <c r="C32" s="864">
        <v>17219.612188120002</v>
      </c>
      <c r="D32" s="864">
        <v>30164.140954489998</v>
      </c>
      <c r="E32" s="864">
        <v>45108.057909850002</v>
      </c>
      <c r="F32" s="864">
        <v>63238.07863258</v>
      </c>
      <c r="G32" s="864">
        <v>121358.02868973999</v>
      </c>
      <c r="H32" s="907">
        <v>189739.57604869999</v>
      </c>
      <c r="I32" s="770">
        <v>121332.10703355</v>
      </c>
      <c r="J32" s="768">
        <v>124394.42270668998</v>
      </c>
      <c r="K32" s="768">
        <v>126803.70524671998</v>
      </c>
      <c r="L32" s="768">
        <v>150214.00160498003</v>
      </c>
      <c r="M32" s="768">
        <v>160344.44218112002</v>
      </c>
      <c r="N32" s="768">
        <v>165232.75040882002</v>
      </c>
      <c r="O32" s="768">
        <v>179365.47793822997</v>
      </c>
      <c r="P32" s="768">
        <v>194922.00186508999</v>
      </c>
      <c r="Q32" s="768">
        <v>193813.47468891001</v>
      </c>
      <c r="R32" s="768">
        <v>203263.53786334</v>
      </c>
      <c r="S32" s="768">
        <v>203223.8727069</v>
      </c>
      <c r="T32" s="769">
        <v>189739.57604869999</v>
      </c>
      <c r="U32" s="977" t="s">
        <v>172</v>
      </c>
      <c r="V32" s="1023"/>
      <c r="W32" s="1023"/>
      <c r="X32" s="1023"/>
      <c r="Y32" s="1023"/>
    </row>
    <row r="33" spans="2:28" s="511" customFormat="1" ht="24.95" customHeight="1" x14ac:dyDescent="0.2">
      <c r="B33" s="1030" t="s">
        <v>882</v>
      </c>
      <c r="C33" s="864">
        <v>10290.454605188999</v>
      </c>
      <c r="D33" s="864">
        <v>18910.036196779001</v>
      </c>
      <c r="E33" s="864">
        <v>33851.041248948997</v>
      </c>
      <c r="F33" s="864">
        <v>43841.317963558999</v>
      </c>
      <c r="G33" s="864">
        <v>78071.620971459997</v>
      </c>
      <c r="H33" s="907">
        <v>112164.96771321</v>
      </c>
      <c r="I33" s="770">
        <v>70686.241271790015</v>
      </c>
      <c r="J33" s="768">
        <v>62156.042410239992</v>
      </c>
      <c r="K33" s="768">
        <v>78540.164497810008</v>
      </c>
      <c r="L33" s="768">
        <v>77173.300838109993</v>
      </c>
      <c r="M33" s="768">
        <v>75980.566470810008</v>
      </c>
      <c r="N33" s="768">
        <v>93853.727153730011</v>
      </c>
      <c r="O33" s="768">
        <v>103576.22855645999</v>
      </c>
      <c r="P33" s="768">
        <v>117309.10770463999</v>
      </c>
      <c r="Q33" s="768">
        <v>104217.6503711</v>
      </c>
      <c r="R33" s="768">
        <v>135411.32967004002</v>
      </c>
      <c r="S33" s="768">
        <v>115397.83528894</v>
      </c>
      <c r="T33" s="769">
        <v>112164.96771321</v>
      </c>
      <c r="U33" s="977" t="s">
        <v>795</v>
      </c>
      <c r="V33" s="1023"/>
      <c r="W33" s="1023"/>
      <c r="X33" s="1023"/>
      <c r="Y33" s="1023"/>
    </row>
    <row r="34" spans="2:28" s="511" customFormat="1" ht="24.95" customHeight="1" x14ac:dyDescent="0.2">
      <c r="B34" s="592" t="s">
        <v>157</v>
      </c>
      <c r="C34" s="860">
        <v>-7443.0931573881062</v>
      </c>
      <c r="D34" s="860">
        <v>-1058.6506491126045</v>
      </c>
      <c r="E34" s="860">
        <v>-18572.139121227003</v>
      </c>
      <c r="F34" s="860">
        <v>-65502.138559260115</v>
      </c>
      <c r="G34" s="860">
        <v>-80957.307278090011</v>
      </c>
      <c r="H34" s="903">
        <v>-52117.177192532879</v>
      </c>
      <c r="I34" s="773">
        <v>-91753.490401119983</v>
      </c>
      <c r="J34" s="771">
        <v>-71194.395353581931</v>
      </c>
      <c r="K34" s="771">
        <v>-77232.594292829031</v>
      </c>
      <c r="L34" s="771">
        <v>-83653.642320030005</v>
      </c>
      <c r="M34" s="771">
        <v>-82273.418644708217</v>
      </c>
      <c r="N34" s="771">
        <v>-73726.100112369983</v>
      </c>
      <c r="O34" s="771">
        <v>-65903.296369470001</v>
      </c>
      <c r="P34" s="771">
        <v>-61613.948463570006</v>
      </c>
      <c r="Q34" s="771">
        <v>-58893.431332469991</v>
      </c>
      <c r="R34" s="771">
        <v>-59282.689561923682</v>
      </c>
      <c r="S34" s="771">
        <v>-62538.611859579985</v>
      </c>
      <c r="T34" s="772">
        <v>-52117.177192532879</v>
      </c>
      <c r="U34" s="1032" t="s">
        <v>1117</v>
      </c>
      <c r="V34" s="1023"/>
      <c r="W34" s="1023"/>
      <c r="X34" s="1023"/>
      <c r="Y34" s="1023"/>
    </row>
    <row r="35" spans="2:28" s="1018" customFormat="1" ht="24.95" customHeight="1" x14ac:dyDescent="0.2">
      <c r="B35" s="592"/>
      <c r="C35" s="860"/>
      <c r="D35" s="860"/>
      <c r="E35" s="860"/>
      <c r="F35" s="860"/>
      <c r="G35" s="860"/>
      <c r="H35" s="903"/>
      <c r="I35" s="773"/>
      <c r="J35" s="771"/>
      <c r="K35" s="771"/>
      <c r="L35" s="771"/>
      <c r="M35" s="771"/>
      <c r="N35" s="771"/>
      <c r="O35" s="771"/>
      <c r="P35" s="771"/>
      <c r="Q35" s="771"/>
      <c r="R35" s="771"/>
      <c r="S35" s="771"/>
      <c r="T35" s="772"/>
      <c r="U35" s="1032"/>
      <c r="V35" s="1023"/>
      <c r="W35" s="1023"/>
      <c r="X35" s="1023"/>
      <c r="Y35" s="1023"/>
    </row>
    <row r="36" spans="2:28" s="1018" customFormat="1" ht="24.95" customHeight="1" x14ac:dyDescent="0.2">
      <c r="B36" s="1027"/>
      <c r="C36" s="1627"/>
      <c r="D36" s="1627"/>
      <c r="E36" s="1627"/>
      <c r="F36" s="1627"/>
      <c r="G36" s="1627"/>
      <c r="H36" s="1623"/>
      <c r="I36" s="1510"/>
      <c r="J36" s="1508"/>
      <c r="K36" s="1508"/>
      <c r="L36" s="1508"/>
      <c r="M36" s="1508"/>
      <c r="N36" s="1508"/>
      <c r="O36" s="1508"/>
      <c r="P36" s="1508"/>
      <c r="Q36" s="1508"/>
      <c r="R36" s="1508"/>
      <c r="S36" s="1508"/>
      <c r="T36" s="1509"/>
      <c r="U36" s="1034"/>
      <c r="V36" s="1023"/>
      <c r="W36" s="1023"/>
      <c r="X36" s="1023"/>
      <c r="Y36" s="1023"/>
    </row>
    <row r="37" spans="2:28" s="1018" customFormat="1" ht="24.95" customHeight="1" x14ac:dyDescent="0.2">
      <c r="B37" s="592" t="s">
        <v>880</v>
      </c>
      <c r="C37" s="860">
        <v>187264.25672155613</v>
      </c>
      <c r="D37" s="860">
        <v>237321.16010986408</v>
      </c>
      <c r="E37" s="860">
        <v>359476.59191486135</v>
      </c>
      <c r="F37" s="860">
        <v>508792.40918981039</v>
      </c>
      <c r="G37" s="860">
        <v>598285.45815427089</v>
      </c>
      <c r="H37" s="903">
        <v>839406.6351968149</v>
      </c>
      <c r="I37" s="773">
        <v>604999.59588093357</v>
      </c>
      <c r="J37" s="771">
        <v>616067.1038132282</v>
      </c>
      <c r="K37" s="771">
        <v>627402.2067583357</v>
      </c>
      <c r="L37" s="771">
        <v>643678.77095682267</v>
      </c>
      <c r="M37" s="771">
        <v>662749.72951440606</v>
      </c>
      <c r="N37" s="771">
        <v>704073.13672017667</v>
      </c>
      <c r="O37" s="771">
        <v>736807.80047051352</v>
      </c>
      <c r="P37" s="771">
        <v>771261.82179822575</v>
      </c>
      <c r="Q37" s="771">
        <v>760880.24219058966</v>
      </c>
      <c r="R37" s="771">
        <v>809022.25764160114</v>
      </c>
      <c r="S37" s="771">
        <v>807757.53703065636</v>
      </c>
      <c r="T37" s="772">
        <v>839406.6351968149</v>
      </c>
      <c r="U37" s="1032" t="s">
        <v>384</v>
      </c>
      <c r="V37" s="1023"/>
      <c r="W37" s="1023"/>
      <c r="X37" s="1023"/>
      <c r="Y37" s="1023"/>
    </row>
    <row r="38" spans="2:28" s="1018" customFormat="1" ht="15" customHeight="1" x14ac:dyDescent="0.2">
      <c r="B38" s="1028"/>
      <c r="C38" s="868"/>
      <c r="D38" s="868"/>
      <c r="E38" s="868"/>
      <c r="F38" s="868"/>
      <c r="G38" s="868"/>
      <c r="H38" s="1624"/>
      <c r="I38" s="869"/>
      <c r="J38" s="870"/>
      <c r="K38" s="870"/>
      <c r="L38" s="870"/>
      <c r="M38" s="870"/>
      <c r="N38" s="870"/>
      <c r="O38" s="870"/>
      <c r="P38" s="870"/>
      <c r="Q38" s="870"/>
      <c r="R38" s="870"/>
      <c r="S38" s="870"/>
      <c r="T38" s="871"/>
      <c r="U38" s="1035"/>
      <c r="V38" s="1023"/>
      <c r="W38" s="1023"/>
      <c r="X38" s="1023"/>
      <c r="Y38" s="1023"/>
    </row>
    <row r="39" spans="2:28" s="966" customFormat="1" ht="24.95" customHeight="1" x14ac:dyDescent="0.2">
      <c r="B39" s="592"/>
      <c r="C39" s="864"/>
      <c r="D39" s="864"/>
      <c r="E39" s="864"/>
      <c r="F39" s="864"/>
      <c r="G39" s="864"/>
      <c r="H39" s="907"/>
      <c r="I39" s="770"/>
      <c r="J39" s="768"/>
      <c r="K39" s="768"/>
      <c r="L39" s="768"/>
      <c r="M39" s="768"/>
      <c r="N39" s="768"/>
      <c r="O39" s="768"/>
      <c r="P39" s="768"/>
      <c r="Q39" s="768"/>
      <c r="R39" s="768"/>
      <c r="S39" s="768"/>
      <c r="T39" s="769"/>
      <c r="U39" s="1033"/>
      <c r="V39" s="1023"/>
      <c r="W39" s="1023"/>
      <c r="X39" s="1023"/>
      <c r="Y39" s="1023"/>
      <c r="Z39" s="991"/>
      <c r="AA39" s="991"/>
      <c r="AB39" s="991"/>
    </row>
    <row r="40" spans="2:28" s="1018" customFormat="1" ht="24.95" customHeight="1" x14ac:dyDescent="0.2">
      <c r="B40" s="832" t="s">
        <v>881</v>
      </c>
      <c r="C40" s="860"/>
      <c r="D40" s="860"/>
      <c r="E40" s="860"/>
      <c r="F40" s="860"/>
      <c r="G40" s="860"/>
      <c r="H40" s="903"/>
      <c r="I40" s="773"/>
      <c r="J40" s="771"/>
      <c r="K40" s="771"/>
      <c r="L40" s="771"/>
      <c r="M40" s="771"/>
      <c r="N40" s="771"/>
      <c r="O40" s="771"/>
      <c r="P40" s="771"/>
      <c r="Q40" s="771"/>
      <c r="R40" s="771"/>
      <c r="S40" s="771"/>
      <c r="T40" s="772"/>
      <c r="U40" s="1031" t="s">
        <v>385</v>
      </c>
      <c r="V40" s="1023"/>
      <c r="W40" s="1023"/>
      <c r="X40" s="1023"/>
      <c r="Y40" s="1023"/>
    </row>
    <row r="41" spans="2:28" s="966" customFormat="1" ht="15" customHeight="1" x14ac:dyDescent="0.2">
      <c r="B41" s="592"/>
      <c r="C41" s="864"/>
      <c r="D41" s="864"/>
      <c r="E41" s="864"/>
      <c r="F41" s="864"/>
      <c r="G41" s="864"/>
      <c r="H41" s="907"/>
      <c r="I41" s="770"/>
      <c r="J41" s="768"/>
      <c r="K41" s="768"/>
      <c r="L41" s="768"/>
      <c r="M41" s="768"/>
      <c r="N41" s="768"/>
      <c r="O41" s="768"/>
      <c r="P41" s="768"/>
      <c r="Q41" s="768"/>
      <c r="R41" s="768"/>
      <c r="S41" s="768"/>
      <c r="T41" s="769"/>
      <c r="U41" s="1033"/>
      <c r="V41" s="1023"/>
      <c r="W41" s="1023"/>
      <c r="X41" s="1023"/>
      <c r="Y41" s="1023"/>
      <c r="Z41" s="991"/>
      <c r="AA41" s="991"/>
      <c r="AB41" s="991"/>
    </row>
    <row r="42" spans="2:28" s="1018" customFormat="1" ht="24.75" customHeight="1" x14ac:dyDescent="0.2">
      <c r="B42" s="592" t="s">
        <v>856</v>
      </c>
      <c r="C42" s="860">
        <v>14293.237115263968</v>
      </c>
      <c r="D42" s="860">
        <v>15679.710263145005</v>
      </c>
      <c r="E42" s="860">
        <v>37853.541615418013</v>
      </c>
      <c r="F42" s="860">
        <v>58366.377343947977</v>
      </c>
      <c r="G42" s="860">
        <v>92837.082097739883</v>
      </c>
      <c r="H42" s="903">
        <v>124284.42795908001</v>
      </c>
      <c r="I42" s="773">
        <v>85481.465048609927</v>
      </c>
      <c r="J42" s="771">
        <v>81757.578763099984</v>
      </c>
      <c r="K42" s="771">
        <v>79402.104127919985</v>
      </c>
      <c r="L42" s="771">
        <v>84195.90938586992</v>
      </c>
      <c r="M42" s="771">
        <v>92859.966872609933</v>
      </c>
      <c r="N42" s="771">
        <v>96907.556851583635</v>
      </c>
      <c r="O42" s="771">
        <v>100419.24233712994</v>
      </c>
      <c r="P42" s="771">
        <v>104346.21637914993</v>
      </c>
      <c r="Q42" s="771">
        <v>108646.42775966995</v>
      </c>
      <c r="R42" s="771">
        <v>113671.32222621991</v>
      </c>
      <c r="S42" s="771">
        <v>118416.92281942001</v>
      </c>
      <c r="T42" s="772">
        <v>124284.42795908001</v>
      </c>
      <c r="U42" s="1032" t="s">
        <v>788</v>
      </c>
      <c r="V42" s="1023"/>
      <c r="W42" s="1023"/>
      <c r="X42" s="1023"/>
      <c r="Y42" s="1023"/>
    </row>
    <row r="43" spans="2:28" s="1018" customFormat="1" ht="25.5" customHeight="1" x14ac:dyDescent="0.2">
      <c r="B43" s="594" t="s">
        <v>934</v>
      </c>
      <c r="C43" s="864">
        <v>6.2902302099999998</v>
      </c>
      <c r="D43" s="864">
        <v>4.7520599400000005</v>
      </c>
      <c r="E43" s="864">
        <v>7.1518331000000011</v>
      </c>
      <c r="F43" s="864">
        <v>1.8824513899999999</v>
      </c>
      <c r="G43" s="864">
        <v>2.39584267</v>
      </c>
      <c r="H43" s="907">
        <v>16.732792270000001</v>
      </c>
      <c r="I43" s="770">
        <v>2.5245130099999997</v>
      </c>
      <c r="J43" s="768">
        <v>2.5237130099999998</v>
      </c>
      <c r="K43" s="768">
        <v>2.5229130100000003</v>
      </c>
      <c r="L43" s="768">
        <v>2.6377813999999997</v>
      </c>
      <c r="M43" s="768">
        <v>2.6372314000000001</v>
      </c>
      <c r="N43" s="768">
        <v>2.6366814000000001</v>
      </c>
      <c r="O43" s="768">
        <v>2.7627701999999998</v>
      </c>
      <c r="P43" s="768">
        <v>2.7624701999999997</v>
      </c>
      <c r="Q43" s="768">
        <v>6.4114702000000001</v>
      </c>
      <c r="R43" s="768">
        <v>9.0230422699999995</v>
      </c>
      <c r="S43" s="768">
        <v>16.732792270000001</v>
      </c>
      <c r="T43" s="769">
        <v>16.732792270000001</v>
      </c>
      <c r="U43" s="987" t="s">
        <v>1186</v>
      </c>
      <c r="V43" s="1023"/>
      <c r="W43" s="1023"/>
      <c r="X43" s="1023"/>
      <c r="Y43" s="1023"/>
    </row>
    <row r="44" spans="2:28" s="511" customFormat="1" ht="25.5" customHeight="1" x14ac:dyDescent="0.2">
      <c r="B44" s="594" t="s">
        <v>953</v>
      </c>
      <c r="C44" s="864">
        <v>1755.03754482</v>
      </c>
      <c r="D44" s="864">
        <v>1012.8661667900001</v>
      </c>
      <c r="E44" s="864">
        <v>15263.208194140003</v>
      </c>
      <c r="F44" s="864">
        <v>19630.539910200001</v>
      </c>
      <c r="G44" s="864">
        <v>17781.182245550001</v>
      </c>
      <c r="H44" s="907">
        <v>16421.775558330002</v>
      </c>
      <c r="I44" s="770">
        <v>14411.68472832</v>
      </c>
      <c r="J44" s="768">
        <v>13999.94598079</v>
      </c>
      <c r="K44" s="768">
        <v>12161.51749199</v>
      </c>
      <c r="L44" s="768">
        <v>10910.479472020001</v>
      </c>
      <c r="M44" s="768">
        <v>12459.611747370003</v>
      </c>
      <c r="N44" s="768">
        <v>11490.742606009999</v>
      </c>
      <c r="O44" s="768">
        <v>11853.148099759999</v>
      </c>
      <c r="P44" s="768">
        <v>13277.75810248</v>
      </c>
      <c r="Q44" s="768">
        <v>14529.515923130002</v>
      </c>
      <c r="R44" s="768">
        <v>14339.110310630002</v>
      </c>
      <c r="S44" s="768">
        <v>15490.75196444</v>
      </c>
      <c r="T44" s="769">
        <v>16421.775558330002</v>
      </c>
      <c r="U44" s="987" t="s">
        <v>1269</v>
      </c>
      <c r="V44" s="1023"/>
      <c r="W44" s="1023"/>
      <c r="X44" s="1023"/>
      <c r="Y44" s="1023"/>
    </row>
    <row r="45" spans="2:28" s="511" customFormat="1" ht="25.5" customHeight="1" x14ac:dyDescent="0.2">
      <c r="B45" s="594" t="s">
        <v>954</v>
      </c>
      <c r="C45" s="864">
        <v>11931.936402503967</v>
      </c>
      <c r="D45" s="864">
        <v>14400.821917955005</v>
      </c>
      <c r="E45" s="864">
        <v>22164.011069928012</v>
      </c>
      <c r="F45" s="864">
        <v>38213.871510797981</v>
      </c>
      <c r="G45" s="864">
        <v>73550.171219449883</v>
      </c>
      <c r="H45" s="907">
        <v>102821.69639434</v>
      </c>
      <c r="I45" s="770">
        <v>69339.694538699929</v>
      </c>
      <c r="J45" s="768">
        <v>66159.429160749991</v>
      </c>
      <c r="K45" s="768">
        <v>65760.919262069976</v>
      </c>
      <c r="L45" s="768">
        <v>70996.275819529925</v>
      </c>
      <c r="M45" s="768">
        <v>77287.57951084993</v>
      </c>
      <c r="N45" s="768">
        <v>82802.703089083632</v>
      </c>
      <c r="O45" s="768">
        <v>85153.01786668993</v>
      </c>
      <c r="P45" s="768">
        <v>87240.958470199927</v>
      </c>
      <c r="Q45" s="768">
        <v>90783.704108409962</v>
      </c>
      <c r="R45" s="768">
        <v>94036.293802649918</v>
      </c>
      <c r="S45" s="768">
        <v>98220.550719229999</v>
      </c>
      <c r="T45" s="769">
        <v>102821.69639434</v>
      </c>
      <c r="U45" s="987" t="s">
        <v>1187</v>
      </c>
      <c r="V45" s="1023"/>
      <c r="W45" s="1023"/>
      <c r="X45" s="1023"/>
      <c r="Y45" s="1023"/>
    </row>
    <row r="46" spans="2:28" s="511" customFormat="1" ht="25.5" customHeight="1" x14ac:dyDescent="0.2">
      <c r="B46" s="594" t="s">
        <v>935</v>
      </c>
      <c r="C46" s="864">
        <v>599.97293773000001</v>
      </c>
      <c r="D46" s="864">
        <v>261.27011845999999</v>
      </c>
      <c r="E46" s="864">
        <v>419.17051824999999</v>
      </c>
      <c r="F46" s="864">
        <v>520.08347156000002</v>
      </c>
      <c r="G46" s="864">
        <v>1503.3327900699999</v>
      </c>
      <c r="H46" s="907">
        <v>5024.22321414</v>
      </c>
      <c r="I46" s="770">
        <v>1727.5612685799999</v>
      </c>
      <c r="J46" s="768">
        <v>1595.6799085500002</v>
      </c>
      <c r="K46" s="768">
        <v>1477.1444608499999</v>
      </c>
      <c r="L46" s="768">
        <v>2286.51631292</v>
      </c>
      <c r="M46" s="768">
        <v>3110.1383829900001</v>
      </c>
      <c r="N46" s="768">
        <v>2611.4744750900004</v>
      </c>
      <c r="O46" s="768">
        <v>3410.313600479999</v>
      </c>
      <c r="P46" s="768">
        <v>3824.73733627</v>
      </c>
      <c r="Q46" s="768">
        <v>3326.7962579299997</v>
      </c>
      <c r="R46" s="768">
        <v>5286.8950706699998</v>
      </c>
      <c r="S46" s="768">
        <v>4688.8873434800007</v>
      </c>
      <c r="T46" s="769">
        <v>5024.22321414</v>
      </c>
      <c r="U46" s="987" t="s">
        <v>1039</v>
      </c>
      <c r="V46" s="1023"/>
      <c r="W46" s="1023"/>
      <c r="X46" s="1023"/>
      <c r="Y46" s="1023"/>
    </row>
    <row r="47" spans="2:28" s="966" customFormat="1" ht="15" customHeight="1" x14ac:dyDescent="0.2">
      <c r="B47" s="594"/>
      <c r="C47" s="864"/>
      <c r="D47" s="864"/>
      <c r="E47" s="864"/>
      <c r="F47" s="864"/>
      <c r="G47" s="864"/>
      <c r="H47" s="907"/>
      <c r="I47" s="770"/>
      <c r="J47" s="768"/>
      <c r="K47" s="768"/>
      <c r="L47" s="768"/>
      <c r="M47" s="768"/>
      <c r="N47" s="768"/>
      <c r="O47" s="768"/>
      <c r="P47" s="768"/>
      <c r="Q47" s="768"/>
      <c r="R47" s="768"/>
      <c r="S47" s="768"/>
      <c r="T47" s="769"/>
      <c r="U47" s="1033"/>
      <c r="V47" s="1023"/>
      <c r="W47" s="1023"/>
      <c r="X47" s="1023"/>
      <c r="Y47" s="1023"/>
      <c r="Z47" s="991"/>
      <c r="AA47" s="991"/>
      <c r="AB47" s="991"/>
    </row>
    <row r="48" spans="2:28" s="1018" customFormat="1" ht="24.95" customHeight="1" x14ac:dyDescent="0.2">
      <c r="B48" s="592" t="s">
        <v>955</v>
      </c>
      <c r="C48" s="860">
        <v>7880.3099138826256</v>
      </c>
      <c r="D48" s="860">
        <v>11654.459353804983</v>
      </c>
      <c r="E48" s="860">
        <v>9547.9401824690194</v>
      </c>
      <c r="F48" s="860">
        <v>12560.74876344899</v>
      </c>
      <c r="G48" s="860">
        <v>30647.388775789888</v>
      </c>
      <c r="H48" s="903">
        <v>65036.375080519952</v>
      </c>
      <c r="I48" s="773">
        <v>32521.895942129966</v>
      </c>
      <c r="J48" s="771">
        <v>35068.06485545999</v>
      </c>
      <c r="K48" s="771">
        <v>35819.096085919962</v>
      </c>
      <c r="L48" s="771">
        <v>38342.375039239989</v>
      </c>
      <c r="M48" s="771">
        <v>41709.074565270035</v>
      </c>
      <c r="N48" s="771">
        <v>44228.083177949993</v>
      </c>
      <c r="O48" s="771">
        <v>49907.899959450064</v>
      </c>
      <c r="P48" s="771">
        <v>52335.325775230092</v>
      </c>
      <c r="Q48" s="771">
        <v>54736.871704019977</v>
      </c>
      <c r="R48" s="771">
        <v>59383.653210949989</v>
      </c>
      <c r="S48" s="771">
        <v>61765.628239309801</v>
      </c>
      <c r="T48" s="772">
        <v>65036.375080519952</v>
      </c>
      <c r="U48" s="1032" t="s">
        <v>826</v>
      </c>
      <c r="V48" s="1023"/>
      <c r="W48" s="1023"/>
      <c r="X48" s="1023"/>
      <c r="Y48" s="1023"/>
    </row>
    <row r="49" spans="2:28" s="966" customFormat="1" ht="15" customHeight="1" x14ac:dyDescent="0.2">
      <c r="B49" s="594"/>
      <c r="C49" s="864"/>
      <c r="D49" s="864"/>
      <c r="E49" s="864"/>
      <c r="F49" s="864"/>
      <c r="G49" s="864"/>
      <c r="H49" s="907"/>
      <c r="I49" s="770"/>
      <c r="J49" s="768"/>
      <c r="K49" s="768"/>
      <c r="L49" s="768"/>
      <c r="M49" s="768"/>
      <c r="N49" s="768"/>
      <c r="O49" s="768"/>
      <c r="P49" s="768"/>
      <c r="Q49" s="768"/>
      <c r="R49" s="768"/>
      <c r="S49" s="768"/>
      <c r="T49" s="769"/>
      <c r="U49" s="1033"/>
      <c r="V49" s="1023"/>
      <c r="W49" s="1023"/>
      <c r="X49" s="1023"/>
      <c r="Y49" s="1023"/>
      <c r="Z49" s="991"/>
      <c r="AA49" s="991"/>
      <c r="AB49" s="991"/>
    </row>
    <row r="50" spans="2:28" s="1018" customFormat="1" ht="24.95" customHeight="1" x14ac:dyDescent="0.2">
      <c r="B50" s="592" t="s">
        <v>13</v>
      </c>
      <c r="C50" s="860">
        <v>15971.005707936003</v>
      </c>
      <c r="D50" s="860">
        <v>17921.524181310539</v>
      </c>
      <c r="E50" s="860">
        <v>17355.463953999286</v>
      </c>
      <c r="F50" s="860">
        <v>22766.305659275149</v>
      </c>
      <c r="G50" s="860">
        <v>72052.19654502401</v>
      </c>
      <c r="H50" s="903">
        <v>106755.88380558658</v>
      </c>
      <c r="I50" s="773">
        <v>74355.851629338096</v>
      </c>
      <c r="J50" s="771">
        <v>72873.905343559687</v>
      </c>
      <c r="K50" s="771">
        <v>74476.233382925449</v>
      </c>
      <c r="L50" s="771">
        <v>79340.232667173463</v>
      </c>
      <c r="M50" s="771">
        <v>83747.926772688326</v>
      </c>
      <c r="N50" s="771">
        <v>87715.101632824691</v>
      </c>
      <c r="O50" s="771">
        <v>92996.770927504258</v>
      </c>
      <c r="P50" s="771">
        <v>97874.63671832117</v>
      </c>
      <c r="Q50" s="771">
        <v>101842.25869586528</v>
      </c>
      <c r="R50" s="771">
        <v>104499.01508420214</v>
      </c>
      <c r="S50" s="771">
        <v>105039.39616048294</v>
      </c>
      <c r="T50" s="772">
        <v>106755.88380558658</v>
      </c>
      <c r="U50" s="1032" t="s">
        <v>825</v>
      </c>
      <c r="V50" s="1023"/>
      <c r="W50" s="1023"/>
      <c r="X50" s="1023"/>
      <c r="Y50" s="1023"/>
    </row>
    <row r="51" spans="2:28" s="1018" customFormat="1" ht="24" customHeight="1" x14ac:dyDescent="0.2">
      <c r="B51" s="594" t="s">
        <v>934</v>
      </c>
      <c r="C51" s="864">
        <v>92.1</v>
      </c>
      <c r="D51" s="864">
        <v>29.1</v>
      </c>
      <c r="E51" s="864">
        <v>29.1</v>
      </c>
      <c r="F51" s="864">
        <v>8.1</v>
      </c>
      <c r="G51" s="864">
        <v>8.1</v>
      </c>
      <c r="H51" s="907">
        <v>8.1</v>
      </c>
      <c r="I51" s="770">
        <v>8.1</v>
      </c>
      <c r="J51" s="768">
        <v>8.1</v>
      </c>
      <c r="K51" s="768">
        <v>8.1</v>
      </c>
      <c r="L51" s="768">
        <v>8.1</v>
      </c>
      <c r="M51" s="768">
        <v>8.1</v>
      </c>
      <c r="N51" s="768">
        <v>8.1</v>
      </c>
      <c r="O51" s="768">
        <v>8.1</v>
      </c>
      <c r="P51" s="768">
        <v>8.1</v>
      </c>
      <c r="Q51" s="768">
        <v>8.1</v>
      </c>
      <c r="R51" s="768">
        <v>8.1</v>
      </c>
      <c r="S51" s="768">
        <v>8.1</v>
      </c>
      <c r="T51" s="769">
        <v>8.1</v>
      </c>
      <c r="U51" s="987" t="s">
        <v>1186</v>
      </c>
      <c r="V51" s="1023"/>
      <c r="W51" s="1023"/>
      <c r="X51" s="1023"/>
      <c r="Y51" s="1023"/>
    </row>
    <row r="52" spans="2:28" s="1018" customFormat="1" ht="24" customHeight="1" x14ac:dyDescent="0.2">
      <c r="B52" s="594" t="s">
        <v>953</v>
      </c>
      <c r="C52" s="864">
        <v>6.5</v>
      </c>
      <c r="D52" s="864">
        <v>6.5</v>
      </c>
      <c r="E52" s="864">
        <v>6.5</v>
      </c>
      <c r="F52" s="864">
        <v>2006.5</v>
      </c>
      <c r="G52" s="864">
        <v>9231.5</v>
      </c>
      <c r="H52" s="907">
        <v>6025</v>
      </c>
      <c r="I52" s="770">
        <v>1231.5</v>
      </c>
      <c r="J52" s="768">
        <v>6231.5</v>
      </c>
      <c r="K52" s="768">
        <v>6231.5</v>
      </c>
      <c r="L52" s="768">
        <v>6231.5</v>
      </c>
      <c r="M52" s="768">
        <v>6231.5</v>
      </c>
      <c r="N52" s="768">
        <v>6231.5</v>
      </c>
      <c r="O52" s="768">
        <v>6231.5</v>
      </c>
      <c r="P52" s="768">
        <v>6231.5</v>
      </c>
      <c r="Q52" s="768">
        <v>6031.5</v>
      </c>
      <c r="R52" s="768">
        <v>6031.5</v>
      </c>
      <c r="S52" s="768">
        <v>6031.5</v>
      </c>
      <c r="T52" s="769">
        <v>6025</v>
      </c>
      <c r="U52" s="987" t="s">
        <v>1269</v>
      </c>
      <c r="V52" s="1023"/>
      <c r="W52" s="1023"/>
      <c r="X52" s="1023"/>
      <c r="Y52" s="1023"/>
    </row>
    <row r="53" spans="2:28" s="1018" customFormat="1" ht="24" customHeight="1" x14ac:dyDescent="0.2">
      <c r="B53" s="594" t="s">
        <v>954</v>
      </c>
      <c r="C53" s="864">
        <v>12646.390475936003</v>
      </c>
      <c r="D53" s="864">
        <v>14691.929106310539</v>
      </c>
      <c r="E53" s="864">
        <v>14461.617748999286</v>
      </c>
      <c r="F53" s="864">
        <v>18396.605613271888</v>
      </c>
      <c r="G53" s="864">
        <v>60752.726994825767</v>
      </c>
      <c r="H53" s="907">
        <v>96343.901382010197</v>
      </c>
      <c r="I53" s="770">
        <v>61938.356529566365</v>
      </c>
      <c r="J53" s="768">
        <v>60585.568564489055</v>
      </c>
      <c r="K53" s="768">
        <v>63207.253581661091</v>
      </c>
      <c r="L53" s="768">
        <v>68078.864971742674</v>
      </c>
      <c r="M53" s="768">
        <v>71857.923372085424</v>
      </c>
      <c r="N53" s="768">
        <v>75274.476003339078</v>
      </c>
      <c r="O53" s="768">
        <v>80461.718001634465</v>
      </c>
      <c r="P53" s="768">
        <v>85450.672495106701</v>
      </c>
      <c r="Q53" s="768">
        <v>90043.152067774034</v>
      </c>
      <c r="R53" s="768">
        <v>94202.400395606266</v>
      </c>
      <c r="S53" s="768">
        <v>94668.73626608483</v>
      </c>
      <c r="T53" s="769">
        <v>96343.901382010197</v>
      </c>
      <c r="U53" s="987" t="s">
        <v>1187</v>
      </c>
      <c r="V53" s="1023"/>
      <c r="W53" s="1023"/>
      <c r="X53" s="1023"/>
      <c r="Y53" s="1023"/>
    </row>
    <row r="54" spans="2:28" s="1018" customFormat="1" ht="24" customHeight="1" x14ac:dyDescent="0.2">
      <c r="B54" s="594" t="s">
        <v>935</v>
      </c>
      <c r="C54" s="864">
        <v>3226.0152320000002</v>
      </c>
      <c r="D54" s="864">
        <v>3193.9950750000003</v>
      </c>
      <c r="E54" s="864">
        <v>2858.2462049999999</v>
      </c>
      <c r="F54" s="864">
        <v>2355.1000460032642</v>
      </c>
      <c r="G54" s="864">
        <v>2059.8695501982393</v>
      </c>
      <c r="H54" s="907">
        <v>4378.8824235763714</v>
      </c>
      <c r="I54" s="770">
        <v>11177.895099771729</v>
      </c>
      <c r="J54" s="768">
        <v>6048.7367790706385</v>
      </c>
      <c r="K54" s="768">
        <v>5029.3798012643529</v>
      </c>
      <c r="L54" s="768">
        <v>5021.7676954307772</v>
      </c>
      <c r="M54" s="768">
        <v>5650.4034006028987</v>
      </c>
      <c r="N54" s="768">
        <v>6201.0256294856154</v>
      </c>
      <c r="O54" s="768">
        <v>6295.4529258697848</v>
      </c>
      <c r="P54" s="768">
        <v>6184.3642232144639</v>
      </c>
      <c r="Q54" s="768">
        <v>5759.5066280912506</v>
      </c>
      <c r="R54" s="768">
        <v>4257.0146885958675</v>
      </c>
      <c r="S54" s="768">
        <v>4331.0598943980976</v>
      </c>
      <c r="T54" s="769">
        <v>4378.8824235763714</v>
      </c>
      <c r="U54" s="987" t="s">
        <v>1039</v>
      </c>
      <c r="V54" s="1023"/>
      <c r="W54" s="1023"/>
      <c r="X54" s="1023"/>
      <c r="Y54" s="1023"/>
    </row>
    <row r="55" spans="2:28" s="966" customFormat="1" ht="15" customHeight="1" x14ac:dyDescent="0.2">
      <c r="B55" s="594"/>
      <c r="C55" s="864"/>
      <c r="D55" s="864"/>
      <c r="E55" s="864"/>
      <c r="F55" s="864"/>
      <c r="G55" s="864"/>
      <c r="H55" s="907"/>
      <c r="I55" s="770"/>
      <c r="J55" s="768"/>
      <c r="K55" s="768"/>
      <c r="L55" s="768"/>
      <c r="M55" s="768"/>
      <c r="N55" s="768"/>
      <c r="O55" s="768"/>
      <c r="P55" s="768"/>
      <c r="Q55" s="768"/>
      <c r="R55" s="768"/>
      <c r="S55" s="768"/>
      <c r="T55" s="769"/>
      <c r="U55" s="1033"/>
      <c r="V55" s="1023"/>
      <c r="W55" s="1023"/>
      <c r="X55" s="1023"/>
      <c r="Y55" s="1023"/>
      <c r="Z55" s="991"/>
      <c r="AA55" s="991"/>
      <c r="AB55" s="991"/>
    </row>
    <row r="56" spans="2:28" s="1018" customFormat="1" ht="24.95" customHeight="1" x14ac:dyDescent="0.2">
      <c r="B56" s="592" t="s">
        <v>711</v>
      </c>
      <c r="C56" s="860">
        <v>48080.386228799995</v>
      </c>
      <c r="D56" s="860">
        <v>44826.3933021864</v>
      </c>
      <c r="E56" s="860">
        <v>81834.048405626614</v>
      </c>
      <c r="F56" s="860">
        <v>119740.35293960146</v>
      </c>
      <c r="G56" s="860">
        <v>118850.1287580557</v>
      </c>
      <c r="H56" s="903">
        <v>145061.57018481419</v>
      </c>
      <c r="I56" s="773">
        <v>118579.90473070371</v>
      </c>
      <c r="J56" s="771">
        <v>109686.17609472889</v>
      </c>
      <c r="K56" s="771">
        <v>114072.43446245004</v>
      </c>
      <c r="L56" s="771">
        <v>107477.49296980523</v>
      </c>
      <c r="M56" s="771">
        <v>111043.34243173788</v>
      </c>
      <c r="N56" s="771">
        <v>119721.59987920872</v>
      </c>
      <c r="O56" s="771">
        <v>121972.81321061504</v>
      </c>
      <c r="P56" s="771">
        <v>125319.29999155371</v>
      </c>
      <c r="Q56" s="771">
        <v>135135.63166076422</v>
      </c>
      <c r="R56" s="771">
        <v>140823.55382019747</v>
      </c>
      <c r="S56" s="771">
        <v>144905.50673862101</v>
      </c>
      <c r="T56" s="772">
        <v>145061.57018481419</v>
      </c>
      <c r="U56" s="1032" t="s">
        <v>789</v>
      </c>
      <c r="V56" s="1023"/>
      <c r="W56" s="1023"/>
      <c r="X56" s="1023"/>
      <c r="Y56" s="1023"/>
    </row>
    <row r="57" spans="2:28" s="1024" customFormat="1" ht="26.25" customHeight="1" x14ac:dyDescent="0.2">
      <c r="B57" s="594" t="s">
        <v>934</v>
      </c>
      <c r="C57" s="864">
        <v>0.61758617999999998</v>
      </c>
      <c r="D57" s="864">
        <v>0.75089993999999993</v>
      </c>
      <c r="E57" s="864">
        <v>1.1479396899999998</v>
      </c>
      <c r="F57" s="864">
        <v>1.6884328899999999</v>
      </c>
      <c r="G57" s="864">
        <v>1.6192166999999997</v>
      </c>
      <c r="H57" s="907">
        <v>1.54808151</v>
      </c>
      <c r="I57" s="770">
        <v>1.6878785599999999</v>
      </c>
      <c r="J57" s="768">
        <v>1.65871408</v>
      </c>
      <c r="K57" s="768">
        <v>1.6722385699999998</v>
      </c>
      <c r="L57" s="768">
        <v>1.64415427</v>
      </c>
      <c r="M57" s="768">
        <v>1.5823958699999998</v>
      </c>
      <c r="N57" s="768">
        <v>1.5662891100000003</v>
      </c>
      <c r="O57" s="768">
        <v>1.58682704</v>
      </c>
      <c r="P57" s="768">
        <v>1.5840306500000001</v>
      </c>
      <c r="Q57" s="768">
        <v>1.5719129600000001</v>
      </c>
      <c r="R57" s="768">
        <v>1.5367716599999999</v>
      </c>
      <c r="S57" s="768">
        <v>1.5421780099999998</v>
      </c>
      <c r="T57" s="769">
        <v>1.54808151</v>
      </c>
      <c r="U57" s="987" t="s">
        <v>1186</v>
      </c>
      <c r="V57" s="1023"/>
      <c r="W57" s="1023"/>
      <c r="X57" s="1023"/>
      <c r="Y57" s="1023"/>
    </row>
    <row r="58" spans="2:28" s="1018" customFormat="1" ht="26.25" customHeight="1" x14ac:dyDescent="0.2">
      <c r="B58" s="594" t="s">
        <v>953</v>
      </c>
      <c r="C58" s="864">
        <v>331.85531748</v>
      </c>
      <c r="D58" s="864">
        <v>428.73028820000002</v>
      </c>
      <c r="E58" s="864">
        <v>813.91581585999995</v>
      </c>
      <c r="F58" s="864">
        <v>222.19502775999999</v>
      </c>
      <c r="G58" s="864">
        <v>368.73850677000001</v>
      </c>
      <c r="H58" s="907">
        <v>1851.6774685800001</v>
      </c>
      <c r="I58" s="770">
        <v>343.89796680000001</v>
      </c>
      <c r="J58" s="768">
        <v>218.97277912000001</v>
      </c>
      <c r="K58" s="768">
        <v>274.35400222000004</v>
      </c>
      <c r="L58" s="768">
        <v>250.37496257000001</v>
      </c>
      <c r="M58" s="768">
        <v>180.85954285</v>
      </c>
      <c r="N58" s="768">
        <v>195.33853931000002</v>
      </c>
      <c r="O58" s="768">
        <v>3172.4656171400002</v>
      </c>
      <c r="P58" s="768">
        <v>2696.60214963</v>
      </c>
      <c r="Q58" s="768">
        <v>2727.4532994400001</v>
      </c>
      <c r="R58" s="768">
        <v>2938.0998580299997</v>
      </c>
      <c r="S58" s="768">
        <v>2842.2866311299995</v>
      </c>
      <c r="T58" s="769">
        <v>1851.6774685800001</v>
      </c>
      <c r="U58" s="987" t="s">
        <v>1269</v>
      </c>
      <c r="V58" s="1023"/>
      <c r="W58" s="1023"/>
      <c r="X58" s="1023"/>
      <c r="Y58" s="1023"/>
    </row>
    <row r="59" spans="2:28" s="1018" customFormat="1" ht="26.25" customHeight="1" x14ac:dyDescent="0.2">
      <c r="B59" s="594" t="s">
        <v>954</v>
      </c>
      <c r="C59" s="864">
        <v>47007.614827899997</v>
      </c>
      <c r="D59" s="864">
        <v>42172.765480466398</v>
      </c>
      <c r="E59" s="864">
        <v>79114.819857486611</v>
      </c>
      <c r="F59" s="864">
        <v>115126.83712642548</v>
      </c>
      <c r="G59" s="864">
        <v>114519.50721545707</v>
      </c>
      <c r="H59" s="907">
        <v>139450.11096387703</v>
      </c>
      <c r="I59" s="770">
        <v>114871.26068899906</v>
      </c>
      <c r="J59" s="768">
        <v>106969.72992839584</v>
      </c>
      <c r="K59" s="768">
        <v>108933.86704885635</v>
      </c>
      <c r="L59" s="768">
        <v>102079.04401339663</v>
      </c>
      <c r="M59" s="768">
        <v>107950.45604779615</v>
      </c>
      <c r="N59" s="768">
        <v>114065.51393061812</v>
      </c>
      <c r="O59" s="768">
        <v>116516.39005046268</v>
      </c>
      <c r="P59" s="768">
        <v>118841.88430740236</v>
      </c>
      <c r="Q59" s="768">
        <v>126039.02872741991</v>
      </c>
      <c r="R59" s="768">
        <v>133493.69681629559</v>
      </c>
      <c r="S59" s="768">
        <v>135528.32666459298</v>
      </c>
      <c r="T59" s="769">
        <v>139450.11096387703</v>
      </c>
      <c r="U59" s="987" t="s">
        <v>1187</v>
      </c>
      <c r="V59" s="1023"/>
      <c r="W59" s="1023"/>
      <c r="X59" s="1023"/>
      <c r="Y59" s="1023"/>
    </row>
    <row r="60" spans="2:28" s="1018" customFormat="1" ht="26.25" customHeight="1" x14ac:dyDescent="0.2">
      <c r="B60" s="594" t="s">
        <v>935</v>
      </c>
      <c r="C60" s="864">
        <v>740.29849723999996</v>
      </c>
      <c r="D60" s="864">
        <v>2224.1466335799996</v>
      </c>
      <c r="E60" s="864">
        <v>1904.1647925900002</v>
      </c>
      <c r="F60" s="864">
        <v>4389.6323525259813</v>
      </c>
      <c r="G60" s="864">
        <v>3960.2638191286214</v>
      </c>
      <c r="H60" s="907">
        <v>3758.2336708471785</v>
      </c>
      <c r="I60" s="770">
        <v>3363.058196344658</v>
      </c>
      <c r="J60" s="768">
        <v>2495.8146731330539</v>
      </c>
      <c r="K60" s="768">
        <v>4862.5411728036815</v>
      </c>
      <c r="L60" s="768">
        <v>5146.4298395685837</v>
      </c>
      <c r="M60" s="768">
        <v>2910.4444452217276</v>
      </c>
      <c r="N60" s="768">
        <v>5459.1811201706023</v>
      </c>
      <c r="O60" s="768">
        <v>2282.3707159723704</v>
      </c>
      <c r="P60" s="768">
        <v>3779.2295038713514</v>
      </c>
      <c r="Q60" s="768">
        <v>6367.5777209443249</v>
      </c>
      <c r="R60" s="768">
        <v>4390.2203742118718</v>
      </c>
      <c r="S60" s="768">
        <v>6533.3512648880296</v>
      </c>
      <c r="T60" s="769">
        <v>3758.2336708471785</v>
      </c>
      <c r="U60" s="987" t="s">
        <v>1039</v>
      </c>
      <c r="V60" s="1023"/>
      <c r="W60" s="1023"/>
      <c r="X60" s="1023"/>
      <c r="Y60" s="1023"/>
    </row>
    <row r="61" spans="2:28" s="966" customFormat="1" ht="9.9499999999999993" customHeight="1" x14ac:dyDescent="0.2">
      <c r="B61" s="592"/>
      <c r="C61" s="864"/>
      <c r="D61" s="864"/>
      <c r="E61" s="864"/>
      <c r="F61" s="864"/>
      <c r="G61" s="864"/>
      <c r="H61" s="907"/>
      <c r="I61" s="770"/>
      <c r="J61" s="768"/>
      <c r="K61" s="768"/>
      <c r="L61" s="768"/>
      <c r="M61" s="768"/>
      <c r="N61" s="768"/>
      <c r="O61" s="768"/>
      <c r="P61" s="768"/>
      <c r="Q61" s="768"/>
      <c r="R61" s="768"/>
      <c r="S61" s="768"/>
      <c r="T61" s="769"/>
      <c r="U61" s="1033"/>
      <c r="V61" s="1023"/>
      <c r="W61" s="1023"/>
      <c r="X61" s="1023"/>
      <c r="Y61" s="1023"/>
      <c r="Z61" s="991"/>
      <c r="AA61" s="991"/>
      <c r="AB61" s="991"/>
    </row>
    <row r="62" spans="2:28" s="1018" customFormat="1" ht="30.75" x14ac:dyDescent="0.2">
      <c r="B62" s="592" t="s">
        <v>1432</v>
      </c>
      <c r="C62" s="860">
        <v>0</v>
      </c>
      <c r="D62" s="860">
        <v>0</v>
      </c>
      <c r="E62" s="860">
        <v>0</v>
      </c>
      <c r="F62" s="860">
        <v>0</v>
      </c>
      <c r="G62" s="860">
        <v>0</v>
      </c>
      <c r="H62" s="903">
        <v>0</v>
      </c>
      <c r="I62" s="773">
        <v>0</v>
      </c>
      <c r="J62" s="771">
        <v>0</v>
      </c>
      <c r="K62" s="771">
        <v>0</v>
      </c>
      <c r="L62" s="771">
        <v>0</v>
      </c>
      <c r="M62" s="771">
        <v>0</v>
      </c>
      <c r="N62" s="771">
        <v>0</v>
      </c>
      <c r="O62" s="771">
        <v>0</v>
      </c>
      <c r="P62" s="771">
        <v>0</v>
      </c>
      <c r="Q62" s="771">
        <v>0</v>
      </c>
      <c r="R62" s="771">
        <v>0</v>
      </c>
      <c r="S62" s="771">
        <v>0</v>
      </c>
      <c r="T62" s="772">
        <v>0</v>
      </c>
      <c r="U62" s="1032" t="s">
        <v>1118</v>
      </c>
      <c r="V62" s="1023"/>
      <c r="W62" s="1023"/>
      <c r="X62" s="1023"/>
      <c r="Y62" s="1023"/>
    </row>
    <row r="63" spans="2:28" s="966" customFormat="1" ht="9.9499999999999993" customHeight="1" x14ac:dyDescent="0.2">
      <c r="B63" s="592"/>
      <c r="C63" s="864"/>
      <c r="D63" s="864"/>
      <c r="E63" s="864"/>
      <c r="F63" s="864"/>
      <c r="G63" s="864"/>
      <c r="H63" s="907"/>
      <c r="I63" s="770"/>
      <c r="J63" s="768"/>
      <c r="K63" s="768"/>
      <c r="L63" s="768"/>
      <c r="M63" s="768"/>
      <c r="N63" s="768"/>
      <c r="O63" s="768"/>
      <c r="P63" s="768"/>
      <c r="Q63" s="768"/>
      <c r="R63" s="768"/>
      <c r="S63" s="768"/>
      <c r="T63" s="769"/>
      <c r="U63" s="1033"/>
      <c r="V63" s="1023"/>
      <c r="W63" s="1023"/>
      <c r="X63" s="1023"/>
      <c r="Y63" s="1023"/>
      <c r="Z63" s="991"/>
      <c r="AA63" s="991"/>
      <c r="AB63" s="991"/>
    </row>
    <row r="64" spans="2:28" s="1018" customFormat="1" ht="30.75" x14ac:dyDescent="0.2">
      <c r="B64" s="592" t="s">
        <v>848</v>
      </c>
      <c r="C64" s="860">
        <v>14678.16810612</v>
      </c>
      <c r="D64" s="860">
        <v>22473.708646974403</v>
      </c>
      <c r="E64" s="860">
        <v>29409.219794289209</v>
      </c>
      <c r="F64" s="860">
        <v>31039.396673110801</v>
      </c>
      <c r="G64" s="860">
        <v>15153.782204498199</v>
      </c>
      <c r="H64" s="903">
        <v>24763.608441730004</v>
      </c>
      <c r="I64" s="773">
        <v>19468.9264712</v>
      </c>
      <c r="J64" s="771">
        <v>43395.015219180001</v>
      </c>
      <c r="K64" s="771">
        <v>46109.99007806</v>
      </c>
      <c r="L64" s="771">
        <v>41675.751342834992</v>
      </c>
      <c r="M64" s="771">
        <v>39256.042226980004</v>
      </c>
      <c r="N64" s="771">
        <v>36033.558712805003</v>
      </c>
      <c r="O64" s="771">
        <v>32938.609298057498</v>
      </c>
      <c r="P64" s="771">
        <v>30812.836579582505</v>
      </c>
      <c r="Q64" s="771">
        <v>27463.875578930001</v>
      </c>
      <c r="R64" s="771">
        <v>21441.299949530006</v>
      </c>
      <c r="S64" s="771">
        <v>17439.986153959991</v>
      </c>
      <c r="T64" s="772">
        <v>24763.608441730004</v>
      </c>
      <c r="U64" s="1032" t="s">
        <v>313</v>
      </c>
      <c r="V64" s="1023"/>
      <c r="W64" s="1023"/>
      <c r="X64" s="1023"/>
      <c r="Y64" s="1023"/>
    </row>
    <row r="65" spans="2:28" s="966" customFormat="1" ht="9.9499999999999993" customHeight="1" x14ac:dyDescent="0.2">
      <c r="B65" s="592"/>
      <c r="C65" s="864"/>
      <c r="D65" s="864"/>
      <c r="E65" s="864"/>
      <c r="F65" s="864"/>
      <c r="G65" s="864"/>
      <c r="H65" s="907"/>
      <c r="I65" s="770"/>
      <c r="J65" s="768"/>
      <c r="K65" s="768"/>
      <c r="L65" s="768"/>
      <c r="M65" s="768"/>
      <c r="N65" s="768"/>
      <c r="O65" s="768"/>
      <c r="P65" s="768"/>
      <c r="Q65" s="768"/>
      <c r="R65" s="768"/>
      <c r="S65" s="768"/>
      <c r="T65" s="769"/>
      <c r="U65" s="1033"/>
      <c r="V65" s="1023"/>
      <c r="W65" s="1023"/>
      <c r="X65" s="1023"/>
      <c r="Y65" s="1023"/>
      <c r="Z65" s="991"/>
      <c r="AA65" s="991"/>
      <c r="AB65" s="991"/>
    </row>
    <row r="66" spans="2:28" s="1018" customFormat="1" ht="30.75" x14ac:dyDescent="0.2">
      <c r="B66" s="592" t="s">
        <v>712</v>
      </c>
      <c r="C66" s="860">
        <v>2313.5470582070002</v>
      </c>
      <c r="D66" s="860">
        <v>22600.242773074606</v>
      </c>
      <c r="E66" s="860">
        <v>73028.523778365794</v>
      </c>
      <c r="F66" s="860">
        <v>53219.492796462</v>
      </c>
      <c r="G66" s="860">
        <v>46859.808067545702</v>
      </c>
      <c r="H66" s="903">
        <v>64387.912107048011</v>
      </c>
      <c r="I66" s="773">
        <v>54183.895923884629</v>
      </c>
      <c r="J66" s="771">
        <v>56717.30288339479</v>
      </c>
      <c r="K66" s="771">
        <v>60033.155039884186</v>
      </c>
      <c r="L66" s="771">
        <v>49735.870022238792</v>
      </c>
      <c r="M66" s="771">
        <v>47370.551159196199</v>
      </c>
      <c r="N66" s="771">
        <v>63543.957662851994</v>
      </c>
      <c r="O66" s="771">
        <v>50750.67828625672</v>
      </c>
      <c r="P66" s="771">
        <v>63470.057387730587</v>
      </c>
      <c r="Q66" s="771">
        <v>42610.905982706434</v>
      </c>
      <c r="R66" s="771">
        <v>70528.390862156026</v>
      </c>
      <c r="S66" s="771">
        <v>61490.231896368983</v>
      </c>
      <c r="T66" s="772">
        <v>64387.912107048011</v>
      </c>
      <c r="U66" s="1032" t="s">
        <v>314</v>
      </c>
      <c r="V66" s="1023"/>
      <c r="W66" s="1023"/>
      <c r="X66" s="1023"/>
      <c r="Y66" s="1023"/>
    </row>
    <row r="67" spans="2:28" s="966" customFormat="1" ht="9.9499999999999993" customHeight="1" x14ac:dyDescent="0.2">
      <c r="B67" s="592"/>
      <c r="C67" s="864"/>
      <c r="D67" s="864"/>
      <c r="E67" s="864"/>
      <c r="F67" s="864"/>
      <c r="G67" s="864"/>
      <c r="H67" s="907"/>
      <c r="I67" s="770"/>
      <c r="J67" s="768"/>
      <c r="K67" s="768"/>
      <c r="L67" s="768"/>
      <c r="M67" s="768"/>
      <c r="N67" s="768"/>
      <c r="O67" s="768"/>
      <c r="P67" s="768"/>
      <c r="Q67" s="768"/>
      <c r="R67" s="768"/>
      <c r="S67" s="768"/>
      <c r="T67" s="769"/>
      <c r="U67" s="1033"/>
      <c r="V67" s="1023"/>
      <c r="W67" s="1023"/>
      <c r="X67" s="1023"/>
      <c r="Y67" s="1023"/>
      <c r="Z67" s="991"/>
      <c r="AA67" s="991"/>
      <c r="AB67" s="991"/>
    </row>
    <row r="68" spans="2:28" s="1018" customFormat="1" ht="30.75" x14ac:dyDescent="0.2">
      <c r="B68" s="592" t="s">
        <v>883</v>
      </c>
      <c r="C68" s="860">
        <v>2096.64056812339</v>
      </c>
      <c r="D68" s="860">
        <v>3806.69642182907</v>
      </c>
      <c r="E68" s="860">
        <v>4618.070570623091</v>
      </c>
      <c r="F68" s="860">
        <v>11264.62901325573</v>
      </c>
      <c r="G68" s="860">
        <v>20294.161058448288</v>
      </c>
      <c r="H68" s="903">
        <v>37792.961971619225</v>
      </c>
      <c r="I68" s="773">
        <v>19955.940216956176</v>
      </c>
      <c r="J68" s="771">
        <v>17328.85929578391</v>
      </c>
      <c r="K68" s="771">
        <v>17303.151086824491</v>
      </c>
      <c r="L68" s="771">
        <v>30277.029648550346</v>
      </c>
      <c r="M68" s="771">
        <v>17082.151810357409</v>
      </c>
      <c r="N68" s="771">
        <v>14755.263414841562</v>
      </c>
      <c r="O68" s="771">
        <v>20275.934278435077</v>
      </c>
      <c r="P68" s="771">
        <v>20401.051333746113</v>
      </c>
      <c r="Q68" s="771">
        <v>22923.851517930536</v>
      </c>
      <c r="R68" s="771">
        <v>33952.407408955674</v>
      </c>
      <c r="S68" s="771">
        <v>36520.037389348043</v>
      </c>
      <c r="T68" s="772">
        <v>37792.961971619225</v>
      </c>
      <c r="U68" s="1032" t="s">
        <v>5</v>
      </c>
      <c r="V68" s="1023"/>
      <c r="W68" s="1023"/>
      <c r="X68" s="1023"/>
      <c r="Y68" s="1023"/>
    </row>
    <row r="69" spans="2:28" s="966" customFormat="1" ht="9.9499999999999993" customHeight="1" x14ac:dyDescent="0.2">
      <c r="B69" s="592"/>
      <c r="C69" s="864"/>
      <c r="D69" s="864"/>
      <c r="E69" s="864"/>
      <c r="F69" s="864"/>
      <c r="G69" s="864"/>
      <c r="H69" s="907"/>
      <c r="I69" s="770"/>
      <c r="J69" s="768"/>
      <c r="K69" s="768"/>
      <c r="L69" s="768"/>
      <c r="M69" s="768"/>
      <c r="N69" s="768"/>
      <c r="O69" s="768"/>
      <c r="P69" s="768"/>
      <c r="Q69" s="768"/>
      <c r="R69" s="768"/>
      <c r="S69" s="768"/>
      <c r="T69" s="769"/>
      <c r="U69" s="1033"/>
      <c r="V69" s="1023"/>
      <c r="W69" s="1023"/>
      <c r="X69" s="1023"/>
      <c r="Y69" s="1023"/>
      <c r="Z69" s="991"/>
      <c r="AA69" s="991"/>
      <c r="AB69" s="991"/>
    </row>
    <row r="70" spans="2:28" s="1018" customFormat="1" ht="30.75" x14ac:dyDescent="0.2">
      <c r="B70" s="592" t="s">
        <v>1433</v>
      </c>
      <c r="C70" s="860">
        <v>34346.441967220002</v>
      </c>
      <c r="D70" s="860">
        <v>48330.211359699999</v>
      </c>
      <c r="E70" s="860">
        <v>26833.56275542</v>
      </c>
      <c r="F70" s="860">
        <v>80210.69372807999</v>
      </c>
      <c r="G70" s="860">
        <v>84268.51320496999</v>
      </c>
      <c r="H70" s="903">
        <v>144864.15185352004</v>
      </c>
      <c r="I70" s="773">
        <v>82365.184331559998</v>
      </c>
      <c r="J70" s="771">
        <v>79829.197962920007</v>
      </c>
      <c r="K70" s="771">
        <v>80118.485831629994</v>
      </c>
      <c r="L70" s="771">
        <v>91757.114746409992</v>
      </c>
      <c r="M70" s="771">
        <v>108945.42841887</v>
      </c>
      <c r="N70" s="771">
        <v>121691.50959406</v>
      </c>
      <c r="O70" s="771">
        <v>147525.02523376004</v>
      </c>
      <c r="P70" s="771">
        <v>155433.78947259</v>
      </c>
      <c r="Q70" s="771">
        <v>145120.76371921002</v>
      </c>
      <c r="R70" s="771">
        <v>140493.21442526998</v>
      </c>
      <c r="S70" s="771">
        <v>135960.73410116998</v>
      </c>
      <c r="T70" s="772">
        <v>144864.15185352004</v>
      </c>
      <c r="U70" s="1032" t="s">
        <v>1119</v>
      </c>
      <c r="V70" s="1023"/>
      <c r="W70" s="1023"/>
      <c r="X70" s="1023"/>
      <c r="Y70" s="1023"/>
    </row>
    <row r="71" spans="2:28" s="966" customFormat="1" ht="9.9499999999999993" customHeight="1" x14ac:dyDescent="0.2">
      <c r="B71" s="592"/>
      <c r="C71" s="864"/>
      <c r="D71" s="864"/>
      <c r="E71" s="864"/>
      <c r="F71" s="864"/>
      <c r="G71" s="864"/>
      <c r="H71" s="907"/>
      <c r="I71" s="770"/>
      <c r="J71" s="768"/>
      <c r="K71" s="768"/>
      <c r="L71" s="768"/>
      <c r="M71" s="768"/>
      <c r="N71" s="768"/>
      <c r="O71" s="768"/>
      <c r="P71" s="768"/>
      <c r="Q71" s="768"/>
      <c r="R71" s="768"/>
      <c r="S71" s="768"/>
      <c r="T71" s="769"/>
      <c r="U71" s="1033"/>
      <c r="V71" s="1023"/>
      <c r="W71" s="1023"/>
      <c r="X71" s="1023"/>
      <c r="Y71" s="1023"/>
      <c r="Z71" s="991"/>
      <c r="AA71" s="991"/>
      <c r="AB71" s="991"/>
    </row>
    <row r="72" spans="2:28" s="1018" customFormat="1" ht="30.75" x14ac:dyDescent="0.2">
      <c r="B72" s="592" t="s">
        <v>714</v>
      </c>
      <c r="C72" s="860">
        <v>24789.347374205845</v>
      </c>
      <c r="D72" s="860">
        <v>29636.915266864413</v>
      </c>
      <c r="E72" s="860">
        <v>48661.97538208394</v>
      </c>
      <c r="F72" s="860">
        <v>80920.998285029113</v>
      </c>
      <c r="G72" s="860">
        <v>77539.952038599047</v>
      </c>
      <c r="H72" s="903">
        <v>85029.60666596111</v>
      </c>
      <c r="I72" s="773">
        <v>77878.020857022289</v>
      </c>
      <c r="J72" s="771">
        <v>78900.339439016039</v>
      </c>
      <c r="K72" s="771">
        <v>79255.381168917491</v>
      </c>
      <c r="L72" s="771">
        <v>80105.752327645707</v>
      </c>
      <c r="M72" s="771">
        <v>80323.106701632481</v>
      </c>
      <c r="N72" s="771">
        <v>80769.31746212751</v>
      </c>
      <c r="O72" s="771">
        <v>81236.032578055296</v>
      </c>
      <c r="P72" s="771">
        <v>82251.58913565836</v>
      </c>
      <c r="Q72" s="771">
        <v>82137.968937635524</v>
      </c>
      <c r="R72" s="771">
        <v>83128.965340516006</v>
      </c>
      <c r="S72" s="771">
        <v>84745.243886872602</v>
      </c>
      <c r="T72" s="772">
        <v>85029.60666596111</v>
      </c>
      <c r="U72" s="1032" t="s">
        <v>855</v>
      </c>
      <c r="V72" s="1023"/>
      <c r="W72" s="1023"/>
      <c r="X72" s="1023"/>
      <c r="Y72" s="1023"/>
    </row>
    <row r="73" spans="2:28" s="966" customFormat="1" ht="9" customHeight="1" x14ac:dyDescent="0.2">
      <c r="B73" s="592"/>
      <c r="C73" s="864"/>
      <c r="D73" s="864"/>
      <c r="E73" s="864"/>
      <c r="F73" s="864"/>
      <c r="G73" s="864"/>
      <c r="H73" s="907"/>
      <c r="I73" s="770"/>
      <c r="J73" s="768"/>
      <c r="K73" s="768"/>
      <c r="L73" s="768"/>
      <c r="M73" s="768"/>
      <c r="N73" s="768"/>
      <c r="O73" s="768"/>
      <c r="P73" s="768"/>
      <c r="Q73" s="768"/>
      <c r="R73" s="768"/>
      <c r="S73" s="768"/>
      <c r="T73" s="769"/>
      <c r="U73" s="1033"/>
      <c r="V73" s="1023"/>
      <c r="W73" s="1023"/>
      <c r="X73" s="1023"/>
      <c r="Y73" s="1023"/>
      <c r="Z73" s="991"/>
      <c r="AA73" s="991"/>
      <c r="AB73" s="991"/>
    </row>
    <row r="74" spans="2:28" s="1018" customFormat="1" ht="30.75" x14ac:dyDescent="0.2">
      <c r="B74" s="592" t="s">
        <v>884</v>
      </c>
      <c r="C74" s="860">
        <v>22815.172806911112</v>
      </c>
      <c r="D74" s="860">
        <v>20391.296759111523</v>
      </c>
      <c r="E74" s="860">
        <v>30334.24625632909</v>
      </c>
      <c r="F74" s="860">
        <v>38703.414154771119</v>
      </c>
      <c r="G74" s="860">
        <v>39782.445384580074</v>
      </c>
      <c r="H74" s="903">
        <v>41430.136592889772</v>
      </c>
      <c r="I74" s="773">
        <v>40208.511217935833</v>
      </c>
      <c r="J74" s="771">
        <v>40510.663117935001</v>
      </c>
      <c r="K74" s="771">
        <v>40812.17508549738</v>
      </c>
      <c r="L74" s="771">
        <v>40771.242410350147</v>
      </c>
      <c r="M74" s="771">
        <v>40412.138150279883</v>
      </c>
      <c r="N74" s="771">
        <v>38707.188336687832</v>
      </c>
      <c r="O74" s="771">
        <v>38784.794115604818</v>
      </c>
      <c r="P74" s="771">
        <v>39017.02060578388</v>
      </c>
      <c r="Q74" s="771">
        <v>40261.686271113707</v>
      </c>
      <c r="R74" s="771">
        <v>41100.434929920477</v>
      </c>
      <c r="S74" s="771">
        <v>41473.848957605078</v>
      </c>
      <c r="T74" s="772">
        <v>41430.136592889772</v>
      </c>
      <c r="U74" s="1032" t="s">
        <v>6</v>
      </c>
      <c r="V74" s="1023"/>
      <c r="W74" s="1023"/>
      <c r="X74" s="1023"/>
      <c r="Y74" s="1023"/>
    </row>
    <row r="75" spans="2:28" s="501" customFormat="1" ht="31.5" thickBot="1" x14ac:dyDescent="0.75">
      <c r="B75" s="1029"/>
      <c r="C75" s="503"/>
      <c r="D75" s="503"/>
      <c r="E75" s="507"/>
      <c r="F75" s="507"/>
      <c r="G75" s="507"/>
      <c r="H75" s="1625"/>
      <c r="I75" s="504"/>
      <c r="J75" s="505"/>
      <c r="K75" s="505"/>
      <c r="L75" s="505"/>
      <c r="M75" s="505"/>
      <c r="N75" s="505"/>
      <c r="O75" s="505"/>
      <c r="P75" s="505"/>
      <c r="Q75" s="505"/>
      <c r="R75" s="505"/>
      <c r="S75" s="505"/>
      <c r="T75" s="506"/>
      <c r="U75" s="508"/>
      <c r="V75" s="502"/>
      <c r="X75" s="502"/>
      <c r="Y75" s="502"/>
    </row>
    <row r="76" spans="2:28" ht="14.25" customHeight="1" thickTop="1" x14ac:dyDescent="0.65">
      <c r="C76" s="265"/>
      <c r="D76" s="265"/>
      <c r="E76" s="265"/>
      <c r="F76" s="265"/>
      <c r="G76" s="265"/>
      <c r="H76" s="265"/>
      <c r="I76" s="265"/>
      <c r="J76" s="265"/>
      <c r="K76" s="265"/>
      <c r="L76" s="265"/>
      <c r="M76" s="265"/>
      <c r="N76" s="265"/>
      <c r="O76" s="265"/>
      <c r="P76" s="265"/>
      <c r="Q76" s="265"/>
      <c r="R76" s="265"/>
      <c r="S76" s="265"/>
      <c r="T76" s="265"/>
      <c r="V76" s="269"/>
      <c r="Y76" s="269"/>
    </row>
    <row r="77" spans="2:28" s="333" customFormat="1" ht="22.5" x14ac:dyDescent="0.5">
      <c r="B77" s="333" t="s">
        <v>1726</v>
      </c>
      <c r="U77" s="479" t="s">
        <v>1728</v>
      </c>
    </row>
    <row r="78" spans="2:28" s="129" customFormat="1" x14ac:dyDescent="0.5">
      <c r="B78" s="63"/>
      <c r="U78" s="258"/>
    </row>
    <row r="79" spans="2:28" s="129" customFormat="1" x14ac:dyDescent="0.5">
      <c r="B79" s="63"/>
      <c r="U79" s="258"/>
    </row>
    <row r="80" spans="2:28" s="129" customFormat="1" ht="18.75" x14ac:dyDescent="0.45">
      <c r="B80" s="143"/>
    </row>
    <row r="81" spans="1:21" s="263" customFormat="1" ht="21.75" customHeight="1" x14ac:dyDescent="0.65">
      <c r="C81" s="266"/>
      <c r="D81" s="266"/>
      <c r="E81" s="266"/>
      <c r="F81" s="266"/>
      <c r="G81" s="266"/>
      <c r="H81" s="266"/>
      <c r="I81" s="1575"/>
      <c r="J81" s="1575"/>
      <c r="K81" s="1575"/>
      <c r="L81" s="1575"/>
      <c r="M81" s="1575"/>
      <c r="N81" s="1575"/>
      <c r="O81" s="1575"/>
      <c r="P81" s="1575"/>
      <c r="Q81" s="1575"/>
      <c r="R81" s="1575"/>
      <c r="S81" s="1575"/>
      <c r="T81" s="1575"/>
    </row>
    <row r="82" spans="1:21" ht="21.75" customHeight="1" x14ac:dyDescent="0.65">
      <c r="I82" s="1575"/>
      <c r="J82" s="1575"/>
      <c r="K82" s="1575"/>
      <c r="L82" s="1575"/>
      <c r="M82" s="1575"/>
      <c r="N82" s="1575"/>
      <c r="O82" s="1575"/>
      <c r="P82" s="1575"/>
      <c r="Q82" s="1575"/>
      <c r="R82" s="1575"/>
      <c r="S82" s="1575"/>
      <c r="T82" s="1575"/>
      <c r="U82" s="264"/>
    </row>
    <row r="83" spans="1:21" ht="21.75" customHeight="1" x14ac:dyDescent="0.65">
      <c r="C83" s="267"/>
      <c r="D83" s="267"/>
      <c r="E83" s="267"/>
      <c r="F83" s="267"/>
      <c r="G83" s="267"/>
      <c r="H83" s="267"/>
      <c r="I83" s="1575"/>
      <c r="J83" s="1575"/>
      <c r="K83" s="1575"/>
      <c r="L83" s="1575"/>
      <c r="M83" s="1575"/>
      <c r="N83" s="1575"/>
      <c r="O83" s="1575"/>
      <c r="P83" s="1575"/>
      <c r="Q83" s="1575"/>
      <c r="R83" s="1575"/>
      <c r="S83" s="1575"/>
      <c r="T83" s="1575"/>
      <c r="U83" s="264"/>
    </row>
    <row r="84" spans="1:21" s="263" customFormat="1" ht="21.75" customHeight="1" x14ac:dyDescent="0.65">
      <c r="A84" s="264"/>
      <c r="I84" s="1575"/>
      <c r="J84" s="1575"/>
      <c r="K84" s="1575"/>
      <c r="L84" s="1575"/>
      <c r="M84" s="1575"/>
      <c r="N84" s="1575"/>
      <c r="O84" s="1575"/>
      <c r="P84" s="1575"/>
      <c r="Q84" s="1575"/>
      <c r="R84" s="1575"/>
      <c r="S84" s="1575"/>
      <c r="T84" s="1575"/>
    </row>
    <row r="85" spans="1:21" ht="21.75" customHeight="1" x14ac:dyDescent="0.65">
      <c r="I85" s="1575"/>
      <c r="J85" s="1575"/>
      <c r="K85" s="1575"/>
      <c r="L85" s="1575"/>
      <c r="M85" s="1575"/>
      <c r="N85" s="1575"/>
      <c r="O85" s="1575"/>
      <c r="P85" s="1575"/>
      <c r="Q85" s="1575"/>
      <c r="R85" s="1575"/>
      <c r="S85" s="1575"/>
      <c r="T85" s="1575"/>
      <c r="U85" s="264"/>
    </row>
    <row r="86" spans="1:21" ht="21.75" customHeight="1" x14ac:dyDescent="0.65">
      <c r="I86" s="1575"/>
      <c r="J86" s="1575"/>
      <c r="K86" s="1575"/>
      <c r="L86" s="1575"/>
      <c r="M86" s="1575"/>
      <c r="N86" s="1575"/>
      <c r="O86" s="1575"/>
      <c r="P86" s="1575"/>
      <c r="Q86" s="1575"/>
      <c r="R86" s="1575"/>
      <c r="S86" s="1575"/>
      <c r="T86" s="1575"/>
      <c r="U86" s="264"/>
    </row>
    <row r="87" spans="1:21" ht="21.75" customHeight="1" x14ac:dyDescent="0.65">
      <c r="I87" s="1575"/>
      <c r="J87" s="1575"/>
      <c r="K87" s="1575"/>
      <c r="L87" s="1575"/>
      <c r="M87" s="1575"/>
      <c r="N87" s="1575"/>
      <c r="O87" s="1575"/>
      <c r="P87" s="1575"/>
      <c r="Q87" s="1575"/>
      <c r="R87" s="1575"/>
      <c r="S87" s="1575"/>
      <c r="T87" s="1575"/>
      <c r="U87" s="264"/>
    </row>
    <row r="88" spans="1:21" ht="21.75" customHeight="1" x14ac:dyDescent="0.65">
      <c r="I88" s="1575"/>
      <c r="J88" s="1575"/>
      <c r="K88" s="1575"/>
      <c r="L88" s="1575"/>
      <c r="M88" s="1575"/>
      <c r="N88" s="1575"/>
      <c r="O88" s="1575"/>
      <c r="P88" s="1575"/>
      <c r="Q88" s="1575"/>
      <c r="R88" s="1575"/>
      <c r="S88" s="1575"/>
      <c r="T88" s="1575"/>
      <c r="U88" s="264"/>
    </row>
    <row r="89" spans="1:21" ht="21.75" customHeight="1" x14ac:dyDescent="0.65">
      <c r="I89" s="1575"/>
      <c r="J89" s="1575"/>
      <c r="K89" s="1575"/>
      <c r="L89" s="1575"/>
      <c r="M89" s="1575"/>
      <c r="N89" s="1575"/>
      <c r="O89" s="1575"/>
      <c r="P89" s="1575"/>
      <c r="Q89" s="1575"/>
      <c r="R89" s="1575"/>
      <c r="S89" s="1575"/>
      <c r="T89" s="1575"/>
      <c r="U89" s="264"/>
    </row>
    <row r="90" spans="1:21" ht="21.75" customHeight="1" x14ac:dyDescent="0.65">
      <c r="I90" s="1575"/>
      <c r="J90" s="1575"/>
      <c r="K90" s="1575"/>
      <c r="L90" s="1575"/>
      <c r="M90" s="1575"/>
      <c r="N90" s="1575"/>
      <c r="O90" s="1575"/>
      <c r="P90" s="1575"/>
      <c r="Q90" s="1575"/>
      <c r="R90" s="1575"/>
      <c r="S90" s="1575"/>
      <c r="T90" s="1575"/>
      <c r="U90" s="264"/>
    </row>
    <row r="91" spans="1:21" ht="21.75" customHeight="1" x14ac:dyDescent="0.65">
      <c r="I91" s="1575"/>
      <c r="J91" s="1575"/>
      <c r="K91" s="1575"/>
      <c r="L91" s="1575"/>
      <c r="M91" s="1575"/>
      <c r="N91" s="1575"/>
      <c r="O91" s="1575"/>
      <c r="P91" s="1575"/>
      <c r="Q91" s="1575"/>
      <c r="R91" s="1575"/>
      <c r="S91" s="1575"/>
      <c r="T91" s="1575"/>
      <c r="U91" s="264"/>
    </row>
    <row r="92" spans="1:21" ht="21.75" customHeight="1" x14ac:dyDescent="0.65">
      <c r="I92" s="1575"/>
      <c r="J92" s="1575"/>
      <c r="K92" s="1575"/>
      <c r="L92" s="1575"/>
      <c r="M92" s="1575"/>
      <c r="N92" s="1575"/>
      <c r="O92" s="1575"/>
      <c r="P92" s="1575"/>
      <c r="Q92" s="1575"/>
      <c r="R92" s="1575"/>
      <c r="S92" s="1575"/>
      <c r="T92" s="1575"/>
      <c r="U92" s="264"/>
    </row>
    <row r="93" spans="1:21" ht="21.75" customHeight="1" x14ac:dyDescent="0.65">
      <c r="I93" s="1575"/>
      <c r="J93" s="1575"/>
      <c r="K93" s="1575"/>
      <c r="L93" s="1575"/>
      <c r="M93" s="1575"/>
      <c r="N93" s="1575"/>
      <c r="O93" s="1575"/>
      <c r="P93" s="1575"/>
      <c r="Q93" s="1575"/>
      <c r="R93" s="1575"/>
      <c r="S93" s="1575"/>
      <c r="T93" s="1575"/>
      <c r="U93" s="264"/>
    </row>
    <row r="94" spans="1:21" ht="21.75" customHeight="1" x14ac:dyDescent="0.65">
      <c r="I94" s="1575"/>
      <c r="J94" s="1575"/>
      <c r="K94" s="1575"/>
      <c r="L94" s="1575"/>
      <c r="M94" s="1575"/>
      <c r="N94" s="1575"/>
      <c r="O94" s="1575"/>
      <c r="P94" s="1575"/>
      <c r="Q94" s="1575"/>
      <c r="R94" s="1575"/>
      <c r="S94" s="1575"/>
      <c r="T94" s="1575"/>
      <c r="U94" s="264"/>
    </row>
    <row r="95" spans="1:21" ht="21.75" customHeight="1" x14ac:dyDescent="0.65">
      <c r="I95" s="1575"/>
      <c r="J95" s="1575"/>
      <c r="K95" s="1575"/>
      <c r="L95" s="1575"/>
      <c r="M95" s="1575"/>
      <c r="N95" s="1575"/>
      <c r="O95" s="1575"/>
      <c r="P95" s="1575"/>
      <c r="Q95" s="1575"/>
      <c r="R95" s="1575"/>
      <c r="S95" s="1575"/>
      <c r="T95" s="1575"/>
      <c r="U95" s="264"/>
    </row>
    <row r="96" spans="1:21" ht="21.75" customHeight="1" x14ac:dyDescent="0.65">
      <c r="I96" s="1575"/>
      <c r="J96" s="1575"/>
      <c r="K96" s="1575"/>
      <c r="L96" s="1575"/>
      <c r="M96" s="1575"/>
      <c r="N96" s="1575"/>
      <c r="O96" s="1575"/>
      <c r="P96" s="1575"/>
      <c r="Q96" s="1575"/>
      <c r="R96" s="1575"/>
      <c r="S96" s="1575"/>
      <c r="T96" s="1575"/>
      <c r="U96" s="264"/>
    </row>
    <row r="97" spans="9:20" s="264" customFormat="1" ht="21.75" customHeight="1" x14ac:dyDescent="0.65">
      <c r="I97" s="1575"/>
      <c r="J97" s="1575"/>
      <c r="K97" s="1575"/>
      <c r="L97" s="1575"/>
      <c r="M97" s="1575"/>
      <c r="N97" s="1575"/>
      <c r="O97" s="1575"/>
      <c r="P97" s="1575"/>
      <c r="Q97" s="1575"/>
      <c r="R97" s="1575"/>
      <c r="S97" s="1575"/>
      <c r="T97" s="1575"/>
    </row>
    <row r="98" spans="9:20" s="264" customFormat="1" ht="21.75" customHeight="1" x14ac:dyDescent="0.65">
      <c r="I98" s="1575"/>
      <c r="J98" s="1575"/>
      <c r="K98" s="1575"/>
      <c r="L98" s="1575"/>
      <c r="M98" s="1575"/>
      <c r="N98" s="1575"/>
      <c r="O98" s="1575"/>
      <c r="P98" s="1575"/>
      <c r="Q98" s="1575"/>
      <c r="R98" s="1575"/>
      <c r="S98" s="1575"/>
      <c r="T98" s="1575"/>
    </row>
    <row r="99" spans="9:20" s="264" customFormat="1" ht="21.75" customHeight="1" x14ac:dyDescent="0.65">
      <c r="I99" s="1575"/>
      <c r="J99" s="1575"/>
      <c r="K99" s="1575"/>
      <c r="L99" s="1575"/>
      <c r="M99" s="1575"/>
      <c r="N99" s="1575"/>
      <c r="O99" s="1575"/>
      <c r="P99" s="1575"/>
      <c r="Q99" s="1575"/>
      <c r="R99" s="1575"/>
      <c r="S99" s="1575"/>
      <c r="T99" s="1575"/>
    </row>
    <row r="100" spans="9:20" s="264" customFormat="1" ht="21.75" customHeight="1" x14ac:dyDescent="0.65">
      <c r="I100" s="1575"/>
      <c r="J100" s="1575"/>
      <c r="K100" s="1575"/>
      <c r="L100" s="1575"/>
      <c r="M100" s="1575"/>
      <c r="N100" s="1575"/>
      <c r="O100" s="1575"/>
      <c r="P100" s="1575"/>
      <c r="Q100" s="1575"/>
      <c r="R100" s="1575"/>
      <c r="S100" s="1575"/>
      <c r="T100" s="1575"/>
    </row>
    <row r="101" spans="9:20" s="264" customFormat="1" ht="21.75" customHeight="1" x14ac:dyDescent="0.65">
      <c r="I101" s="1575"/>
      <c r="J101" s="1575"/>
      <c r="K101" s="1575"/>
      <c r="L101" s="1575"/>
      <c r="M101" s="1575"/>
      <c r="N101" s="1575"/>
      <c r="O101" s="1575"/>
      <c r="P101" s="1575"/>
      <c r="Q101" s="1575"/>
      <c r="R101" s="1575"/>
      <c r="S101" s="1575"/>
      <c r="T101" s="1575"/>
    </row>
    <row r="102" spans="9:20" s="264" customFormat="1" ht="21.75" customHeight="1" x14ac:dyDescent="0.65">
      <c r="I102" s="1575"/>
      <c r="J102" s="1575"/>
      <c r="K102" s="1575"/>
      <c r="L102" s="1575"/>
      <c r="M102" s="1575"/>
      <c r="N102" s="1575"/>
      <c r="O102" s="1575"/>
      <c r="P102" s="1575"/>
      <c r="Q102" s="1575"/>
      <c r="R102" s="1575"/>
      <c r="S102" s="1575"/>
      <c r="T102" s="1575"/>
    </row>
    <row r="103" spans="9:20" s="264" customFormat="1" ht="21.75" customHeight="1" x14ac:dyDescent="0.65">
      <c r="I103" s="1575"/>
      <c r="J103" s="1575"/>
      <c r="K103" s="1575"/>
      <c r="L103" s="1575"/>
      <c r="M103" s="1575"/>
      <c r="N103" s="1575"/>
      <c r="O103" s="1575"/>
      <c r="P103" s="1575"/>
      <c r="Q103" s="1575"/>
      <c r="R103" s="1575"/>
      <c r="S103" s="1575"/>
      <c r="T103" s="1575"/>
    </row>
    <row r="104" spans="9:20" s="264" customFormat="1" ht="21.75" customHeight="1" x14ac:dyDescent="0.65">
      <c r="I104" s="1575"/>
      <c r="J104" s="1575"/>
      <c r="K104" s="1575"/>
      <c r="L104" s="1575"/>
      <c r="M104" s="1575"/>
      <c r="N104" s="1575"/>
      <c r="O104" s="1575"/>
      <c r="P104" s="1575"/>
      <c r="Q104" s="1575"/>
      <c r="R104" s="1575"/>
      <c r="S104" s="1575"/>
      <c r="T104" s="1575"/>
    </row>
    <row r="105" spans="9:20" s="264" customFormat="1" ht="21.75" customHeight="1" x14ac:dyDescent="0.65">
      <c r="I105" s="1575"/>
      <c r="J105" s="1575"/>
      <c r="K105" s="1575"/>
      <c r="L105" s="1575"/>
      <c r="M105" s="1575"/>
      <c r="N105" s="1575"/>
      <c r="O105" s="1575"/>
      <c r="P105" s="1575"/>
      <c r="Q105" s="1575"/>
      <c r="R105" s="1575"/>
      <c r="S105" s="1575"/>
      <c r="T105" s="1575"/>
    </row>
    <row r="106" spans="9:20" s="264" customFormat="1" ht="21.75" customHeight="1" x14ac:dyDescent="0.65">
      <c r="I106" s="1575"/>
      <c r="J106" s="1575"/>
      <c r="K106" s="1575"/>
      <c r="L106" s="1575"/>
      <c r="M106" s="1575"/>
      <c r="N106" s="1575"/>
      <c r="O106" s="1575"/>
      <c r="P106" s="1575"/>
      <c r="Q106" s="1575"/>
      <c r="R106" s="1575"/>
      <c r="S106" s="1575"/>
      <c r="T106" s="1575"/>
    </row>
    <row r="107" spans="9:20" s="264" customFormat="1" ht="21.75" customHeight="1" x14ac:dyDescent="0.65">
      <c r="I107" s="1575"/>
      <c r="J107" s="1575"/>
      <c r="K107" s="1575"/>
      <c r="L107" s="1575"/>
      <c r="M107" s="1575"/>
      <c r="N107" s="1575"/>
      <c r="O107" s="1575"/>
      <c r="P107" s="1575"/>
      <c r="Q107" s="1575"/>
      <c r="R107" s="1575"/>
      <c r="S107" s="1575"/>
      <c r="T107" s="1575"/>
    </row>
    <row r="108" spans="9:20" s="264" customFormat="1" ht="21.75" customHeight="1" x14ac:dyDescent="0.65">
      <c r="I108" s="1575"/>
      <c r="J108" s="1575"/>
      <c r="K108" s="1575"/>
      <c r="L108" s="1575"/>
      <c r="M108" s="1575"/>
      <c r="N108" s="1575"/>
      <c r="O108" s="1575"/>
      <c r="P108" s="1575"/>
      <c r="Q108" s="1575"/>
      <c r="R108" s="1575"/>
      <c r="S108" s="1575"/>
      <c r="T108" s="1575"/>
    </row>
    <row r="109" spans="9:20" s="264" customFormat="1" ht="21.75" customHeight="1" x14ac:dyDescent="0.65">
      <c r="I109" s="1575"/>
      <c r="J109" s="1575"/>
      <c r="K109" s="1575"/>
      <c r="L109" s="1575"/>
      <c r="M109" s="1575"/>
      <c r="N109" s="1575"/>
      <c r="O109" s="1575"/>
      <c r="P109" s="1575"/>
      <c r="Q109" s="1575"/>
      <c r="R109" s="1575"/>
      <c r="S109" s="1575"/>
      <c r="T109" s="1575"/>
    </row>
    <row r="110" spans="9:20" s="264" customFormat="1" ht="21.75" customHeight="1" x14ac:dyDescent="0.65">
      <c r="I110" s="1575"/>
      <c r="J110" s="1575"/>
      <c r="K110" s="1575"/>
      <c r="L110" s="1575"/>
      <c r="M110" s="1575"/>
      <c r="N110" s="1575"/>
      <c r="O110" s="1575"/>
      <c r="P110" s="1575"/>
      <c r="Q110" s="1575"/>
      <c r="R110" s="1575"/>
      <c r="S110" s="1575"/>
      <c r="T110" s="1575"/>
    </row>
    <row r="111" spans="9:20" s="264" customFormat="1" ht="21.75" customHeight="1" x14ac:dyDescent="0.65">
      <c r="I111" s="1575"/>
      <c r="J111" s="1575"/>
      <c r="K111" s="1575"/>
      <c r="L111" s="1575"/>
      <c r="M111" s="1575"/>
      <c r="N111" s="1575"/>
      <c r="O111" s="1575"/>
      <c r="P111" s="1575"/>
      <c r="Q111" s="1575"/>
      <c r="R111" s="1575"/>
      <c r="S111" s="1575"/>
      <c r="T111" s="1575"/>
    </row>
    <row r="112" spans="9:20" s="264" customFormat="1" ht="21.75" customHeight="1" x14ac:dyDescent="0.65">
      <c r="I112" s="1575"/>
      <c r="J112" s="1575"/>
      <c r="K112" s="1575"/>
      <c r="L112" s="1575"/>
      <c r="M112" s="1575"/>
      <c r="N112" s="1575"/>
      <c r="O112" s="1575"/>
      <c r="P112" s="1575"/>
      <c r="Q112" s="1575"/>
      <c r="R112" s="1575"/>
      <c r="S112" s="1575"/>
      <c r="T112" s="1575"/>
    </row>
    <row r="113" spans="9:20" s="264" customFormat="1" ht="21.75" customHeight="1" x14ac:dyDescent="0.65">
      <c r="I113" s="1575"/>
      <c r="J113" s="1575"/>
      <c r="K113" s="1575"/>
      <c r="L113" s="1575"/>
      <c r="M113" s="1575"/>
      <c r="N113" s="1575"/>
      <c r="O113" s="1575"/>
      <c r="P113" s="1575"/>
      <c r="Q113" s="1575"/>
      <c r="R113" s="1575"/>
      <c r="S113" s="1575"/>
      <c r="T113" s="1575"/>
    </row>
    <row r="114" spans="9:20" s="264" customFormat="1" ht="21.75" customHeight="1" x14ac:dyDescent="0.65">
      <c r="I114" s="1575"/>
      <c r="J114" s="1575"/>
      <c r="K114" s="1575"/>
      <c r="L114" s="1575"/>
      <c r="M114" s="1575"/>
      <c r="N114" s="1575"/>
      <c r="O114" s="1575"/>
      <c r="P114" s="1575"/>
      <c r="Q114" s="1575"/>
      <c r="R114" s="1575"/>
      <c r="S114" s="1575"/>
      <c r="T114" s="1575"/>
    </row>
    <row r="115" spans="9:20" s="264" customFormat="1" ht="21.75" customHeight="1" x14ac:dyDescent="0.65">
      <c r="I115" s="1575"/>
      <c r="J115" s="1575"/>
      <c r="K115" s="1575"/>
      <c r="L115" s="1575"/>
      <c r="M115" s="1575"/>
      <c r="N115" s="1575"/>
      <c r="O115" s="1575"/>
      <c r="P115" s="1575"/>
      <c r="Q115" s="1575"/>
      <c r="R115" s="1575"/>
      <c r="S115" s="1575"/>
      <c r="T115" s="1575"/>
    </row>
    <row r="116" spans="9:20" s="264" customFormat="1" ht="21.75" customHeight="1" x14ac:dyDescent="0.65">
      <c r="I116" s="1575"/>
      <c r="J116" s="1575"/>
      <c r="K116" s="1575"/>
      <c r="L116" s="1575"/>
      <c r="M116" s="1575"/>
      <c r="N116" s="1575"/>
      <c r="O116" s="1575"/>
      <c r="P116" s="1575"/>
      <c r="Q116" s="1575"/>
      <c r="R116" s="1575"/>
      <c r="S116" s="1575"/>
      <c r="T116" s="1575"/>
    </row>
    <row r="117" spans="9:20" s="264" customFormat="1" ht="21.75" customHeight="1" x14ac:dyDescent="0.65">
      <c r="I117" s="1575"/>
      <c r="J117" s="1575"/>
      <c r="K117" s="1575"/>
      <c r="L117" s="1575"/>
      <c r="M117" s="1575"/>
      <c r="N117" s="1575"/>
      <c r="O117" s="1575"/>
      <c r="P117" s="1575"/>
      <c r="Q117" s="1575"/>
      <c r="R117" s="1575"/>
      <c r="S117" s="1575"/>
      <c r="T117" s="1575"/>
    </row>
    <row r="118" spans="9:20" s="264" customFormat="1" ht="21.75" customHeight="1" x14ac:dyDescent="0.65">
      <c r="I118" s="1575"/>
      <c r="J118" s="1575"/>
      <c r="K118" s="1575"/>
      <c r="L118" s="1575"/>
      <c r="M118" s="1575"/>
      <c r="N118" s="1575"/>
      <c r="O118" s="1575"/>
      <c r="P118" s="1575"/>
      <c r="Q118" s="1575"/>
      <c r="R118" s="1575"/>
      <c r="S118" s="1575"/>
      <c r="T118" s="1575"/>
    </row>
    <row r="119" spans="9:20" s="264" customFormat="1" ht="21.75" customHeight="1" x14ac:dyDescent="0.65">
      <c r="I119" s="1575"/>
      <c r="J119" s="1575"/>
      <c r="K119" s="1575"/>
      <c r="L119" s="1575"/>
      <c r="M119" s="1575"/>
      <c r="N119" s="1575"/>
      <c r="O119" s="1575"/>
      <c r="P119" s="1575"/>
      <c r="Q119" s="1575"/>
      <c r="R119" s="1575"/>
      <c r="S119" s="1575"/>
      <c r="T119" s="1575"/>
    </row>
    <row r="120" spans="9:20" s="264" customFormat="1" ht="21.75" customHeight="1" x14ac:dyDescent="0.65">
      <c r="I120" s="1575"/>
      <c r="J120" s="1575"/>
      <c r="K120" s="1575"/>
      <c r="L120" s="1575"/>
      <c r="M120" s="1575"/>
      <c r="N120" s="1575"/>
      <c r="O120" s="1575"/>
      <c r="P120" s="1575"/>
      <c r="Q120" s="1575"/>
      <c r="R120" s="1575"/>
      <c r="S120" s="1575"/>
      <c r="T120" s="1575"/>
    </row>
    <row r="121" spans="9:20" s="264" customFormat="1" ht="21.75" customHeight="1" x14ac:dyDescent="0.65">
      <c r="I121" s="1575"/>
      <c r="J121" s="1575"/>
      <c r="K121" s="1575"/>
      <c r="L121" s="1575"/>
      <c r="M121" s="1575"/>
      <c r="N121" s="1575"/>
      <c r="O121" s="1575"/>
      <c r="P121" s="1575"/>
      <c r="Q121" s="1575"/>
      <c r="R121" s="1575"/>
      <c r="S121" s="1575"/>
      <c r="T121" s="1575"/>
    </row>
    <row r="122" spans="9:20" s="264" customFormat="1" ht="21.75" customHeight="1" x14ac:dyDescent="0.65">
      <c r="I122" s="1575"/>
      <c r="J122" s="1575"/>
      <c r="K122" s="1575"/>
      <c r="L122" s="1575"/>
      <c r="M122" s="1575"/>
      <c r="N122" s="1575"/>
      <c r="O122" s="1575"/>
      <c r="P122" s="1575"/>
      <c r="Q122" s="1575"/>
      <c r="R122" s="1575"/>
      <c r="S122" s="1575"/>
      <c r="T122" s="1575"/>
    </row>
    <row r="123" spans="9:20" s="264" customFormat="1" ht="21.75" customHeight="1" x14ac:dyDescent="0.65">
      <c r="I123" s="1575"/>
      <c r="J123" s="1575"/>
      <c r="K123" s="1575"/>
      <c r="L123" s="1575"/>
      <c r="M123" s="1575"/>
      <c r="N123" s="1575"/>
      <c r="O123" s="1575"/>
      <c r="P123" s="1575"/>
      <c r="Q123" s="1575"/>
      <c r="R123" s="1575"/>
      <c r="S123" s="1575"/>
      <c r="T123" s="1575"/>
    </row>
    <row r="124" spans="9:20" s="264" customFormat="1" ht="21.75" customHeight="1" x14ac:dyDescent="0.65">
      <c r="I124" s="1575"/>
      <c r="J124" s="1575"/>
      <c r="K124" s="1575"/>
      <c r="L124" s="1575"/>
      <c r="M124" s="1575"/>
      <c r="N124" s="1575"/>
      <c r="O124" s="1575"/>
      <c r="P124" s="1575"/>
      <c r="Q124" s="1575"/>
      <c r="R124" s="1575"/>
      <c r="S124" s="1575"/>
      <c r="T124" s="1575"/>
    </row>
    <row r="125" spans="9:20" s="264" customFormat="1" ht="21.75" customHeight="1" x14ac:dyDescent="0.65">
      <c r="I125" s="1575"/>
      <c r="J125" s="1575"/>
      <c r="K125" s="1575"/>
      <c r="L125" s="1575"/>
      <c r="M125" s="1575"/>
      <c r="N125" s="1575"/>
      <c r="O125" s="1575"/>
      <c r="P125" s="1575"/>
      <c r="Q125" s="1575"/>
      <c r="R125" s="1575"/>
      <c r="S125" s="1575"/>
      <c r="T125" s="1575"/>
    </row>
    <row r="126" spans="9:20" s="264" customFormat="1" ht="21.75" customHeight="1" x14ac:dyDescent="0.65">
      <c r="I126" s="1575"/>
      <c r="J126" s="1575"/>
      <c r="K126" s="1575"/>
      <c r="L126" s="1575"/>
      <c r="M126" s="1575"/>
      <c r="N126" s="1575"/>
      <c r="O126" s="1575"/>
      <c r="P126" s="1575"/>
      <c r="Q126" s="1575"/>
      <c r="R126" s="1575"/>
      <c r="S126" s="1575"/>
      <c r="T126" s="1575"/>
    </row>
    <row r="127" spans="9:20" s="264" customFormat="1" ht="21.75" customHeight="1" x14ac:dyDescent="0.65">
      <c r="I127" s="1575"/>
      <c r="J127" s="1575"/>
      <c r="K127" s="1575"/>
      <c r="L127" s="1575"/>
      <c r="M127" s="1575"/>
      <c r="N127" s="1575"/>
      <c r="O127" s="1575"/>
      <c r="P127" s="1575"/>
      <c r="Q127" s="1575"/>
      <c r="R127" s="1575"/>
      <c r="S127" s="1575"/>
      <c r="T127" s="1575"/>
    </row>
    <row r="128" spans="9:20" s="264" customFormat="1" ht="21.75" customHeight="1" x14ac:dyDescent="0.65">
      <c r="I128" s="1575"/>
      <c r="J128" s="1575"/>
      <c r="K128" s="1575"/>
      <c r="L128" s="1575"/>
      <c r="M128" s="1575"/>
      <c r="N128" s="1575"/>
      <c r="O128" s="1575"/>
      <c r="P128" s="1575"/>
      <c r="Q128" s="1575"/>
      <c r="R128" s="1575"/>
      <c r="S128" s="1575"/>
      <c r="T128" s="1575"/>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28"/>
  <sheetViews>
    <sheetView rightToLeft="1" view="pageBreakPreview" zoomScale="50" zoomScaleNormal="60" zoomScaleSheetLayoutView="50" workbookViewId="0"/>
  </sheetViews>
  <sheetFormatPr defaultColWidth="6" defaultRowHeight="21.75" x14ac:dyDescent="0.5"/>
  <cols>
    <col min="1" max="1" width="6" style="264"/>
    <col min="2" max="2" width="59.7109375" style="263" customWidth="1"/>
    <col min="3" max="3" width="16" style="263" customWidth="1"/>
    <col min="4" max="8" width="16.28515625" style="263" customWidth="1"/>
    <col min="9" max="11" width="16.28515625" style="264" customWidth="1"/>
    <col min="12" max="20" width="15.42578125" style="264" customWidth="1"/>
    <col min="21" max="21" width="59" style="263" customWidth="1"/>
    <col min="22" max="23" width="6" style="264" customWidth="1"/>
    <col min="24" max="24" width="6.5703125" style="264" customWidth="1"/>
    <col min="25" max="25" width="12.85546875" style="264" customWidth="1"/>
    <col min="26" max="29" width="6" style="264" customWidth="1"/>
    <col min="30" max="16384" width="6" style="264"/>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59" customFormat="1" ht="36.75" x14ac:dyDescent="0.85">
      <c r="B4" s="1789" t="s">
        <v>1796</v>
      </c>
      <c r="C4" s="1789"/>
      <c r="D4" s="1789"/>
      <c r="E4" s="1789"/>
      <c r="F4" s="1789"/>
      <c r="G4" s="1789"/>
      <c r="H4" s="1789"/>
      <c r="I4" s="1789"/>
      <c r="J4" s="1789"/>
      <c r="K4" s="1789"/>
      <c r="L4" s="1789" t="s">
        <v>1797</v>
      </c>
      <c r="M4" s="1789"/>
      <c r="N4" s="1789"/>
      <c r="O4" s="1789"/>
      <c r="P4" s="1789"/>
      <c r="Q4" s="1789"/>
      <c r="R4" s="1789"/>
      <c r="S4" s="1789"/>
      <c r="T4" s="1789"/>
      <c r="U4" s="1789"/>
      <c r="V4" s="261"/>
    </row>
    <row r="5" spans="1:28" s="260" customFormat="1" ht="13.5" customHeight="1" x14ac:dyDescent="0.7">
      <c r="I5" s="261"/>
      <c r="J5" s="261"/>
      <c r="K5" s="261"/>
      <c r="L5" s="261"/>
      <c r="M5" s="261"/>
      <c r="N5" s="261"/>
      <c r="O5" s="261"/>
      <c r="P5" s="261"/>
      <c r="Q5" s="261"/>
      <c r="R5" s="261"/>
      <c r="S5" s="261"/>
      <c r="T5" s="261"/>
      <c r="U5" s="261"/>
    </row>
    <row r="6" spans="1:28" s="260" customFormat="1" ht="13.5" customHeight="1" x14ac:dyDescent="0.65">
      <c r="B6" s="262"/>
      <c r="C6" s="262"/>
      <c r="D6" s="262"/>
      <c r="E6" s="262"/>
      <c r="F6" s="262"/>
      <c r="G6" s="262"/>
      <c r="H6" s="262"/>
      <c r="I6" s="262"/>
      <c r="J6" s="262"/>
      <c r="K6" s="262"/>
      <c r="L6" s="262"/>
      <c r="M6" s="262"/>
      <c r="N6" s="262"/>
      <c r="O6" s="262"/>
      <c r="P6" s="262"/>
      <c r="Q6" s="262"/>
      <c r="R6" s="262"/>
      <c r="S6" s="262"/>
      <c r="T6" s="262"/>
      <c r="U6" s="262"/>
    </row>
    <row r="7" spans="1:28" s="514" customFormat="1" ht="22.5" x14ac:dyDescent="0.5">
      <c r="B7" s="515" t="s">
        <v>1725</v>
      </c>
      <c r="C7" s="515"/>
      <c r="D7" s="515"/>
      <c r="E7" s="515"/>
      <c r="F7" s="515"/>
      <c r="G7" s="515"/>
      <c r="H7" s="515"/>
      <c r="I7" s="516"/>
      <c r="J7" s="516"/>
      <c r="K7" s="516"/>
      <c r="L7" s="516"/>
      <c r="M7" s="516"/>
      <c r="N7" s="516"/>
      <c r="O7" s="516"/>
      <c r="P7" s="516"/>
      <c r="Q7" s="516"/>
      <c r="R7" s="516"/>
      <c r="S7" s="516"/>
      <c r="T7" s="516"/>
      <c r="U7" s="517" t="s">
        <v>1729</v>
      </c>
    </row>
    <row r="8" spans="1:28" s="260" customFormat="1" ht="13.5" customHeight="1" thickBot="1" x14ac:dyDescent="0.7">
      <c r="B8" s="262"/>
      <c r="C8" s="262"/>
      <c r="D8" s="262"/>
      <c r="E8" s="262"/>
      <c r="F8" s="262"/>
      <c r="G8" s="262"/>
      <c r="H8" s="262"/>
      <c r="I8" s="262"/>
      <c r="J8" s="262"/>
      <c r="K8" s="262"/>
      <c r="L8" s="262"/>
      <c r="M8" s="262"/>
      <c r="N8" s="262"/>
      <c r="O8" s="262"/>
      <c r="P8" s="262"/>
      <c r="Q8" s="262"/>
      <c r="R8" s="262"/>
      <c r="S8" s="262"/>
      <c r="T8" s="262"/>
      <c r="U8" s="262"/>
    </row>
    <row r="9" spans="1:28" s="512" customFormat="1" ht="26.25" customHeight="1" thickTop="1" x14ac:dyDescent="0.2">
      <c r="A9" s="511"/>
      <c r="B9" s="1790"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row>
    <row r="10" spans="1:28" s="509" customFormat="1" ht="21" customHeight="1" x14ac:dyDescent="0.2">
      <c r="B10" s="1791"/>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55"/>
    </row>
    <row r="11" spans="1:28" s="510" customFormat="1" ht="21" customHeight="1" x14ac:dyDescent="0.2">
      <c r="A11" s="509"/>
      <c r="B11" s="1792"/>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56"/>
    </row>
    <row r="12" spans="1:28" s="428" customFormat="1" ht="9" customHeight="1" x14ac:dyDescent="0.7">
      <c r="B12" s="339"/>
      <c r="C12" s="424"/>
      <c r="D12" s="424"/>
      <c r="E12" s="1620"/>
      <c r="F12" s="1620"/>
      <c r="G12" s="1620"/>
      <c r="H12" s="1620"/>
      <c r="I12" s="426"/>
      <c r="J12" s="427"/>
      <c r="K12" s="427"/>
      <c r="L12" s="427"/>
      <c r="M12" s="427"/>
      <c r="N12" s="427"/>
      <c r="O12" s="427"/>
      <c r="P12" s="427"/>
      <c r="Q12" s="427"/>
      <c r="R12" s="427"/>
      <c r="S12" s="427"/>
      <c r="T12" s="495"/>
      <c r="U12" s="498"/>
      <c r="V12" s="499"/>
      <c r="W12" s="500"/>
      <c r="X12" s="500"/>
      <c r="Y12" s="458"/>
      <c r="Z12" s="458"/>
      <c r="AA12" s="458"/>
      <c r="AB12" s="458"/>
    </row>
    <row r="13" spans="1:28" s="1018" customFormat="1" ht="30.75" x14ac:dyDescent="0.2">
      <c r="A13" s="511"/>
      <c r="B13" s="454" t="s">
        <v>7</v>
      </c>
      <c r="C13" s="1014"/>
      <c r="D13" s="1014"/>
      <c r="E13" s="1621"/>
      <c r="F13" s="1621"/>
      <c r="G13" s="1621"/>
      <c r="H13" s="1621"/>
      <c r="I13" s="1016"/>
      <c r="J13" s="1017"/>
      <c r="K13" s="1017"/>
      <c r="L13" s="1017"/>
      <c r="M13" s="1017"/>
      <c r="N13" s="1017"/>
      <c r="O13" s="1017"/>
      <c r="P13" s="1017"/>
      <c r="Q13" s="1017"/>
      <c r="R13" s="1017"/>
      <c r="S13" s="1017"/>
      <c r="T13" s="1015"/>
      <c r="U13" s="378" t="s">
        <v>378</v>
      </c>
    </row>
    <row r="14" spans="1:28" s="1018" customFormat="1" ht="11.25" customHeight="1" x14ac:dyDescent="0.2">
      <c r="B14" s="453"/>
      <c r="C14" s="1019"/>
      <c r="D14" s="1019"/>
      <c r="E14" s="1622"/>
      <c r="F14" s="1622"/>
      <c r="G14" s="1622"/>
      <c r="H14" s="1622"/>
      <c r="I14" s="1020"/>
      <c r="J14" s="1021"/>
      <c r="K14" s="1021"/>
      <c r="L14" s="1021"/>
      <c r="M14" s="1021"/>
      <c r="N14" s="1021"/>
      <c r="O14" s="1021"/>
      <c r="P14" s="1021"/>
      <c r="Q14" s="1021"/>
      <c r="R14" s="1021"/>
      <c r="S14" s="1021"/>
      <c r="T14" s="1022"/>
      <c r="U14" s="604"/>
    </row>
    <row r="15" spans="1:28" s="1018" customFormat="1" ht="28.5" customHeight="1" x14ac:dyDescent="0.2">
      <c r="B15" s="453" t="s">
        <v>9</v>
      </c>
      <c r="C15" s="860">
        <v>3505.3013924784746</v>
      </c>
      <c r="D15" s="860">
        <v>4057.3341153580004</v>
      </c>
      <c r="E15" s="903">
        <v>6059.5252123749142</v>
      </c>
      <c r="F15" s="903">
        <v>8691.8104422853012</v>
      </c>
      <c r="G15" s="903">
        <v>12120.822058872844</v>
      </c>
      <c r="H15" s="903">
        <v>17757.772550353497</v>
      </c>
      <c r="I15" s="773">
        <v>12524.83191068895</v>
      </c>
      <c r="J15" s="771">
        <v>12741.538331992946</v>
      </c>
      <c r="K15" s="771">
        <v>12916.161914950395</v>
      </c>
      <c r="L15" s="771">
        <v>12334.54746216441</v>
      </c>
      <c r="M15" s="771">
        <v>13771.936361233209</v>
      </c>
      <c r="N15" s="771">
        <v>13291.900655814501</v>
      </c>
      <c r="O15" s="771">
        <v>13807.212238676399</v>
      </c>
      <c r="P15" s="771">
        <v>14381.378012006564</v>
      </c>
      <c r="Q15" s="771">
        <v>16249.10720345747</v>
      </c>
      <c r="R15" s="771">
        <v>16967.560813861171</v>
      </c>
      <c r="S15" s="771">
        <v>17457.579381182702</v>
      </c>
      <c r="T15" s="772">
        <v>17757.772550353497</v>
      </c>
      <c r="U15" s="604" t="s">
        <v>383</v>
      </c>
      <c r="V15" s="1023"/>
      <c r="W15" s="1023"/>
      <c r="X15" s="1023"/>
      <c r="Y15" s="1023"/>
    </row>
    <row r="16" spans="1:28" s="511" customFormat="1" ht="28.5" customHeight="1" x14ac:dyDescent="0.2">
      <c r="B16" s="605" t="s">
        <v>952</v>
      </c>
      <c r="C16" s="860">
        <v>0</v>
      </c>
      <c r="D16" s="860">
        <v>0</v>
      </c>
      <c r="E16" s="903">
        <v>0</v>
      </c>
      <c r="F16" s="903">
        <v>0</v>
      </c>
      <c r="G16" s="903">
        <v>0</v>
      </c>
      <c r="H16" s="903">
        <v>0</v>
      </c>
      <c r="I16" s="773">
        <v>0</v>
      </c>
      <c r="J16" s="771">
        <v>0</v>
      </c>
      <c r="K16" s="771">
        <v>0</v>
      </c>
      <c r="L16" s="771">
        <v>0</v>
      </c>
      <c r="M16" s="771">
        <v>0</v>
      </c>
      <c r="N16" s="771">
        <v>0</v>
      </c>
      <c r="O16" s="771">
        <v>0</v>
      </c>
      <c r="P16" s="771">
        <v>0</v>
      </c>
      <c r="Q16" s="771">
        <v>0</v>
      </c>
      <c r="R16" s="771">
        <v>0</v>
      </c>
      <c r="S16" s="771">
        <v>0</v>
      </c>
      <c r="T16" s="772">
        <v>0</v>
      </c>
      <c r="U16" s="606" t="s">
        <v>942</v>
      </c>
      <c r="V16" s="1023"/>
      <c r="W16" s="1023"/>
      <c r="X16" s="1023"/>
      <c r="Y16" s="1023"/>
    </row>
    <row r="17" spans="2:28" s="511" customFormat="1" ht="28.5" customHeight="1" x14ac:dyDescent="0.2">
      <c r="B17" s="889" t="s">
        <v>949</v>
      </c>
      <c r="C17" s="864">
        <v>0</v>
      </c>
      <c r="D17" s="864">
        <v>0</v>
      </c>
      <c r="E17" s="907">
        <v>0</v>
      </c>
      <c r="F17" s="907">
        <v>0</v>
      </c>
      <c r="G17" s="907">
        <v>0</v>
      </c>
      <c r="H17" s="907">
        <v>0</v>
      </c>
      <c r="I17" s="770">
        <v>0</v>
      </c>
      <c r="J17" s="768">
        <v>0</v>
      </c>
      <c r="K17" s="768">
        <v>0</v>
      </c>
      <c r="L17" s="768">
        <v>0</v>
      </c>
      <c r="M17" s="768">
        <v>0</v>
      </c>
      <c r="N17" s="768">
        <v>0</v>
      </c>
      <c r="O17" s="768">
        <v>0</v>
      </c>
      <c r="P17" s="768">
        <v>0</v>
      </c>
      <c r="Q17" s="768">
        <v>0</v>
      </c>
      <c r="R17" s="768">
        <v>0</v>
      </c>
      <c r="S17" s="768">
        <v>0</v>
      </c>
      <c r="T17" s="769">
        <v>0</v>
      </c>
      <c r="U17" s="892" t="s">
        <v>1710</v>
      </c>
      <c r="V17" s="1023"/>
      <c r="W17" s="1023"/>
      <c r="X17" s="1023"/>
      <c r="Y17" s="1023"/>
    </row>
    <row r="18" spans="2:28" s="511" customFormat="1" ht="28.5" customHeight="1" x14ac:dyDescent="0.2">
      <c r="B18" s="889" t="s">
        <v>930</v>
      </c>
      <c r="C18" s="864">
        <v>0</v>
      </c>
      <c r="D18" s="864">
        <v>0</v>
      </c>
      <c r="E18" s="907">
        <v>0</v>
      </c>
      <c r="F18" s="907">
        <v>0</v>
      </c>
      <c r="G18" s="907">
        <v>0</v>
      </c>
      <c r="H18" s="907">
        <v>0</v>
      </c>
      <c r="I18" s="770">
        <v>0</v>
      </c>
      <c r="J18" s="768">
        <v>0</v>
      </c>
      <c r="K18" s="768">
        <v>0</v>
      </c>
      <c r="L18" s="768">
        <v>0</v>
      </c>
      <c r="M18" s="768">
        <v>0</v>
      </c>
      <c r="N18" s="768">
        <v>0</v>
      </c>
      <c r="O18" s="768">
        <v>0</v>
      </c>
      <c r="P18" s="768">
        <v>0</v>
      </c>
      <c r="Q18" s="768">
        <v>0</v>
      </c>
      <c r="R18" s="768">
        <v>0</v>
      </c>
      <c r="S18" s="768">
        <v>0</v>
      </c>
      <c r="T18" s="769">
        <v>0</v>
      </c>
      <c r="U18" s="892" t="s">
        <v>1303</v>
      </c>
      <c r="V18" s="1023"/>
      <c r="W18" s="1023"/>
      <c r="X18" s="1023"/>
      <c r="Y18" s="1023"/>
    </row>
    <row r="19" spans="2:28" s="511" customFormat="1" ht="28.5" customHeight="1" x14ac:dyDescent="0.2">
      <c r="B19" s="605" t="s">
        <v>931</v>
      </c>
      <c r="C19" s="864">
        <v>1166.9518490454748</v>
      </c>
      <c r="D19" s="864">
        <v>2078.3798691370002</v>
      </c>
      <c r="E19" s="907">
        <v>2858.587659802914</v>
      </c>
      <c r="F19" s="907">
        <v>4202.9126835503012</v>
      </c>
      <c r="G19" s="907">
        <v>6625.7736624618428</v>
      </c>
      <c r="H19" s="907">
        <v>12843.079029996497</v>
      </c>
      <c r="I19" s="770">
        <v>7335.5363086829502</v>
      </c>
      <c r="J19" s="768">
        <v>7789.1438595919462</v>
      </c>
      <c r="K19" s="768">
        <v>7934.0284654293955</v>
      </c>
      <c r="L19" s="768">
        <v>8769.7733714964106</v>
      </c>
      <c r="M19" s="768">
        <v>9363.9596373422082</v>
      </c>
      <c r="N19" s="768">
        <v>9982.3991134895023</v>
      </c>
      <c r="O19" s="768">
        <v>10643.888171001399</v>
      </c>
      <c r="P19" s="768">
        <v>11137.037220840564</v>
      </c>
      <c r="Q19" s="768">
        <v>11770.976774853472</v>
      </c>
      <c r="R19" s="768">
        <v>11994.188380403175</v>
      </c>
      <c r="S19" s="768">
        <v>12833.797632287704</v>
      </c>
      <c r="T19" s="769">
        <v>12843.079029996497</v>
      </c>
      <c r="U19" s="606" t="s">
        <v>943</v>
      </c>
      <c r="V19" s="1023"/>
      <c r="W19" s="1023"/>
      <c r="X19" s="1023"/>
      <c r="Y19" s="1023"/>
    </row>
    <row r="20" spans="2:28" s="511" customFormat="1" ht="28.5" customHeight="1" x14ac:dyDescent="0.2">
      <c r="B20" s="605" t="s">
        <v>932</v>
      </c>
      <c r="C20" s="864">
        <v>0</v>
      </c>
      <c r="D20" s="864">
        <v>0</v>
      </c>
      <c r="E20" s="907">
        <v>0</v>
      </c>
      <c r="F20" s="907">
        <v>0</v>
      </c>
      <c r="G20" s="907">
        <v>0</v>
      </c>
      <c r="H20" s="907">
        <v>34.654504000000003</v>
      </c>
      <c r="I20" s="770">
        <v>0</v>
      </c>
      <c r="J20" s="768">
        <v>0</v>
      </c>
      <c r="K20" s="768">
        <v>0</v>
      </c>
      <c r="L20" s="768">
        <v>0</v>
      </c>
      <c r="M20" s="768">
        <v>0</v>
      </c>
      <c r="N20" s="768">
        <v>0</v>
      </c>
      <c r="O20" s="768">
        <v>0</v>
      </c>
      <c r="P20" s="768">
        <v>0</v>
      </c>
      <c r="Q20" s="768">
        <v>0.394424</v>
      </c>
      <c r="R20" s="768">
        <v>0.394424</v>
      </c>
      <c r="S20" s="768">
        <v>0.394424</v>
      </c>
      <c r="T20" s="769">
        <v>34.654504000000003</v>
      </c>
      <c r="U20" s="606" t="s">
        <v>944</v>
      </c>
      <c r="V20" s="1023"/>
      <c r="W20" s="1023"/>
      <c r="X20" s="1023"/>
      <c r="Y20" s="1023"/>
    </row>
    <row r="21" spans="2:28" s="511" customFormat="1" ht="28.5" customHeight="1" x14ac:dyDescent="0.2">
      <c r="B21" s="453" t="s">
        <v>939</v>
      </c>
      <c r="C21" s="860">
        <v>267.3406023</v>
      </c>
      <c r="D21" s="860">
        <v>375.56580264000002</v>
      </c>
      <c r="E21" s="903">
        <v>623.48423848000004</v>
      </c>
      <c r="F21" s="903">
        <v>898.07419768000011</v>
      </c>
      <c r="G21" s="903">
        <v>1110.77496032</v>
      </c>
      <c r="H21" s="903">
        <v>1430.9229284709998</v>
      </c>
      <c r="I21" s="773">
        <v>1140.06450509</v>
      </c>
      <c r="J21" s="771">
        <v>1330.55710632</v>
      </c>
      <c r="K21" s="771">
        <v>1129.5141307199999</v>
      </c>
      <c r="L21" s="771">
        <v>1140.5830221000001</v>
      </c>
      <c r="M21" s="771">
        <v>2268.19024674</v>
      </c>
      <c r="N21" s="771">
        <v>1255.3967913500001</v>
      </c>
      <c r="O21" s="771">
        <v>1356.7030386199999</v>
      </c>
      <c r="P21" s="771">
        <v>1318.5459942800001</v>
      </c>
      <c r="Q21" s="771">
        <v>1433.7411327299999</v>
      </c>
      <c r="R21" s="771">
        <v>1614.09452618</v>
      </c>
      <c r="S21" s="771">
        <v>1483.2758474500001</v>
      </c>
      <c r="T21" s="772">
        <v>1430.9229284709998</v>
      </c>
      <c r="U21" s="604" t="s">
        <v>945</v>
      </c>
      <c r="V21" s="1023"/>
      <c r="W21" s="1023"/>
      <c r="X21" s="1023"/>
      <c r="Y21" s="1023"/>
    </row>
    <row r="22" spans="2:28" s="511" customFormat="1" ht="28.5" customHeight="1" x14ac:dyDescent="0.2">
      <c r="B22" s="975" t="s">
        <v>787</v>
      </c>
      <c r="C22" s="864">
        <v>26.362047140000001</v>
      </c>
      <c r="D22" s="864">
        <v>55.115731080000003</v>
      </c>
      <c r="E22" s="907">
        <v>55.378466230000008</v>
      </c>
      <c r="F22" s="907">
        <v>76.646595000000005</v>
      </c>
      <c r="G22" s="907">
        <v>159.84070286999997</v>
      </c>
      <c r="H22" s="907">
        <v>258.40157187</v>
      </c>
      <c r="I22" s="770">
        <v>171.88213689000003</v>
      </c>
      <c r="J22" s="768">
        <v>356.96984866999992</v>
      </c>
      <c r="K22" s="768">
        <v>149.85355332</v>
      </c>
      <c r="L22" s="768">
        <v>144.37540449999997</v>
      </c>
      <c r="M22" s="768">
        <v>1263.3755737399999</v>
      </c>
      <c r="N22" s="768">
        <v>240.55145155000002</v>
      </c>
      <c r="O22" s="768">
        <v>333.36554101999991</v>
      </c>
      <c r="P22" s="768">
        <v>291.77714252999994</v>
      </c>
      <c r="Q22" s="768">
        <v>324.67687127999994</v>
      </c>
      <c r="R22" s="768">
        <v>480.58027327999997</v>
      </c>
      <c r="S22" s="768">
        <v>332.43204224999999</v>
      </c>
      <c r="T22" s="769">
        <v>258.40157187</v>
      </c>
      <c r="U22" s="606" t="s">
        <v>1053</v>
      </c>
      <c r="V22" s="1023"/>
      <c r="W22" s="1023"/>
      <c r="X22" s="1023"/>
      <c r="Y22" s="1023"/>
    </row>
    <row r="23" spans="2:28" s="511" customFormat="1" ht="28.5" customHeight="1" x14ac:dyDescent="0.2">
      <c r="B23" s="975" t="s">
        <v>174</v>
      </c>
      <c r="C23" s="864">
        <v>240.97855516000001</v>
      </c>
      <c r="D23" s="864">
        <v>320.45007156000003</v>
      </c>
      <c r="E23" s="907">
        <v>568.10577225000009</v>
      </c>
      <c r="F23" s="907">
        <v>821.42760268000006</v>
      </c>
      <c r="G23" s="907">
        <v>950.9342574499999</v>
      </c>
      <c r="H23" s="907">
        <v>1172.5213566009998</v>
      </c>
      <c r="I23" s="770">
        <v>968.18236820000004</v>
      </c>
      <c r="J23" s="768">
        <v>973.58725765000008</v>
      </c>
      <c r="K23" s="768">
        <v>979.66057739999997</v>
      </c>
      <c r="L23" s="768">
        <v>996.20761760000005</v>
      </c>
      <c r="M23" s="768">
        <v>1004.8146730000001</v>
      </c>
      <c r="N23" s="768">
        <v>1014.8453397999999</v>
      </c>
      <c r="O23" s="768">
        <v>1023.3374976</v>
      </c>
      <c r="P23" s="768">
        <v>1026.7688517500001</v>
      </c>
      <c r="Q23" s="768">
        <v>1109.06426145</v>
      </c>
      <c r="R23" s="768">
        <v>1133.5142529</v>
      </c>
      <c r="S23" s="768">
        <v>1150.8438052000001</v>
      </c>
      <c r="T23" s="769">
        <v>1172.5213566009998</v>
      </c>
      <c r="U23" s="606" t="s">
        <v>946</v>
      </c>
      <c r="V23" s="1023"/>
      <c r="W23" s="1023"/>
      <c r="X23" s="1023"/>
      <c r="Y23" s="1023"/>
    </row>
    <row r="24" spans="2:28" s="511" customFormat="1" ht="28.5" customHeight="1" x14ac:dyDescent="0.2">
      <c r="B24" s="889" t="s">
        <v>921</v>
      </c>
      <c r="C24" s="864">
        <v>240.97855516000001</v>
      </c>
      <c r="D24" s="864">
        <v>320.45007156000003</v>
      </c>
      <c r="E24" s="907">
        <v>568.10577225000009</v>
      </c>
      <c r="F24" s="907">
        <v>821.42760268000006</v>
      </c>
      <c r="G24" s="907">
        <v>950.9342574499999</v>
      </c>
      <c r="H24" s="907">
        <v>1172.5213566009998</v>
      </c>
      <c r="I24" s="770">
        <v>968.18236820000004</v>
      </c>
      <c r="J24" s="768">
        <v>973.58725765000008</v>
      </c>
      <c r="K24" s="768">
        <v>979.66057739999997</v>
      </c>
      <c r="L24" s="768">
        <v>996.20761760000005</v>
      </c>
      <c r="M24" s="768">
        <v>1004.8146730000001</v>
      </c>
      <c r="N24" s="768">
        <v>1014.8453397999999</v>
      </c>
      <c r="O24" s="768">
        <v>1023.3374976</v>
      </c>
      <c r="P24" s="768">
        <v>1026.7688517500001</v>
      </c>
      <c r="Q24" s="768">
        <v>1109.06426145</v>
      </c>
      <c r="R24" s="768">
        <v>1133.5142529</v>
      </c>
      <c r="S24" s="768">
        <v>1150.8438052000001</v>
      </c>
      <c r="T24" s="769">
        <v>1172.5213566009998</v>
      </c>
      <c r="U24" s="892" t="s">
        <v>172</v>
      </c>
      <c r="V24" s="1023"/>
      <c r="W24" s="1023"/>
      <c r="X24" s="1023"/>
      <c r="Y24" s="1023"/>
    </row>
    <row r="25" spans="2:28" s="511" customFormat="1" ht="28.5" customHeight="1" x14ac:dyDescent="0.2">
      <c r="B25" s="889" t="s">
        <v>882</v>
      </c>
      <c r="C25" s="864">
        <v>0</v>
      </c>
      <c r="D25" s="864">
        <v>0</v>
      </c>
      <c r="E25" s="907">
        <v>0</v>
      </c>
      <c r="F25" s="907">
        <v>0</v>
      </c>
      <c r="G25" s="907">
        <v>0</v>
      </c>
      <c r="H25" s="907">
        <v>0</v>
      </c>
      <c r="I25" s="770">
        <v>0</v>
      </c>
      <c r="J25" s="768">
        <v>0</v>
      </c>
      <c r="K25" s="768">
        <v>0</v>
      </c>
      <c r="L25" s="768">
        <v>0</v>
      </c>
      <c r="M25" s="768">
        <v>0</v>
      </c>
      <c r="N25" s="768">
        <v>0</v>
      </c>
      <c r="O25" s="768">
        <v>0</v>
      </c>
      <c r="P25" s="768">
        <v>0</v>
      </c>
      <c r="Q25" s="768">
        <v>0</v>
      </c>
      <c r="R25" s="768">
        <v>0</v>
      </c>
      <c r="S25" s="768">
        <v>0</v>
      </c>
      <c r="T25" s="769">
        <v>0</v>
      </c>
      <c r="U25" s="892" t="s">
        <v>795</v>
      </c>
      <c r="V25" s="1023"/>
      <c r="W25" s="1023"/>
      <c r="X25" s="1023"/>
      <c r="Y25" s="1023"/>
    </row>
    <row r="26" spans="2:28" s="511" customFormat="1" ht="28.5" customHeight="1" x14ac:dyDescent="0.2">
      <c r="B26" s="453" t="s">
        <v>157</v>
      </c>
      <c r="C26" s="860">
        <v>2071.008941133</v>
      </c>
      <c r="D26" s="860">
        <v>1603.388443581</v>
      </c>
      <c r="E26" s="903">
        <v>2577.4533140919998</v>
      </c>
      <c r="F26" s="903">
        <v>3590.8235610549996</v>
      </c>
      <c r="G26" s="903">
        <v>4384.2734360910008</v>
      </c>
      <c r="H26" s="903">
        <v>3449.1160878860014</v>
      </c>
      <c r="I26" s="773">
        <v>4049.2310969160003</v>
      </c>
      <c r="J26" s="771">
        <v>3621.8373660810003</v>
      </c>
      <c r="K26" s="771">
        <v>3852.6193188009997</v>
      </c>
      <c r="L26" s="771">
        <v>2424.191068568</v>
      </c>
      <c r="M26" s="771">
        <v>2139.7864771509999</v>
      </c>
      <c r="N26" s="771">
        <v>2054.1047509749997</v>
      </c>
      <c r="O26" s="771">
        <v>1806.6210290549998</v>
      </c>
      <c r="P26" s="771">
        <v>1925.7947968859999</v>
      </c>
      <c r="Q26" s="771">
        <v>3043.9948718739988</v>
      </c>
      <c r="R26" s="771">
        <v>3358.8834832779989</v>
      </c>
      <c r="S26" s="771">
        <v>3140.1114774449993</v>
      </c>
      <c r="T26" s="772">
        <v>3449.1160878860014</v>
      </c>
      <c r="U26" s="604" t="s">
        <v>178</v>
      </c>
      <c r="V26" s="1023"/>
      <c r="W26" s="1023"/>
      <c r="X26" s="1023"/>
      <c r="Y26" s="1023"/>
    </row>
    <row r="27" spans="2:28" s="1018" customFormat="1" ht="30.75" x14ac:dyDescent="0.2">
      <c r="B27" s="976"/>
      <c r="C27" s="860"/>
      <c r="D27" s="860"/>
      <c r="E27" s="903"/>
      <c r="F27" s="903"/>
      <c r="G27" s="903"/>
      <c r="H27" s="903"/>
      <c r="I27" s="773"/>
      <c r="J27" s="771"/>
      <c r="K27" s="771"/>
      <c r="L27" s="771"/>
      <c r="M27" s="771"/>
      <c r="N27" s="771"/>
      <c r="O27" s="771"/>
      <c r="P27" s="771"/>
      <c r="Q27" s="771"/>
      <c r="R27" s="771"/>
      <c r="S27" s="771"/>
      <c r="T27" s="772"/>
      <c r="U27" s="978"/>
      <c r="V27" s="1023"/>
      <c r="W27" s="1023"/>
      <c r="X27" s="1023"/>
      <c r="Y27" s="1023"/>
    </row>
    <row r="28" spans="2:28" s="1018" customFormat="1" ht="30.75" x14ac:dyDescent="0.2">
      <c r="B28" s="887"/>
      <c r="C28" s="1627"/>
      <c r="D28" s="1627"/>
      <c r="E28" s="1623"/>
      <c r="F28" s="1623"/>
      <c r="G28" s="1623"/>
      <c r="H28" s="1623"/>
      <c r="I28" s="1510"/>
      <c r="J28" s="1508"/>
      <c r="K28" s="1508"/>
      <c r="L28" s="1508"/>
      <c r="M28" s="1508"/>
      <c r="N28" s="1508"/>
      <c r="O28" s="1508"/>
      <c r="P28" s="1508"/>
      <c r="Q28" s="1508"/>
      <c r="R28" s="1508"/>
      <c r="S28" s="1508"/>
      <c r="T28" s="1509"/>
      <c r="U28" s="890"/>
      <c r="V28" s="1023"/>
      <c r="W28" s="1023"/>
      <c r="X28" s="1023"/>
      <c r="Y28" s="1023"/>
    </row>
    <row r="29" spans="2:28" s="1018" customFormat="1" ht="30.75" x14ac:dyDescent="0.2">
      <c r="B29" s="453" t="s">
        <v>880</v>
      </c>
      <c r="C29" s="860">
        <v>3505.3013924784746</v>
      </c>
      <c r="D29" s="860">
        <v>4057.3341153580004</v>
      </c>
      <c r="E29" s="903">
        <v>6059.5252123749142</v>
      </c>
      <c r="F29" s="903">
        <v>8691.8104422853012</v>
      </c>
      <c r="G29" s="903">
        <v>12120.822058872844</v>
      </c>
      <c r="H29" s="903">
        <v>17757.772550353497</v>
      </c>
      <c r="I29" s="773">
        <v>12524.83191068895</v>
      </c>
      <c r="J29" s="771">
        <v>12741.538331992946</v>
      </c>
      <c r="K29" s="771">
        <v>12916.161914950395</v>
      </c>
      <c r="L29" s="771">
        <v>12334.54746216441</v>
      </c>
      <c r="M29" s="771">
        <v>13771.936361233209</v>
      </c>
      <c r="N29" s="771">
        <v>13291.900655814501</v>
      </c>
      <c r="O29" s="771">
        <v>13807.212238676399</v>
      </c>
      <c r="P29" s="771">
        <v>14381.378012006564</v>
      </c>
      <c r="Q29" s="771">
        <v>16249.10720345747</v>
      </c>
      <c r="R29" s="771">
        <v>16967.560813861171</v>
      </c>
      <c r="S29" s="771">
        <v>17457.579381182702</v>
      </c>
      <c r="T29" s="772">
        <v>17757.772550353497</v>
      </c>
      <c r="U29" s="604" t="s">
        <v>384</v>
      </c>
      <c r="V29" s="1023"/>
      <c r="W29" s="1023"/>
      <c r="X29" s="1023"/>
      <c r="Y29" s="1023"/>
    </row>
    <row r="30" spans="2:28" s="1018" customFormat="1" ht="30.75" x14ac:dyDescent="0.2">
      <c r="B30" s="888"/>
      <c r="C30" s="868"/>
      <c r="D30" s="868"/>
      <c r="E30" s="1624"/>
      <c r="F30" s="1624"/>
      <c r="G30" s="1624"/>
      <c r="H30" s="1624"/>
      <c r="I30" s="869"/>
      <c r="J30" s="870"/>
      <c r="K30" s="870"/>
      <c r="L30" s="870"/>
      <c r="M30" s="870"/>
      <c r="N30" s="870"/>
      <c r="O30" s="870"/>
      <c r="P30" s="870"/>
      <c r="Q30" s="870"/>
      <c r="R30" s="870"/>
      <c r="S30" s="870"/>
      <c r="T30" s="871"/>
      <c r="U30" s="891"/>
      <c r="V30" s="1023"/>
      <c r="W30" s="1023"/>
      <c r="X30" s="1023"/>
      <c r="Y30" s="1023"/>
    </row>
    <row r="31" spans="2:28" s="966" customFormat="1" ht="30.75" x14ac:dyDescent="0.2">
      <c r="B31" s="453"/>
      <c r="C31" s="864"/>
      <c r="D31" s="864"/>
      <c r="E31" s="907"/>
      <c r="F31" s="907"/>
      <c r="G31" s="907"/>
      <c r="H31" s="907"/>
      <c r="I31" s="770"/>
      <c r="J31" s="768"/>
      <c r="K31" s="768"/>
      <c r="L31" s="768"/>
      <c r="M31" s="768"/>
      <c r="N31" s="768"/>
      <c r="O31" s="768"/>
      <c r="P31" s="768"/>
      <c r="Q31" s="768"/>
      <c r="R31" s="768"/>
      <c r="S31" s="768"/>
      <c r="T31" s="769"/>
      <c r="U31" s="604"/>
      <c r="V31" s="1023"/>
      <c r="W31" s="1023"/>
      <c r="X31" s="1023"/>
      <c r="Y31" s="1023"/>
      <c r="Z31" s="991"/>
      <c r="AA31" s="991"/>
      <c r="AB31" s="991"/>
    </row>
    <row r="32" spans="2:28" s="1018" customFormat="1" ht="30.75" x14ac:dyDescent="0.2">
      <c r="B32" s="454" t="s">
        <v>881</v>
      </c>
      <c r="C32" s="860"/>
      <c r="D32" s="860"/>
      <c r="E32" s="903"/>
      <c r="F32" s="903"/>
      <c r="G32" s="903"/>
      <c r="H32" s="903"/>
      <c r="I32" s="773"/>
      <c r="J32" s="771"/>
      <c r="K32" s="771"/>
      <c r="L32" s="771"/>
      <c r="M32" s="771"/>
      <c r="N32" s="771"/>
      <c r="O32" s="771"/>
      <c r="P32" s="771"/>
      <c r="Q32" s="771"/>
      <c r="R32" s="771"/>
      <c r="S32" s="771"/>
      <c r="T32" s="772"/>
      <c r="U32" s="378" t="s">
        <v>385</v>
      </c>
      <c r="V32" s="1023"/>
      <c r="W32" s="1023"/>
      <c r="X32" s="1023"/>
      <c r="Y32" s="1023"/>
    </row>
    <row r="33" spans="2:28" s="966" customFormat="1" ht="14.25" customHeight="1" x14ac:dyDescent="0.2">
      <c r="B33" s="976"/>
      <c r="C33" s="864"/>
      <c r="D33" s="864"/>
      <c r="E33" s="907"/>
      <c r="F33" s="907"/>
      <c r="G33" s="907"/>
      <c r="H33" s="907"/>
      <c r="I33" s="770"/>
      <c r="J33" s="768"/>
      <c r="K33" s="768"/>
      <c r="L33" s="768"/>
      <c r="M33" s="768"/>
      <c r="N33" s="768"/>
      <c r="O33" s="768"/>
      <c r="P33" s="768"/>
      <c r="Q33" s="768"/>
      <c r="R33" s="768"/>
      <c r="S33" s="768"/>
      <c r="T33" s="769"/>
      <c r="U33" s="978"/>
      <c r="V33" s="1023"/>
      <c r="W33" s="1023"/>
      <c r="X33" s="1023"/>
      <c r="Y33" s="1023"/>
      <c r="Z33" s="991"/>
      <c r="AA33" s="991"/>
      <c r="AB33" s="991"/>
    </row>
    <row r="34" spans="2:28" s="1018" customFormat="1" ht="26.25" customHeight="1" x14ac:dyDescent="0.2">
      <c r="B34" s="453" t="s">
        <v>856</v>
      </c>
      <c r="C34" s="860">
        <v>278.74099999999999</v>
      </c>
      <c r="D34" s="860">
        <v>384.01465482400005</v>
      </c>
      <c r="E34" s="903">
        <v>927.749355928</v>
      </c>
      <c r="F34" s="903">
        <v>742.16124535400002</v>
      </c>
      <c r="G34" s="903">
        <v>1516.6567102069998</v>
      </c>
      <c r="H34" s="903">
        <v>1641.4168637699981</v>
      </c>
      <c r="I34" s="773">
        <v>1351.9570410469998</v>
      </c>
      <c r="J34" s="771">
        <v>1361.8996796459999</v>
      </c>
      <c r="K34" s="771">
        <v>1262.5014757539998</v>
      </c>
      <c r="L34" s="771">
        <v>1325.3864825129999</v>
      </c>
      <c r="M34" s="771">
        <v>2243.40767147</v>
      </c>
      <c r="N34" s="771">
        <v>1346.3597780789999</v>
      </c>
      <c r="O34" s="771">
        <v>1399.1498504599997</v>
      </c>
      <c r="P34" s="771">
        <v>1526.8066476469987</v>
      </c>
      <c r="Q34" s="771">
        <v>1975.4003228959957</v>
      </c>
      <c r="R34" s="771">
        <v>2172.4453147000013</v>
      </c>
      <c r="S34" s="771">
        <v>2018.8582371680091</v>
      </c>
      <c r="T34" s="772">
        <v>1641.4168637699981</v>
      </c>
      <c r="U34" s="604" t="s">
        <v>788</v>
      </c>
      <c r="V34" s="1023"/>
      <c r="W34" s="1023"/>
      <c r="X34" s="1023"/>
      <c r="Y34" s="1023"/>
    </row>
    <row r="35" spans="2:28" s="1018" customFormat="1" ht="26.25" customHeight="1" x14ac:dyDescent="0.2">
      <c r="B35" s="605" t="s">
        <v>934</v>
      </c>
      <c r="C35" s="864">
        <v>0</v>
      </c>
      <c r="D35" s="864">
        <v>0</v>
      </c>
      <c r="E35" s="907">
        <v>0</v>
      </c>
      <c r="F35" s="907">
        <v>0</v>
      </c>
      <c r="G35" s="907">
        <v>0</v>
      </c>
      <c r="H35" s="907">
        <v>0</v>
      </c>
      <c r="I35" s="770">
        <v>0</v>
      </c>
      <c r="J35" s="768">
        <v>0</v>
      </c>
      <c r="K35" s="768">
        <v>0</v>
      </c>
      <c r="L35" s="768">
        <v>0</v>
      </c>
      <c r="M35" s="768">
        <v>0</v>
      </c>
      <c r="N35" s="768">
        <v>0</v>
      </c>
      <c r="O35" s="768">
        <v>0</v>
      </c>
      <c r="P35" s="768">
        <v>0</v>
      </c>
      <c r="Q35" s="768">
        <v>0</v>
      </c>
      <c r="R35" s="768">
        <v>0</v>
      </c>
      <c r="S35" s="768">
        <v>0</v>
      </c>
      <c r="T35" s="769">
        <v>0</v>
      </c>
      <c r="U35" s="606" t="s">
        <v>1186</v>
      </c>
      <c r="V35" s="1023"/>
      <c r="W35" s="1023"/>
      <c r="X35" s="1023"/>
      <c r="Y35" s="1023"/>
    </row>
    <row r="36" spans="2:28" s="511" customFormat="1" ht="27.75" customHeight="1" x14ac:dyDescent="0.2">
      <c r="B36" s="605" t="s">
        <v>953</v>
      </c>
      <c r="C36" s="864">
        <v>0</v>
      </c>
      <c r="D36" s="864">
        <v>0</v>
      </c>
      <c r="E36" s="907">
        <v>0</v>
      </c>
      <c r="F36" s="907">
        <v>0</v>
      </c>
      <c r="G36" s="907">
        <v>0</v>
      </c>
      <c r="H36" s="907">
        <v>0</v>
      </c>
      <c r="I36" s="770">
        <v>0</v>
      </c>
      <c r="J36" s="768">
        <v>0</v>
      </c>
      <c r="K36" s="768">
        <v>0</v>
      </c>
      <c r="L36" s="768">
        <v>0</v>
      </c>
      <c r="M36" s="768">
        <v>0</v>
      </c>
      <c r="N36" s="768">
        <v>0</v>
      </c>
      <c r="O36" s="768">
        <v>0</v>
      </c>
      <c r="P36" s="768">
        <v>0</v>
      </c>
      <c r="Q36" s="768">
        <v>0</v>
      </c>
      <c r="R36" s="768">
        <v>0</v>
      </c>
      <c r="S36" s="768">
        <v>0</v>
      </c>
      <c r="T36" s="769">
        <v>0</v>
      </c>
      <c r="U36" s="606" t="s">
        <v>1269</v>
      </c>
      <c r="V36" s="1023"/>
      <c r="W36" s="1023"/>
      <c r="X36" s="1023"/>
      <c r="Y36" s="1023"/>
    </row>
    <row r="37" spans="2:28" s="511" customFormat="1" ht="26.25" customHeight="1" x14ac:dyDescent="0.2">
      <c r="B37" s="605" t="s">
        <v>954</v>
      </c>
      <c r="C37" s="864">
        <v>278.74099999999999</v>
      </c>
      <c r="D37" s="864">
        <v>384.01465482400005</v>
      </c>
      <c r="E37" s="907">
        <v>927.749355928</v>
      </c>
      <c r="F37" s="907">
        <v>742.16124535400002</v>
      </c>
      <c r="G37" s="907">
        <v>1516.6567102069998</v>
      </c>
      <c r="H37" s="907">
        <v>1641.4168637699981</v>
      </c>
      <c r="I37" s="770">
        <v>1351.9570410469998</v>
      </c>
      <c r="J37" s="768">
        <v>1361.8996796459999</v>
      </c>
      <c r="K37" s="768">
        <v>1262.5014757539998</v>
      </c>
      <c r="L37" s="768">
        <v>1325.3864825129999</v>
      </c>
      <c r="M37" s="768">
        <v>2243.40767147</v>
      </c>
      <c r="N37" s="768">
        <v>1346.3597780789999</v>
      </c>
      <c r="O37" s="768">
        <v>1399.1498504599997</v>
      </c>
      <c r="P37" s="768">
        <v>1526.8066476469987</v>
      </c>
      <c r="Q37" s="768">
        <v>1975.4003228959957</v>
      </c>
      <c r="R37" s="768">
        <v>2172.4453147000013</v>
      </c>
      <c r="S37" s="768">
        <v>2018.8582371680091</v>
      </c>
      <c r="T37" s="769">
        <v>1641.4168637699981</v>
      </c>
      <c r="U37" s="606" t="s">
        <v>1187</v>
      </c>
      <c r="V37" s="1023"/>
      <c r="W37" s="1023"/>
      <c r="X37" s="1023"/>
      <c r="Y37" s="1023"/>
    </row>
    <row r="38" spans="2:28" s="511" customFormat="1" ht="26.25" customHeight="1" x14ac:dyDescent="0.2">
      <c r="B38" s="605" t="s">
        <v>935</v>
      </c>
      <c r="C38" s="864">
        <v>0</v>
      </c>
      <c r="D38" s="864">
        <v>0</v>
      </c>
      <c r="E38" s="907">
        <v>0</v>
      </c>
      <c r="F38" s="907">
        <v>0</v>
      </c>
      <c r="G38" s="907">
        <v>0</v>
      </c>
      <c r="H38" s="907">
        <v>0</v>
      </c>
      <c r="I38" s="770">
        <v>0</v>
      </c>
      <c r="J38" s="768">
        <v>0</v>
      </c>
      <c r="K38" s="768">
        <v>0</v>
      </c>
      <c r="L38" s="768">
        <v>0</v>
      </c>
      <c r="M38" s="768">
        <v>0</v>
      </c>
      <c r="N38" s="768">
        <v>0</v>
      </c>
      <c r="O38" s="768">
        <v>0</v>
      </c>
      <c r="P38" s="768">
        <v>0</v>
      </c>
      <c r="Q38" s="768">
        <v>0</v>
      </c>
      <c r="R38" s="768">
        <v>0</v>
      </c>
      <c r="S38" s="768">
        <v>0</v>
      </c>
      <c r="T38" s="769">
        <v>0</v>
      </c>
      <c r="U38" s="606" t="s">
        <v>1039</v>
      </c>
      <c r="V38" s="1023"/>
      <c r="W38" s="1023"/>
      <c r="X38" s="1023"/>
      <c r="Y38" s="1023"/>
    </row>
    <row r="39" spans="2:28" s="966" customFormat="1" ht="9" customHeight="1" x14ac:dyDescent="0.2">
      <c r="B39" s="976"/>
      <c r="C39" s="864"/>
      <c r="D39" s="864"/>
      <c r="E39" s="907"/>
      <c r="F39" s="907"/>
      <c r="G39" s="907"/>
      <c r="H39" s="907"/>
      <c r="I39" s="770"/>
      <c r="J39" s="768"/>
      <c r="K39" s="768"/>
      <c r="L39" s="768"/>
      <c r="M39" s="768"/>
      <c r="N39" s="768"/>
      <c r="O39" s="768"/>
      <c r="P39" s="768"/>
      <c r="Q39" s="768"/>
      <c r="R39" s="768"/>
      <c r="S39" s="768"/>
      <c r="T39" s="769"/>
      <c r="U39" s="978"/>
      <c r="V39" s="1023"/>
      <c r="W39" s="1023"/>
      <c r="X39" s="1023"/>
      <c r="Y39" s="1023"/>
      <c r="Z39" s="991"/>
      <c r="AA39" s="991"/>
      <c r="AB39" s="991"/>
    </row>
    <row r="40" spans="2:28" s="1018" customFormat="1" ht="26.25" customHeight="1" x14ac:dyDescent="0.2">
      <c r="B40" s="453" t="s">
        <v>955</v>
      </c>
      <c r="C40" s="860">
        <v>465.07600000000002</v>
      </c>
      <c r="D40" s="860">
        <v>500.96527873600002</v>
      </c>
      <c r="E40" s="903">
        <v>601.66195566099998</v>
      </c>
      <c r="F40" s="903">
        <v>1016.783728764</v>
      </c>
      <c r="G40" s="903">
        <v>1529.181860486</v>
      </c>
      <c r="H40" s="903">
        <v>2119.4455491979847</v>
      </c>
      <c r="I40" s="773">
        <v>1500.9683807490001</v>
      </c>
      <c r="J40" s="771">
        <v>1510.7831145880002</v>
      </c>
      <c r="K40" s="771">
        <v>1494.0036928980001</v>
      </c>
      <c r="L40" s="771">
        <v>1508.750280669999</v>
      </c>
      <c r="M40" s="771">
        <v>1518.6456983899197</v>
      </c>
      <c r="N40" s="771">
        <v>1586.4940104280697</v>
      </c>
      <c r="O40" s="771">
        <v>1650.0092271300668</v>
      </c>
      <c r="P40" s="771">
        <v>1712.8537736570222</v>
      </c>
      <c r="Q40" s="771">
        <v>1952.5829492670293</v>
      </c>
      <c r="R40" s="771">
        <v>1975.7471849000356</v>
      </c>
      <c r="S40" s="771">
        <v>1969.079231459031</v>
      </c>
      <c r="T40" s="772">
        <v>2119.4455491979847</v>
      </c>
      <c r="U40" s="604" t="s">
        <v>826</v>
      </c>
      <c r="V40" s="1023"/>
      <c r="W40" s="1023"/>
      <c r="X40" s="1023"/>
      <c r="Y40" s="1023"/>
    </row>
    <row r="41" spans="2:28" s="966" customFormat="1" ht="9" customHeight="1" x14ac:dyDescent="0.2">
      <c r="B41" s="976"/>
      <c r="C41" s="864"/>
      <c r="D41" s="864"/>
      <c r="E41" s="907"/>
      <c r="F41" s="907"/>
      <c r="G41" s="907"/>
      <c r="H41" s="907"/>
      <c r="I41" s="770"/>
      <c r="J41" s="768"/>
      <c r="K41" s="768"/>
      <c r="L41" s="768"/>
      <c r="M41" s="768"/>
      <c r="N41" s="768"/>
      <c r="O41" s="768"/>
      <c r="P41" s="768"/>
      <c r="Q41" s="768"/>
      <c r="R41" s="768"/>
      <c r="S41" s="768"/>
      <c r="T41" s="769"/>
      <c r="U41" s="978"/>
      <c r="V41" s="1023"/>
      <c r="W41" s="1023"/>
      <c r="X41" s="1023"/>
      <c r="Y41" s="1023"/>
      <c r="Z41" s="991"/>
      <c r="AA41" s="991"/>
      <c r="AB41" s="991"/>
    </row>
    <row r="42" spans="2:28" s="1018" customFormat="1" ht="26.25" customHeight="1" x14ac:dyDescent="0.2">
      <c r="B42" s="453" t="s">
        <v>13</v>
      </c>
      <c r="C42" s="860">
        <v>505.524</v>
      </c>
      <c r="D42" s="860">
        <v>728.66600507199996</v>
      </c>
      <c r="E42" s="903">
        <v>1170.391203553</v>
      </c>
      <c r="F42" s="903">
        <v>2643.5862887160001</v>
      </c>
      <c r="G42" s="903">
        <v>4552.4750272209949</v>
      </c>
      <c r="H42" s="903">
        <v>7897.9881547740097</v>
      </c>
      <c r="I42" s="773">
        <v>4774.784143713995</v>
      </c>
      <c r="J42" s="771">
        <v>4889.5144935109956</v>
      </c>
      <c r="K42" s="771">
        <v>5089.3866331519948</v>
      </c>
      <c r="L42" s="771">
        <v>4283.5271798789981</v>
      </c>
      <c r="M42" s="771">
        <v>4651.8354712889941</v>
      </c>
      <c r="N42" s="771">
        <v>4969.9572717499941</v>
      </c>
      <c r="O42" s="771">
        <v>5314.0782810159981</v>
      </c>
      <c r="P42" s="771">
        <v>5585.2624542280009</v>
      </c>
      <c r="Q42" s="771">
        <v>6604.1260626260046</v>
      </c>
      <c r="R42" s="771">
        <v>6984.0687458460043</v>
      </c>
      <c r="S42" s="771">
        <v>7450.4708025970149</v>
      </c>
      <c r="T42" s="772">
        <v>7897.9881547740097</v>
      </c>
      <c r="U42" s="604" t="s">
        <v>825</v>
      </c>
      <c r="V42" s="1023"/>
      <c r="W42" s="1023"/>
      <c r="X42" s="1023"/>
      <c r="Y42" s="1023"/>
    </row>
    <row r="43" spans="2:28" s="1018" customFormat="1" ht="26.25" customHeight="1" x14ac:dyDescent="0.2">
      <c r="B43" s="605" t="s">
        <v>934</v>
      </c>
      <c r="C43" s="864">
        <v>0</v>
      </c>
      <c r="D43" s="864">
        <v>0</v>
      </c>
      <c r="E43" s="907">
        <v>0</v>
      </c>
      <c r="F43" s="907">
        <v>0</v>
      </c>
      <c r="G43" s="907">
        <v>0</v>
      </c>
      <c r="H43" s="907">
        <v>0</v>
      </c>
      <c r="I43" s="770">
        <v>0</v>
      </c>
      <c r="J43" s="768">
        <v>0</v>
      </c>
      <c r="K43" s="768">
        <v>0</v>
      </c>
      <c r="L43" s="768">
        <v>0</v>
      </c>
      <c r="M43" s="768">
        <v>0</v>
      </c>
      <c r="N43" s="768">
        <v>0</v>
      </c>
      <c r="O43" s="768">
        <v>0</v>
      </c>
      <c r="P43" s="768">
        <v>0</v>
      </c>
      <c r="Q43" s="768">
        <v>0</v>
      </c>
      <c r="R43" s="768">
        <v>0</v>
      </c>
      <c r="S43" s="768">
        <v>0</v>
      </c>
      <c r="T43" s="769">
        <v>0</v>
      </c>
      <c r="U43" s="606" t="s">
        <v>1186</v>
      </c>
      <c r="V43" s="1023"/>
      <c r="W43" s="1023"/>
      <c r="X43" s="1023"/>
      <c r="Y43" s="1023"/>
    </row>
    <row r="44" spans="2:28" s="1018" customFormat="1" ht="26.25" customHeight="1" x14ac:dyDescent="0.2">
      <c r="B44" s="605" t="s">
        <v>953</v>
      </c>
      <c r="C44" s="864">
        <v>0</v>
      </c>
      <c r="D44" s="864">
        <v>0</v>
      </c>
      <c r="E44" s="907">
        <v>0</v>
      </c>
      <c r="F44" s="907">
        <v>0</v>
      </c>
      <c r="G44" s="907">
        <v>0</v>
      </c>
      <c r="H44" s="907">
        <v>0</v>
      </c>
      <c r="I44" s="770">
        <v>0</v>
      </c>
      <c r="J44" s="768">
        <v>0</v>
      </c>
      <c r="K44" s="768">
        <v>0</v>
      </c>
      <c r="L44" s="768">
        <v>0</v>
      </c>
      <c r="M44" s="768">
        <v>0</v>
      </c>
      <c r="N44" s="768">
        <v>0</v>
      </c>
      <c r="O44" s="768">
        <v>0</v>
      </c>
      <c r="P44" s="768">
        <v>0</v>
      </c>
      <c r="Q44" s="768">
        <v>0</v>
      </c>
      <c r="R44" s="768">
        <v>0</v>
      </c>
      <c r="S44" s="768">
        <v>0</v>
      </c>
      <c r="T44" s="769">
        <v>0</v>
      </c>
      <c r="U44" s="606" t="s">
        <v>1269</v>
      </c>
      <c r="V44" s="1023"/>
      <c r="W44" s="1023"/>
      <c r="X44" s="1023"/>
      <c r="Y44" s="1023"/>
    </row>
    <row r="45" spans="2:28" s="1018" customFormat="1" ht="26.25" customHeight="1" x14ac:dyDescent="0.2">
      <c r="B45" s="605" t="s">
        <v>954</v>
      </c>
      <c r="C45" s="864">
        <v>505.524</v>
      </c>
      <c r="D45" s="864">
        <v>728.66600507199996</v>
      </c>
      <c r="E45" s="907">
        <v>1170.391203553</v>
      </c>
      <c r="F45" s="907">
        <v>2643.5862887160001</v>
      </c>
      <c r="G45" s="907">
        <v>4552.4750272209949</v>
      </c>
      <c r="H45" s="907">
        <v>7849.4532981740094</v>
      </c>
      <c r="I45" s="770">
        <v>4774.784143713995</v>
      </c>
      <c r="J45" s="768">
        <v>4889.5144935109956</v>
      </c>
      <c r="K45" s="768">
        <v>5089.3866331519948</v>
      </c>
      <c r="L45" s="768">
        <v>4283.5271798789981</v>
      </c>
      <c r="M45" s="768">
        <v>4651.8354712889941</v>
      </c>
      <c r="N45" s="768">
        <v>4969.9572717499941</v>
      </c>
      <c r="O45" s="768">
        <v>5268.4093793159982</v>
      </c>
      <c r="P45" s="768">
        <v>5539.1048075280005</v>
      </c>
      <c r="Q45" s="768">
        <v>6557.4796459260042</v>
      </c>
      <c r="R45" s="768">
        <v>6934.7752988460043</v>
      </c>
      <c r="S45" s="768">
        <v>7400.7667809970153</v>
      </c>
      <c r="T45" s="769">
        <v>7849.4532981740094</v>
      </c>
      <c r="U45" s="606" t="s">
        <v>1187</v>
      </c>
      <c r="V45" s="1023"/>
      <c r="W45" s="1023"/>
      <c r="X45" s="1023"/>
      <c r="Y45" s="1023"/>
    </row>
    <row r="46" spans="2:28" s="1018" customFormat="1" ht="26.25" customHeight="1" x14ac:dyDescent="0.2">
      <c r="B46" s="605" t="s">
        <v>935</v>
      </c>
      <c r="C46" s="864">
        <v>0</v>
      </c>
      <c r="D46" s="864">
        <v>0</v>
      </c>
      <c r="E46" s="907">
        <v>0</v>
      </c>
      <c r="F46" s="907">
        <v>0</v>
      </c>
      <c r="G46" s="907">
        <v>0</v>
      </c>
      <c r="H46" s="907">
        <v>48.534856599999998</v>
      </c>
      <c r="I46" s="770">
        <v>0</v>
      </c>
      <c r="J46" s="768">
        <v>0</v>
      </c>
      <c r="K46" s="768">
        <v>0</v>
      </c>
      <c r="L46" s="768">
        <v>0</v>
      </c>
      <c r="M46" s="768">
        <v>0</v>
      </c>
      <c r="N46" s="768">
        <v>0</v>
      </c>
      <c r="O46" s="768">
        <v>45.668901699999999</v>
      </c>
      <c r="P46" s="768">
        <v>46.157646700000001</v>
      </c>
      <c r="Q46" s="768">
        <v>46.646416700000003</v>
      </c>
      <c r="R46" s="768">
        <v>49.293447</v>
      </c>
      <c r="S46" s="768">
        <v>49.704021599999997</v>
      </c>
      <c r="T46" s="769">
        <v>48.534856599999998</v>
      </c>
      <c r="U46" s="606" t="s">
        <v>1039</v>
      </c>
      <c r="V46" s="1023"/>
      <c r="W46" s="1023"/>
      <c r="X46" s="1023"/>
      <c r="Y46" s="1023"/>
    </row>
    <row r="47" spans="2:28" s="966" customFormat="1" ht="9" customHeight="1" x14ac:dyDescent="0.2">
      <c r="B47" s="976"/>
      <c r="C47" s="864"/>
      <c r="D47" s="864"/>
      <c r="E47" s="907"/>
      <c r="F47" s="907"/>
      <c r="G47" s="907"/>
      <c r="H47" s="907"/>
      <c r="I47" s="770"/>
      <c r="J47" s="768"/>
      <c r="K47" s="768"/>
      <c r="L47" s="768"/>
      <c r="M47" s="768"/>
      <c r="N47" s="768"/>
      <c r="O47" s="768"/>
      <c r="P47" s="768"/>
      <c r="Q47" s="768"/>
      <c r="R47" s="768"/>
      <c r="S47" s="768"/>
      <c r="T47" s="769"/>
      <c r="U47" s="978"/>
      <c r="V47" s="1023"/>
      <c r="W47" s="1023"/>
      <c r="X47" s="1023"/>
      <c r="Y47" s="1023"/>
      <c r="Z47" s="991"/>
      <c r="AA47" s="991"/>
      <c r="AB47" s="991"/>
    </row>
    <row r="48" spans="2:28" s="1018" customFormat="1" ht="30.75" x14ac:dyDescent="0.2">
      <c r="B48" s="453" t="s">
        <v>1160</v>
      </c>
      <c r="C48" s="860">
        <v>0</v>
      </c>
      <c r="D48" s="860">
        <v>0</v>
      </c>
      <c r="E48" s="903">
        <v>0</v>
      </c>
      <c r="F48" s="903">
        <v>0</v>
      </c>
      <c r="G48" s="903">
        <v>0</v>
      </c>
      <c r="H48" s="903">
        <v>0</v>
      </c>
      <c r="I48" s="773">
        <v>0</v>
      </c>
      <c r="J48" s="771">
        <v>0</v>
      </c>
      <c r="K48" s="771">
        <v>0</v>
      </c>
      <c r="L48" s="771">
        <v>0</v>
      </c>
      <c r="M48" s="771">
        <v>0</v>
      </c>
      <c r="N48" s="771">
        <v>0</v>
      </c>
      <c r="O48" s="771">
        <v>0</v>
      </c>
      <c r="P48" s="771">
        <v>0</v>
      </c>
      <c r="Q48" s="771">
        <v>0</v>
      </c>
      <c r="R48" s="771">
        <v>0</v>
      </c>
      <c r="S48" s="771">
        <v>0</v>
      </c>
      <c r="T48" s="772">
        <v>0</v>
      </c>
      <c r="U48" s="604" t="s">
        <v>947</v>
      </c>
      <c r="V48" s="1023"/>
      <c r="W48" s="1023"/>
      <c r="X48" s="1023"/>
      <c r="Y48" s="1023"/>
    </row>
    <row r="49" spans="2:28" s="966" customFormat="1" ht="9" customHeight="1" x14ac:dyDescent="0.2">
      <c r="B49" s="453"/>
      <c r="C49" s="864"/>
      <c r="D49" s="864"/>
      <c r="E49" s="907"/>
      <c r="F49" s="907"/>
      <c r="G49" s="907"/>
      <c r="H49" s="907"/>
      <c r="I49" s="770"/>
      <c r="J49" s="768"/>
      <c r="K49" s="768"/>
      <c r="L49" s="768"/>
      <c r="M49" s="768"/>
      <c r="N49" s="768"/>
      <c r="O49" s="768"/>
      <c r="P49" s="768"/>
      <c r="Q49" s="768"/>
      <c r="R49" s="768"/>
      <c r="S49" s="768"/>
      <c r="T49" s="769"/>
      <c r="U49" s="604"/>
      <c r="V49" s="1023"/>
      <c r="W49" s="1023"/>
      <c r="X49" s="1023"/>
      <c r="Y49" s="1023"/>
      <c r="Z49" s="991"/>
      <c r="AA49" s="991"/>
      <c r="AB49" s="991"/>
    </row>
    <row r="50" spans="2:28" s="1018" customFormat="1" ht="30.75" x14ac:dyDescent="0.2">
      <c r="B50" s="453" t="s">
        <v>848</v>
      </c>
      <c r="C50" s="860">
        <v>0</v>
      </c>
      <c r="D50" s="860">
        <v>0</v>
      </c>
      <c r="E50" s="903">
        <v>0</v>
      </c>
      <c r="F50" s="903">
        <v>0</v>
      </c>
      <c r="G50" s="903">
        <v>0</v>
      </c>
      <c r="H50" s="903">
        <v>0</v>
      </c>
      <c r="I50" s="773">
        <v>0</v>
      </c>
      <c r="J50" s="771">
        <v>0</v>
      </c>
      <c r="K50" s="771">
        <v>0</v>
      </c>
      <c r="L50" s="771">
        <v>0</v>
      </c>
      <c r="M50" s="771">
        <v>0</v>
      </c>
      <c r="N50" s="771">
        <v>0</v>
      </c>
      <c r="O50" s="771">
        <v>0</v>
      </c>
      <c r="P50" s="771">
        <v>0</v>
      </c>
      <c r="Q50" s="771">
        <v>0</v>
      </c>
      <c r="R50" s="771">
        <v>0</v>
      </c>
      <c r="S50" s="771">
        <v>0</v>
      </c>
      <c r="T50" s="772">
        <v>0</v>
      </c>
      <c r="U50" s="604" t="s">
        <v>313</v>
      </c>
      <c r="V50" s="1023"/>
      <c r="W50" s="1023"/>
      <c r="X50" s="1023"/>
      <c r="Y50" s="1023"/>
    </row>
    <row r="51" spans="2:28" s="966" customFormat="1" ht="15" customHeight="1" x14ac:dyDescent="0.2">
      <c r="B51" s="453"/>
      <c r="C51" s="864"/>
      <c r="D51" s="864"/>
      <c r="E51" s="907"/>
      <c r="F51" s="907"/>
      <c r="G51" s="907"/>
      <c r="H51" s="907"/>
      <c r="I51" s="770"/>
      <c r="J51" s="768"/>
      <c r="K51" s="768"/>
      <c r="L51" s="768"/>
      <c r="M51" s="768"/>
      <c r="N51" s="768"/>
      <c r="O51" s="768"/>
      <c r="P51" s="768"/>
      <c r="Q51" s="768"/>
      <c r="R51" s="768"/>
      <c r="S51" s="768"/>
      <c r="T51" s="769"/>
      <c r="U51" s="604"/>
      <c r="V51" s="1023"/>
      <c r="W51" s="1023"/>
      <c r="X51" s="1023"/>
      <c r="Y51" s="1023"/>
      <c r="Z51" s="991"/>
      <c r="AA51" s="991"/>
      <c r="AB51" s="991"/>
    </row>
    <row r="52" spans="2:28" s="1018" customFormat="1" ht="30.75" x14ac:dyDescent="0.2">
      <c r="B52" s="453" t="s">
        <v>712</v>
      </c>
      <c r="C52" s="860">
        <v>22.754000000000001</v>
      </c>
      <c r="D52" s="860">
        <v>54.283000000000001</v>
      </c>
      <c r="E52" s="903">
        <v>90.700999999999993</v>
      </c>
      <c r="F52" s="903">
        <v>160.864</v>
      </c>
      <c r="G52" s="903">
        <v>270.112232877</v>
      </c>
      <c r="H52" s="903">
        <v>490.33443378999988</v>
      </c>
      <c r="I52" s="773">
        <v>295.89146787699997</v>
      </c>
      <c r="J52" s="771">
        <v>303.48370287699998</v>
      </c>
      <c r="K52" s="771">
        <v>308.57975772700001</v>
      </c>
      <c r="L52" s="771">
        <v>346.44458825699996</v>
      </c>
      <c r="M52" s="771">
        <v>389.34676530699994</v>
      </c>
      <c r="N52" s="771">
        <v>419.286943597</v>
      </c>
      <c r="O52" s="771">
        <v>408.42623101999993</v>
      </c>
      <c r="P52" s="771">
        <v>440.19534671999997</v>
      </c>
      <c r="Q52" s="771">
        <v>457.22280222000001</v>
      </c>
      <c r="R52" s="771">
        <v>468.28573587999995</v>
      </c>
      <c r="S52" s="771">
        <v>496.62104426999986</v>
      </c>
      <c r="T52" s="772">
        <v>490.33443378999988</v>
      </c>
      <c r="U52" s="604" t="s">
        <v>314</v>
      </c>
      <c r="V52" s="1023"/>
      <c r="W52" s="1023"/>
      <c r="X52" s="1023"/>
      <c r="Y52" s="1023"/>
    </row>
    <row r="53" spans="2:28" s="966" customFormat="1" ht="15" customHeight="1" x14ac:dyDescent="0.2">
      <c r="B53" s="976"/>
      <c r="C53" s="864"/>
      <c r="D53" s="864"/>
      <c r="E53" s="907"/>
      <c r="F53" s="907"/>
      <c r="G53" s="907"/>
      <c r="H53" s="907"/>
      <c r="I53" s="770"/>
      <c r="J53" s="768"/>
      <c r="K53" s="768"/>
      <c r="L53" s="768"/>
      <c r="M53" s="768"/>
      <c r="N53" s="768"/>
      <c r="O53" s="768"/>
      <c r="P53" s="768"/>
      <c r="Q53" s="768"/>
      <c r="R53" s="768"/>
      <c r="S53" s="768"/>
      <c r="T53" s="769"/>
      <c r="U53" s="978"/>
      <c r="V53" s="1023"/>
      <c r="W53" s="1023"/>
      <c r="X53" s="1023"/>
      <c r="Y53" s="1023"/>
      <c r="Z53" s="991"/>
      <c r="AA53" s="991"/>
      <c r="AB53" s="991"/>
    </row>
    <row r="54" spans="2:28" s="1018" customFormat="1" ht="30.75" x14ac:dyDescent="0.2">
      <c r="B54" s="453" t="s">
        <v>713</v>
      </c>
      <c r="C54" s="860">
        <v>0</v>
      </c>
      <c r="D54" s="860">
        <v>0</v>
      </c>
      <c r="E54" s="903">
        <v>0</v>
      </c>
      <c r="F54" s="903">
        <v>0</v>
      </c>
      <c r="G54" s="903">
        <v>0</v>
      </c>
      <c r="H54" s="903">
        <v>0</v>
      </c>
      <c r="I54" s="773">
        <v>0</v>
      </c>
      <c r="J54" s="771">
        <v>0</v>
      </c>
      <c r="K54" s="771">
        <v>0</v>
      </c>
      <c r="L54" s="771">
        <v>0</v>
      </c>
      <c r="M54" s="771">
        <v>0</v>
      </c>
      <c r="N54" s="771">
        <v>0</v>
      </c>
      <c r="O54" s="771">
        <v>0</v>
      </c>
      <c r="P54" s="771">
        <v>0</v>
      </c>
      <c r="Q54" s="771">
        <v>0</v>
      </c>
      <c r="R54" s="771">
        <v>0</v>
      </c>
      <c r="S54" s="771">
        <v>0</v>
      </c>
      <c r="T54" s="772">
        <v>0</v>
      </c>
      <c r="U54" s="604" t="s">
        <v>948</v>
      </c>
      <c r="V54" s="1023"/>
      <c r="W54" s="1023"/>
      <c r="X54" s="1023"/>
      <c r="Y54" s="1023"/>
    </row>
    <row r="55" spans="2:28" s="966" customFormat="1" ht="9" customHeight="1" x14ac:dyDescent="0.2">
      <c r="B55" s="976"/>
      <c r="C55" s="864"/>
      <c r="D55" s="864"/>
      <c r="E55" s="907"/>
      <c r="F55" s="907"/>
      <c r="G55" s="907"/>
      <c r="H55" s="907"/>
      <c r="I55" s="770"/>
      <c r="J55" s="768"/>
      <c r="K55" s="768"/>
      <c r="L55" s="768"/>
      <c r="M55" s="768"/>
      <c r="N55" s="768"/>
      <c r="O55" s="768"/>
      <c r="P55" s="768"/>
      <c r="Q55" s="768"/>
      <c r="R55" s="768"/>
      <c r="S55" s="768"/>
      <c r="T55" s="769"/>
      <c r="U55" s="978"/>
      <c r="V55" s="1023"/>
      <c r="W55" s="1023"/>
      <c r="X55" s="1023"/>
      <c r="Y55" s="1023"/>
      <c r="Z55" s="991"/>
      <c r="AA55" s="991"/>
      <c r="AB55" s="991"/>
    </row>
    <row r="56" spans="2:28" s="1018" customFormat="1" ht="30.75" x14ac:dyDescent="0.2">
      <c r="B56" s="453" t="s">
        <v>714</v>
      </c>
      <c r="C56" s="860">
        <v>1453.5570942280001</v>
      </c>
      <c r="D56" s="860">
        <v>1636.1782028399998</v>
      </c>
      <c r="E56" s="903">
        <v>2463.6565657790002</v>
      </c>
      <c r="F56" s="903">
        <v>3593.6887339129999</v>
      </c>
      <c r="G56" s="903">
        <v>3557.3506487390005</v>
      </c>
      <c r="H56" s="903">
        <v>4310.2661409150005</v>
      </c>
      <c r="I56" s="773">
        <v>3851.1360401970314</v>
      </c>
      <c r="J56" s="771">
        <v>3875.029314438867</v>
      </c>
      <c r="K56" s="771">
        <v>3917.5963238742738</v>
      </c>
      <c r="L56" s="771">
        <v>3931.9085091786428</v>
      </c>
      <c r="M56" s="771">
        <v>3982.4795206624622</v>
      </c>
      <c r="N56" s="771">
        <v>3934.0640894215667</v>
      </c>
      <c r="O56" s="771">
        <v>4001.2210035044318</v>
      </c>
      <c r="P56" s="771">
        <v>4044.646221575555</v>
      </c>
      <c r="Q56" s="771">
        <v>4145.9400991487228</v>
      </c>
      <c r="R56" s="771">
        <v>4218.7492097687964</v>
      </c>
      <c r="S56" s="771">
        <v>4327.368270778702</v>
      </c>
      <c r="T56" s="772">
        <v>4310.2661409150005</v>
      </c>
      <c r="U56" s="604" t="s">
        <v>855</v>
      </c>
      <c r="V56" s="1023"/>
      <c r="W56" s="1023"/>
      <c r="X56" s="1023"/>
      <c r="Y56" s="1023"/>
    </row>
    <row r="57" spans="2:28" s="966" customFormat="1" ht="15" customHeight="1" x14ac:dyDescent="0.2">
      <c r="B57" s="976"/>
      <c r="C57" s="864"/>
      <c r="D57" s="864"/>
      <c r="E57" s="907"/>
      <c r="F57" s="907"/>
      <c r="G57" s="907"/>
      <c r="H57" s="907"/>
      <c r="I57" s="770"/>
      <c r="J57" s="768"/>
      <c r="K57" s="768"/>
      <c r="L57" s="768"/>
      <c r="M57" s="768"/>
      <c r="N57" s="768"/>
      <c r="O57" s="768"/>
      <c r="P57" s="768"/>
      <c r="Q57" s="768"/>
      <c r="R57" s="768"/>
      <c r="S57" s="768"/>
      <c r="T57" s="769"/>
      <c r="U57" s="978"/>
      <c r="V57" s="1023"/>
      <c r="W57" s="1023"/>
      <c r="X57" s="1023"/>
      <c r="Y57" s="1023"/>
      <c r="Z57" s="991"/>
      <c r="AA57" s="991"/>
      <c r="AB57" s="991"/>
    </row>
    <row r="58" spans="2:28" s="1018" customFormat="1" ht="30.75" x14ac:dyDescent="0.2">
      <c r="B58" s="453" t="s">
        <v>884</v>
      </c>
      <c r="C58" s="860">
        <v>779.64929826499997</v>
      </c>
      <c r="D58" s="860">
        <v>753.22697680051601</v>
      </c>
      <c r="E58" s="903">
        <v>805.36517606680002</v>
      </c>
      <c r="F58" s="903">
        <v>534.72644598969998</v>
      </c>
      <c r="G58" s="903">
        <v>695.04558621340004</v>
      </c>
      <c r="H58" s="903">
        <v>1298.3214038500194</v>
      </c>
      <c r="I58" s="773">
        <v>750.09484746286228</v>
      </c>
      <c r="J58" s="771">
        <v>800.82802655014643</v>
      </c>
      <c r="K58" s="771">
        <v>844.09385221862021</v>
      </c>
      <c r="L58" s="771">
        <v>938.52978745130122</v>
      </c>
      <c r="M58" s="771">
        <v>986.22091712106442</v>
      </c>
      <c r="N58" s="771">
        <v>1035.7389021128322</v>
      </c>
      <c r="O58" s="771">
        <v>1034.3276675698735</v>
      </c>
      <c r="P58" s="771">
        <v>1071.613269678895</v>
      </c>
      <c r="Q58" s="771">
        <v>1113.8351409926806</v>
      </c>
      <c r="R58" s="771">
        <v>1148.2643619119553</v>
      </c>
      <c r="S58" s="771">
        <v>1195.1823109778315</v>
      </c>
      <c r="T58" s="772">
        <v>1298.3214038500194</v>
      </c>
      <c r="U58" s="604" t="s">
        <v>6</v>
      </c>
      <c r="V58" s="1023"/>
      <c r="W58" s="1023"/>
      <c r="X58" s="1023"/>
      <c r="Y58" s="1023"/>
    </row>
    <row r="59" spans="2:28" s="501" customFormat="1" ht="31.5" thickBot="1" x14ac:dyDescent="0.75">
      <c r="B59" s="1029"/>
      <c r="C59" s="1697"/>
      <c r="D59" s="1626"/>
      <c r="E59" s="1626"/>
      <c r="F59" s="1625"/>
      <c r="G59" s="1625"/>
      <c r="H59" s="1625"/>
      <c r="I59" s="504"/>
      <c r="J59" s="505"/>
      <c r="K59" s="505"/>
      <c r="L59" s="505"/>
      <c r="M59" s="505"/>
      <c r="N59" s="505"/>
      <c r="O59" s="505"/>
      <c r="P59" s="505"/>
      <c r="Q59" s="505"/>
      <c r="R59" s="505"/>
      <c r="S59" s="505"/>
      <c r="T59" s="506"/>
      <c r="U59" s="508"/>
      <c r="V59" s="502"/>
      <c r="X59" s="502"/>
      <c r="Y59" s="502"/>
    </row>
    <row r="60" spans="2:28" ht="27.75" thickTop="1" x14ac:dyDescent="0.65">
      <c r="I60" s="265"/>
      <c r="J60" s="265"/>
      <c r="K60" s="265"/>
      <c r="L60" s="265"/>
      <c r="M60" s="265"/>
      <c r="N60" s="265"/>
      <c r="O60" s="265"/>
      <c r="P60" s="265"/>
      <c r="Q60" s="265"/>
      <c r="R60" s="265"/>
      <c r="S60" s="265"/>
      <c r="T60" s="265"/>
      <c r="V60" s="269"/>
      <c r="Y60" s="269"/>
    </row>
    <row r="61" spans="2:28" s="333" customFormat="1" ht="22.5" x14ac:dyDescent="0.5">
      <c r="B61" s="333" t="s">
        <v>1534</v>
      </c>
      <c r="U61" s="479" t="s">
        <v>1728</v>
      </c>
    </row>
    <row r="62" spans="2:28" s="129" customFormat="1" x14ac:dyDescent="0.5">
      <c r="B62" s="63"/>
      <c r="C62" s="63"/>
      <c r="D62" s="63"/>
      <c r="E62" s="63"/>
      <c r="F62" s="63"/>
      <c r="G62" s="63"/>
      <c r="H62" s="63"/>
      <c r="U62" s="258"/>
    </row>
    <row r="63" spans="2:28" s="129" customFormat="1" ht="9" customHeight="1" x14ac:dyDescent="0.5">
      <c r="B63" s="63"/>
      <c r="C63" s="63"/>
      <c r="D63" s="63"/>
      <c r="E63" s="63"/>
      <c r="F63" s="63"/>
      <c r="G63" s="63"/>
      <c r="H63" s="63"/>
      <c r="U63" s="258"/>
    </row>
    <row r="64" spans="2:28" s="129" customFormat="1" ht="18.75" x14ac:dyDescent="0.45">
      <c r="B64" s="143"/>
      <c r="C64" s="143"/>
      <c r="D64" s="143"/>
      <c r="E64" s="143"/>
      <c r="F64" s="143"/>
      <c r="G64" s="143"/>
      <c r="H64" s="143"/>
    </row>
    <row r="65" spans="1:21" s="263" customFormat="1" ht="9" customHeight="1" x14ac:dyDescent="0.5">
      <c r="I65" s="1574"/>
      <c r="J65" s="1574"/>
      <c r="K65" s="1574"/>
      <c r="L65" s="1574"/>
      <c r="M65" s="1574"/>
      <c r="N65" s="1574"/>
      <c r="O65" s="1574"/>
      <c r="P65" s="1574"/>
      <c r="Q65" s="1574"/>
      <c r="R65" s="1574"/>
      <c r="S65" s="1574"/>
      <c r="T65" s="1574"/>
    </row>
    <row r="66" spans="1:21" x14ac:dyDescent="0.5">
      <c r="I66" s="1574"/>
      <c r="J66" s="1574"/>
      <c r="K66" s="1574"/>
      <c r="L66" s="1574"/>
      <c r="M66" s="1574"/>
      <c r="N66" s="1574"/>
      <c r="O66" s="1574"/>
      <c r="P66" s="1574"/>
      <c r="Q66" s="1574"/>
      <c r="R66" s="1574"/>
      <c r="S66" s="1574"/>
      <c r="T66" s="1574"/>
      <c r="U66" s="264"/>
    </row>
    <row r="67" spans="1:21" ht="9" customHeight="1" x14ac:dyDescent="0.5">
      <c r="I67" s="1574"/>
      <c r="J67" s="1574"/>
      <c r="K67" s="1574"/>
      <c r="L67" s="1574"/>
      <c r="M67" s="1574"/>
      <c r="N67" s="1574"/>
      <c r="O67" s="1574"/>
      <c r="P67" s="1574"/>
      <c r="Q67" s="1574"/>
      <c r="R67" s="1574"/>
      <c r="S67" s="1574"/>
      <c r="T67" s="1574"/>
      <c r="U67" s="264"/>
    </row>
    <row r="68" spans="1:21" s="263" customFormat="1" x14ac:dyDescent="0.5">
      <c r="A68" s="264"/>
      <c r="I68" s="1574"/>
      <c r="J68" s="1574"/>
      <c r="K68" s="1574"/>
      <c r="L68" s="1574"/>
      <c r="M68" s="1574"/>
      <c r="N68" s="1574"/>
      <c r="O68" s="1574"/>
      <c r="P68" s="1574"/>
      <c r="Q68" s="1574"/>
      <c r="R68" s="1574"/>
      <c r="S68" s="1574"/>
      <c r="T68" s="1574"/>
    </row>
    <row r="69" spans="1:21" ht="9" customHeight="1" x14ac:dyDescent="0.5">
      <c r="I69" s="1574"/>
      <c r="J69" s="1574"/>
      <c r="K69" s="1574"/>
      <c r="L69" s="1574"/>
      <c r="M69" s="1574"/>
      <c r="N69" s="1574"/>
      <c r="O69" s="1574"/>
      <c r="P69" s="1574"/>
      <c r="Q69" s="1574"/>
      <c r="R69" s="1574"/>
      <c r="S69" s="1574"/>
      <c r="T69" s="1574"/>
      <c r="U69" s="264"/>
    </row>
    <row r="70" spans="1:21" x14ac:dyDescent="0.5">
      <c r="I70" s="1574"/>
      <c r="J70" s="1574"/>
      <c r="K70" s="1574"/>
      <c r="L70" s="1574"/>
      <c r="M70" s="1574"/>
      <c r="N70" s="1574"/>
      <c r="O70" s="1574"/>
      <c r="P70" s="1574"/>
      <c r="Q70" s="1574"/>
      <c r="R70" s="1574"/>
      <c r="S70" s="1574"/>
      <c r="T70" s="1574"/>
      <c r="U70" s="264"/>
    </row>
    <row r="71" spans="1:21" ht="9" customHeight="1" x14ac:dyDescent="0.5">
      <c r="I71" s="1574"/>
      <c r="J71" s="1574"/>
      <c r="K71" s="1574"/>
      <c r="L71" s="1574"/>
      <c r="M71" s="1574"/>
      <c r="N71" s="1574"/>
      <c r="O71" s="1574"/>
      <c r="P71" s="1574"/>
      <c r="Q71" s="1574"/>
      <c r="R71" s="1574"/>
      <c r="S71" s="1574"/>
      <c r="T71" s="1574"/>
      <c r="U71" s="264"/>
    </row>
    <row r="72" spans="1:21" x14ac:dyDescent="0.5">
      <c r="I72" s="1574"/>
      <c r="J72" s="1574"/>
      <c r="K72" s="1574"/>
      <c r="L72" s="1574"/>
      <c r="M72" s="1574"/>
      <c r="N72" s="1574"/>
      <c r="O72" s="1574"/>
      <c r="P72" s="1574"/>
      <c r="Q72" s="1574"/>
      <c r="R72" s="1574"/>
      <c r="S72" s="1574"/>
      <c r="T72" s="1574"/>
      <c r="U72" s="264"/>
    </row>
    <row r="73" spans="1:21" ht="9" customHeight="1" x14ac:dyDescent="0.5">
      <c r="I73" s="1574"/>
      <c r="J73" s="1574"/>
      <c r="K73" s="1574"/>
      <c r="L73" s="1574"/>
      <c r="M73" s="1574"/>
      <c r="N73" s="1574"/>
      <c r="O73" s="1574"/>
      <c r="P73" s="1574"/>
      <c r="Q73" s="1574"/>
      <c r="R73" s="1574"/>
      <c r="S73" s="1574"/>
      <c r="T73" s="1574"/>
      <c r="U73" s="264"/>
    </row>
    <row r="74" spans="1:21" x14ac:dyDescent="0.5">
      <c r="I74" s="1574"/>
      <c r="J74" s="1574"/>
      <c r="K74" s="1574"/>
      <c r="L74" s="1574"/>
      <c r="M74" s="1574"/>
      <c r="N74" s="1574"/>
      <c r="O74" s="1574"/>
      <c r="P74" s="1574"/>
      <c r="Q74" s="1574"/>
      <c r="R74" s="1574"/>
      <c r="S74" s="1574"/>
      <c r="T74" s="1574"/>
      <c r="U74" s="264"/>
    </row>
    <row r="75" spans="1:21" ht="15" customHeight="1" x14ac:dyDescent="0.5">
      <c r="I75" s="1574"/>
      <c r="J75" s="1574"/>
      <c r="K75" s="1574"/>
      <c r="L75" s="1574"/>
      <c r="M75" s="1574"/>
      <c r="N75" s="1574"/>
      <c r="O75" s="1574"/>
      <c r="P75" s="1574"/>
      <c r="Q75" s="1574"/>
      <c r="R75" s="1574"/>
      <c r="S75" s="1574"/>
      <c r="T75" s="1574"/>
      <c r="U75" s="264"/>
    </row>
    <row r="76" spans="1:21" ht="12" customHeight="1" x14ac:dyDescent="0.5">
      <c r="I76" s="1574"/>
      <c r="J76" s="1574"/>
      <c r="K76" s="1574"/>
      <c r="L76" s="1574"/>
      <c r="M76" s="1574"/>
      <c r="N76" s="1574"/>
      <c r="O76" s="1574"/>
      <c r="P76" s="1574"/>
      <c r="Q76" s="1574"/>
      <c r="R76" s="1574"/>
      <c r="S76" s="1574"/>
      <c r="T76" s="1574"/>
      <c r="U76" s="264"/>
    </row>
    <row r="77" spans="1:21" x14ac:dyDescent="0.5">
      <c r="I77" s="1574"/>
      <c r="J77" s="1574"/>
      <c r="K77" s="1574"/>
      <c r="L77" s="1574"/>
      <c r="M77" s="1574"/>
      <c r="N77" s="1574"/>
      <c r="O77" s="1574"/>
      <c r="P77" s="1574"/>
      <c r="Q77" s="1574"/>
      <c r="R77" s="1574"/>
      <c r="S77" s="1574"/>
      <c r="T77" s="1574"/>
      <c r="U77" s="264"/>
    </row>
    <row r="78" spans="1:21" ht="8.25" customHeight="1" x14ac:dyDescent="0.5">
      <c r="I78" s="1574"/>
      <c r="J78" s="1574"/>
      <c r="K78" s="1574"/>
      <c r="L78" s="1574"/>
      <c r="M78" s="1574"/>
      <c r="N78" s="1574"/>
      <c r="O78" s="1574"/>
      <c r="P78" s="1574"/>
      <c r="Q78" s="1574"/>
      <c r="R78" s="1574"/>
      <c r="S78" s="1574"/>
      <c r="T78" s="1574"/>
      <c r="U78" s="264"/>
    </row>
    <row r="79" spans="1:21" ht="8.25" customHeight="1" x14ac:dyDescent="0.5">
      <c r="I79" s="1574"/>
      <c r="J79" s="1574"/>
      <c r="K79" s="1574"/>
      <c r="L79" s="1574"/>
      <c r="M79" s="1574"/>
      <c r="N79" s="1574"/>
      <c r="O79" s="1574"/>
      <c r="P79" s="1574"/>
      <c r="Q79" s="1574"/>
      <c r="R79" s="1574"/>
      <c r="S79" s="1574"/>
      <c r="T79" s="1574"/>
      <c r="U79" s="264"/>
    </row>
    <row r="80" spans="1:21" ht="8.25" customHeight="1" x14ac:dyDescent="0.5">
      <c r="I80" s="1574"/>
      <c r="J80" s="1574"/>
      <c r="K80" s="1574"/>
      <c r="L80" s="1574"/>
      <c r="M80" s="1574"/>
      <c r="N80" s="1574"/>
      <c r="O80" s="1574"/>
      <c r="P80" s="1574"/>
      <c r="Q80" s="1574"/>
      <c r="R80" s="1574"/>
      <c r="S80" s="1574"/>
      <c r="T80" s="1574"/>
      <c r="U80" s="264"/>
    </row>
    <row r="81" spans="2:21" x14ac:dyDescent="0.5">
      <c r="B81" s="264"/>
      <c r="C81" s="264"/>
      <c r="D81" s="264"/>
      <c r="E81" s="264"/>
      <c r="F81" s="264"/>
      <c r="G81" s="264"/>
      <c r="H81" s="264"/>
      <c r="I81" s="1574"/>
      <c r="J81" s="1574"/>
      <c r="K81" s="1574"/>
      <c r="L81" s="1574"/>
      <c r="M81" s="1574"/>
      <c r="N81" s="1574"/>
      <c r="O81" s="1574"/>
      <c r="P81" s="1574"/>
      <c r="Q81" s="1574"/>
      <c r="R81" s="1574"/>
      <c r="S81" s="1574"/>
      <c r="T81" s="1574"/>
      <c r="U81" s="264"/>
    </row>
    <row r="82" spans="2:21" x14ac:dyDescent="0.5">
      <c r="B82" s="264"/>
      <c r="C82" s="264"/>
      <c r="D82" s="264"/>
      <c r="E82" s="264"/>
      <c r="F82" s="264"/>
      <c r="G82" s="264"/>
      <c r="H82" s="264"/>
      <c r="I82" s="1574"/>
      <c r="J82" s="1574"/>
      <c r="K82" s="1574"/>
      <c r="L82" s="1574"/>
      <c r="M82" s="1574"/>
      <c r="N82" s="1574"/>
      <c r="O82" s="1574"/>
      <c r="P82" s="1574"/>
      <c r="Q82" s="1574"/>
      <c r="R82" s="1574"/>
      <c r="S82" s="1574"/>
      <c r="T82" s="1574"/>
      <c r="U82" s="264"/>
    </row>
    <row r="83" spans="2:21" x14ac:dyDescent="0.5">
      <c r="B83" s="264"/>
      <c r="C83" s="264"/>
      <c r="D83" s="264"/>
      <c r="E83" s="264"/>
      <c r="F83" s="264"/>
      <c r="G83" s="264"/>
      <c r="H83" s="264"/>
      <c r="I83" s="1574"/>
      <c r="J83" s="1574"/>
      <c r="K83" s="1574"/>
      <c r="L83" s="1574"/>
      <c r="M83" s="1574"/>
      <c r="N83" s="1574"/>
      <c r="O83" s="1574"/>
      <c r="P83" s="1574"/>
      <c r="Q83" s="1574"/>
      <c r="R83" s="1574"/>
      <c r="S83" s="1574"/>
      <c r="T83" s="1574"/>
      <c r="U83" s="264"/>
    </row>
    <row r="84" spans="2:21" x14ac:dyDescent="0.5">
      <c r="B84" s="264"/>
      <c r="C84" s="264"/>
      <c r="D84" s="264"/>
      <c r="E84" s="264"/>
      <c r="F84" s="264"/>
      <c r="G84" s="264"/>
      <c r="H84" s="264"/>
      <c r="I84" s="1574"/>
      <c r="J84" s="1574"/>
      <c r="K84" s="1574"/>
      <c r="L84" s="1574"/>
      <c r="M84" s="1574"/>
      <c r="N84" s="1574"/>
      <c r="O84" s="1574"/>
      <c r="P84" s="1574"/>
      <c r="Q84" s="1574"/>
      <c r="R84" s="1574"/>
      <c r="S84" s="1574"/>
      <c r="T84" s="1574"/>
      <c r="U84" s="264"/>
    </row>
    <row r="85" spans="2:21" x14ac:dyDescent="0.5">
      <c r="B85" s="264"/>
      <c r="C85" s="264"/>
      <c r="D85" s="264"/>
      <c r="E85" s="264"/>
      <c r="F85" s="264"/>
      <c r="G85" s="264"/>
      <c r="H85" s="264"/>
      <c r="I85" s="1574"/>
      <c r="J85" s="1574"/>
      <c r="K85" s="1574"/>
      <c r="L85" s="1574"/>
      <c r="M85" s="1574"/>
      <c r="N85" s="1574"/>
      <c r="O85" s="1574"/>
      <c r="P85" s="1574"/>
      <c r="Q85" s="1574"/>
      <c r="R85" s="1574"/>
      <c r="S85" s="1574"/>
      <c r="T85" s="1574"/>
      <c r="U85" s="264"/>
    </row>
    <row r="86" spans="2:21" x14ac:dyDescent="0.5">
      <c r="B86" s="264"/>
      <c r="C86" s="264"/>
      <c r="D86" s="264"/>
      <c r="E86" s="264"/>
      <c r="F86" s="264"/>
      <c r="G86" s="264"/>
      <c r="H86" s="264"/>
      <c r="I86" s="1574"/>
      <c r="J86" s="1574"/>
      <c r="K86" s="1574"/>
      <c r="L86" s="1574"/>
      <c r="M86" s="1574"/>
      <c r="N86" s="1574"/>
      <c r="O86" s="1574"/>
      <c r="P86" s="1574"/>
      <c r="Q86" s="1574"/>
      <c r="R86" s="1574"/>
      <c r="S86" s="1574"/>
      <c r="T86" s="1574"/>
      <c r="U86" s="264"/>
    </row>
    <row r="87" spans="2:21" x14ac:dyDescent="0.5">
      <c r="B87" s="264"/>
      <c r="C87" s="264"/>
      <c r="D87" s="264"/>
      <c r="E87" s="264"/>
      <c r="F87" s="264"/>
      <c r="G87" s="264"/>
      <c r="H87" s="264"/>
      <c r="I87" s="1574"/>
      <c r="J87" s="1574"/>
      <c r="K87" s="1574"/>
      <c r="L87" s="1574"/>
      <c r="M87" s="1574"/>
      <c r="N87" s="1574"/>
      <c r="O87" s="1574"/>
      <c r="P87" s="1574"/>
      <c r="Q87" s="1574"/>
      <c r="R87" s="1574"/>
      <c r="S87" s="1574"/>
      <c r="T87" s="1574"/>
      <c r="U87" s="264"/>
    </row>
    <row r="88" spans="2:21" x14ac:dyDescent="0.5">
      <c r="B88" s="264"/>
      <c r="C88" s="264"/>
      <c r="D88" s="264"/>
      <c r="E88" s="264"/>
      <c r="F88" s="264"/>
      <c r="G88" s="264"/>
      <c r="H88" s="264"/>
      <c r="I88" s="1574"/>
      <c r="J88" s="1574"/>
      <c r="K88" s="1574"/>
      <c r="L88" s="1574"/>
      <c r="M88" s="1574"/>
      <c r="N88" s="1574"/>
      <c r="O88" s="1574"/>
      <c r="P88" s="1574"/>
      <c r="Q88" s="1574"/>
      <c r="R88" s="1574"/>
      <c r="S88" s="1574"/>
      <c r="T88" s="1574"/>
      <c r="U88" s="264"/>
    </row>
    <row r="89" spans="2:21" x14ac:dyDescent="0.5">
      <c r="B89" s="264"/>
      <c r="C89" s="264"/>
      <c r="D89" s="264"/>
      <c r="E89" s="264"/>
      <c r="F89" s="264"/>
      <c r="G89" s="264"/>
      <c r="H89" s="264"/>
      <c r="I89" s="1574"/>
      <c r="J89" s="1574"/>
      <c r="K89" s="1574"/>
      <c r="L89" s="1574"/>
      <c r="M89" s="1574"/>
      <c r="N89" s="1574"/>
      <c r="O89" s="1574"/>
      <c r="P89" s="1574"/>
      <c r="Q89" s="1574"/>
      <c r="R89" s="1574"/>
      <c r="S89" s="1574"/>
      <c r="T89" s="1574"/>
      <c r="U89" s="264"/>
    </row>
    <row r="90" spans="2:21" x14ac:dyDescent="0.5">
      <c r="B90" s="264"/>
      <c r="C90" s="264"/>
      <c r="D90" s="264"/>
      <c r="E90" s="264"/>
      <c r="F90" s="264"/>
      <c r="G90" s="264"/>
      <c r="H90" s="264"/>
      <c r="I90" s="1574"/>
      <c r="J90" s="1574"/>
      <c r="K90" s="1574"/>
      <c r="L90" s="1574"/>
      <c r="M90" s="1574"/>
      <c r="N90" s="1574"/>
      <c r="O90" s="1574"/>
      <c r="P90" s="1574"/>
      <c r="Q90" s="1574"/>
      <c r="R90" s="1574"/>
      <c r="S90" s="1574"/>
      <c r="T90" s="1574"/>
      <c r="U90" s="264"/>
    </row>
    <row r="91" spans="2:21" x14ac:dyDescent="0.5">
      <c r="B91" s="264"/>
      <c r="C91" s="264"/>
      <c r="D91" s="264"/>
      <c r="E91" s="264"/>
      <c r="F91" s="264"/>
      <c r="G91" s="264"/>
      <c r="H91" s="264"/>
      <c r="I91" s="1574"/>
      <c r="J91" s="1574"/>
      <c r="K91" s="1574"/>
      <c r="L91" s="1574"/>
      <c r="M91" s="1574"/>
      <c r="N91" s="1574"/>
      <c r="O91" s="1574"/>
      <c r="P91" s="1574"/>
      <c r="Q91" s="1574"/>
      <c r="R91" s="1574"/>
      <c r="S91" s="1574"/>
      <c r="T91" s="1574"/>
      <c r="U91" s="264"/>
    </row>
    <row r="92" spans="2:21" x14ac:dyDescent="0.5">
      <c r="B92" s="264"/>
      <c r="C92" s="264"/>
      <c r="D92" s="264"/>
      <c r="E92" s="264"/>
      <c r="F92" s="264"/>
      <c r="G92" s="264"/>
      <c r="H92" s="264"/>
      <c r="I92" s="1574"/>
      <c r="J92" s="1574"/>
      <c r="K92" s="1574"/>
      <c r="L92" s="1574"/>
      <c r="M92" s="1574"/>
      <c r="N92" s="1574"/>
      <c r="O92" s="1574"/>
      <c r="P92" s="1574"/>
      <c r="Q92" s="1574"/>
      <c r="R92" s="1574"/>
      <c r="S92" s="1574"/>
      <c r="T92" s="1574"/>
      <c r="U92" s="264"/>
    </row>
    <row r="93" spans="2:21" x14ac:dyDescent="0.5">
      <c r="B93" s="264"/>
      <c r="C93" s="264"/>
      <c r="D93" s="264"/>
      <c r="E93" s="264"/>
      <c r="F93" s="264"/>
      <c r="G93" s="264"/>
      <c r="H93" s="264"/>
      <c r="I93" s="1574"/>
      <c r="J93" s="1574"/>
      <c r="K93" s="1574"/>
      <c r="L93" s="1574"/>
      <c r="M93" s="1574"/>
      <c r="N93" s="1574"/>
      <c r="O93" s="1574"/>
      <c r="P93" s="1574"/>
      <c r="Q93" s="1574"/>
      <c r="R93" s="1574"/>
      <c r="S93" s="1574"/>
      <c r="T93" s="1574"/>
      <c r="U93" s="264"/>
    </row>
    <row r="94" spans="2:21" x14ac:dyDescent="0.5">
      <c r="B94" s="264"/>
      <c r="C94" s="264"/>
      <c r="D94" s="264"/>
      <c r="E94" s="264"/>
      <c r="F94" s="264"/>
      <c r="G94" s="264"/>
      <c r="H94" s="264"/>
      <c r="I94" s="1574"/>
      <c r="J94" s="1574"/>
      <c r="K94" s="1574"/>
      <c r="L94" s="1574"/>
      <c r="M94" s="1574"/>
      <c r="N94" s="1574"/>
      <c r="O94" s="1574"/>
      <c r="P94" s="1574"/>
      <c r="Q94" s="1574"/>
      <c r="R94" s="1574"/>
      <c r="S94" s="1574"/>
      <c r="T94" s="1574"/>
      <c r="U94" s="264"/>
    </row>
    <row r="95" spans="2:21" x14ac:dyDescent="0.5">
      <c r="B95" s="264"/>
      <c r="C95" s="264"/>
      <c r="D95" s="264"/>
      <c r="E95" s="264"/>
      <c r="F95" s="264"/>
      <c r="G95" s="264"/>
      <c r="H95" s="264"/>
      <c r="I95" s="1574"/>
      <c r="J95" s="1574"/>
      <c r="K95" s="1574"/>
      <c r="L95" s="1574"/>
      <c r="M95" s="1574"/>
      <c r="N95" s="1574"/>
      <c r="O95" s="1574"/>
      <c r="P95" s="1574"/>
      <c r="Q95" s="1574"/>
      <c r="R95" s="1574"/>
      <c r="S95" s="1574"/>
      <c r="T95" s="1574"/>
      <c r="U95" s="264"/>
    </row>
    <row r="96" spans="2:21" x14ac:dyDescent="0.5">
      <c r="B96" s="264"/>
      <c r="C96" s="264"/>
      <c r="D96" s="264"/>
      <c r="E96" s="264"/>
      <c r="F96" s="264"/>
      <c r="G96" s="264"/>
      <c r="H96" s="264"/>
      <c r="I96" s="1574"/>
      <c r="J96" s="1574"/>
      <c r="K96" s="1574"/>
      <c r="L96" s="1574"/>
      <c r="M96" s="1574"/>
      <c r="N96" s="1574"/>
      <c r="O96" s="1574"/>
      <c r="P96" s="1574"/>
      <c r="Q96" s="1574"/>
      <c r="R96" s="1574"/>
      <c r="S96" s="1574"/>
      <c r="T96" s="1574"/>
      <c r="U96" s="264"/>
    </row>
    <row r="97" spans="9:20" s="264" customFormat="1" x14ac:dyDescent="0.5">
      <c r="I97" s="1574"/>
      <c r="J97" s="1574"/>
      <c r="K97" s="1574"/>
      <c r="L97" s="1574"/>
      <c r="M97" s="1574"/>
      <c r="N97" s="1574"/>
      <c r="O97" s="1574"/>
      <c r="P97" s="1574"/>
      <c r="Q97" s="1574"/>
      <c r="R97" s="1574"/>
      <c r="S97" s="1574"/>
      <c r="T97" s="1574"/>
    </row>
    <row r="98" spans="9:20" s="264" customFormat="1" x14ac:dyDescent="0.5">
      <c r="I98" s="1574"/>
      <c r="J98" s="1574"/>
      <c r="K98" s="1574"/>
      <c r="L98" s="1574"/>
      <c r="M98" s="1574"/>
      <c r="N98" s="1574"/>
      <c r="O98" s="1574"/>
      <c r="P98" s="1574"/>
      <c r="Q98" s="1574"/>
      <c r="R98" s="1574"/>
      <c r="S98" s="1574"/>
      <c r="T98" s="1574"/>
    </row>
    <row r="99" spans="9:20" s="264" customFormat="1" x14ac:dyDescent="0.5">
      <c r="I99" s="1574"/>
      <c r="J99" s="1574"/>
      <c r="K99" s="1574"/>
      <c r="L99" s="1574"/>
      <c r="M99" s="1574"/>
      <c r="N99" s="1574"/>
      <c r="O99" s="1574"/>
      <c r="P99" s="1574"/>
      <c r="Q99" s="1574"/>
      <c r="R99" s="1574"/>
      <c r="S99" s="1574"/>
      <c r="T99" s="1574"/>
    </row>
    <row r="100" spans="9:20" s="264" customFormat="1" x14ac:dyDescent="0.5">
      <c r="I100" s="1574"/>
      <c r="J100" s="1574"/>
      <c r="K100" s="1574"/>
      <c r="L100" s="1574"/>
      <c r="M100" s="1574"/>
      <c r="N100" s="1574"/>
      <c r="O100" s="1574"/>
      <c r="P100" s="1574"/>
      <c r="Q100" s="1574"/>
      <c r="R100" s="1574"/>
      <c r="S100" s="1574"/>
      <c r="T100" s="1574"/>
    </row>
    <row r="101" spans="9:20" s="264" customFormat="1" x14ac:dyDescent="0.5">
      <c r="I101" s="1574"/>
      <c r="J101" s="1574"/>
      <c r="K101" s="1574"/>
      <c r="L101" s="1574"/>
      <c r="M101" s="1574"/>
      <c r="N101" s="1574"/>
      <c r="O101" s="1574"/>
      <c r="P101" s="1574"/>
      <c r="Q101" s="1574"/>
      <c r="R101" s="1574"/>
      <c r="S101" s="1574"/>
      <c r="T101" s="1574"/>
    </row>
    <row r="102" spans="9:20" s="264" customFormat="1" x14ac:dyDescent="0.5">
      <c r="I102" s="1574"/>
      <c r="J102" s="1574"/>
      <c r="K102" s="1574"/>
      <c r="L102" s="1574"/>
      <c r="M102" s="1574"/>
      <c r="N102" s="1574"/>
      <c r="O102" s="1574"/>
      <c r="P102" s="1574"/>
      <c r="Q102" s="1574"/>
      <c r="R102" s="1574"/>
      <c r="S102" s="1574"/>
      <c r="T102" s="1574"/>
    </row>
    <row r="103" spans="9:20" s="264" customFormat="1" x14ac:dyDescent="0.5">
      <c r="I103" s="1574"/>
      <c r="J103" s="1574"/>
      <c r="K103" s="1574"/>
      <c r="L103" s="1574"/>
      <c r="M103" s="1574"/>
      <c r="N103" s="1574"/>
      <c r="O103" s="1574"/>
      <c r="P103" s="1574"/>
      <c r="Q103" s="1574"/>
      <c r="R103" s="1574"/>
      <c r="S103" s="1574"/>
      <c r="T103" s="1574"/>
    </row>
    <row r="104" spans="9:20" s="264" customFormat="1" x14ac:dyDescent="0.5">
      <c r="I104" s="1574"/>
      <c r="J104" s="1574"/>
      <c r="K104" s="1574"/>
      <c r="L104" s="1574"/>
      <c r="M104" s="1574"/>
      <c r="N104" s="1574"/>
      <c r="O104" s="1574"/>
      <c r="P104" s="1574"/>
      <c r="Q104" s="1574"/>
      <c r="R104" s="1574"/>
      <c r="S104" s="1574"/>
      <c r="T104" s="1574"/>
    </row>
    <row r="105" spans="9:20" s="264" customFormat="1" x14ac:dyDescent="0.5">
      <c r="I105" s="1574"/>
      <c r="J105" s="1574"/>
      <c r="K105" s="1574"/>
      <c r="L105" s="1574"/>
      <c r="M105" s="1574"/>
      <c r="N105" s="1574"/>
      <c r="O105" s="1574"/>
      <c r="P105" s="1574"/>
      <c r="Q105" s="1574"/>
      <c r="R105" s="1574"/>
      <c r="S105" s="1574"/>
      <c r="T105" s="1574"/>
    </row>
    <row r="106" spans="9:20" s="264" customFormat="1" x14ac:dyDescent="0.5">
      <c r="I106" s="1574"/>
      <c r="J106" s="1574"/>
      <c r="K106" s="1574"/>
      <c r="L106" s="1574"/>
      <c r="M106" s="1574"/>
      <c r="N106" s="1574"/>
      <c r="O106" s="1574"/>
      <c r="P106" s="1574"/>
      <c r="Q106" s="1574"/>
      <c r="R106" s="1574"/>
      <c r="S106" s="1574"/>
      <c r="T106" s="1574"/>
    </row>
    <row r="107" spans="9:20" s="264" customFormat="1" x14ac:dyDescent="0.5">
      <c r="I107" s="1574"/>
      <c r="J107" s="1574"/>
      <c r="K107" s="1574"/>
      <c r="L107" s="1574"/>
      <c r="M107" s="1574"/>
      <c r="N107" s="1574"/>
      <c r="O107" s="1574"/>
      <c r="P107" s="1574"/>
      <c r="Q107" s="1574"/>
      <c r="R107" s="1574"/>
      <c r="S107" s="1574"/>
      <c r="T107" s="1574"/>
    </row>
    <row r="108" spans="9:20" s="264" customFormat="1" x14ac:dyDescent="0.5">
      <c r="I108" s="1574"/>
      <c r="J108" s="1574"/>
      <c r="K108" s="1574"/>
      <c r="L108" s="1574"/>
      <c r="M108" s="1574"/>
      <c r="N108" s="1574"/>
      <c r="O108" s="1574"/>
      <c r="P108" s="1574"/>
      <c r="Q108" s="1574"/>
      <c r="R108" s="1574"/>
      <c r="S108" s="1574"/>
      <c r="T108" s="1574"/>
    </row>
    <row r="109" spans="9:20" s="264" customFormat="1" x14ac:dyDescent="0.5">
      <c r="I109" s="1574"/>
      <c r="J109" s="1574"/>
      <c r="K109" s="1574"/>
      <c r="L109" s="1574"/>
      <c r="M109" s="1574"/>
      <c r="N109" s="1574"/>
      <c r="O109" s="1574"/>
      <c r="P109" s="1574"/>
      <c r="Q109" s="1574"/>
      <c r="R109" s="1574"/>
      <c r="S109" s="1574"/>
      <c r="T109" s="1574"/>
    </row>
    <row r="110" spans="9:20" s="264" customFormat="1" x14ac:dyDescent="0.5">
      <c r="I110" s="1574"/>
      <c r="J110" s="1574"/>
      <c r="K110" s="1574"/>
      <c r="L110" s="1574"/>
      <c r="M110" s="1574"/>
      <c r="N110" s="1574"/>
      <c r="O110" s="1574"/>
      <c r="P110" s="1574"/>
      <c r="Q110" s="1574"/>
      <c r="R110" s="1574"/>
      <c r="S110" s="1574"/>
      <c r="T110" s="1574"/>
    </row>
    <row r="111" spans="9:20" s="264" customFormat="1" x14ac:dyDescent="0.5">
      <c r="I111" s="1574"/>
      <c r="J111" s="1574"/>
      <c r="K111" s="1574"/>
      <c r="L111" s="1574"/>
      <c r="M111" s="1574"/>
      <c r="N111" s="1574"/>
      <c r="O111" s="1574"/>
      <c r="P111" s="1574"/>
      <c r="Q111" s="1574"/>
      <c r="R111" s="1574"/>
      <c r="S111" s="1574"/>
      <c r="T111" s="1574"/>
    </row>
    <row r="112" spans="9:20" s="264" customFormat="1" x14ac:dyDescent="0.5">
      <c r="I112" s="1574"/>
      <c r="J112" s="1574"/>
      <c r="K112" s="1574"/>
      <c r="L112" s="1574"/>
      <c r="M112" s="1574"/>
      <c r="N112" s="1574"/>
      <c r="O112" s="1574"/>
      <c r="P112" s="1574"/>
      <c r="Q112" s="1574"/>
      <c r="R112" s="1574"/>
      <c r="S112" s="1574"/>
      <c r="T112" s="1574"/>
    </row>
    <row r="113" spans="9:20" s="264" customFormat="1" x14ac:dyDescent="0.5">
      <c r="I113" s="1574"/>
      <c r="J113" s="1574"/>
      <c r="K113" s="1574"/>
      <c r="L113" s="1574"/>
      <c r="M113" s="1574"/>
      <c r="N113" s="1574"/>
      <c r="O113" s="1574"/>
      <c r="P113" s="1574"/>
      <c r="Q113" s="1574"/>
      <c r="R113" s="1574"/>
      <c r="S113" s="1574"/>
      <c r="T113" s="1574"/>
    </row>
    <row r="114" spans="9:20" s="264" customFormat="1" x14ac:dyDescent="0.5">
      <c r="I114" s="1574"/>
      <c r="J114" s="1574"/>
      <c r="K114" s="1574"/>
      <c r="L114" s="1574"/>
      <c r="M114" s="1574"/>
      <c r="N114" s="1574"/>
      <c r="O114" s="1574"/>
      <c r="P114" s="1574"/>
      <c r="Q114" s="1574"/>
      <c r="R114" s="1574"/>
      <c r="S114" s="1574"/>
      <c r="T114" s="1574"/>
    </row>
    <row r="115" spans="9:20" s="264" customFormat="1" x14ac:dyDescent="0.5">
      <c r="I115" s="1574"/>
      <c r="J115" s="1574"/>
      <c r="K115" s="1574"/>
      <c r="L115" s="1574"/>
      <c r="M115" s="1574"/>
      <c r="N115" s="1574"/>
      <c r="O115" s="1574"/>
      <c r="P115" s="1574"/>
      <c r="Q115" s="1574"/>
      <c r="R115" s="1574"/>
      <c r="S115" s="1574"/>
      <c r="T115" s="1574"/>
    </row>
    <row r="116" spans="9:20" s="264" customFormat="1" x14ac:dyDescent="0.5">
      <c r="I116" s="1574"/>
      <c r="J116" s="1574"/>
      <c r="K116" s="1574"/>
      <c r="L116" s="1574"/>
      <c r="M116" s="1574"/>
      <c r="N116" s="1574"/>
      <c r="O116" s="1574"/>
      <c r="P116" s="1574"/>
      <c r="Q116" s="1574"/>
      <c r="R116" s="1574"/>
      <c r="S116" s="1574"/>
      <c r="T116" s="1574"/>
    </row>
    <row r="117" spans="9:20" s="264" customFormat="1" ht="15" x14ac:dyDescent="0.35"/>
    <row r="118" spans="9:20" s="264" customFormat="1" ht="15" x14ac:dyDescent="0.35"/>
    <row r="119" spans="9:20" s="264" customFormat="1" ht="15" x14ac:dyDescent="0.35"/>
    <row r="120" spans="9:20" s="264" customFormat="1" ht="15" x14ac:dyDescent="0.35"/>
    <row r="121" spans="9:20" s="264" customFormat="1" ht="15" x14ac:dyDescent="0.35"/>
    <row r="122" spans="9:20" s="264" customFormat="1" ht="15" x14ac:dyDescent="0.35"/>
    <row r="123" spans="9:20" s="264" customFormat="1" ht="15" x14ac:dyDescent="0.35"/>
    <row r="124" spans="9:20" s="264" customFormat="1" ht="15" x14ac:dyDescent="0.35"/>
    <row r="125" spans="9:20" s="264" customFormat="1" ht="15" x14ac:dyDescent="0.35"/>
    <row r="126" spans="9:20" s="264" customFormat="1" ht="15" x14ac:dyDescent="0.35"/>
    <row r="127" spans="9:20" s="264" customFormat="1" ht="15" x14ac:dyDescent="0.35"/>
    <row r="128" spans="9:20" s="264" customFormat="1" ht="15" x14ac:dyDescent="0.35"/>
  </sheetData>
  <mergeCells count="12">
    <mergeCell ref="B4:K4"/>
    <mergeCell ref="L4:U4"/>
    <mergeCell ref="E9:E11"/>
    <mergeCell ref="B9:B11"/>
    <mergeCell ref="U9:U11"/>
    <mergeCell ref="D9:D11"/>
    <mergeCell ref="G9:G11"/>
    <mergeCell ref="F9:F11"/>
    <mergeCell ref="H9:H11"/>
    <mergeCell ref="I9:K9"/>
    <mergeCell ref="L9:T9"/>
    <mergeCell ref="C9:C11"/>
  </mergeCells>
  <printOptions horizontalCentered="1"/>
  <pageMargins left="0.196850393700787" right="0.196850393700787" top="0.39370078740157499" bottom="0.39370078740157499" header="0.511811023622047" footer="0.511811023622047"/>
  <pageSetup paperSize="9" scale="48" fitToHeight="2" orientation="portrait" r:id="rId1"/>
  <headerFooter alignWithMargins="0">
    <oddFooter>&amp;C&amp;"Times New Roman,Regular"&amp;20- &amp;P+9 -</oddFooter>
  </headerFooter>
  <rowBreaks count="1" manualBreakCount="1">
    <brk id="77" max="16383" man="1"/>
  </rowBreaks>
  <colBreaks count="1" manualBreakCount="1">
    <brk id="11"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1"/>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8" customFormat="1" ht="36.75" x14ac:dyDescent="0.85">
      <c r="B4" s="1773" t="s">
        <v>1936</v>
      </c>
      <c r="C4" s="1773"/>
      <c r="D4" s="1773"/>
      <c r="E4" s="1773"/>
      <c r="F4" s="1773"/>
      <c r="G4" s="1773"/>
      <c r="H4" s="1773"/>
      <c r="I4" s="1773"/>
      <c r="J4" s="1773"/>
      <c r="K4" s="1773"/>
      <c r="L4" s="1752" t="s">
        <v>1937</v>
      </c>
      <c r="M4" s="1752"/>
      <c r="N4" s="1752"/>
      <c r="O4" s="1752"/>
      <c r="P4" s="1752"/>
      <c r="Q4" s="1752"/>
      <c r="R4" s="1752"/>
      <c r="S4" s="1752"/>
      <c r="T4" s="1752"/>
      <c r="U4" s="1752"/>
      <c r="V4" s="467"/>
      <c r="W4" s="467"/>
      <c r="X4" s="467"/>
      <c r="Y4" s="467"/>
      <c r="Z4" s="467"/>
      <c r="AA4" s="467"/>
      <c r="AB4" s="467"/>
      <c r="AC4" s="467"/>
      <c r="AD4" s="467"/>
      <c r="AE4" s="467"/>
      <c r="AF4" s="467"/>
      <c r="AG4" s="467"/>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6" customFormat="1" ht="22.5" x14ac:dyDescent="0.5">
      <c r="B7" s="1611" t="s">
        <v>1725</v>
      </c>
      <c r="C7" s="475"/>
      <c r="D7" s="475"/>
      <c r="E7" s="475"/>
      <c r="F7" s="475"/>
      <c r="G7" s="475"/>
      <c r="H7" s="475"/>
      <c r="I7" s="475"/>
      <c r="J7" s="475"/>
      <c r="K7" s="475"/>
      <c r="L7" s="475"/>
      <c r="M7" s="475"/>
      <c r="N7" s="475"/>
      <c r="O7" s="475"/>
      <c r="P7" s="475"/>
      <c r="Q7" s="475"/>
      <c r="R7" s="475"/>
      <c r="S7" s="475"/>
      <c r="T7" s="475"/>
      <c r="U7" s="228" t="s">
        <v>1729</v>
      </c>
    </row>
    <row r="8" spans="1:35" s="76" customFormat="1" ht="13.5" customHeight="1" thickBot="1" x14ac:dyDescent="0.7">
      <c r="B8" s="75"/>
    </row>
    <row r="9" spans="1:35" s="1498" customFormat="1" ht="26.25" customHeight="1" thickTop="1" x14ac:dyDescent="0.7">
      <c r="A9" s="257"/>
      <c r="B9" s="1793"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row>
    <row r="10" spans="1:35" s="337" customFormat="1" ht="21" customHeight="1" x14ac:dyDescent="0.7">
      <c r="A10" s="257"/>
      <c r="B10" s="1794"/>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55"/>
    </row>
    <row r="11" spans="1:35" s="337" customFormat="1" ht="21" customHeight="1" x14ac:dyDescent="0.7">
      <c r="A11" s="257"/>
      <c r="B11" s="1795"/>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56"/>
    </row>
    <row r="12" spans="1:35" s="257" customFormat="1" ht="9" customHeight="1" x14ac:dyDescent="0.7">
      <c r="B12" s="344"/>
      <c r="C12" s="448"/>
      <c r="D12" s="448"/>
      <c r="E12" s="448"/>
      <c r="F12" s="448"/>
      <c r="G12" s="448"/>
      <c r="H12" s="448"/>
      <c r="I12" s="450"/>
      <c r="J12" s="449"/>
      <c r="K12" s="449"/>
      <c r="L12" s="449"/>
      <c r="M12" s="449"/>
      <c r="N12" s="449"/>
      <c r="O12" s="449"/>
      <c r="P12" s="449"/>
      <c r="Q12" s="449"/>
      <c r="R12" s="449"/>
      <c r="S12" s="449"/>
      <c r="T12" s="451"/>
      <c r="U12" s="436"/>
    </row>
    <row r="13" spans="1:35" s="359" customFormat="1" ht="30.75" x14ac:dyDescent="0.2">
      <c r="A13" s="1593"/>
      <c r="B13" s="454" t="s">
        <v>977</v>
      </c>
      <c r="C13" s="860">
        <v>248106.53032206197</v>
      </c>
      <c r="D13" s="860">
        <v>292200.60989423422</v>
      </c>
      <c r="E13" s="860">
        <v>276224.42920887936</v>
      </c>
      <c r="F13" s="860">
        <v>327705.38102540636</v>
      </c>
      <c r="G13" s="860">
        <v>566913.66689239512</v>
      </c>
      <c r="H13" s="860">
        <v>822394.16264764406</v>
      </c>
      <c r="I13" s="773">
        <v>572589.20587395097</v>
      </c>
      <c r="J13" s="771">
        <v>586602.35955665424</v>
      </c>
      <c r="K13" s="771">
        <v>594668.79658280825</v>
      </c>
      <c r="L13" s="771">
        <v>623441.95248762367</v>
      </c>
      <c r="M13" s="771">
        <v>649766.74787138705</v>
      </c>
      <c r="N13" s="771">
        <v>680061.30271338206</v>
      </c>
      <c r="O13" s="771">
        <v>704161.21505258139</v>
      </c>
      <c r="P13" s="771">
        <v>726763.40466292994</v>
      </c>
      <c r="Q13" s="771">
        <v>757903.45893844345</v>
      </c>
      <c r="R13" s="771">
        <v>785361.92988111288</v>
      </c>
      <c r="S13" s="771">
        <v>802513.59038655576</v>
      </c>
      <c r="T13" s="772">
        <v>822394.16264764406</v>
      </c>
      <c r="U13" s="378" t="s">
        <v>992</v>
      </c>
      <c r="V13" s="362"/>
      <c r="W13" s="362"/>
      <c r="X13" s="362"/>
      <c r="Y13" s="362"/>
      <c r="Z13" s="362"/>
      <c r="AA13" s="362"/>
      <c r="AB13" s="362"/>
      <c r="AC13" s="362"/>
      <c r="AD13" s="362"/>
      <c r="AE13" s="362"/>
      <c r="AF13" s="362"/>
      <c r="AG13" s="362"/>
      <c r="AH13" s="362"/>
      <c r="AI13" s="362"/>
    </row>
    <row r="14" spans="1:35" s="364" customFormat="1" ht="12" customHeight="1" x14ac:dyDescent="0.2">
      <c r="B14" s="605"/>
      <c r="C14" s="864"/>
      <c r="D14" s="864"/>
      <c r="E14" s="864"/>
      <c r="F14" s="864"/>
      <c r="G14" s="864"/>
      <c r="H14" s="864"/>
      <c r="I14" s="770"/>
      <c r="J14" s="768"/>
      <c r="K14" s="768"/>
      <c r="L14" s="768"/>
      <c r="M14" s="768"/>
      <c r="N14" s="768"/>
      <c r="O14" s="768"/>
      <c r="P14" s="768"/>
      <c r="Q14" s="768"/>
      <c r="R14" s="768"/>
      <c r="S14" s="768"/>
      <c r="T14" s="769"/>
      <c r="U14" s="1043"/>
      <c r="V14" s="362"/>
      <c r="W14" s="362"/>
      <c r="X14" s="362"/>
      <c r="Y14" s="362"/>
      <c r="Z14" s="362"/>
      <c r="AA14" s="362"/>
      <c r="AB14" s="362"/>
      <c r="AC14" s="362"/>
      <c r="AD14" s="362"/>
      <c r="AE14" s="362"/>
      <c r="AF14" s="362"/>
      <c r="AG14" s="362"/>
      <c r="AH14" s="362"/>
      <c r="AI14" s="362"/>
    </row>
    <row r="15" spans="1:35" s="359" customFormat="1" ht="26.1" customHeight="1" x14ac:dyDescent="0.2">
      <c r="B15" s="453" t="s">
        <v>856</v>
      </c>
      <c r="C15" s="860">
        <v>90991.81590991994</v>
      </c>
      <c r="D15" s="860">
        <v>132689.27110199424</v>
      </c>
      <c r="E15" s="860">
        <v>125273.04572907214</v>
      </c>
      <c r="F15" s="860">
        <v>168132.920800708</v>
      </c>
      <c r="G15" s="860">
        <v>264645.41796618304</v>
      </c>
      <c r="H15" s="860">
        <v>412027.86495959666</v>
      </c>
      <c r="I15" s="773">
        <v>259457.86402017286</v>
      </c>
      <c r="J15" s="771">
        <v>268033.02509884216</v>
      </c>
      <c r="K15" s="771">
        <v>267482.96654483024</v>
      </c>
      <c r="L15" s="771">
        <v>285840.90364563919</v>
      </c>
      <c r="M15" s="771">
        <v>304142.67271703621</v>
      </c>
      <c r="N15" s="771">
        <v>323435.57727343921</v>
      </c>
      <c r="O15" s="771">
        <v>332491.66158079647</v>
      </c>
      <c r="P15" s="771">
        <v>348053.22160559363</v>
      </c>
      <c r="Q15" s="771">
        <v>371203.0173795927</v>
      </c>
      <c r="R15" s="771">
        <v>385469.74608548626</v>
      </c>
      <c r="S15" s="771">
        <v>398666.51457337459</v>
      </c>
      <c r="T15" s="772">
        <v>412027.86495959666</v>
      </c>
      <c r="U15" s="604" t="s">
        <v>1166</v>
      </c>
      <c r="V15" s="362"/>
      <c r="W15" s="362"/>
      <c r="X15" s="362"/>
      <c r="Y15" s="362"/>
      <c r="Z15" s="362"/>
      <c r="AA15" s="362"/>
      <c r="AB15" s="362"/>
      <c r="AC15" s="362"/>
      <c r="AD15" s="362"/>
      <c r="AE15" s="362"/>
      <c r="AF15" s="362"/>
      <c r="AG15" s="362"/>
      <c r="AH15" s="362"/>
      <c r="AI15" s="362"/>
    </row>
    <row r="16" spans="1:35" s="359" customFormat="1" ht="26.1" customHeight="1" x14ac:dyDescent="0.2">
      <c r="B16" s="453" t="s">
        <v>1192</v>
      </c>
      <c r="C16" s="860">
        <v>6074.0493549899993</v>
      </c>
      <c r="D16" s="860">
        <v>2061.4863493899998</v>
      </c>
      <c r="E16" s="860">
        <v>16213.411213200001</v>
      </c>
      <c r="F16" s="860">
        <v>20571.678820289999</v>
      </c>
      <c r="G16" s="860">
        <v>21511.832610990004</v>
      </c>
      <c r="H16" s="860">
        <v>30018.155672389999</v>
      </c>
      <c r="I16" s="773">
        <v>18219.86725997</v>
      </c>
      <c r="J16" s="771">
        <v>19772.10983885</v>
      </c>
      <c r="K16" s="771">
        <v>17720.881347930001</v>
      </c>
      <c r="L16" s="771">
        <v>16395.5403554</v>
      </c>
      <c r="M16" s="771">
        <v>19432.968275970004</v>
      </c>
      <c r="N16" s="771">
        <v>20697.626800639999</v>
      </c>
      <c r="O16" s="771">
        <v>20972.116121789997</v>
      </c>
      <c r="P16" s="771">
        <v>22417.768702909998</v>
      </c>
      <c r="Q16" s="771">
        <v>24924.637301220002</v>
      </c>
      <c r="R16" s="771">
        <v>27022.01227023</v>
      </c>
      <c r="S16" s="771">
        <v>28679.57152845</v>
      </c>
      <c r="T16" s="772">
        <v>30018.155672389999</v>
      </c>
      <c r="U16" s="604" t="s">
        <v>1201</v>
      </c>
      <c r="V16" s="362"/>
      <c r="W16" s="362"/>
      <c r="X16" s="362"/>
      <c r="Y16" s="362"/>
      <c r="Z16" s="362"/>
      <c r="AA16" s="362"/>
      <c r="AB16" s="362"/>
      <c r="AC16" s="362"/>
      <c r="AD16" s="362"/>
      <c r="AE16" s="362"/>
      <c r="AF16" s="362"/>
      <c r="AG16" s="362"/>
      <c r="AH16" s="362"/>
      <c r="AI16" s="362"/>
    </row>
    <row r="17" spans="2:35" s="364" customFormat="1" ht="26.1" customHeight="1" x14ac:dyDescent="0.2">
      <c r="B17" s="605" t="s">
        <v>957</v>
      </c>
      <c r="C17" s="864">
        <v>6.5859437700000001</v>
      </c>
      <c r="D17" s="864">
        <v>5.1629364999999998</v>
      </c>
      <c r="E17" s="864">
        <v>7.1697666600000014</v>
      </c>
      <c r="F17" s="864">
        <v>1.9003849499999999</v>
      </c>
      <c r="G17" s="864">
        <v>2.4137762299999999</v>
      </c>
      <c r="H17" s="864">
        <v>16.750725830000004</v>
      </c>
      <c r="I17" s="770">
        <v>2.5424465699999996</v>
      </c>
      <c r="J17" s="768">
        <v>2.5416465699999997</v>
      </c>
      <c r="K17" s="768">
        <v>2.5408465700000002</v>
      </c>
      <c r="L17" s="768">
        <v>2.6557149599999996</v>
      </c>
      <c r="M17" s="768">
        <v>2.65516496</v>
      </c>
      <c r="N17" s="768">
        <v>2.65461496</v>
      </c>
      <c r="O17" s="768">
        <v>2.7807037599999997</v>
      </c>
      <c r="P17" s="768">
        <v>2.7804037599999996</v>
      </c>
      <c r="Q17" s="768">
        <v>6.4294037600000005</v>
      </c>
      <c r="R17" s="768">
        <v>9.0409758299999989</v>
      </c>
      <c r="S17" s="768">
        <v>16.750725830000004</v>
      </c>
      <c r="T17" s="769">
        <v>16.750725830000004</v>
      </c>
      <c r="U17" s="606" t="s">
        <v>1162</v>
      </c>
      <c r="V17" s="362"/>
      <c r="W17" s="362"/>
      <c r="X17" s="362"/>
      <c r="Y17" s="362"/>
      <c r="Z17" s="362"/>
      <c r="AA17" s="362"/>
      <c r="AB17" s="362"/>
      <c r="AC17" s="362"/>
      <c r="AD17" s="362"/>
      <c r="AE17" s="362"/>
      <c r="AF17" s="362"/>
      <c r="AG17" s="362"/>
      <c r="AH17" s="362"/>
      <c r="AI17" s="362"/>
    </row>
    <row r="18" spans="2:35" s="364" customFormat="1" ht="26.1" customHeight="1" x14ac:dyDescent="0.2">
      <c r="B18" s="605" t="s">
        <v>958</v>
      </c>
      <c r="C18" s="864">
        <v>6065.1069232199989</v>
      </c>
      <c r="D18" s="864">
        <v>2050.8913568899998</v>
      </c>
      <c r="E18" s="864">
        <v>16191.287446540002</v>
      </c>
      <c r="F18" s="864">
        <v>20569.778435339998</v>
      </c>
      <c r="G18" s="864">
        <v>19389.457011640003</v>
      </c>
      <c r="H18" s="864">
        <v>24142.802180180002</v>
      </c>
      <c r="I18" s="770">
        <v>16097.363840280001</v>
      </c>
      <c r="J18" s="768">
        <v>17620.683511399999</v>
      </c>
      <c r="K18" s="768">
        <v>15567.840338239999</v>
      </c>
      <c r="L18" s="768">
        <v>14162.636696760001</v>
      </c>
      <c r="M18" s="768">
        <v>16196.344222330004</v>
      </c>
      <c r="N18" s="768">
        <v>17419.670307</v>
      </c>
      <c r="O18" s="768">
        <v>17667.183770149997</v>
      </c>
      <c r="P18" s="768">
        <v>19086.77400858</v>
      </c>
      <c r="Q18" s="768">
        <v>21509.720566380001</v>
      </c>
      <c r="R18" s="768">
        <v>21421.505053019999</v>
      </c>
      <c r="S18" s="768">
        <v>23042.07901324</v>
      </c>
      <c r="T18" s="769">
        <v>24142.802180180002</v>
      </c>
      <c r="U18" s="606" t="s">
        <v>1275</v>
      </c>
      <c r="V18" s="362"/>
      <c r="W18" s="362"/>
      <c r="X18" s="362"/>
      <c r="Y18" s="362"/>
      <c r="Z18" s="362"/>
      <c r="AA18" s="362"/>
      <c r="AB18" s="362"/>
      <c r="AC18" s="362"/>
      <c r="AD18" s="362"/>
      <c r="AE18" s="362"/>
      <c r="AF18" s="362"/>
      <c r="AG18" s="362"/>
      <c r="AH18" s="362"/>
      <c r="AI18" s="362"/>
    </row>
    <row r="19" spans="2:35" s="364" customFormat="1" ht="26.1" customHeight="1" x14ac:dyDescent="0.2">
      <c r="B19" s="605" t="s">
        <v>959</v>
      </c>
      <c r="C19" s="864">
        <v>2.3564879999999997</v>
      </c>
      <c r="D19" s="864">
        <v>5.4320559999999993</v>
      </c>
      <c r="E19" s="864">
        <v>14.954000000000001</v>
      </c>
      <c r="F19" s="864">
        <v>0</v>
      </c>
      <c r="G19" s="864">
        <v>2119.9618231199997</v>
      </c>
      <c r="H19" s="864">
        <v>5858.6027663799996</v>
      </c>
      <c r="I19" s="770">
        <v>2119.9609731200003</v>
      </c>
      <c r="J19" s="768">
        <v>2148.8846808799999</v>
      </c>
      <c r="K19" s="768">
        <v>2150.5001631199998</v>
      </c>
      <c r="L19" s="768">
        <v>2230.2479436799999</v>
      </c>
      <c r="M19" s="768">
        <v>3233.9688886800004</v>
      </c>
      <c r="N19" s="768">
        <v>3275.3018786800003</v>
      </c>
      <c r="O19" s="768">
        <v>3302.1516478799999</v>
      </c>
      <c r="P19" s="768">
        <v>3328.2142905699998</v>
      </c>
      <c r="Q19" s="768">
        <v>3408.4873310799994</v>
      </c>
      <c r="R19" s="768">
        <v>5591.4662413800006</v>
      </c>
      <c r="S19" s="768">
        <v>5620.7417893800002</v>
      </c>
      <c r="T19" s="769">
        <v>5858.6027663799996</v>
      </c>
      <c r="U19" s="606" t="s">
        <v>1279</v>
      </c>
      <c r="V19" s="362"/>
      <c r="W19" s="362"/>
      <c r="X19" s="362"/>
      <c r="Y19" s="362"/>
      <c r="Z19" s="362"/>
      <c r="AA19" s="362"/>
      <c r="AB19" s="362"/>
      <c r="AC19" s="362"/>
      <c r="AD19" s="362"/>
      <c r="AE19" s="362"/>
      <c r="AF19" s="362"/>
      <c r="AG19" s="362"/>
      <c r="AH19" s="362"/>
      <c r="AI19" s="362"/>
    </row>
    <row r="20" spans="2:35" s="359" customFormat="1" ht="26.1" customHeight="1" x14ac:dyDescent="0.2">
      <c r="B20" s="453" t="s">
        <v>1193</v>
      </c>
      <c r="C20" s="860">
        <v>84917.766554929942</v>
      </c>
      <c r="D20" s="860">
        <v>130627.78475260425</v>
      </c>
      <c r="E20" s="860">
        <v>109059.63451587214</v>
      </c>
      <c r="F20" s="860">
        <v>147561.24198041801</v>
      </c>
      <c r="G20" s="860">
        <v>243133.58535519306</v>
      </c>
      <c r="H20" s="860">
        <v>382009.70928720664</v>
      </c>
      <c r="I20" s="773">
        <v>241237.99676020286</v>
      </c>
      <c r="J20" s="771">
        <v>248260.91525999218</v>
      </c>
      <c r="K20" s="771">
        <v>249762.08519690021</v>
      </c>
      <c r="L20" s="771">
        <v>269445.36329023918</v>
      </c>
      <c r="M20" s="771">
        <v>284709.70444106619</v>
      </c>
      <c r="N20" s="771">
        <v>302737.95047279919</v>
      </c>
      <c r="O20" s="771">
        <v>311519.54545900645</v>
      </c>
      <c r="P20" s="771">
        <v>325635.45290268364</v>
      </c>
      <c r="Q20" s="771">
        <v>346278.38007837272</v>
      </c>
      <c r="R20" s="771">
        <v>358447.73381525627</v>
      </c>
      <c r="S20" s="771">
        <v>369986.94304492458</v>
      </c>
      <c r="T20" s="772">
        <v>382009.70928720664</v>
      </c>
      <c r="U20" s="604" t="s">
        <v>1202</v>
      </c>
      <c r="V20" s="362"/>
      <c r="W20" s="362"/>
      <c r="X20" s="362"/>
      <c r="Y20" s="362"/>
      <c r="Z20" s="362"/>
      <c r="AA20" s="362"/>
      <c r="AB20" s="362"/>
      <c r="AC20" s="362"/>
      <c r="AD20" s="362"/>
      <c r="AE20" s="362"/>
      <c r="AF20" s="362"/>
      <c r="AG20" s="362"/>
      <c r="AH20" s="362"/>
      <c r="AI20" s="362"/>
    </row>
    <row r="21" spans="2:35" s="364" customFormat="1" ht="26.1" customHeight="1" x14ac:dyDescent="0.2">
      <c r="B21" s="605" t="s">
        <v>956</v>
      </c>
      <c r="C21" s="864">
        <v>83762.069089759942</v>
      </c>
      <c r="D21" s="864">
        <v>129033.25156219525</v>
      </c>
      <c r="E21" s="864">
        <v>107072.48058347213</v>
      </c>
      <c r="F21" s="864">
        <v>144343.52081636203</v>
      </c>
      <c r="G21" s="864">
        <v>236048.42163604105</v>
      </c>
      <c r="H21" s="864">
        <v>368164.37986821466</v>
      </c>
      <c r="I21" s="770">
        <v>233656.93258753087</v>
      </c>
      <c r="J21" s="768">
        <v>240288.04179922017</v>
      </c>
      <c r="K21" s="768">
        <v>241305.2161373382</v>
      </c>
      <c r="L21" s="768">
        <v>251076.80790551717</v>
      </c>
      <c r="M21" s="768">
        <v>275819.94650152419</v>
      </c>
      <c r="N21" s="768">
        <v>293412.07183404721</v>
      </c>
      <c r="O21" s="768">
        <v>299170.89043365442</v>
      </c>
      <c r="P21" s="768">
        <v>312647.58807015163</v>
      </c>
      <c r="Q21" s="768">
        <v>334637.77194761072</v>
      </c>
      <c r="R21" s="768">
        <v>345434.93480064429</v>
      </c>
      <c r="S21" s="768">
        <v>356387.59630117263</v>
      </c>
      <c r="T21" s="769">
        <v>368164.37986821466</v>
      </c>
      <c r="U21" s="606" t="s">
        <v>1282</v>
      </c>
      <c r="V21" s="362"/>
      <c r="W21" s="362"/>
      <c r="X21" s="362"/>
      <c r="Y21" s="362"/>
      <c r="Z21" s="362"/>
      <c r="AA21" s="362"/>
      <c r="AB21" s="362"/>
      <c r="AC21" s="362"/>
      <c r="AD21" s="362"/>
      <c r="AE21" s="362"/>
      <c r="AF21" s="362"/>
      <c r="AG21" s="362"/>
      <c r="AH21" s="362"/>
      <c r="AI21" s="362"/>
    </row>
    <row r="22" spans="2:35" s="364" customFormat="1" ht="26.1" customHeight="1" x14ac:dyDescent="0.2">
      <c r="B22" s="605" t="s">
        <v>961</v>
      </c>
      <c r="C22" s="864">
        <v>28110.682932636013</v>
      </c>
      <c r="D22" s="864">
        <v>54814.286793201012</v>
      </c>
      <c r="E22" s="864">
        <v>48067.420516259976</v>
      </c>
      <c r="F22" s="864">
        <v>73760.039354200009</v>
      </c>
      <c r="G22" s="864">
        <v>94296.624197519996</v>
      </c>
      <c r="H22" s="864">
        <v>138616.73913275998</v>
      </c>
      <c r="I22" s="770">
        <v>89377.638237390012</v>
      </c>
      <c r="J22" s="768">
        <v>95266.883330639976</v>
      </c>
      <c r="K22" s="768">
        <v>95045.408890339997</v>
      </c>
      <c r="L22" s="768">
        <v>95835.88160416999</v>
      </c>
      <c r="M22" s="768">
        <v>104734.93863115001</v>
      </c>
      <c r="N22" s="768">
        <v>111695.1693010637</v>
      </c>
      <c r="O22" s="768">
        <v>114212.28548801997</v>
      </c>
      <c r="P22" s="768">
        <v>119020.17291568001</v>
      </c>
      <c r="Q22" s="768">
        <v>130546.71770326</v>
      </c>
      <c r="R22" s="768">
        <v>133969.92933439001</v>
      </c>
      <c r="S22" s="768">
        <v>136034.12347350008</v>
      </c>
      <c r="T22" s="769">
        <v>138616.73913275998</v>
      </c>
      <c r="U22" s="606" t="s">
        <v>1203</v>
      </c>
      <c r="V22" s="362"/>
      <c r="W22" s="362"/>
      <c r="X22" s="362"/>
      <c r="Y22" s="362"/>
      <c r="Z22" s="362"/>
      <c r="AA22" s="362"/>
      <c r="AB22" s="362"/>
      <c r="AC22" s="362"/>
      <c r="AD22" s="362"/>
      <c r="AE22" s="362"/>
      <c r="AF22" s="362"/>
      <c r="AG22" s="362"/>
      <c r="AH22" s="362"/>
      <c r="AI22" s="362"/>
    </row>
    <row r="23" spans="2:35" s="364" customFormat="1" ht="26.1" customHeight="1" x14ac:dyDescent="0.2">
      <c r="B23" s="605" t="s">
        <v>962</v>
      </c>
      <c r="C23" s="864">
        <v>54201.280644253929</v>
      </c>
      <c r="D23" s="864">
        <v>72836.014967844239</v>
      </c>
      <c r="E23" s="864">
        <v>57330.37539840216</v>
      </c>
      <c r="F23" s="864">
        <v>68126.080147782021</v>
      </c>
      <c r="G23" s="864">
        <v>136419.00205993105</v>
      </c>
      <c r="H23" s="864">
        <v>220963.17889003467</v>
      </c>
      <c r="I23" s="770">
        <v>139359.80774527087</v>
      </c>
      <c r="J23" s="768">
        <v>140868.0759266302</v>
      </c>
      <c r="K23" s="768">
        <v>141744.0527533782</v>
      </c>
      <c r="L23" s="768">
        <v>149639.91001697717</v>
      </c>
      <c r="M23" s="768">
        <v>164370.20833415419</v>
      </c>
      <c r="N23" s="768">
        <v>174001.1627692435</v>
      </c>
      <c r="O23" s="768">
        <v>176846.10554844447</v>
      </c>
      <c r="P23" s="768">
        <v>185455.51518117162</v>
      </c>
      <c r="Q23" s="768">
        <v>195733.94735228075</v>
      </c>
      <c r="R23" s="768">
        <v>203228.12583945427</v>
      </c>
      <c r="S23" s="768">
        <v>212023.19724032257</v>
      </c>
      <c r="T23" s="769">
        <v>220963.17889003467</v>
      </c>
      <c r="U23" s="606" t="s">
        <v>1204</v>
      </c>
      <c r="V23" s="362"/>
      <c r="W23" s="362"/>
      <c r="X23" s="362"/>
      <c r="Y23" s="362"/>
      <c r="Z23" s="362"/>
      <c r="AA23" s="362"/>
      <c r="AB23" s="362"/>
      <c r="AC23" s="362"/>
      <c r="AD23" s="362"/>
      <c r="AE23" s="362"/>
      <c r="AF23" s="362"/>
      <c r="AG23" s="362"/>
      <c r="AH23" s="362"/>
      <c r="AI23" s="362"/>
    </row>
    <row r="24" spans="2:35" s="364" customFormat="1" ht="26.1" customHeight="1" x14ac:dyDescent="0.2">
      <c r="B24" s="605" t="s">
        <v>963</v>
      </c>
      <c r="C24" s="864">
        <v>1450.1055128699998</v>
      </c>
      <c r="D24" s="864">
        <v>1382.94980115</v>
      </c>
      <c r="E24" s="864">
        <v>1674.6846688100002</v>
      </c>
      <c r="F24" s="864">
        <v>2457.4013143800003</v>
      </c>
      <c r="G24" s="864">
        <v>5332.7953785899999</v>
      </c>
      <c r="H24" s="864">
        <v>8584.4618454200008</v>
      </c>
      <c r="I24" s="770">
        <v>4919.4866048699996</v>
      </c>
      <c r="J24" s="768">
        <v>4153.0825419499997</v>
      </c>
      <c r="K24" s="768">
        <v>4515.7544936199993</v>
      </c>
      <c r="L24" s="768">
        <v>5601.01628437</v>
      </c>
      <c r="M24" s="768">
        <v>6714.7995362200008</v>
      </c>
      <c r="N24" s="768">
        <v>7715.739763739999</v>
      </c>
      <c r="O24" s="768">
        <v>8112.4993971899994</v>
      </c>
      <c r="P24" s="768">
        <v>8171.899973300001</v>
      </c>
      <c r="Q24" s="768">
        <v>8357.10689207</v>
      </c>
      <c r="R24" s="768">
        <v>8236.8796268000006</v>
      </c>
      <c r="S24" s="768">
        <v>8330.2755873499991</v>
      </c>
      <c r="T24" s="769">
        <v>8584.4618454200008</v>
      </c>
      <c r="U24" s="606" t="s">
        <v>1280</v>
      </c>
      <c r="V24" s="362"/>
      <c r="W24" s="362"/>
      <c r="X24" s="362"/>
      <c r="Y24" s="362"/>
      <c r="Z24" s="362"/>
      <c r="AA24" s="362"/>
      <c r="AB24" s="362"/>
      <c r="AC24" s="362"/>
      <c r="AD24" s="362"/>
      <c r="AE24" s="362"/>
      <c r="AF24" s="362"/>
      <c r="AG24" s="362"/>
      <c r="AH24" s="362"/>
      <c r="AI24" s="362"/>
    </row>
    <row r="25" spans="2:35" s="364" customFormat="1" ht="26.1" customHeight="1" x14ac:dyDescent="0.2">
      <c r="B25" s="605" t="s">
        <v>960</v>
      </c>
      <c r="C25" s="864">
        <v>1155.6974651699998</v>
      </c>
      <c r="D25" s="864">
        <v>1594.5331904090003</v>
      </c>
      <c r="E25" s="864">
        <v>1987.1539324</v>
      </c>
      <c r="F25" s="864">
        <v>3217.7211640559949</v>
      </c>
      <c r="G25" s="864">
        <v>7085.1637191520012</v>
      </c>
      <c r="H25" s="864">
        <v>13845.329418991994</v>
      </c>
      <c r="I25" s="770">
        <v>7581.0641726720014</v>
      </c>
      <c r="J25" s="768">
        <v>7972.8734607720044</v>
      </c>
      <c r="K25" s="768">
        <v>8456.869059562001</v>
      </c>
      <c r="L25" s="768">
        <v>18368.555384722014</v>
      </c>
      <c r="M25" s="768">
        <v>8889.7579395419962</v>
      </c>
      <c r="N25" s="768">
        <v>9325.8786387519904</v>
      </c>
      <c r="O25" s="768">
        <v>12348.655025352005</v>
      </c>
      <c r="P25" s="768">
        <v>12987.864832532005</v>
      </c>
      <c r="Q25" s="768">
        <v>11640.608130761993</v>
      </c>
      <c r="R25" s="768">
        <v>13012.799014611974</v>
      </c>
      <c r="S25" s="768">
        <v>13599.346743751985</v>
      </c>
      <c r="T25" s="769">
        <v>13845.329418991994</v>
      </c>
      <c r="U25" s="606" t="s">
        <v>1281</v>
      </c>
      <c r="V25" s="362"/>
      <c r="W25" s="362"/>
      <c r="X25" s="362"/>
      <c r="Y25" s="362"/>
      <c r="Z25" s="362"/>
      <c r="AA25" s="362"/>
      <c r="AB25" s="362"/>
      <c r="AC25" s="362"/>
      <c r="AD25" s="362"/>
      <c r="AE25" s="362"/>
      <c r="AF25" s="362"/>
      <c r="AG25" s="362"/>
      <c r="AH25" s="362"/>
      <c r="AI25" s="362"/>
    </row>
    <row r="26" spans="2:35" s="364" customFormat="1" ht="12" customHeight="1" x14ac:dyDescent="0.2">
      <c r="B26" s="453"/>
      <c r="C26" s="860"/>
      <c r="D26" s="860"/>
      <c r="E26" s="860"/>
      <c r="F26" s="860"/>
      <c r="G26" s="860"/>
      <c r="H26" s="860"/>
      <c r="I26" s="773"/>
      <c r="J26" s="771"/>
      <c r="K26" s="771"/>
      <c r="L26" s="771"/>
      <c r="M26" s="771"/>
      <c r="N26" s="771"/>
      <c r="O26" s="771"/>
      <c r="P26" s="771"/>
      <c r="Q26" s="771"/>
      <c r="R26" s="771"/>
      <c r="S26" s="771"/>
      <c r="T26" s="772"/>
      <c r="U26" s="1044"/>
      <c r="V26" s="362"/>
      <c r="W26" s="362"/>
      <c r="X26" s="362"/>
      <c r="Y26" s="362"/>
      <c r="Z26" s="362"/>
      <c r="AA26" s="362"/>
      <c r="AB26" s="362"/>
      <c r="AC26" s="362"/>
      <c r="AD26" s="362"/>
      <c r="AE26" s="362"/>
      <c r="AF26" s="362"/>
      <c r="AG26" s="362"/>
      <c r="AH26" s="362"/>
      <c r="AI26" s="362"/>
    </row>
    <row r="27" spans="2:35" s="359" customFormat="1" ht="26.1" customHeight="1" x14ac:dyDescent="0.2">
      <c r="B27" s="453" t="s">
        <v>973</v>
      </c>
      <c r="C27" s="860">
        <v>24394.210441316016</v>
      </c>
      <c r="D27" s="860">
        <v>35164.05765573198</v>
      </c>
      <c r="E27" s="860">
        <v>30505.738502410019</v>
      </c>
      <c r="F27" s="860">
        <v>33909.50911675299</v>
      </c>
      <c r="G27" s="860">
        <v>62291.432059465886</v>
      </c>
      <c r="H27" s="860">
        <v>121703.66864350795</v>
      </c>
      <c r="I27" s="773">
        <v>64607.506482178971</v>
      </c>
      <c r="J27" s="771">
        <v>68889.846054297988</v>
      </c>
      <c r="K27" s="771">
        <v>70546.796170647969</v>
      </c>
      <c r="L27" s="771">
        <v>74510.125419529999</v>
      </c>
      <c r="M27" s="771">
        <v>78571.429055219982</v>
      </c>
      <c r="N27" s="771">
        <v>82764.201656048084</v>
      </c>
      <c r="O27" s="771">
        <v>89629.902724313128</v>
      </c>
      <c r="P27" s="771">
        <v>93059.554246227126</v>
      </c>
      <c r="Q27" s="771">
        <v>100203.68335980701</v>
      </c>
      <c r="R27" s="771">
        <v>108873.27504087002</v>
      </c>
      <c r="S27" s="771">
        <v>113763.64700818885</v>
      </c>
      <c r="T27" s="772">
        <v>121703.66864350795</v>
      </c>
      <c r="U27" s="604" t="s">
        <v>1167</v>
      </c>
      <c r="V27" s="362"/>
      <c r="W27" s="362"/>
      <c r="X27" s="362"/>
      <c r="Y27" s="362"/>
      <c r="Z27" s="362"/>
      <c r="AA27" s="362"/>
      <c r="AB27" s="362"/>
      <c r="AC27" s="362"/>
      <c r="AD27" s="362"/>
      <c r="AE27" s="362"/>
      <c r="AF27" s="362"/>
      <c r="AG27" s="362"/>
      <c r="AH27" s="362"/>
      <c r="AI27" s="362"/>
    </row>
    <row r="28" spans="2:35" s="364" customFormat="1" ht="26.1" customHeight="1" x14ac:dyDescent="0.2">
      <c r="B28" s="605" t="s">
        <v>978</v>
      </c>
      <c r="C28" s="864">
        <v>23998.192719432627</v>
      </c>
      <c r="D28" s="864">
        <v>34615.233213450978</v>
      </c>
      <c r="E28" s="864">
        <v>29944.305378000019</v>
      </c>
      <c r="F28" s="864">
        <v>33169.249160012987</v>
      </c>
      <c r="G28" s="864">
        <v>61032.801125695885</v>
      </c>
      <c r="H28" s="864">
        <v>118276.60241832795</v>
      </c>
      <c r="I28" s="770">
        <v>63345.726796248971</v>
      </c>
      <c r="J28" s="768">
        <v>67671.921773647991</v>
      </c>
      <c r="K28" s="768">
        <v>69157.859626207966</v>
      </c>
      <c r="L28" s="768">
        <v>72957.206552980002</v>
      </c>
      <c r="M28" s="768">
        <v>76967.092216029982</v>
      </c>
      <c r="N28" s="768">
        <v>81102.279176248077</v>
      </c>
      <c r="O28" s="768">
        <v>87425.006239703129</v>
      </c>
      <c r="P28" s="768">
        <v>90816.794500187127</v>
      </c>
      <c r="Q28" s="768">
        <v>97653.631907317016</v>
      </c>
      <c r="R28" s="768">
        <v>105982.89267350003</v>
      </c>
      <c r="S28" s="768">
        <v>110782.62652527886</v>
      </c>
      <c r="T28" s="769">
        <v>118276.60241832795</v>
      </c>
      <c r="U28" s="606" t="s">
        <v>1168</v>
      </c>
      <c r="V28" s="362"/>
      <c r="W28" s="362"/>
      <c r="X28" s="362"/>
      <c r="Y28" s="362"/>
      <c r="Z28" s="362"/>
      <c r="AA28" s="362"/>
      <c r="AB28" s="362"/>
      <c r="AC28" s="362"/>
      <c r="AD28" s="362"/>
      <c r="AE28" s="362"/>
      <c r="AF28" s="362"/>
      <c r="AG28" s="362"/>
      <c r="AH28" s="362"/>
      <c r="AI28" s="362"/>
    </row>
    <row r="29" spans="2:35" s="364" customFormat="1" ht="26.1" customHeight="1" x14ac:dyDescent="0.2">
      <c r="B29" s="605" t="s">
        <v>980</v>
      </c>
      <c r="C29" s="864">
        <v>396.01772188338998</v>
      </c>
      <c r="D29" s="864">
        <v>548.82444228100019</v>
      </c>
      <c r="E29" s="864">
        <v>561.43312440999978</v>
      </c>
      <c r="F29" s="864">
        <v>740.25995674000023</v>
      </c>
      <c r="G29" s="864">
        <v>1258.6309337700009</v>
      </c>
      <c r="H29" s="864">
        <v>3427.0662251800013</v>
      </c>
      <c r="I29" s="770">
        <v>1261.7796859300006</v>
      </c>
      <c r="J29" s="768">
        <v>1217.9242806500006</v>
      </c>
      <c r="K29" s="768">
        <v>1388.9365444399996</v>
      </c>
      <c r="L29" s="768">
        <v>1552.9188665499985</v>
      </c>
      <c r="M29" s="768">
        <v>1604.3368391900001</v>
      </c>
      <c r="N29" s="768">
        <v>1661.9224798000002</v>
      </c>
      <c r="O29" s="768">
        <v>2204.8964846100002</v>
      </c>
      <c r="P29" s="768">
        <v>2242.7597460399998</v>
      </c>
      <c r="Q29" s="768">
        <v>2550.0514524899991</v>
      </c>
      <c r="R29" s="768">
        <v>2890.382367369999</v>
      </c>
      <c r="S29" s="768">
        <v>2981.0204829100007</v>
      </c>
      <c r="T29" s="769">
        <v>3427.0662251800013</v>
      </c>
      <c r="U29" s="606" t="s">
        <v>1271</v>
      </c>
      <c r="V29" s="362"/>
      <c r="W29" s="362"/>
      <c r="X29" s="362"/>
      <c r="Y29" s="362"/>
      <c r="Z29" s="362"/>
      <c r="AA29" s="362"/>
      <c r="AB29" s="362"/>
      <c r="AC29" s="362"/>
      <c r="AD29" s="362"/>
      <c r="AE29" s="362"/>
      <c r="AF29" s="362"/>
      <c r="AG29" s="362"/>
      <c r="AH29" s="362"/>
      <c r="AI29" s="362"/>
    </row>
    <row r="30" spans="2:35" s="364" customFormat="1" ht="12" customHeight="1" x14ac:dyDescent="0.2">
      <c r="B30" s="453"/>
      <c r="C30" s="864"/>
      <c r="D30" s="864"/>
      <c r="E30" s="864"/>
      <c r="F30" s="864"/>
      <c r="G30" s="864"/>
      <c r="H30" s="864"/>
      <c r="I30" s="770"/>
      <c r="J30" s="768"/>
      <c r="K30" s="768"/>
      <c r="L30" s="768"/>
      <c r="M30" s="768"/>
      <c r="N30" s="768"/>
      <c r="O30" s="768"/>
      <c r="P30" s="768"/>
      <c r="Q30" s="768"/>
      <c r="R30" s="768"/>
      <c r="S30" s="768"/>
      <c r="T30" s="769"/>
      <c r="U30" s="604"/>
      <c r="V30" s="362"/>
      <c r="W30" s="362"/>
      <c r="X30" s="362"/>
      <c r="Y30" s="362"/>
      <c r="Z30" s="362"/>
      <c r="AA30" s="362"/>
      <c r="AB30" s="362"/>
      <c r="AC30" s="362"/>
      <c r="AD30" s="362"/>
      <c r="AE30" s="362"/>
      <c r="AF30" s="362"/>
      <c r="AG30" s="362"/>
      <c r="AH30" s="362"/>
      <c r="AI30" s="362"/>
    </row>
    <row r="31" spans="2:35" s="359" customFormat="1" ht="26.1" customHeight="1" x14ac:dyDescent="0.2">
      <c r="B31" s="453" t="s">
        <v>979</v>
      </c>
      <c r="C31" s="860">
        <v>132720.50397082602</v>
      </c>
      <c r="D31" s="860">
        <v>124347.281136508</v>
      </c>
      <c r="E31" s="860">
        <v>120445.6449773972</v>
      </c>
      <c r="F31" s="860">
        <v>125662.95110794535</v>
      </c>
      <c r="G31" s="860">
        <v>239976.81686674623</v>
      </c>
      <c r="H31" s="860">
        <v>288662.62904453947</v>
      </c>
      <c r="I31" s="773">
        <v>248523.8353715991</v>
      </c>
      <c r="J31" s="771">
        <v>249679.48840351406</v>
      </c>
      <c r="K31" s="771">
        <v>256639.03386733012</v>
      </c>
      <c r="L31" s="771">
        <v>263090.92342245451</v>
      </c>
      <c r="M31" s="771">
        <v>267052.64609913091</v>
      </c>
      <c r="N31" s="771">
        <v>273861.52378389472</v>
      </c>
      <c r="O31" s="771">
        <v>282039.65074747178</v>
      </c>
      <c r="P31" s="771">
        <v>285650.62881110923</v>
      </c>
      <c r="Q31" s="771">
        <v>286496.75819904375</v>
      </c>
      <c r="R31" s="771">
        <v>291018.90875475656</v>
      </c>
      <c r="S31" s="771">
        <v>290083.42880499241</v>
      </c>
      <c r="T31" s="772">
        <v>288662.62904453947</v>
      </c>
      <c r="U31" s="604" t="s">
        <v>1169</v>
      </c>
      <c r="V31" s="362"/>
      <c r="W31" s="362"/>
      <c r="X31" s="362"/>
      <c r="Y31" s="362"/>
      <c r="Z31" s="362"/>
      <c r="AA31" s="362"/>
      <c r="AB31" s="362"/>
      <c r="AC31" s="362"/>
      <c r="AD31" s="362"/>
      <c r="AE31" s="362"/>
      <c r="AF31" s="362"/>
      <c r="AG31" s="362"/>
      <c r="AH31" s="362"/>
      <c r="AI31" s="362"/>
    </row>
    <row r="32" spans="2:35" s="359" customFormat="1" ht="26.1" customHeight="1" x14ac:dyDescent="0.2">
      <c r="B32" s="453" t="s">
        <v>1192</v>
      </c>
      <c r="C32" s="860">
        <v>1070.6949897700001</v>
      </c>
      <c r="D32" s="860">
        <v>591.71401561000005</v>
      </c>
      <c r="E32" s="860">
        <v>676.64046114000007</v>
      </c>
      <c r="F32" s="860">
        <v>9577.5137873399999</v>
      </c>
      <c r="G32" s="860">
        <v>16572.19375309</v>
      </c>
      <c r="H32" s="860">
        <v>15892.204578030001</v>
      </c>
      <c r="I32" s="773">
        <v>16490.50589371</v>
      </c>
      <c r="J32" s="771">
        <v>16492.094068470004</v>
      </c>
      <c r="K32" s="771">
        <v>17020.142231830003</v>
      </c>
      <c r="L32" s="771">
        <v>16967.427648359997</v>
      </c>
      <c r="M32" s="771">
        <v>18731.145607060003</v>
      </c>
      <c r="N32" s="771">
        <v>19323.02270143</v>
      </c>
      <c r="O32" s="771">
        <v>19322.163502349998</v>
      </c>
      <c r="P32" s="771">
        <v>19256.280127210001</v>
      </c>
      <c r="Q32" s="771">
        <v>17453.43984952</v>
      </c>
      <c r="R32" s="771">
        <v>16081.200281840001</v>
      </c>
      <c r="S32" s="771">
        <v>16047.474408259999</v>
      </c>
      <c r="T32" s="772">
        <v>15892.204578030001</v>
      </c>
      <c r="U32" s="604" t="s">
        <v>1283</v>
      </c>
      <c r="V32" s="362"/>
      <c r="W32" s="362"/>
      <c r="X32" s="362"/>
      <c r="Y32" s="362"/>
      <c r="Z32" s="362"/>
      <c r="AA32" s="362"/>
      <c r="AB32" s="362"/>
      <c r="AC32" s="362"/>
      <c r="AD32" s="362"/>
      <c r="AE32" s="362"/>
      <c r="AF32" s="362"/>
      <c r="AG32" s="362"/>
      <c r="AH32" s="362"/>
      <c r="AI32" s="362"/>
    </row>
    <row r="33" spans="2:35" s="364" customFormat="1" ht="26.1" customHeight="1" x14ac:dyDescent="0.2">
      <c r="B33" s="605" t="s">
        <v>957</v>
      </c>
      <c r="C33" s="864">
        <v>92.1</v>
      </c>
      <c r="D33" s="864">
        <v>29.1</v>
      </c>
      <c r="E33" s="864">
        <v>29.1</v>
      </c>
      <c r="F33" s="864">
        <v>8.1</v>
      </c>
      <c r="G33" s="864">
        <v>8.1</v>
      </c>
      <c r="H33" s="864">
        <v>8.1</v>
      </c>
      <c r="I33" s="770">
        <v>8.1</v>
      </c>
      <c r="J33" s="768">
        <v>8.1</v>
      </c>
      <c r="K33" s="768">
        <v>8.1</v>
      </c>
      <c r="L33" s="768">
        <v>8.1</v>
      </c>
      <c r="M33" s="768">
        <v>8.1</v>
      </c>
      <c r="N33" s="768">
        <v>8.1</v>
      </c>
      <c r="O33" s="768">
        <v>8.1</v>
      </c>
      <c r="P33" s="768">
        <v>8.1</v>
      </c>
      <c r="Q33" s="768">
        <v>8.1</v>
      </c>
      <c r="R33" s="768">
        <v>8.1</v>
      </c>
      <c r="S33" s="768">
        <v>8.1</v>
      </c>
      <c r="T33" s="769">
        <v>8.1</v>
      </c>
      <c r="U33" s="606" t="s">
        <v>1162</v>
      </c>
      <c r="V33" s="362"/>
      <c r="W33" s="362"/>
      <c r="X33" s="362"/>
      <c r="Y33" s="362"/>
      <c r="Z33" s="362"/>
      <c r="AA33" s="362"/>
      <c r="AB33" s="362"/>
      <c r="AC33" s="362"/>
      <c r="AD33" s="362"/>
      <c r="AE33" s="362"/>
      <c r="AF33" s="362"/>
      <c r="AG33" s="362"/>
      <c r="AH33" s="362"/>
      <c r="AI33" s="362"/>
    </row>
    <row r="34" spans="2:35" s="364" customFormat="1" ht="26.1" customHeight="1" x14ac:dyDescent="0.2">
      <c r="B34" s="605" t="s">
        <v>958</v>
      </c>
      <c r="C34" s="864">
        <v>896.31498977000001</v>
      </c>
      <c r="D34" s="864">
        <v>562.61401561000002</v>
      </c>
      <c r="E34" s="864">
        <v>647.54046114000005</v>
      </c>
      <c r="F34" s="864">
        <v>9569.4137873399995</v>
      </c>
      <c r="G34" s="864">
        <v>15064.093753089999</v>
      </c>
      <c r="H34" s="864">
        <v>11534.104578030001</v>
      </c>
      <c r="I34" s="770">
        <v>6982.4058937099999</v>
      </c>
      <c r="J34" s="768">
        <v>11983.994068470001</v>
      </c>
      <c r="K34" s="768">
        <v>12512.042231830001</v>
      </c>
      <c r="L34" s="768">
        <v>12459.327648359998</v>
      </c>
      <c r="M34" s="768">
        <v>12723.045607060001</v>
      </c>
      <c r="N34" s="768">
        <v>12814.92270143</v>
      </c>
      <c r="O34" s="768">
        <v>12814.063502349998</v>
      </c>
      <c r="P34" s="768">
        <v>12748.18012721</v>
      </c>
      <c r="Q34" s="768">
        <v>11445.339849520002</v>
      </c>
      <c r="R34" s="768">
        <v>11573.100281840001</v>
      </c>
      <c r="S34" s="768">
        <v>11539.374408259999</v>
      </c>
      <c r="T34" s="769">
        <v>11534.104578030001</v>
      </c>
      <c r="U34" s="606" t="s">
        <v>1275</v>
      </c>
      <c r="V34" s="362"/>
      <c r="W34" s="362"/>
      <c r="X34" s="362"/>
      <c r="Y34" s="362"/>
      <c r="Z34" s="362"/>
      <c r="AA34" s="362"/>
      <c r="AB34" s="362"/>
      <c r="AC34" s="362"/>
      <c r="AD34" s="362"/>
      <c r="AE34" s="362"/>
      <c r="AF34" s="362"/>
      <c r="AG34" s="362"/>
      <c r="AH34" s="362"/>
      <c r="AI34" s="362"/>
    </row>
    <row r="35" spans="2:35" s="364" customFormat="1" ht="26.1" customHeight="1" x14ac:dyDescent="0.2">
      <c r="B35" s="605" t="s">
        <v>959</v>
      </c>
      <c r="C35" s="864">
        <v>82.28</v>
      </c>
      <c r="D35" s="864">
        <v>0</v>
      </c>
      <c r="E35" s="864">
        <v>0</v>
      </c>
      <c r="F35" s="864">
        <v>0</v>
      </c>
      <c r="G35" s="864">
        <v>1500</v>
      </c>
      <c r="H35" s="864">
        <v>4350</v>
      </c>
      <c r="I35" s="770">
        <v>9500</v>
      </c>
      <c r="J35" s="768">
        <v>4500</v>
      </c>
      <c r="K35" s="768">
        <v>4500</v>
      </c>
      <c r="L35" s="768">
        <v>4500</v>
      </c>
      <c r="M35" s="768">
        <v>6000</v>
      </c>
      <c r="N35" s="768">
        <v>6500</v>
      </c>
      <c r="O35" s="768">
        <v>6500</v>
      </c>
      <c r="P35" s="768">
        <v>6500</v>
      </c>
      <c r="Q35" s="768">
        <v>6000</v>
      </c>
      <c r="R35" s="768">
        <v>4500</v>
      </c>
      <c r="S35" s="768">
        <v>4500</v>
      </c>
      <c r="T35" s="769">
        <v>4350</v>
      </c>
      <c r="U35" s="606" t="s">
        <v>1279</v>
      </c>
      <c r="V35" s="362"/>
      <c r="W35" s="362"/>
      <c r="X35" s="362"/>
      <c r="Y35" s="362"/>
      <c r="Z35" s="362"/>
      <c r="AA35" s="362"/>
      <c r="AB35" s="362"/>
      <c r="AC35" s="362"/>
      <c r="AD35" s="362"/>
      <c r="AE35" s="362"/>
      <c r="AF35" s="362"/>
      <c r="AG35" s="362"/>
      <c r="AH35" s="362"/>
      <c r="AI35" s="362"/>
    </row>
    <row r="36" spans="2:35" s="359" customFormat="1" ht="26.1" customHeight="1" x14ac:dyDescent="0.2">
      <c r="B36" s="453" t="s">
        <v>1193</v>
      </c>
      <c r="C36" s="860">
        <v>131649.808981056</v>
      </c>
      <c r="D36" s="860">
        <v>123755.56712089799</v>
      </c>
      <c r="E36" s="860">
        <v>119769.00451625719</v>
      </c>
      <c r="F36" s="860">
        <v>116085.43732060536</v>
      </c>
      <c r="G36" s="860">
        <v>223404.62311365624</v>
      </c>
      <c r="H36" s="860">
        <v>272770.42446650949</v>
      </c>
      <c r="I36" s="773">
        <v>232033.32947788908</v>
      </c>
      <c r="J36" s="771">
        <v>233187.39433504405</v>
      </c>
      <c r="K36" s="771">
        <v>239618.8916355001</v>
      </c>
      <c r="L36" s="771">
        <v>246123.49577409448</v>
      </c>
      <c r="M36" s="771">
        <v>248321.50049207092</v>
      </c>
      <c r="N36" s="771">
        <v>254538.5010824647</v>
      </c>
      <c r="O36" s="771">
        <v>262717.4872451218</v>
      </c>
      <c r="P36" s="771">
        <v>266394.34868389921</v>
      </c>
      <c r="Q36" s="771">
        <v>269043.31834952376</v>
      </c>
      <c r="R36" s="771">
        <v>274937.70847291657</v>
      </c>
      <c r="S36" s="771">
        <v>274035.95439673238</v>
      </c>
      <c r="T36" s="772">
        <v>272770.42446650949</v>
      </c>
      <c r="U36" s="604" t="s">
        <v>1284</v>
      </c>
      <c r="V36" s="362"/>
      <c r="W36" s="362"/>
      <c r="X36" s="362"/>
      <c r="Y36" s="362"/>
      <c r="Z36" s="362"/>
      <c r="AA36" s="362"/>
      <c r="AB36" s="362"/>
      <c r="AC36" s="362"/>
      <c r="AD36" s="362"/>
      <c r="AE36" s="362"/>
      <c r="AF36" s="362"/>
      <c r="AG36" s="362"/>
      <c r="AH36" s="362"/>
      <c r="AI36" s="362"/>
    </row>
    <row r="37" spans="2:35" s="364" customFormat="1" ht="26.1" customHeight="1" x14ac:dyDescent="0.2">
      <c r="B37" s="605" t="s">
        <v>956</v>
      </c>
      <c r="C37" s="864">
        <v>129319.617754676</v>
      </c>
      <c r="D37" s="864">
        <v>121580.84067117507</v>
      </c>
      <c r="E37" s="864">
        <v>116823.9473379767</v>
      </c>
      <c r="F37" s="864">
        <v>113240.89746130302</v>
      </c>
      <c r="G37" s="864">
        <v>217700.95153294055</v>
      </c>
      <c r="H37" s="864">
        <v>262109.2980368126</v>
      </c>
      <c r="I37" s="770">
        <v>226078.24271929904</v>
      </c>
      <c r="J37" s="768">
        <v>227211.59644743579</v>
      </c>
      <c r="K37" s="768">
        <v>233425.29889586652</v>
      </c>
      <c r="L37" s="768">
        <v>240033.99308437156</v>
      </c>
      <c r="M37" s="768">
        <v>241460.84450719299</v>
      </c>
      <c r="N37" s="768">
        <v>247269.45584331956</v>
      </c>
      <c r="O37" s="768">
        <v>254922.15274269678</v>
      </c>
      <c r="P37" s="768">
        <v>257590.4315242272</v>
      </c>
      <c r="Q37" s="768">
        <v>259821.1116998932</v>
      </c>
      <c r="R37" s="768">
        <v>265312.38226606854</v>
      </c>
      <c r="S37" s="768">
        <v>263624.67835255567</v>
      </c>
      <c r="T37" s="769">
        <v>262109.2980368126</v>
      </c>
      <c r="U37" s="606" t="s">
        <v>1282</v>
      </c>
      <c r="V37" s="362"/>
      <c r="W37" s="362"/>
      <c r="X37" s="362"/>
      <c r="Y37" s="362"/>
      <c r="Z37" s="362"/>
      <c r="AA37" s="362"/>
      <c r="AB37" s="362"/>
      <c r="AC37" s="362"/>
      <c r="AD37" s="362"/>
      <c r="AE37" s="362"/>
      <c r="AF37" s="362"/>
      <c r="AG37" s="362"/>
      <c r="AH37" s="362"/>
      <c r="AI37" s="362"/>
    </row>
    <row r="38" spans="2:35" s="364" customFormat="1" ht="26.1" customHeight="1" x14ac:dyDescent="0.2">
      <c r="B38" s="605" t="s">
        <v>961</v>
      </c>
      <c r="C38" s="864">
        <v>45680.709584919998</v>
      </c>
      <c r="D38" s="864">
        <v>28041.483705319999</v>
      </c>
      <c r="E38" s="864">
        <v>28653.553669619992</v>
      </c>
      <c r="F38" s="864">
        <v>16004.264191939998</v>
      </c>
      <c r="G38" s="864">
        <v>28966.603081900001</v>
      </c>
      <c r="H38" s="864">
        <v>29788.769837719999</v>
      </c>
      <c r="I38" s="770">
        <v>29257.113171829998</v>
      </c>
      <c r="J38" s="768">
        <v>29127.630331420005</v>
      </c>
      <c r="K38" s="768">
        <v>29409.662644970002</v>
      </c>
      <c r="L38" s="768">
        <v>31518.42068639</v>
      </c>
      <c r="M38" s="768">
        <v>29872.141063249994</v>
      </c>
      <c r="N38" s="768">
        <v>31327.439727709996</v>
      </c>
      <c r="O38" s="768">
        <v>30541.451837969995</v>
      </c>
      <c r="P38" s="768">
        <v>29539.670092790002</v>
      </c>
      <c r="Q38" s="768">
        <v>29246.862651370004</v>
      </c>
      <c r="R38" s="768">
        <v>30501.287121659996</v>
      </c>
      <c r="S38" s="768">
        <v>30848.788176310001</v>
      </c>
      <c r="T38" s="769">
        <v>29788.769837719999</v>
      </c>
      <c r="U38" s="606" t="s">
        <v>1203</v>
      </c>
      <c r="V38" s="362"/>
      <c r="W38" s="362"/>
      <c r="X38" s="362"/>
      <c r="Y38" s="362"/>
      <c r="Z38" s="362"/>
      <c r="AA38" s="362"/>
      <c r="AB38" s="362"/>
      <c r="AC38" s="362"/>
      <c r="AD38" s="362"/>
      <c r="AE38" s="362"/>
      <c r="AF38" s="362"/>
      <c r="AG38" s="362"/>
      <c r="AH38" s="362"/>
      <c r="AI38" s="362"/>
    </row>
    <row r="39" spans="2:35" s="364" customFormat="1" ht="26.1" customHeight="1" x14ac:dyDescent="0.2">
      <c r="B39" s="605" t="s">
        <v>962</v>
      </c>
      <c r="C39" s="864">
        <v>65559.366716476172</v>
      </c>
      <c r="D39" s="864">
        <v>74260.192788052154</v>
      </c>
      <c r="E39" s="864">
        <v>69540.003575088427</v>
      </c>
      <c r="F39" s="864">
        <v>79630.661787440855</v>
      </c>
      <c r="G39" s="864">
        <v>169800.2861079289</v>
      </c>
      <c r="H39" s="864">
        <v>213857.17405248759</v>
      </c>
      <c r="I39" s="770">
        <v>176356.95446735327</v>
      </c>
      <c r="J39" s="768">
        <v>177803.83037257008</v>
      </c>
      <c r="K39" s="768">
        <v>184752.48522819369</v>
      </c>
      <c r="L39" s="768">
        <v>189767.2694492155</v>
      </c>
      <c r="M39" s="768">
        <v>192459.60494379731</v>
      </c>
      <c r="N39" s="768">
        <v>197449.21377338708</v>
      </c>
      <c r="O39" s="768">
        <v>205478.30395066371</v>
      </c>
      <c r="P39" s="768">
        <v>208736.64014641865</v>
      </c>
      <c r="Q39" s="768">
        <v>211486.4517493117</v>
      </c>
      <c r="R39" s="768">
        <v>216059.01736764493</v>
      </c>
      <c r="S39" s="768">
        <v>214479.32831971918</v>
      </c>
      <c r="T39" s="769">
        <v>213857.17405248759</v>
      </c>
      <c r="U39" s="606" t="s">
        <v>1204</v>
      </c>
      <c r="V39" s="362"/>
      <c r="W39" s="362"/>
      <c r="X39" s="362"/>
      <c r="Y39" s="362"/>
      <c r="Z39" s="362"/>
      <c r="AA39" s="362"/>
      <c r="AB39" s="362"/>
      <c r="AC39" s="362"/>
      <c r="AD39" s="362"/>
      <c r="AE39" s="362"/>
      <c r="AF39" s="362"/>
      <c r="AG39" s="362"/>
      <c r="AH39" s="362"/>
      <c r="AI39" s="362"/>
    </row>
    <row r="40" spans="2:35" s="364" customFormat="1" ht="26.1" customHeight="1" x14ac:dyDescent="0.2">
      <c r="B40" s="605" t="s">
        <v>963</v>
      </c>
      <c r="C40" s="864">
        <v>18079.541453279831</v>
      </c>
      <c r="D40" s="864">
        <v>19279.164177802919</v>
      </c>
      <c r="E40" s="864">
        <v>18630.390093268288</v>
      </c>
      <c r="F40" s="864">
        <v>17605.971481922163</v>
      </c>
      <c r="G40" s="864">
        <v>18934.062343111658</v>
      </c>
      <c r="H40" s="864">
        <v>18463.354146604997</v>
      </c>
      <c r="I40" s="770">
        <v>20464.175080115787</v>
      </c>
      <c r="J40" s="768">
        <v>20280.135743445728</v>
      </c>
      <c r="K40" s="768">
        <v>19263.151022702834</v>
      </c>
      <c r="L40" s="768">
        <v>18748.302948766071</v>
      </c>
      <c r="M40" s="768">
        <v>19129.09850014569</v>
      </c>
      <c r="N40" s="768">
        <v>18492.802342222483</v>
      </c>
      <c r="O40" s="768">
        <v>18902.396954063053</v>
      </c>
      <c r="P40" s="768">
        <v>19314.121285018537</v>
      </c>
      <c r="Q40" s="768">
        <v>19087.79729921151</v>
      </c>
      <c r="R40" s="768">
        <v>18752.077776763592</v>
      </c>
      <c r="S40" s="768">
        <v>18296.561856526452</v>
      </c>
      <c r="T40" s="769">
        <v>18463.354146604997</v>
      </c>
      <c r="U40" s="606" t="s">
        <v>1280</v>
      </c>
      <c r="V40" s="362"/>
      <c r="W40" s="362"/>
      <c r="X40" s="362"/>
      <c r="Y40" s="362"/>
      <c r="Z40" s="362"/>
      <c r="AA40" s="362"/>
      <c r="AB40" s="362"/>
      <c r="AC40" s="362"/>
      <c r="AD40" s="362"/>
      <c r="AE40" s="362"/>
      <c r="AF40" s="362"/>
      <c r="AG40" s="362"/>
      <c r="AH40" s="362"/>
      <c r="AI40" s="362"/>
    </row>
    <row r="41" spans="2:35" s="364" customFormat="1" ht="26.1" customHeight="1" x14ac:dyDescent="0.2">
      <c r="B41" s="605" t="s">
        <v>960</v>
      </c>
      <c r="C41" s="864">
        <v>2330.1912263800004</v>
      </c>
      <c r="D41" s="864">
        <v>2174.7264497229212</v>
      </c>
      <c r="E41" s="864">
        <v>2945.0571782804968</v>
      </c>
      <c r="F41" s="864">
        <v>2844.5398593023406</v>
      </c>
      <c r="G41" s="864">
        <v>5703.6715807156888</v>
      </c>
      <c r="H41" s="864">
        <v>10661.126429696902</v>
      </c>
      <c r="I41" s="770">
        <v>5955.086758590046</v>
      </c>
      <c r="J41" s="768">
        <v>5975.797887608258</v>
      </c>
      <c r="K41" s="768">
        <v>6193.5927396335674</v>
      </c>
      <c r="L41" s="768">
        <v>6089.5026897229263</v>
      </c>
      <c r="M41" s="768">
        <v>6860.6559848779325</v>
      </c>
      <c r="N41" s="768">
        <v>7269.0452391451481</v>
      </c>
      <c r="O41" s="768">
        <v>7795.3345024250411</v>
      </c>
      <c r="P41" s="768">
        <v>8803.9171596719934</v>
      </c>
      <c r="Q41" s="768">
        <v>9222.2066496305451</v>
      </c>
      <c r="R41" s="768">
        <v>9625.3262068480308</v>
      </c>
      <c r="S41" s="768">
        <v>10411.276044176699</v>
      </c>
      <c r="T41" s="769">
        <v>10661.126429696902</v>
      </c>
      <c r="U41" s="606" t="s">
        <v>1270</v>
      </c>
      <c r="V41" s="362"/>
      <c r="W41" s="362"/>
      <c r="X41" s="362"/>
      <c r="Y41" s="362"/>
      <c r="Z41" s="362"/>
      <c r="AA41" s="362"/>
      <c r="AB41" s="362"/>
      <c r="AC41" s="362"/>
      <c r="AD41" s="362"/>
      <c r="AE41" s="362"/>
      <c r="AF41" s="362"/>
      <c r="AG41" s="362"/>
      <c r="AH41" s="362"/>
      <c r="AI41" s="362"/>
    </row>
    <row r="42" spans="2:35" s="364" customFormat="1" ht="15" customHeight="1" x14ac:dyDescent="0.2">
      <c r="B42" s="605"/>
      <c r="C42" s="864"/>
      <c r="D42" s="864"/>
      <c r="E42" s="864"/>
      <c r="F42" s="864"/>
      <c r="G42" s="864"/>
      <c r="H42" s="864"/>
      <c r="I42" s="770"/>
      <c r="J42" s="768"/>
      <c r="K42" s="768"/>
      <c r="L42" s="768"/>
      <c r="M42" s="768"/>
      <c r="N42" s="768"/>
      <c r="O42" s="768"/>
      <c r="P42" s="768"/>
      <c r="Q42" s="768"/>
      <c r="R42" s="768"/>
      <c r="S42" s="768"/>
      <c r="T42" s="769"/>
      <c r="U42" s="604"/>
      <c r="V42" s="362"/>
      <c r="W42" s="362"/>
      <c r="X42" s="362"/>
      <c r="Y42" s="362"/>
      <c r="Z42" s="362"/>
      <c r="AA42" s="362"/>
      <c r="AB42" s="362"/>
      <c r="AC42" s="362"/>
      <c r="AD42" s="362"/>
      <c r="AE42" s="362"/>
      <c r="AF42" s="362"/>
      <c r="AG42" s="362"/>
      <c r="AH42" s="362"/>
      <c r="AI42" s="362"/>
    </row>
    <row r="43" spans="2:35" s="359" customFormat="1" ht="26.1" customHeight="1" x14ac:dyDescent="0.2">
      <c r="B43" s="454" t="s">
        <v>711</v>
      </c>
      <c r="C43" s="860">
        <v>237612.05292432598</v>
      </c>
      <c r="D43" s="860">
        <v>260909.30193393311</v>
      </c>
      <c r="E43" s="860">
        <v>384366.81781416386</v>
      </c>
      <c r="F43" s="860">
        <v>531844.55750874919</v>
      </c>
      <c r="G43" s="860">
        <v>455078.00754350738</v>
      </c>
      <c r="H43" s="860">
        <v>496075.77008140809</v>
      </c>
      <c r="I43" s="773">
        <v>458644.8346955576</v>
      </c>
      <c r="J43" s="771">
        <v>455383.06801507302</v>
      </c>
      <c r="K43" s="771">
        <v>456923.32966586848</v>
      </c>
      <c r="L43" s="771">
        <v>452931.92282395082</v>
      </c>
      <c r="M43" s="771">
        <v>445832.53555552143</v>
      </c>
      <c r="N43" s="771">
        <v>453891.04799969029</v>
      </c>
      <c r="O43" s="771">
        <v>463377.84480495052</v>
      </c>
      <c r="P43" s="771">
        <v>463765.53071843658</v>
      </c>
      <c r="Q43" s="771">
        <v>473794.3470458315</v>
      </c>
      <c r="R43" s="771">
        <v>488919.74722939328</v>
      </c>
      <c r="S43" s="771">
        <v>497548.66295214475</v>
      </c>
      <c r="T43" s="772">
        <v>496075.77008140809</v>
      </c>
      <c r="U43" s="378" t="s">
        <v>1615</v>
      </c>
      <c r="V43" s="362"/>
      <c r="W43" s="362"/>
      <c r="X43" s="362"/>
      <c r="Y43" s="362"/>
      <c r="Z43" s="362"/>
      <c r="AA43" s="362"/>
      <c r="AB43" s="362"/>
      <c r="AC43" s="362"/>
      <c r="AD43" s="362"/>
      <c r="AE43" s="362"/>
      <c r="AF43" s="362"/>
      <c r="AG43" s="362"/>
      <c r="AH43" s="362"/>
      <c r="AI43" s="362"/>
    </row>
    <row r="44" spans="2:35" s="364" customFormat="1" ht="12" customHeight="1" x14ac:dyDescent="0.2">
      <c r="B44" s="453"/>
      <c r="C44" s="864"/>
      <c r="D44" s="864"/>
      <c r="E44" s="864"/>
      <c r="F44" s="864"/>
      <c r="G44" s="864"/>
      <c r="H44" s="864"/>
      <c r="I44" s="770"/>
      <c r="J44" s="768"/>
      <c r="K44" s="768"/>
      <c r="L44" s="768"/>
      <c r="M44" s="768"/>
      <c r="N44" s="768"/>
      <c r="O44" s="768"/>
      <c r="P44" s="768"/>
      <c r="Q44" s="768"/>
      <c r="R44" s="768"/>
      <c r="S44" s="768"/>
      <c r="T44" s="769"/>
      <c r="U44" s="604"/>
      <c r="V44" s="362"/>
      <c r="W44" s="362"/>
      <c r="X44" s="362"/>
      <c r="Y44" s="362"/>
      <c r="Z44" s="362"/>
      <c r="AA44" s="362"/>
      <c r="AB44" s="362"/>
      <c r="AC44" s="362"/>
      <c r="AD44" s="362"/>
      <c r="AE44" s="362"/>
      <c r="AF44" s="362"/>
      <c r="AG44" s="362"/>
      <c r="AH44" s="362"/>
      <c r="AI44" s="362"/>
    </row>
    <row r="45" spans="2:35" s="359" customFormat="1" ht="26.1" customHeight="1" x14ac:dyDescent="0.2">
      <c r="B45" s="453" t="s">
        <v>1161</v>
      </c>
      <c r="C45" s="860">
        <v>132343.87378320299</v>
      </c>
      <c r="D45" s="860">
        <v>146690.4744845391</v>
      </c>
      <c r="E45" s="860">
        <v>219213.03435432017</v>
      </c>
      <c r="F45" s="860">
        <v>299534.56490712048</v>
      </c>
      <c r="G45" s="860">
        <v>260271.24478651534</v>
      </c>
      <c r="H45" s="860">
        <v>278847.99644702452</v>
      </c>
      <c r="I45" s="773">
        <v>261147.13322803256</v>
      </c>
      <c r="J45" s="771">
        <v>258136.23907104271</v>
      </c>
      <c r="K45" s="771">
        <v>259051.25661018983</v>
      </c>
      <c r="L45" s="771">
        <v>256457.69073885123</v>
      </c>
      <c r="M45" s="771">
        <v>245225.40709175187</v>
      </c>
      <c r="N45" s="771">
        <v>248738.15421472889</v>
      </c>
      <c r="O45" s="771">
        <v>256544.04243305372</v>
      </c>
      <c r="P45" s="771">
        <v>253110.54657333528</v>
      </c>
      <c r="Q45" s="771">
        <v>261920.46495287222</v>
      </c>
      <c r="R45" s="771">
        <v>275717.02901140339</v>
      </c>
      <c r="S45" s="771">
        <v>283972.46045437118</v>
      </c>
      <c r="T45" s="772">
        <v>278847.99644702452</v>
      </c>
      <c r="U45" s="604" t="s">
        <v>1166</v>
      </c>
      <c r="V45" s="362"/>
      <c r="W45" s="362"/>
      <c r="X45" s="362"/>
      <c r="Y45" s="362"/>
      <c r="Z45" s="362"/>
      <c r="AA45" s="362"/>
      <c r="AB45" s="362"/>
      <c r="AC45" s="362"/>
      <c r="AD45" s="362"/>
      <c r="AE45" s="362"/>
      <c r="AF45" s="362"/>
      <c r="AG45" s="362"/>
      <c r="AH45" s="362"/>
      <c r="AI45" s="362"/>
    </row>
    <row r="46" spans="2:35" s="359" customFormat="1" ht="26.1" customHeight="1" x14ac:dyDescent="0.2">
      <c r="B46" s="453" t="s">
        <v>1192</v>
      </c>
      <c r="C46" s="860">
        <v>1634.8968909137</v>
      </c>
      <c r="D46" s="860">
        <v>2091.8458269572002</v>
      </c>
      <c r="E46" s="860">
        <v>891.71079131879992</v>
      </c>
      <c r="F46" s="860">
        <v>398.4401914069</v>
      </c>
      <c r="G46" s="860">
        <v>378.80827434090003</v>
      </c>
      <c r="H46" s="860">
        <v>2281.1944732659999</v>
      </c>
      <c r="I46" s="773">
        <v>354.05208468080002</v>
      </c>
      <c r="J46" s="771">
        <v>231.20965453279999</v>
      </c>
      <c r="K46" s="771">
        <v>280.93602592540009</v>
      </c>
      <c r="L46" s="771">
        <v>256.9138887996001</v>
      </c>
      <c r="M46" s="771">
        <v>601.29038371960007</v>
      </c>
      <c r="N46" s="771">
        <v>602.93330236300005</v>
      </c>
      <c r="O46" s="771">
        <v>3584.8470686851006</v>
      </c>
      <c r="P46" s="771">
        <v>3108.5470944110998</v>
      </c>
      <c r="Q46" s="771">
        <v>3156.6005627463005</v>
      </c>
      <c r="R46" s="771">
        <v>3362.9629295899995</v>
      </c>
      <c r="S46" s="771">
        <v>3278.5544136060003</v>
      </c>
      <c r="T46" s="772">
        <v>2281.1944732659999</v>
      </c>
      <c r="U46" s="604" t="s">
        <v>1283</v>
      </c>
      <c r="V46" s="362"/>
      <c r="W46" s="362"/>
      <c r="X46" s="362"/>
      <c r="Y46" s="362"/>
      <c r="Z46" s="362"/>
      <c r="AA46" s="362"/>
      <c r="AB46" s="362"/>
      <c r="AC46" s="362"/>
      <c r="AD46" s="362"/>
      <c r="AE46" s="362"/>
      <c r="AF46" s="362"/>
      <c r="AG46" s="362"/>
      <c r="AH46" s="362"/>
      <c r="AI46" s="362"/>
    </row>
    <row r="47" spans="2:35" s="364" customFormat="1" ht="26.1" customHeight="1" x14ac:dyDescent="0.2">
      <c r="B47" s="605" t="s">
        <v>957</v>
      </c>
      <c r="C47" s="864">
        <v>0.65480017999999995</v>
      </c>
      <c r="D47" s="864">
        <v>0.78972693999999988</v>
      </c>
      <c r="E47" s="864">
        <v>1.20214369</v>
      </c>
      <c r="F47" s="864">
        <v>1.7616658899999997</v>
      </c>
      <c r="G47" s="864">
        <v>1.6833586999999999</v>
      </c>
      <c r="H47" s="864">
        <v>1.60354551</v>
      </c>
      <c r="I47" s="770">
        <v>1.7542195599999997</v>
      </c>
      <c r="J47" s="768">
        <v>1.72339708</v>
      </c>
      <c r="K47" s="768">
        <v>1.7369325699999998</v>
      </c>
      <c r="L47" s="768">
        <v>1.70725427</v>
      </c>
      <c r="M47" s="768">
        <v>1.64263487</v>
      </c>
      <c r="N47" s="768">
        <v>1.6254301100000002</v>
      </c>
      <c r="O47" s="768">
        <v>1.6462320399999999</v>
      </c>
      <c r="P47" s="768">
        <v>1.6428226500000001</v>
      </c>
      <c r="Q47" s="768">
        <v>1.6297489600000001</v>
      </c>
      <c r="R47" s="768">
        <v>1.59281966</v>
      </c>
      <c r="S47" s="768">
        <v>1.5979270099999998</v>
      </c>
      <c r="T47" s="769">
        <v>1.60354551</v>
      </c>
      <c r="U47" s="606" t="s">
        <v>1162</v>
      </c>
      <c r="V47" s="362"/>
      <c r="W47" s="362"/>
      <c r="X47" s="362"/>
      <c r="Y47" s="362"/>
      <c r="Z47" s="362"/>
      <c r="AA47" s="362"/>
      <c r="AB47" s="362"/>
      <c r="AC47" s="362"/>
      <c r="AD47" s="362"/>
      <c r="AE47" s="362"/>
      <c r="AF47" s="362"/>
      <c r="AG47" s="362"/>
      <c r="AH47" s="362"/>
      <c r="AI47" s="362"/>
    </row>
    <row r="48" spans="2:35" s="364" customFormat="1" ht="26.1" customHeight="1" x14ac:dyDescent="0.2">
      <c r="B48" s="605" t="s">
        <v>958</v>
      </c>
      <c r="C48" s="864">
        <v>1634.2420907337</v>
      </c>
      <c r="D48" s="864">
        <v>2091.0561000172002</v>
      </c>
      <c r="E48" s="864">
        <v>890.50864762879996</v>
      </c>
      <c r="F48" s="864">
        <v>396.67852551689998</v>
      </c>
      <c r="G48" s="864">
        <v>377.12491564090004</v>
      </c>
      <c r="H48" s="864">
        <v>2279.5909277559999</v>
      </c>
      <c r="I48" s="770">
        <v>352.2978651208</v>
      </c>
      <c r="J48" s="768">
        <v>229.48625745279998</v>
      </c>
      <c r="K48" s="768">
        <v>279.19909335540007</v>
      </c>
      <c r="L48" s="768">
        <v>255.20663452960008</v>
      </c>
      <c r="M48" s="768">
        <v>599.64774884960002</v>
      </c>
      <c r="N48" s="768">
        <v>601.30787225300003</v>
      </c>
      <c r="O48" s="768">
        <v>3583.2008366451005</v>
      </c>
      <c r="P48" s="768">
        <v>3106.9042717610996</v>
      </c>
      <c r="Q48" s="768">
        <v>3154.9708137863004</v>
      </c>
      <c r="R48" s="768">
        <v>3361.3701099299997</v>
      </c>
      <c r="S48" s="768">
        <v>3276.9564865960001</v>
      </c>
      <c r="T48" s="769">
        <v>2279.5909277559999</v>
      </c>
      <c r="U48" s="606" t="s">
        <v>1275</v>
      </c>
      <c r="V48" s="362"/>
      <c r="W48" s="362"/>
      <c r="X48" s="362"/>
      <c r="Y48" s="362"/>
      <c r="Z48" s="362"/>
      <c r="AA48" s="362"/>
      <c r="AB48" s="362"/>
      <c r="AC48" s="362"/>
      <c r="AD48" s="362"/>
      <c r="AE48" s="362"/>
      <c r="AF48" s="362"/>
      <c r="AG48" s="362"/>
      <c r="AH48" s="362"/>
      <c r="AI48" s="362"/>
    </row>
    <row r="49" spans="2:35" s="364" customFormat="1" ht="26.1" customHeight="1" x14ac:dyDescent="0.2">
      <c r="B49" s="605" t="s">
        <v>959</v>
      </c>
      <c r="C49" s="864">
        <v>0</v>
      </c>
      <c r="D49" s="864">
        <v>0</v>
      </c>
      <c r="E49" s="864">
        <v>0</v>
      </c>
      <c r="F49" s="864">
        <v>0</v>
      </c>
      <c r="G49" s="864">
        <v>0</v>
      </c>
      <c r="H49" s="864">
        <v>0</v>
      </c>
      <c r="I49" s="770">
        <v>0</v>
      </c>
      <c r="J49" s="768">
        <v>0</v>
      </c>
      <c r="K49" s="768">
        <v>0</v>
      </c>
      <c r="L49" s="768">
        <v>0</v>
      </c>
      <c r="M49" s="768">
        <v>0</v>
      </c>
      <c r="N49" s="768">
        <v>0</v>
      </c>
      <c r="O49" s="768">
        <v>0</v>
      </c>
      <c r="P49" s="768">
        <v>0</v>
      </c>
      <c r="Q49" s="768">
        <v>0</v>
      </c>
      <c r="R49" s="768">
        <v>0</v>
      </c>
      <c r="S49" s="768">
        <v>0</v>
      </c>
      <c r="T49" s="769">
        <v>0</v>
      </c>
      <c r="U49" s="606" t="s">
        <v>1279</v>
      </c>
      <c r="V49" s="362"/>
      <c r="W49" s="362"/>
      <c r="X49" s="362"/>
      <c r="Y49" s="362"/>
      <c r="Z49" s="362"/>
      <c r="AA49" s="362"/>
      <c r="AB49" s="362"/>
      <c r="AC49" s="362"/>
      <c r="AD49" s="362"/>
      <c r="AE49" s="362"/>
      <c r="AF49" s="362"/>
      <c r="AG49" s="362"/>
      <c r="AH49" s="362"/>
      <c r="AI49" s="362"/>
    </row>
    <row r="50" spans="2:35" s="359" customFormat="1" ht="26.1" customHeight="1" x14ac:dyDescent="0.2">
      <c r="B50" s="453" t="s">
        <v>1193</v>
      </c>
      <c r="C50" s="860">
        <v>130708.97689228928</v>
      </c>
      <c r="D50" s="860">
        <v>144598.6286575819</v>
      </c>
      <c r="E50" s="860">
        <v>218321.32356300138</v>
      </c>
      <c r="F50" s="860">
        <v>299136.12471571361</v>
      </c>
      <c r="G50" s="860">
        <v>259892.43651217443</v>
      </c>
      <c r="H50" s="860">
        <v>276566.8019737585</v>
      </c>
      <c r="I50" s="773">
        <v>260793.08114335177</v>
      </c>
      <c r="J50" s="771">
        <v>257905.0294165099</v>
      </c>
      <c r="K50" s="771">
        <v>258770.32058426444</v>
      </c>
      <c r="L50" s="771">
        <v>256200.77685005162</v>
      </c>
      <c r="M50" s="771">
        <v>244624.11670803226</v>
      </c>
      <c r="N50" s="771">
        <v>248135.22091236588</v>
      </c>
      <c r="O50" s="771">
        <v>252959.19536436861</v>
      </c>
      <c r="P50" s="771">
        <v>250001.99947892418</v>
      </c>
      <c r="Q50" s="771">
        <v>258763.86439012593</v>
      </c>
      <c r="R50" s="771">
        <v>272354.06608181336</v>
      </c>
      <c r="S50" s="771">
        <v>280693.90604076517</v>
      </c>
      <c r="T50" s="772">
        <v>276566.8019737585</v>
      </c>
      <c r="U50" s="604" t="s">
        <v>1284</v>
      </c>
      <c r="V50" s="362"/>
      <c r="W50" s="362"/>
      <c r="X50" s="362"/>
      <c r="Y50" s="362"/>
      <c r="Z50" s="362"/>
      <c r="AA50" s="362"/>
      <c r="AB50" s="362"/>
      <c r="AC50" s="362"/>
      <c r="AD50" s="362"/>
      <c r="AE50" s="362"/>
      <c r="AF50" s="362"/>
      <c r="AG50" s="362"/>
      <c r="AH50" s="362"/>
      <c r="AI50" s="362"/>
    </row>
    <row r="51" spans="2:35" s="364" customFormat="1" ht="26.1" customHeight="1" x14ac:dyDescent="0.2">
      <c r="B51" s="605" t="s">
        <v>956</v>
      </c>
      <c r="C51" s="864">
        <v>122091.37551472329</v>
      </c>
      <c r="D51" s="864">
        <v>135713.21847892829</v>
      </c>
      <c r="E51" s="864">
        <v>207546.36687850908</v>
      </c>
      <c r="F51" s="864">
        <v>272024.26078718546</v>
      </c>
      <c r="G51" s="864">
        <v>232672.60328338883</v>
      </c>
      <c r="H51" s="864">
        <v>243954.8650039263</v>
      </c>
      <c r="I51" s="770">
        <v>236475.64969033797</v>
      </c>
      <c r="J51" s="768">
        <v>234372.01837987392</v>
      </c>
      <c r="K51" s="768">
        <v>236181.21145010504</v>
      </c>
      <c r="L51" s="768">
        <v>231850.24233225663</v>
      </c>
      <c r="M51" s="768">
        <v>225352.98332044549</v>
      </c>
      <c r="N51" s="768">
        <v>232053.2574577771</v>
      </c>
      <c r="O51" s="768">
        <v>233630.1139569302</v>
      </c>
      <c r="P51" s="768">
        <v>230954.97133595479</v>
      </c>
      <c r="Q51" s="768">
        <v>236284.28955217326</v>
      </c>
      <c r="R51" s="768">
        <v>240661.8342097569</v>
      </c>
      <c r="S51" s="768">
        <v>248498.86349773186</v>
      </c>
      <c r="T51" s="769">
        <v>243954.8650039263</v>
      </c>
      <c r="U51" s="606" t="s">
        <v>1282</v>
      </c>
      <c r="V51" s="362"/>
      <c r="W51" s="362"/>
      <c r="X51" s="362"/>
      <c r="Y51" s="362"/>
      <c r="Z51" s="362"/>
      <c r="AA51" s="362"/>
      <c r="AB51" s="362"/>
      <c r="AC51" s="362"/>
      <c r="AD51" s="362"/>
      <c r="AE51" s="362"/>
      <c r="AF51" s="362"/>
      <c r="AG51" s="362"/>
      <c r="AH51" s="362"/>
      <c r="AI51" s="362"/>
    </row>
    <row r="52" spans="2:35" s="364" customFormat="1" ht="26.1" customHeight="1" x14ac:dyDescent="0.2">
      <c r="B52" s="605" t="s">
        <v>961</v>
      </c>
      <c r="C52" s="864">
        <v>56226.729240872992</v>
      </c>
      <c r="D52" s="864">
        <v>49150.573577543182</v>
      </c>
      <c r="E52" s="864">
        <v>82843.942644832234</v>
      </c>
      <c r="F52" s="864">
        <v>104704.38398379489</v>
      </c>
      <c r="G52" s="864">
        <v>95767.469473536345</v>
      </c>
      <c r="H52" s="864">
        <v>118582.42089959433</v>
      </c>
      <c r="I52" s="770">
        <v>97721.577901463694</v>
      </c>
      <c r="J52" s="768">
        <v>93183.023951206749</v>
      </c>
      <c r="K52" s="768">
        <v>91885.296802181212</v>
      </c>
      <c r="L52" s="768">
        <v>91036.481510213285</v>
      </c>
      <c r="M52" s="768">
        <v>87611.131399063146</v>
      </c>
      <c r="N52" s="768">
        <v>86902.304884449855</v>
      </c>
      <c r="O52" s="768">
        <v>94214.248853313868</v>
      </c>
      <c r="P52" s="768">
        <v>87844.826659553801</v>
      </c>
      <c r="Q52" s="768">
        <v>98141.4920237263</v>
      </c>
      <c r="R52" s="768">
        <v>114352.24100406602</v>
      </c>
      <c r="S52" s="768">
        <v>118019.0757854727</v>
      </c>
      <c r="T52" s="769">
        <v>118582.42089959433</v>
      </c>
      <c r="U52" s="606" t="s">
        <v>1203</v>
      </c>
      <c r="V52" s="362"/>
      <c r="W52" s="362"/>
      <c r="X52" s="362"/>
      <c r="Y52" s="362"/>
      <c r="Z52" s="362"/>
      <c r="AA52" s="362"/>
      <c r="AB52" s="362"/>
      <c r="AC52" s="362"/>
      <c r="AD52" s="362"/>
      <c r="AE52" s="362"/>
      <c r="AF52" s="362"/>
      <c r="AG52" s="362"/>
      <c r="AH52" s="362"/>
      <c r="AI52" s="362"/>
    </row>
    <row r="53" spans="2:35" s="364" customFormat="1" ht="26.1" customHeight="1" x14ac:dyDescent="0.2">
      <c r="B53" s="605" t="s">
        <v>962</v>
      </c>
      <c r="C53" s="864">
        <v>64601.498036315294</v>
      </c>
      <c r="D53" s="864">
        <v>82467.403767227122</v>
      </c>
      <c r="E53" s="864">
        <v>121379.54138832846</v>
      </c>
      <c r="F53" s="864">
        <v>162189.04347470345</v>
      </c>
      <c r="G53" s="864">
        <v>133100.19093161201</v>
      </c>
      <c r="H53" s="864">
        <v>120680.28422245856</v>
      </c>
      <c r="I53" s="770">
        <v>134801.61601738387</v>
      </c>
      <c r="J53" s="768">
        <v>133790.43080571445</v>
      </c>
      <c r="K53" s="768">
        <v>137578.20282293195</v>
      </c>
      <c r="L53" s="768">
        <v>131465.10073553285</v>
      </c>
      <c r="M53" s="768">
        <v>135287.72184870436</v>
      </c>
      <c r="N53" s="768">
        <v>139588.76271140415</v>
      </c>
      <c r="O53" s="768">
        <v>137109.64326614904</v>
      </c>
      <c r="P53" s="768">
        <v>136523.1929919041</v>
      </c>
      <c r="Q53" s="768">
        <v>131690.40501216284</v>
      </c>
      <c r="R53" s="768">
        <v>119478.82218750237</v>
      </c>
      <c r="S53" s="768">
        <v>119599.47137292617</v>
      </c>
      <c r="T53" s="769">
        <v>120680.28422245856</v>
      </c>
      <c r="U53" s="606" t="s">
        <v>1204</v>
      </c>
      <c r="V53" s="362"/>
      <c r="W53" s="362"/>
      <c r="X53" s="362"/>
      <c r="Y53" s="362"/>
      <c r="Z53" s="362"/>
      <c r="AA53" s="362"/>
      <c r="AB53" s="362"/>
      <c r="AC53" s="362"/>
      <c r="AD53" s="362"/>
      <c r="AE53" s="362"/>
      <c r="AF53" s="362"/>
      <c r="AG53" s="362"/>
      <c r="AH53" s="362"/>
      <c r="AI53" s="362"/>
    </row>
    <row r="54" spans="2:35" s="364" customFormat="1" ht="26.1" customHeight="1" x14ac:dyDescent="0.2">
      <c r="B54" s="605" t="s">
        <v>963</v>
      </c>
      <c r="C54" s="864">
        <v>1263.1482375350001</v>
      </c>
      <c r="D54" s="864">
        <v>4095.2411341579996</v>
      </c>
      <c r="E54" s="864">
        <v>3322.8828453483998</v>
      </c>
      <c r="F54" s="864">
        <v>5130.8333286870993</v>
      </c>
      <c r="G54" s="864">
        <v>3804.9428782404998</v>
      </c>
      <c r="H54" s="864">
        <v>4692.159881873401</v>
      </c>
      <c r="I54" s="770">
        <v>3952.4557714903995</v>
      </c>
      <c r="J54" s="768">
        <v>7398.5636229526981</v>
      </c>
      <c r="K54" s="768">
        <v>6717.7118249918985</v>
      </c>
      <c r="L54" s="768">
        <v>9348.6600865104938</v>
      </c>
      <c r="M54" s="768">
        <v>2454.1300726779991</v>
      </c>
      <c r="N54" s="768">
        <v>5562.1898619230997</v>
      </c>
      <c r="O54" s="768">
        <v>2306.2218374673007</v>
      </c>
      <c r="P54" s="768">
        <v>6586.9516844968966</v>
      </c>
      <c r="Q54" s="768">
        <v>6452.3925162841006</v>
      </c>
      <c r="R54" s="768">
        <v>6830.7710181885004</v>
      </c>
      <c r="S54" s="768">
        <v>10880.316339333</v>
      </c>
      <c r="T54" s="769">
        <v>4692.159881873401</v>
      </c>
      <c r="U54" s="606" t="s">
        <v>1280</v>
      </c>
      <c r="V54" s="362"/>
      <c r="W54" s="362"/>
      <c r="X54" s="362"/>
      <c r="Y54" s="362"/>
      <c r="Z54" s="362"/>
      <c r="AA54" s="362"/>
      <c r="AB54" s="362"/>
      <c r="AC54" s="362"/>
      <c r="AD54" s="362"/>
      <c r="AE54" s="362"/>
      <c r="AF54" s="362"/>
      <c r="AG54" s="362"/>
      <c r="AH54" s="362"/>
      <c r="AI54" s="362"/>
    </row>
    <row r="55" spans="2:35" s="364" customFormat="1" ht="26.1" customHeight="1" x14ac:dyDescent="0.2">
      <c r="B55" s="605" t="s">
        <v>960</v>
      </c>
      <c r="C55" s="864">
        <v>8617.6013775659994</v>
      </c>
      <c r="D55" s="864">
        <v>8885.4101786536012</v>
      </c>
      <c r="E55" s="864">
        <v>10774.956684492301</v>
      </c>
      <c r="F55" s="864">
        <v>27111.863928528153</v>
      </c>
      <c r="G55" s="864">
        <v>27219.833228785599</v>
      </c>
      <c r="H55" s="864">
        <v>32611.936969832193</v>
      </c>
      <c r="I55" s="770">
        <v>24317.431453013796</v>
      </c>
      <c r="J55" s="768">
        <v>23533.01103663598</v>
      </c>
      <c r="K55" s="768">
        <v>22589.109134159393</v>
      </c>
      <c r="L55" s="768">
        <v>24350.534517794993</v>
      </c>
      <c r="M55" s="768">
        <v>19271.133387586771</v>
      </c>
      <c r="N55" s="768">
        <v>16081.963454588782</v>
      </c>
      <c r="O55" s="768">
        <v>19329.081407438407</v>
      </c>
      <c r="P55" s="768">
        <v>19047.028142969386</v>
      </c>
      <c r="Q55" s="768">
        <v>22479.574837952689</v>
      </c>
      <c r="R55" s="768">
        <v>31692.231872056491</v>
      </c>
      <c r="S55" s="768">
        <v>32195.042543033305</v>
      </c>
      <c r="T55" s="769">
        <v>32611.936969832193</v>
      </c>
      <c r="U55" s="606" t="s">
        <v>1281</v>
      </c>
      <c r="V55" s="362"/>
      <c r="W55" s="362"/>
      <c r="X55" s="362"/>
      <c r="Y55" s="362"/>
      <c r="Z55" s="362"/>
      <c r="AA55" s="362"/>
      <c r="AB55" s="362"/>
      <c r="AC55" s="362"/>
      <c r="AD55" s="362"/>
      <c r="AE55" s="362"/>
      <c r="AF55" s="362"/>
      <c r="AG55" s="362"/>
      <c r="AH55" s="362"/>
      <c r="AI55" s="362"/>
    </row>
    <row r="56" spans="2:35" s="364" customFormat="1" ht="12" customHeight="1" x14ac:dyDescent="0.2">
      <c r="B56" s="453"/>
      <c r="C56" s="864"/>
      <c r="D56" s="864"/>
      <c r="E56" s="864"/>
      <c r="F56" s="864"/>
      <c r="G56" s="864"/>
      <c r="H56" s="864"/>
      <c r="I56" s="770"/>
      <c r="J56" s="768"/>
      <c r="K56" s="768"/>
      <c r="L56" s="768"/>
      <c r="M56" s="768"/>
      <c r="N56" s="768"/>
      <c r="O56" s="768"/>
      <c r="P56" s="768"/>
      <c r="Q56" s="768"/>
      <c r="R56" s="768"/>
      <c r="S56" s="768"/>
      <c r="T56" s="769"/>
      <c r="U56" s="604"/>
      <c r="V56" s="362"/>
      <c r="W56" s="362"/>
      <c r="X56" s="362"/>
      <c r="Y56" s="362"/>
      <c r="Z56" s="362"/>
      <c r="AA56" s="362"/>
      <c r="AB56" s="362"/>
      <c r="AC56" s="362"/>
      <c r="AD56" s="362"/>
      <c r="AE56" s="362"/>
      <c r="AF56" s="362"/>
      <c r="AG56" s="362"/>
      <c r="AH56" s="362"/>
      <c r="AI56" s="362"/>
    </row>
    <row r="57" spans="2:35" s="359" customFormat="1" ht="26.1" customHeight="1" x14ac:dyDescent="0.2">
      <c r="B57" s="453" t="s">
        <v>973</v>
      </c>
      <c r="C57" s="860">
        <v>5673.8387177529958</v>
      </c>
      <c r="D57" s="860">
        <v>6751.507065173003</v>
      </c>
      <c r="E57" s="860">
        <v>9496.4908447730104</v>
      </c>
      <c r="F57" s="860">
        <v>14167.79620000101</v>
      </c>
      <c r="G57" s="860">
        <v>15797.925967172989</v>
      </c>
      <c r="H57" s="860">
        <v>18379.263866125992</v>
      </c>
      <c r="I57" s="773">
        <v>16210.268796402999</v>
      </c>
      <c r="J57" s="771">
        <v>14999.35068459701</v>
      </c>
      <c r="K57" s="771">
        <v>14027.68511880599</v>
      </c>
      <c r="L57" s="771">
        <v>12534.845641079006</v>
      </c>
      <c r="M57" s="771">
        <v>19127.073942978004</v>
      </c>
      <c r="N57" s="771">
        <v>17546.608955254997</v>
      </c>
      <c r="O57" s="771">
        <v>18072.618180060999</v>
      </c>
      <c r="P57" s="771">
        <v>18454.475360305994</v>
      </c>
      <c r="Q57" s="771">
        <v>18475.783096930991</v>
      </c>
      <c r="R57" s="771">
        <v>18818.674594117998</v>
      </c>
      <c r="S57" s="771">
        <v>18477.200432962003</v>
      </c>
      <c r="T57" s="772">
        <v>18379.263866125992</v>
      </c>
      <c r="U57" s="604" t="s">
        <v>1167</v>
      </c>
      <c r="V57" s="362"/>
      <c r="W57" s="362"/>
      <c r="X57" s="362"/>
      <c r="Y57" s="362"/>
      <c r="Z57" s="362"/>
      <c r="AA57" s="362"/>
      <c r="AB57" s="362"/>
      <c r="AC57" s="362"/>
      <c r="AD57" s="362"/>
      <c r="AE57" s="362"/>
      <c r="AF57" s="362"/>
      <c r="AG57" s="362"/>
      <c r="AH57" s="362"/>
      <c r="AI57" s="362"/>
    </row>
    <row r="58" spans="2:35" s="364" customFormat="1" ht="26.1" customHeight="1" x14ac:dyDescent="0.2">
      <c r="B58" s="605" t="s">
        <v>978</v>
      </c>
      <c r="C58" s="864">
        <v>5448.6569479879954</v>
      </c>
      <c r="D58" s="864">
        <v>6481.5865919290027</v>
      </c>
      <c r="E58" s="864">
        <v>8909.2403543810105</v>
      </c>
      <c r="F58" s="864">
        <v>13596.01718473801</v>
      </c>
      <c r="G58" s="864">
        <v>15234.714385408988</v>
      </c>
      <c r="H58" s="864">
        <v>17474.071507381992</v>
      </c>
      <c r="I58" s="770">
        <v>15616.540762436998</v>
      </c>
      <c r="J58" s="768">
        <v>14400.81056118901</v>
      </c>
      <c r="K58" s="768">
        <v>13411.63957163299</v>
      </c>
      <c r="L58" s="768">
        <v>11901.973508177005</v>
      </c>
      <c r="M58" s="768">
        <v>18441.249446272002</v>
      </c>
      <c r="N58" s="768">
        <v>16870.967599026997</v>
      </c>
      <c r="O58" s="768">
        <v>17351.626132826001</v>
      </c>
      <c r="P58" s="768">
        <v>17692.615747462994</v>
      </c>
      <c r="Q58" s="768">
        <v>17681.362662309992</v>
      </c>
      <c r="R58" s="768">
        <v>17967.892726279999</v>
      </c>
      <c r="S58" s="768">
        <v>17606.208104432004</v>
      </c>
      <c r="T58" s="769">
        <v>17474.071507381992</v>
      </c>
      <c r="U58" s="606" t="s">
        <v>1168</v>
      </c>
      <c r="V58" s="362"/>
      <c r="W58" s="362"/>
      <c r="X58" s="362"/>
      <c r="Y58" s="362"/>
      <c r="Z58" s="362"/>
      <c r="AA58" s="362"/>
      <c r="AB58" s="362"/>
      <c r="AC58" s="362"/>
      <c r="AD58" s="362"/>
      <c r="AE58" s="362"/>
      <c r="AF58" s="362"/>
      <c r="AG58" s="362"/>
      <c r="AH58" s="362"/>
      <c r="AI58" s="362"/>
    </row>
    <row r="59" spans="2:35" s="364" customFormat="1" ht="26.1" customHeight="1" x14ac:dyDescent="0.2">
      <c r="B59" s="605" t="s">
        <v>980</v>
      </c>
      <c r="C59" s="864">
        <v>225.18176976500001</v>
      </c>
      <c r="D59" s="864">
        <v>269.92047324400011</v>
      </c>
      <c r="E59" s="864">
        <v>587.2504903920003</v>
      </c>
      <c r="F59" s="864">
        <v>571.77901526299979</v>
      </c>
      <c r="G59" s="864">
        <v>563.21158176399967</v>
      </c>
      <c r="H59" s="864">
        <v>905.19235874399988</v>
      </c>
      <c r="I59" s="770">
        <v>593.72803396600023</v>
      </c>
      <c r="J59" s="768">
        <v>598.54012340800011</v>
      </c>
      <c r="K59" s="768">
        <v>616.04554717300016</v>
      </c>
      <c r="L59" s="768">
        <v>632.87213290199998</v>
      </c>
      <c r="M59" s="768">
        <v>685.8244967060001</v>
      </c>
      <c r="N59" s="768">
        <v>675.64135622799972</v>
      </c>
      <c r="O59" s="768">
        <v>720.99204723500009</v>
      </c>
      <c r="P59" s="768">
        <v>761.85961284299981</v>
      </c>
      <c r="Q59" s="768">
        <v>794.42043462099923</v>
      </c>
      <c r="R59" s="768">
        <v>850.7818678379997</v>
      </c>
      <c r="S59" s="768">
        <v>870.99232853000035</v>
      </c>
      <c r="T59" s="769">
        <v>905.19235874399988</v>
      </c>
      <c r="U59" s="606" t="s">
        <v>1271</v>
      </c>
      <c r="V59" s="362"/>
      <c r="W59" s="362"/>
      <c r="X59" s="362"/>
      <c r="Y59" s="362"/>
      <c r="Z59" s="362"/>
      <c r="AA59" s="362"/>
      <c r="AB59" s="362"/>
      <c r="AC59" s="362"/>
      <c r="AD59" s="362"/>
      <c r="AE59" s="362"/>
      <c r="AF59" s="362"/>
      <c r="AG59" s="362"/>
      <c r="AH59" s="362"/>
      <c r="AI59" s="362"/>
    </row>
    <row r="60" spans="2:35" s="364" customFormat="1" ht="12" customHeight="1" x14ac:dyDescent="0.2">
      <c r="B60" s="453"/>
      <c r="C60" s="864"/>
      <c r="D60" s="864"/>
      <c r="E60" s="864"/>
      <c r="F60" s="864"/>
      <c r="G60" s="864"/>
      <c r="H60" s="864"/>
      <c r="I60" s="770"/>
      <c r="J60" s="768"/>
      <c r="K60" s="768"/>
      <c r="L60" s="768"/>
      <c r="M60" s="768"/>
      <c r="N60" s="768"/>
      <c r="O60" s="768"/>
      <c r="P60" s="768"/>
      <c r="Q60" s="768"/>
      <c r="R60" s="768"/>
      <c r="S60" s="768"/>
      <c r="T60" s="769"/>
      <c r="U60" s="604"/>
      <c r="V60" s="362"/>
      <c r="W60" s="362"/>
      <c r="X60" s="362"/>
      <c r="Y60" s="362"/>
      <c r="Z60" s="362"/>
      <c r="AA60" s="362"/>
      <c r="AB60" s="362"/>
      <c r="AC60" s="362"/>
      <c r="AD60" s="362"/>
      <c r="AE60" s="362"/>
      <c r="AF60" s="362"/>
      <c r="AG60" s="362"/>
      <c r="AH60" s="362"/>
      <c r="AI60" s="362"/>
    </row>
    <row r="61" spans="2:35" s="359" customFormat="1" ht="26.1" customHeight="1" x14ac:dyDescent="0.2">
      <c r="B61" s="453" t="s">
        <v>979</v>
      </c>
      <c r="C61" s="860">
        <v>99594.340423369998</v>
      </c>
      <c r="D61" s="860">
        <v>107467.32038422099</v>
      </c>
      <c r="E61" s="860">
        <v>155657.29261507068</v>
      </c>
      <c r="F61" s="860">
        <v>218142.19640162765</v>
      </c>
      <c r="G61" s="860">
        <v>179008.83678981906</v>
      </c>
      <c r="H61" s="860">
        <v>198848.50976825753</v>
      </c>
      <c r="I61" s="773">
        <v>181287.43267112202</v>
      </c>
      <c r="J61" s="771">
        <v>182247.47825943329</v>
      </c>
      <c r="K61" s="771">
        <v>183844.38793687266</v>
      </c>
      <c r="L61" s="771">
        <v>183939.38644402061</v>
      </c>
      <c r="M61" s="771">
        <v>181480.05452079157</v>
      </c>
      <c r="N61" s="771">
        <v>187606.28482970639</v>
      </c>
      <c r="O61" s="771">
        <v>188761.18419183578</v>
      </c>
      <c r="P61" s="771">
        <v>192200.50878479527</v>
      </c>
      <c r="Q61" s="771">
        <v>193398.09899602827</v>
      </c>
      <c r="R61" s="771">
        <v>194384.04362387193</v>
      </c>
      <c r="S61" s="771">
        <v>195099.00206481156</v>
      </c>
      <c r="T61" s="772">
        <v>198848.50976825753</v>
      </c>
      <c r="U61" s="604" t="s">
        <v>1169</v>
      </c>
      <c r="V61" s="362"/>
      <c r="W61" s="362"/>
      <c r="X61" s="362"/>
      <c r="Y61" s="362"/>
      <c r="Z61" s="362"/>
      <c r="AA61" s="362"/>
      <c r="AB61" s="362"/>
      <c r="AC61" s="362"/>
      <c r="AD61" s="362"/>
      <c r="AE61" s="362"/>
      <c r="AF61" s="362"/>
      <c r="AG61" s="362"/>
      <c r="AH61" s="362"/>
      <c r="AI61" s="362"/>
    </row>
    <row r="62" spans="2:35" s="359" customFormat="1" ht="26.1" customHeight="1" x14ac:dyDescent="0.2">
      <c r="B62" s="453" t="s">
        <v>1192</v>
      </c>
      <c r="C62" s="860">
        <v>0</v>
      </c>
      <c r="D62" s="860">
        <v>0</v>
      </c>
      <c r="E62" s="860">
        <v>0</v>
      </c>
      <c r="F62" s="860">
        <v>0</v>
      </c>
      <c r="G62" s="860">
        <v>0</v>
      </c>
      <c r="H62" s="860">
        <v>0</v>
      </c>
      <c r="I62" s="773">
        <v>0</v>
      </c>
      <c r="J62" s="771">
        <v>0</v>
      </c>
      <c r="K62" s="771">
        <v>0</v>
      </c>
      <c r="L62" s="771">
        <v>0</v>
      </c>
      <c r="M62" s="771">
        <v>0</v>
      </c>
      <c r="N62" s="771">
        <v>0</v>
      </c>
      <c r="O62" s="771">
        <v>0</v>
      </c>
      <c r="P62" s="771">
        <v>0</v>
      </c>
      <c r="Q62" s="771">
        <v>0</v>
      </c>
      <c r="R62" s="771">
        <v>0</v>
      </c>
      <c r="S62" s="771">
        <v>0</v>
      </c>
      <c r="T62" s="772">
        <v>0</v>
      </c>
      <c r="U62" s="604" t="s">
        <v>1283</v>
      </c>
      <c r="V62" s="362"/>
      <c r="W62" s="362"/>
      <c r="X62" s="362"/>
      <c r="Y62" s="362"/>
      <c r="Z62" s="362"/>
      <c r="AA62" s="362"/>
      <c r="AB62" s="362"/>
      <c r="AC62" s="362"/>
      <c r="AD62" s="362"/>
      <c r="AE62" s="362"/>
      <c r="AF62" s="362"/>
      <c r="AG62" s="362"/>
      <c r="AH62" s="362"/>
      <c r="AI62" s="362"/>
    </row>
    <row r="63" spans="2:35" s="364" customFormat="1" ht="26.1" customHeight="1" x14ac:dyDescent="0.2">
      <c r="B63" s="605" t="s">
        <v>957</v>
      </c>
      <c r="C63" s="864">
        <v>0</v>
      </c>
      <c r="D63" s="864">
        <v>0</v>
      </c>
      <c r="E63" s="864">
        <v>0</v>
      </c>
      <c r="F63" s="864">
        <v>0</v>
      </c>
      <c r="G63" s="864">
        <v>0</v>
      </c>
      <c r="H63" s="864">
        <v>0</v>
      </c>
      <c r="I63" s="770">
        <v>0</v>
      </c>
      <c r="J63" s="768">
        <v>0</v>
      </c>
      <c r="K63" s="768">
        <v>0</v>
      </c>
      <c r="L63" s="768">
        <v>0</v>
      </c>
      <c r="M63" s="768">
        <v>0</v>
      </c>
      <c r="N63" s="768">
        <v>0</v>
      </c>
      <c r="O63" s="768">
        <v>0</v>
      </c>
      <c r="P63" s="768">
        <v>0</v>
      </c>
      <c r="Q63" s="768">
        <v>0</v>
      </c>
      <c r="R63" s="768">
        <v>0</v>
      </c>
      <c r="S63" s="768">
        <v>0</v>
      </c>
      <c r="T63" s="769">
        <v>0</v>
      </c>
      <c r="U63" s="606" t="s">
        <v>1162</v>
      </c>
      <c r="V63" s="362"/>
      <c r="W63" s="362"/>
      <c r="X63" s="362"/>
      <c r="Y63" s="362"/>
      <c r="Z63" s="362"/>
      <c r="AA63" s="362"/>
      <c r="AB63" s="362"/>
      <c r="AC63" s="362"/>
      <c r="AD63" s="362"/>
      <c r="AE63" s="362"/>
      <c r="AF63" s="362"/>
      <c r="AG63" s="362"/>
      <c r="AH63" s="362"/>
      <c r="AI63" s="362"/>
    </row>
    <row r="64" spans="2:35" s="364" customFormat="1" ht="26.1" customHeight="1" x14ac:dyDescent="0.2">
      <c r="B64" s="605" t="s">
        <v>958</v>
      </c>
      <c r="C64" s="864">
        <v>0</v>
      </c>
      <c r="D64" s="864">
        <v>0</v>
      </c>
      <c r="E64" s="864">
        <v>0</v>
      </c>
      <c r="F64" s="864">
        <v>0</v>
      </c>
      <c r="G64" s="864">
        <v>0</v>
      </c>
      <c r="H64" s="864">
        <v>0</v>
      </c>
      <c r="I64" s="770">
        <v>0</v>
      </c>
      <c r="J64" s="768">
        <v>0</v>
      </c>
      <c r="K64" s="768">
        <v>0</v>
      </c>
      <c r="L64" s="768">
        <v>0</v>
      </c>
      <c r="M64" s="768">
        <v>0</v>
      </c>
      <c r="N64" s="768">
        <v>0</v>
      </c>
      <c r="O64" s="768">
        <v>0</v>
      </c>
      <c r="P64" s="768">
        <v>0</v>
      </c>
      <c r="Q64" s="768">
        <v>0</v>
      </c>
      <c r="R64" s="768">
        <v>0</v>
      </c>
      <c r="S64" s="768">
        <v>0</v>
      </c>
      <c r="T64" s="769">
        <v>0</v>
      </c>
      <c r="U64" s="606" t="s">
        <v>1275</v>
      </c>
      <c r="V64" s="362"/>
      <c r="W64" s="362"/>
      <c r="X64" s="362"/>
      <c r="Y64" s="362"/>
      <c r="Z64" s="362"/>
      <c r="AA64" s="362"/>
      <c r="AB64" s="362"/>
      <c r="AC64" s="362"/>
      <c r="AD64" s="362"/>
      <c r="AE64" s="362"/>
      <c r="AF64" s="362"/>
      <c r="AG64" s="362"/>
      <c r="AH64" s="362"/>
      <c r="AI64" s="362"/>
    </row>
    <row r="65" spans="2:35" s="364" customFormat="1" ht="26.1" customHeight="1" x14ac:dyDescent="0.2">
      <c r="B65" s="605" t="s">
        <v>959</v>
      </c>
      <c r="C65" s="864">
        <v>0</v>
      </c>
      <c r="D65" s="864">
        <v>0</v>
      </c>
      <c r="E65" s="864">
        <v>0</v>
      </c>
      <c r="F65" s="864">
        <v>0</v>
      </c>
      <c r="G65" s="864">
        <v>0</v>
      </c>
      <c r="H65" s="864">
        <v>0</v>
      </c>
      <c r="I65" s="770">
        <v>0</v>
      </c>
      <c r="J65" s="768">
        <v>0</v>
      </c>
      <c r="K65" s="768">
        <v>0</v>
      </c>
      <c r="L65" s="768">
        <v>0</v>
      </c>
      <c r="M65" s="768">
        <v>0</v>
      </c>
      <c r="N65" s="768">
        <v>0</v>
      </c>
      <c r="O65" s="768">
        <v>0</v>
      </c>
      <c r="P65" s="768">
        <v>0</v>
      </c>
      <c r="Q65" s="768">
        <v>0</v>
      </c>
      <c r="R65" s="768">
        <v>0</v>
      </c>
      <c r="S65" s="768">
        <v>0</v>
      </c>
      <c r="T65" s="769">
        <v>0</v>
      </c>
      <c r="U65" s="606" t="s">
        <v>1279</v>
      </c>
      <c r="V65" s="362"/>
      <c r="W65" s="362"/>
      <c r="X65" s="362"/>
      <c r="Y65" s="362"/>
      <c r="Z65" s="362"/>
      <c r="AA65" s="362"/>
      <c r="AB65" s="362"/>
      <c r="AC65" s="362"/>
      <c r="AD65" s="362"/>
      <c r="AE65" s="362"/>
      <c r="AF65" s="362"/>
      <c r="AG65" s="362"/>
      <c r="AH65" s="362"/>
      <c r="AI65" s="362"/>
    </row>
    <row r="66" spans="2:35" s="359" customFormat="1" ht="26.1" customHeight="1" x14ac:dyDescent="0.2">
      <c r="B66" s="453" t="s">
        <v>1193</v>
      </c>
      <c r="C66" s="860">
        <v>99594.340423369998</v>
      </c>
      <c r="D66" s="860">
        <v>107467.32038422099</v>
      </c>
      <c r="E66" s="860">
        <v>155657.29261507068</v>
      </c>
      <c r="F66" s="860">
        <v>218142.19640162765</v>
      </c>
      <c r="G66" s="860">
        <v>179008.83678981906</v>
      </c>
      <c r="H66" s="860">
        <v>198848.50976825753</v>
      </c>
      <c r="I66" s="773">
        <v>181287.43267112202</v>
      </c>
      <c r="J66" s="771">
        <v>182247.47825943329</v>
      </c>
      <c r="K66" s="771">
        <v>183844.38793687266</v>
      </c>
      <c r="L66" s="771">
        <v>183939.38644402061</v>
      </c>
      <c r="M66" s="771">
        <v>181480.05452079157</v>
      </c>
      <c r="N66" s="771">
        <v>187606.28482970639</v>
      </c>
      <c r="O66" s="771">
        <v>188761.18419183578</v>
      </c>
      <c r="P66" s="771">
        <v>192200.50878479527</v>
      </c>
      <c r="Q66" s="771">
        <v>193398.09899602827</v>
      </c>
      <c r="R66" s="771">
        <v>194384.04362387193</v>
      </c>
      <c r="S66" s="771">
        <v>195099.00206481156</v>
      </c>
      <c r="T66" s="772">
        <v>198848.50976825753</v>
      </c>
      <c r="U66" s="604" t="s">
        <v>1284</v>
      </c>
      <c r="V66" s="362"/>
      <c r="W66" s="362"/>
      <c r="X66" s="362"/>
      <c r="Y66" s="362"/>
      <c r="Z66" s="362"/>
      <c r="AA66" s="362"/>
      <c r="AB66" s="362"/>
      <c r="AC66" s="362"/>
      <c r="AD66" s="362"/>
      <c r="AE66" s="362"/>
      <c r="AF66" s="362"/>
      <c r="AG66" s="362"/>
      <c r="AH66" s="362"/>
      <c r="AI66" s="362"/>
    </row>
    <row r="67" spans="2:35" s="364" customFormat="1" ht="26.1" customHeight="1" x14ac:dyDescent="0.2">
      <c r="B67" s="605" t="s">
        <v>956</v>
      </c>
      <c r="C67" s="864">
        <v>96890.400848024001</v>
      </c>
      <c r="D67" s="864">
        <v>104733.40464420698</v>
      </c>
      <c r="E67" s="864">
        <v>151111.53065074401</v>
      </c>
      <c r="F67" s="864">
        <v>212445.89149069265</v>
      </c>
      <c r="G67" s="864">
        <v>172511.06614966586</v>
      </c>
      <c r="H67" s="864">
        <v>189514.70552143554</v>
      </c>
      <c r="I67" s="770">
        <v>174595.30201429714</v>
      </c>
      <c r="J67" s="768">
        <v>175457.44072388648</v>
      </c>
      <c r="K67" s="768">
        <v>177323.36231869692</v>
      </c>
      <c r="L67" s="768">
        <v>177282.32391237922</v>
      </c>
      <c r="M67" s="768">
        <v>174590.58306997202</v>
      </c>
      <c r="N67" s="768">
        <v>180057.16965970612</v>
      </c>
      <c r="O67" s="768">
        <v>180995.19223971255</v>
      </c>
      <c r="P67" s="768">
        <v>183748.63720482829</v>
      </c>
      <c r="Q67" s="768">
        <v>184520.90265942537</v>
      </c>
      <c r="R67" s="768">
        <v>185133.03547571154</v>
      </c>
      <c r="S67" s="768">
        <v>185738.61751022833</v>
      </c>
      <c r="T67" s="769">
        <v>189514.70552143554</v>
      </c>
      <c r="U67" s="606" t="s">
        <v>1282</v>
      </c>
      <c r="V67" s="362"/>
      <c r="W67" s="362"/>
      <c r="X67" s="362"/>
      <c r="Y67" s="362"/>
      <c r="Z67" s="362"/>
      <c r="AA67" s="362"/>
      <c r="AB67" s="362"/>
      <c r="AC67" s="362"/>
      <c r="AD67" s="362"/>
      <c r="AE67" s="362"/>
      <c r="AF67" s="362"/>
      <c r="AG67" s="362"/>
      <c r="AH67" s="362"/>
      <c r="AI67" s="362"/>
    </row>
    <row r="68" spans="2:35" s="364" customFormat="1" ht="26.1" customHeight="1" x14ac:dyDescent="0.2">
      <c r="B68" s="605" t="s">
        <v>961</v>
      </c>
      <c r="C68" s="864">
        <v>25343.975328841701</v>
      </c>
      <c r="D68" s="864">
        <v>30070.409082364407</v>
      </c>
      <c r="E68" s="864">
        <v>45058.872154321893</v>
      </c>
      <c r="F68" s="864">
        <v>57420.983735631606</v>
      </c>
      <c r="G68" s="864">
        <v>44864.759331276902</v>
      </c>
      <c r="H68" s="864">
        <v>49016.965460388405</v>
      </c>
      <c r="I68" s="770">
        <v>45099.1877774042</v>
      </c>
      <c r="J68" s="768">
        <v>46275.815771485803</v>
      </c>
      <c r="K68" s="768">
        <v>48072.190427965601</v>
      </c>
      <c r="L68" s="768">
        <v>48842.447438203002</v>
      </c>
      <c r="M68" s="768">
        <v>45450.700728167598</v>
      </c>
      <c r="N68" s="768">
        <v>49072.652991518997</v>
      </c>
      <c r="O68" s="768">
        <v>47321.446933636398</v>
      </c>
      <c r="P68" s="768">
        <v>48366.660618042406</v>
      </c>
      <c r="Q68" s="768">
        <v>42332.770614518508</v>
      </c>
      <c r="R68" s="768">
        <v>42609.133491182001</v>
      </c>
      <c r="S68" s="768">
        <v>42677.918979212402</v>
      </c>
      <c r="T68" s="769">
        <v>49016.965460388405</v>
      </c>
      <c r="U68" s="606" t="s">
        <v>1203</v>
      </c>
      <c r="V68" s="362"/>
      <c r="W68" s="362"/>
      <c r="X68" s="362"/>
      <c r="Y68" s="362"/>
      <c r="Z68" s="362"/>
      <c r="AA68" s="362"/>
      <c r="AB68" s="362"/>
      <c r="AC68" s="362"/>
      <c r="AD68" s="362"/>
      <c r="AE68" s="362"/>
      <c r="AF68" s="362"/>
      <c r="AG68" s="362"/>
      <c r="AH68" s="362"/>
      <c r="AI68" s="362"/>
    </row>
    <row r="69" spans="2:35" s="364" customFormat="1" ht="26.1" customHeight="1" x14ac:dyDescent="0.2">
      <c r="B69" s="605" t="s">
        <v>962</v>
      </c>
      <c r="C69" s="864">
        <v>67057.461804920575</v>
      </c>
      <c r="D69" s="864">
        <v>69541.438119553422</v>
      </c>
      <c r="E69" s="864">
        <v>100335.25296303302</v>
      </c>
      <c r="F69" s="864">
        <v>144685.42009766435</v>
      </c>
      <c r="G69" s="864">
        <v>117523.84914501774</v>
      </c>
      <c r="H69" s="864">
        <v>130601.93600710604</v>
      </c>
      <c r="I69" s="770">
        <v>118976.94673823906</v>
      </c>
      <c r="J69" s="768">
        <v>119301.64917938378</v>
      </c>
      <c r="K69" s="768">
        <v>119316.57586208137</v>
      </c>
      <c r="L69" s="768">
        <v>118588.53734530699</v>
      </c>
      <c r="M69" s="768">
        <v>119342.73842280364</v>
      </c>
      <c r="N69" s="768">
        <v>121343.45617227236</v>
      </c>
      <c r="O69" s="768">
        <v>124059.94195989757</v>
      </c>
      <c r="P69" s="768">
        <v>126098.47333087535</v>
      </c>
      <c r="Q69" s="768">
        <v>132482.28918998843</v>
      </c>
      <c r="R69" s="768">
        <v>132841.36621225145</v>
      </c>
      <c r="S69" s="768">
        <v>133400.70484580254</v>
      </c>
      <c r="T69" s="769">
        <v>130601.93600710604</v>
      </c>
      <c r="U69" s="606" t="s">
        <v>1204</v>
      </c>
      <c r="V69" s="362"/>
      <c r="W69" s="362"/>
      <c r="X69" s="362"/>
      <c r="Y69" s="362"/>
      <c r="Z69" s="362"/>
      <c r="AA69" s="362"/>
      <c r="AB69" s="362"/>
      <c r="AC69" s="362"/>
      <c r="AD69" s="362"/>
      <c r="AE69" s="362"/>
      <c r="AF69" s="362"/>
      <c r="AG69" s="362"/>
      <c r="AH69" s="362"/>
      <c r="AI69" s="362"/>
    </row>
    <row r="70" spans="2:35" s="364" customFormat="1" ht="26.1" customHeight="1" x14ac:dyDescent="0.2">
      <c r="B70" s="605" t="s">
        <v>963</v>
      </c>
      <c r="C70" s="864">
        <v>4488.9637142617266</v>
      </c>
      <c r="D70" s="864">
        <v>5121.5574422891495</v>
      </c>
      <c r="E70" s="864">
        <v>5717.4055333891001</v>
      </c>
      <c r="F70" s="864">
        <v>10339.487657396716</v>
      </c>
      <c r="G70" s="864">
        <v>10122.457673371202</v>
      </c>
      <c r="H70" s="864">
        <v>9895.8040539411159</v>
      </c>
      <c r="I70" s="770">
        <v>10519.167498653862</v>
      </c>
      <c r="J70" s="768">
        <v>9879.975773016904</v>
      </c>
      <c r="K70" s="768">
        <v>9934.596028649954</v>
      </c>
      <c r="L70" s="768">
        <v>9851.3391288692219</v>
      </c>
      <c r="M70" s="768">
        <v>9797.1439190007823</v>
      </c>
      <c r="N70" s="768">
        <v>9641.0604959147622</v>
      </c>
      <c r="O70" s="768">
        <v>9613.8033461785762</v>
      </c>
      <c r="P70" s="768">
        <v>9283.5032559105275</v>
      </c>
      <c r="Q70" s="768">
        <v>9705.8428549184246</v>
      </c>
      <c r="R70" s="768">
        <v>9682.5357722780955</v>
      </c>
      <c r="S70" s="768">
        <v>9659.9936852133742</v>
      </c>
      <c r="T70" s="769">
        <v>9895.8040539411159</v>
      </c>
      <c r="U70" s="606" t="s">
        <v>1280</v>
      </c>
      <c r="V70" s="362"/>
      <c r="W70" s="362"/>
      <c r="X70" s="362"/>
      <c r="Y70" s="362"/>
      <c r="Z70" s="362"/>
      <c r="AA70" s="362"/>
      <c r="AB70" s="362"/>
      <c r="AC70" s="362"/>
      <c r="AD70" s="362"/>
      <c r="AE70" s="362"/>
      <c r="AF70" s="362"/>
      <c r="AG70" s="362"/>
      <c r="AH70" s="362"/>
      <c r="AI70" s="362"/>
    </row>
    <row r="71" spans="2:35" s="364" customFormat="1" ht="26.1" customHeight="1" x14ac:dyDescent="0.2">
      <c r="B71" s="605" t="s">
        <v>960</v>
      </c>
      <c r="C71" s="864">
        <v>2703.9395753459999</v>
      </c>
      <c r="D71" s="864">
        <v>2733.9157400140043</v>
      </c>
      <c r="E71" s="864">
        <v>4545.7619643266744</v>
      </c>
      <c r="F71" s="864">
        <v>5696.3049109349868</v>
      </c>
      <c r="G71" s="864">
        <v>6497.7706401531987</v>
      </c>
      <c r="H71" s="864">
        <v>9333.8042468219883</v>
      </c>
      <c r="I71" s="770">
        <v>6692.1306568248729</v>
      </c>
      <c r="J71" s="768">
        <v>6790.0375355468177</v>
      </c>
      <c r="K71" s="768">
        <v>6521.0256181757286</v>
      </c>
      <c r="L71" s="768">
        <v>6657.0625316414043</v>
      </c>
      <c r="M71" s="768">
        <v>6889.4714508195511</v>
      </c>
      <c r="N71" s="768">
        <v>7549.1151700002611</v>
      </c>
      <c r="O71" s="768">
        <v>7765.9919521232441</v>
      </c>
      <c r="P71" s="768">
        <v>8451.871579966979</v>
      </c>
      <c r="Q71" s="768">
        <v>8877.1963366029067</v>
      </c>
      <c r="R71" s="768">
        <v>9251.008148160392</v>
      </c>
      <c r="S71" s="768">
        <v>9360.3845545832246</v>
      </c>
      <c r="T71" s="769">
        <v>9333.8042468219883</v>
      </c>
      <c r="U71" s="606" t="s">
        <v>1281</v>
      </c>
      <c r="V71" s="362"/>
      <c r="W71" s="362"/>
      <c r="X71" s="362"/>
      <c r="Y71" s="362"/>
      <c r="Z71" s="362"/>
      <c r="AA71" s="362"/>
      <c r="AB71" s="362"/>
      <c r="AC71" s="362"/>
      <c r="AD71" s="362"/>
      <c r="AE71" s="362"/>
      <c r="AF71" s="362"/>
      <c r="AG71" s="362"/>
      <c r="AH71" s="362"/>
      <c r="AI71" s="362"/>
    </row>
    <row r="72" spans="2:35" s="364" customFormat="1" ht="12" customHeight="1" x14ac:dyDescent="0.2">
      <c r="B72" s="453"/>
      <c r="C72" s="860"/>
      <c r="D72" s="860"/>
      <c r="E72" s="860"/>
      <c r="F72" s="860"/>
      <c r="G72" s="860"/>
      <c r="H72" s="860"/>
      <c r="I72" s="773"/>
      <c r="J72" s="771"/>
      <c r="K72" s="771"/>
      <c r="L72" s="771"/>
      <c r="M72" s="771"/>
      <c r="N72" s="771"/>
      <c r="O72" s="771"/>
      <c r="P72" s="771"/>
      <c r="Q72" s="771"/>
      <c r="R72" s="771"/>
      <c r="S72" s="771"/>
      <c r="T72" s="772"/>
      <c r="U72" s="1044"/>
      <c r="V72" s="362"/>
      <c r="W72" s="362"/>
      <c r="X72" s="362"/>
      <c r="Y72" s="362"/>
      <c r="Z72" s="362"/>
      <c r="AA72" s="362"/>
      <c r="AB72" s="362"/>
      <c r="AC72" s="362"/>
      <c r="AD72" s="362"/>
      <c r="AE72" s="362"/>
      <c r="AF72" s="362"/>
      <c r="AG72" s="362"/>
      <c r="AH72" s="362"/>
      <c r="AI72" s="362"/>
    </row>
    <row r="73" spans="2:35" s="359" customFormat="1" ht="30.75" x14ac:dyDescent="0.2">
      <c r="B73" s="1042" t="s">
        <v>331</v>
      </c>
      <c r="C73" s="867">
        <v>485718.58324638795</v>
      </c>
      <c r="D73" s="867">
        <v>553109.91182816727</v>
      </c>
      <c r="E73" s="867">
        <v>660591.24702304322</v>
      </c>
      <c r="F73" s="867">
        <v>859549.93853415549</v>
      </c>
      <c r="G73" s="867">
        <v>1021991.6744359025</v>
      </c>
      <c r="H73" s="867">
        <v>1318469.9327290521</v>
      </c>
      <c r="I73" s="1510">
        <v>1031234.0405695086</v>
      </c>
      <c r="J73" s="1508">
        <v>1041985.4275717272</v>
      </c>
      <c r="K73" s="1508">
        <v>1051592.1262486768</v>
      </c>
      <c r="L73" s="1508">
        <v>1076373.8753115744</v>
      </c>
      <c r="M73" s="1508">
        <v>1095599.2834269085</v>
      </c>
      <c r="N73" s="1508">
        <v>1133952.3507130723</v>
      </c>
      <c r="O73" s="1508">
        <v>1167539.0598575319</v>
      </c>
      <c r="P73" s="1508">
        <v>1190528.9353813664</v>
      </c>
      <c r="Q73" s="1508">
        <v>1231697.8059842749</v>
      </c>
      <c r="R73" s="1508">
        <v>1274281.6771105062</v>
      </c>
      <c r="S73" s="1508">
        <v>1300062.2533387006</v>
      </c>
      <c r="T73" s="1509">
        <v>1318469.9327290521</v>
      </c>
      <c r="U73" s="1045" t="s">
        <v>1004</v>
      </c>
      <c r="V73" s="362"/>
      <c r="W73" s="362"/>
      <c r="X73" s="362"/>
      <c r="Y73" s="362"/>
      <c r="Z73" s="362"/>
      <c r="AA73" s="362"/>
      <c r="AB73" s="362"/>
      <c r="AC73" s="362"/>
      <c r="AD73" s="362"/>
      <c r="AE73" s="362"/>
      <c r="AF73" s="362"/>
      <c r="AG73" s="362"/>
      <c r="AH73" s="362"/>
      <c r="AI73" s="362"/>
    </row>
    <row r="74" spans="2:35" s="782" customFormat="1" ht="15" customHeight="1" thickBot="1" x14ac:dyDescent="0.25">
      <c r="B74" s="775"/>
      <c r="C74" s="776"/>
      <c r="D74" s="776"/>
      <c r="E74" s="776"/>
      <c r="F74" s="780"/>
      <c r="G74" s="780"/>
      <c r="H74" s="780"/>
      <c r="I74" s="777"/>
      <c r="J74" s="778"/>
      <c r="K74" s="778"/>
      <c r="L74" s="778"/>
      <c r="M74" s="778"/>
      <c r="N74" s="778"/>
      <c r="O74" s="778"/>
      <c r="P74" s="778"/>
      <c r="Q74" s="778"/>
      <c r="R74" s="778"/>
      <c r="S74" s="778"/>
      <c r="T74" s="779"/>
      <c r="U74" s="781"/>
      <c r="V74" s="766"/>
      <c r="X74" s="766"/>
      <c r="Y74" s="766"/>
      <c r="Z74" s="766"/>
      <c r="AA74" s="766"/>
      <c r="AB74" s="766"/>
      <c r="AC74" s="766"/>
      <c r="AD74" s="766"/>
      <c r="AE74" s="766"/>
      <c r="AF74" s="766"/>
      <c r="AG74" s="766"/>
      <c r="AH74" s="766"/>
      <c r="AI74" s="766"/>
    </row>
    <row r="75" spans="2:35" s="786" customFormat="1" ht="12" customHeight="1" thickTop="1" x14ac:dyDescent="0.2">
      <c r="B75" s="783"/>
      <c r="C75" s="784"/>
      <c r="D75" s="784"/>
      <c r="E75" s="784"/>
      <c r="F75" s="784"/>
      <c r="G75" s="784"/>
      <c r="H75" s="784"/>
      <c r="I75" s="784"/>
      <c r="J75" s="784"/>
      <c r="K75" s="784"/>
      <c r="L75" s="784"/>
      <c r="M75" s="784"/>
      <c r="N75" s="784"/>
      <c r="O75" s="784"/>
      <c r="P75" s="784"/>
      <c r="Q75" s="784"/>
      <c r="R75" s="784"/>
      <c r="S75" s="784"/>
      <c r="T75" s="784"/>
      <c r="U75" s="785"/>
      <c r="V75" s="766"/>
    </row>
    <row r="76" spans="2:35" s="790" customFormat="1" ht="22.5" x14ac:dyDescent="0.2">
      <c r="B76" s="787" t="s">
        <v>1534</v>
      </c>
      <c r="C76" s="788"/>
      <c r="D76" s="788"/>
      <c r="E76" s="788"/>
      <c r="F76" s="788"/>
      <c r="G76" s="788"/>
      <c r="H76" s="788"/>
      <c r="I76" s="788"/>
      <c r="J76" s="788"/>
      <c r="K76" s="788"/>
      <c r="L76" s="788"/>
      <c r="M76" s="788"/>
      <c r="N76" s="788"/>
      <c r="O76" s="788"/>
      <c r="P76" s="788"/>
      <c r="Q76" s="788"/>
      <c r="R76" s="788"/>
      <c r="S76" s="788"/>
      <c r="T76" s="788"/>
      <c r="U76" s="789" t="s">
        <v>1728</v>
      </c>
    </row>
    <row r="77" spans="2:35" s="791" customFormat="1" ht="23.25" x14ac:dyDescent="0.5">
      <c r="B77" s="356"/>
      <c r="C77" s="792"/>
      <c r="D77" s="792"/>
      <c r="E77" s="792"/>
      <c r="F77" s="792"/>
      <c r="G77" s="792"/>
      <c r="H77" s="792"/>
      <c r="I77" s="792"/>
      <c r="J77" s="792"/>
      <c r="K77" s="792"/>
      <c r="L77" s="792"/>
      <c r="M77" s="792"/>
      <c r="N77" s="792"/>
      <c r="O77" s="792"/>
      <c r="P77" s="792"/>
      <c r="Q77" s="792"/>
      <c r="R77" s="792"/>
      <c r="S77" s="792"/>
      <c r="T77" s="792"/>
      <c r="U77" s="355"/>
    </row>
    <row r="78" spans="2:35" s="791" customFormat="1" ht="23.25" x14ac:dyDescent="0.2">
      <c r="C78" s="792"/>
      <c r="D78" s="792"/>
      <c r="E78" s="792"/>
      <c r="F78" s="792"/>
      <c r="G78" s="792"/>
      <c r="H78" s="792"/>
      <c r="I78" s="792"/>
      <c r="J78" s="792"/>
      <c r="K78" s="792"/>
      <c r="L78" s="792"/>
      <c r="M78" s="792"/>
      <c r="N78" s="792"/>
      <c r="O78" s="792"/>
      <c r="P78" s="792"/>
      <c r="Q78" s="792"/>
      <c r="R78" s="792"/>
      <c r="S78" s="792"/>
      <c r="T78" s="792"/>
      <c r="U78" s="793"/>
    </row>
    <row r="79" spans="2:35" s="791" customFormat="1" ht="23.25" x14ac:dyDescent="0.2">
      <c r="C79" s="792"/>
      <c r="D79" s="792"/>
      <c r="E79" s="792"/>
      <c r="F79" s="792"/>
      <c r="G79" s="792"/>
      <c r="H79" s="792"/>
      <c r="I79" s="792"/>
      <c r="J79" s="792"/>
      <c r="K79" s="792"/>
      <c r="L79" s="792"/>
      <c r="M79" s="792"/>
      <c r="N79" s="792"/>
      <c r="O79" s="792"/>
      <c r="P79" s="792"/>
      <c r="Q79" s="792"/>
      <c r="R79" s="792"/>
      <c r="S79" s="792"/>
      <c r="T79" s="792"/>
      <c r="U79" s="793"/>
    </row>
    <row r="80" spans="2:35" s="791" customFormat="1" ht="23.25" x14ac:dyDescent="0.2">
      <c r="C80" s="792"/>
      <c r="D80" s="792"/>
      <c r="E80" s="792"/>
      <c r="F80" s="792"/>
      <c r="G80" s="792"/>
      <c r="H80" s="792"/>
      <c r="I80" s="792"/>
      <c r="J80" s="792"/>
      <c r="K80" s="792"/>
      <c r="L80" s="792"/>
      <c r="M80" s="792"/>
      <c r="N80" s="792"/>
      <c r="O80" s="792"/>
      <c r="P80" s="792"/>
      <c r="Q80" s="792"/>
      <c r="R80" s="792"/>
      <c r="S80" s="792"/>
      <c r="T80" s="792"/>
    </row>
    <row r="81" spans="3:20" s="791" customFormat="1" ht="23.25" x14ac:dyDescent="0.2">
      <c r="C81" s="792"/>
      <c r="D81" s="792"/>
      <c r="E81" s="792"/>
      <c r="F81" s="792"/>
      <c r="G81" s="792"/>
      <c r="H81" s="792"/>
      <c r="I81" s="792"/>
      <c r="J81" s="792"/>
      <c r="K81" s="792"/>
      <c r="L81" s="792"/>
      <c r="M81" s="792"/>
      <c r="N81" s="792"/>
      <c r="O81" s="792"/>
      <c r="P81" s="792"/>
      <c r="Q81" s="792"/>
      <c r="R81" s="792"/>
      <c r="S81" s="792"/>
      <c r="T81" s="792"/>
    </row>
    <row r="82" spans="3:20" s="791" customFormat="1" ht="23.25" x14ac:dyDescent="0.2">
      <c r="C82" s="792"/>
      <c r="D82" s="792"/>
      <c r="E82" s="792"/>
      <c r="F82" s="792"/>
      <c r="G82" s="792"/>
      <c r="H82" s="792"/>
      <c r="I82" s="792"/>
      <c r="J82" s="792"/>
      <c r="K82" s="792"/>
      <c r="L82" s="792"/>
      <c r="M82" s="792"/>
      <c r="N82" s="792"/>
      <c r="O82" s="792"/>
      <c r="P82" s="792"/>
      <c r="Q82" s="792"/>
      <c r="R82" s="792"/>
      <c r="S82" s="792"/>
      <c r="T82" s="792"/>
    </row>
    <row r="83" spans="3:20" s="791" customFormat="1" ht="23.25" x14ac:dyDescent="0.2">
      <c r="C83" s="792"/>
      <c r="D83" s="792"/>
      <c r="E83" s="792"/>
      <c r="F83" s="792"/>
      <c r="G83" s="792"/>
      <c r="H83" s="792"/>
      <c r="I83" s="792"/>
      <c r="J83" s="792"/>
      <c r="K83" s="792"/>
      <c r="L83" s="792"/>
      <c r="M83" s="792"/>
      <c r="N83" s="792"/>
      <c r="O83" s="792"/>
      <c r="P83" s="792"/>
      <c r="Q83" s="792"/>
      <c r="R83" s="792"/>
      <c r="S83" s="792"/>
      <c r="T83" s="792"/>
    </row>
    <row r="84" spans="3:20" s="791" customFormat="1" ht="23.25" x14ac:dyDescent="0.2">
      <c r="C84" s="793"/>
      <c r="D84" s="793"/>
      <c r="E84" s="793"/>
      <c r="F84" s="793"/>
      <c r="G84" s="793"/>
      <c r="H84" s="793"/>
      <c r="I84" s="792"/>
      <c r="J84" s="792"/>
      <c r="K84" s="792"/>
      <c r="L84" s="792"/>
      <c r="M84" s="792"/>
      <c r="N84" s="792"/>
      <c r="O84" s="792"/>
      <c r="P84" s="792"/>
      <c r="Q84" s="792"/>
      <c r="R84" s="792"/>
      <c r="S84" s="792"/>
      <c r="T84" s="792"/>
    </row>
    <row r="85" spans="3:20" s="791" customFormat="1" ht="23.25" x14ac:dyDescent="0.2">
      <c r="C85" s="793"/>
      <c r="D85" s="793"/>
      <c r="E85" s="793"/>
      <c r="F85" s="793"/>
      <c r="G85" s="793"/>
      <c r="H85" s="793"/>
      <c r="I85" s="792"/>
      <c r="J85" s="792"/>
      <c r="K85" s="792"/>
      <c r="L85" s="792"/>
      <c r="M85" s="792"/>
      <c r="N85" s="792"/>
      <c r="O85" s="792"/>
      <c r="P85" s="792"/>
      <c r="Q85" s="792"/>
      <c r="R85" s="792"/>
      <c r="S85" s="792"/>
      <c r="T85" s="792"/>
    </row>
    <row r="86" spans="3:20" s="791" customFormat="1" ht="23.25" x14ac:dyDescent="0.2">
      <c r="C86" s="793"/>
      <c r="D86" s="793"/>
      <c r="E86" s="793"/>
      <c r="F86" s="793"/>
      <c r="G86" s="793"/>
      <c r="H86" s="793"/>
      <c r="I86" s="792"/>
      <c r="J86" s="792"/>
      <c r="K86" s="792"/>
      <c r="L86" s="792"/>
      <c r="M86" s="792"/>
      <c r="N86" s="792"/>
      <c r="O86" s="792"/>
      <c r="P86" s="792"/>
      <c r="Q86" s="792"/>
      <c r="R86" s="792"/>
      <c r="S86" s="792"/>
      <c r="T86" s="792"/>
    </row>
    <row r="87" spans="3:20" s="791" customFormat="1" ht="23.25" x14ac:dyDescent="0.2">
      <c r="C87" s="793"/>
      <c r="D87" s="793"/>
      <c r="E87" s="793"/>
      <c r="F87" s="793"/>
      <c r="G87" s="793"/>
      <c r="H87" s="793"/>
      <c r="I87" s="792"/>
      <c r="J87" s="792"/>
      <c r="K87" s="792"/>
      <c r="L87" s="792"/>
      <c r="M87" s="792"/>
      <c r="N87" s="792"/>
      <c r="O87" s="792"/>
      <c r="P87" s="792"/>
      <c r="Q87" s="792"/>
      <c r="R87" s="792"/>
      <c r="S87" s="792"/>
      <c r="T87" s="792"/>
    </row>
    <row r="88" spans="3:20" s="791" customFormat="1" ht="23.25" x14ac:dyDescent="0.2">
      <c r="C88" s="793"/>
      <c r="D88" s="793"/>
      <c r="E88" s="793"/>
      <c r="F88" s="793"/>
      <c r="G88" s="793"/>
      <c r="H88" s="793"/>
      <c r="I88" s="792"/>
      <c r="J88" s="792"/>
      <c r="K88" s="792"/>
      <c r="L88" s="792"/>
      <c r="M88" s="792"/>
      <c r="N88" s="792"/>
      <c r="O88" s="792"/>
      <c r="P88" s="792"/>
      <c r="Q88" s="792"/>
      <c r="R88" s="792"/>
      <c r="S88" s="792"/>
      <c r="T88" s="792"/>
    </row>
    <row r="89" spans="3:20" s="791" customFormat="1" ht="23.25" x14ac:dyDescent="0.2">
      <c r="C89" s="793"/>
      <c r="D89" s="793"/>
      <c r="E89" s="793"/>
      <c r="F89" s="793"/>
      <c r="G89" s="793"/>
      <c r="H89" s="793"/>
      <c r="I89" s="792"/>
      <c r="J89" s="792"/>
      <c r="K89" s="792"/>
      <c r="L89" s="792"/>
      <c r="M89" s="792"/>
      <c r="N89" s="792"/>
      <c r="O89" s="792"/>
      <c r="P89" s="792"/>
      <c r="Q89" s="792"/>
      <c r="R89" s="792"/>
      <c r="S89" s="792"/>
      <c r="T89" s="792"/>
    </row>
    <row r="90" spans="3:20" s="791" customFormat="1" ht="23.25" x14ac:dyDescent="0.2">
      <c r="C90" s="793"/>
      <c r="D90" s="793"/>
      <c r="E90" s="793"/>
      <c r="F90" s="793"/>
      <c r="G90" s="793"/>
      <c r="H90" s="793"/>
      <c r="I90" s="792"/>
      <c r="J90" s="792"/>
      <c r="K90" s="792"/>
      <c r="L90" s="792"/>
      <c r="M90" s="792"/>
      <c r="N90" s="792"/>
      <c r="O90" s="792"/>
      <c r="P90" s="792"/>
      <c r="Q90" s="792"/>
      <c r="R90" s="792"/>
      <c r="S90" s="792"/>
      <c r="T90" s="792"/>
    </row>
    <row r="91" spans="3:20" s="791" customFormat="1" ht="23.25" x14ac:dyDescent="0.2">
      <c r="C91" s="793"/>
      <c r="D91" s="793"/>
      <c r="E91" s="793"/>
      <c r="F91" s="793"/>
      <c r="G91" s="793"/>
      <c r="H91" s="793"/>
      <c r="I91" s="792"/>
      <c r="J91" s="792"/>
      <c r="K91" s="792"/>
      <c r="L91" s="792"/>
      <c r="M91" s="792"/>
      <c r="N91" s="792"/>
      <c r="O91" s="792"/>
      <c r="P91" s="792"/>
      <c r="Q91" s="792"/>
      <c r="R91" s="792"/>
      <c r="S91" s="792"/>
      <c r="T91" s="792"/>
    </row>
    <row r="92" spans="3:20" s="791" customFormat="1" ht="23.25" x14ac:dyDescent="0.2">
      <c r="C92" s="793"/>
      <c r="D92" s="793"/>
      <c r="E92" s="793"/>
      <c r="F92" s="793"/>
      <c r="G92" s="793"/>
      <c r="H92" s="793"/>
      <c r="I92" s="792"/>
      <c r="J92" s="792"/>
      <c r="K92" s="792"/>
      <c r="L92" s="792"/>
      <c r="M92" s="792"/>
      <c r="N92" s="792"/>
      <c r="O92" s="792"/>
      <c r="P92" s="792"/>
      <c r="Q92" s="792"/>
      <c r="R92" s="792"/>
      <c r="S92" s="792"/>
      <c r="T92" s="792"/>
    </row>
    <row r="93" spans="3:20" s="791" customFormat="1" ht="23.25" x14ac:dyDescent="0.2">
      <c r="C93" s="793"/>
      <c r="D93" s="793"/>
      <c r="E93" s="793"/>
      <c r="F93" s="793"/>
      <c r="G93" s="793"/>
      <c r="H93" s="793"/>
      <c r="I93" s="792"/>
      <c r="J93" s="792"/>
      <c r="K93" s="792"/>
      <c r="L93" s="792"/>
      <c r="M93" s="792"/>
      <c r="N93" s="792"/>
      <c r="O93" s="792"/>
      <c r="P93" s="792"/>
      <c r="Q93" s="792"/>
      <c r="R93" s="792"/>
      <c r="S93" s="792"/>
      <c r="T93" s="792"/>
    </row>
    <row r="94" spans="3:20" s="791" customFormat="1" ht="23.25" x14ac:dyDescent="0.2">
      <c r="C94" s="793"/>
      <c r="D94" s="793"/>
      <c r="E94" s="793"/>
      <c r="F94" s="793"/>
      <c r="G94" s="793"/>
      <c r="H94" s="793"/>
      <c r="I94" s="792"/>
      <c r="J94" s="792"/>
      <c r="K94" s="792"/>
      <c r="L94" s="792"/>
      <c r="M94" s="792"/>
      <c r="N94" s="792"/>
      <c r="O94" s="792"/>
      <c r="P94" s="792"/>
      <c r="Q94" s="792"/>
      <c r="R94" s="792"/>
      <c r="S94" s="792"/>
      <c r="T94" s="792"/>
    </row>
    <row r="95" spans="3:20" s="791" customFormat="1" ht="23.25" x14ac:dyDescent="0.2">
      <c r="C95" s="793"/>
      <c r="D95" s="793"/>
      <c r="E95" s="793"/>
      <c r="F95" s="793"/>
      <c r="G95" s="793"/>
      <c r="H95" s="793"/>
      <c r="I95" s="792"/>
      <c r="J95" s="792"/>
      <c r="K95" s="792"/>
      <c r="L95" s="792"/>
      <c r="M95" s="792"/>
      <c r="N95" s="792"/>
      <c r="O95" s="792"/>
      <c r="P95" s="792"/>
      <c r="Q95" s="792"/>
      <c r="R95" s="792"/>
      <c r="S95" s="792"/>
      <c r="T95" s="792"/>
    </row>
    <row r="96" spans="3:20" s="791" customFormat="1" ht="23.25" x14ac:dyDescent="0.2">
      <c r="C96" s="793"/>
      <c r="D96" s="793"/>
      <c r="E96" s="793"/>
      <c r="F96" s="793"/>
      <c r="G96" s="793"/>
      <c r="H96" s="793"/>
      <c r="I96" s="792"/>
      <c r="J96" s="792"/>
      <c r="K96" s="792"/>
      <c r="L96" s="792"/>
      <c r="M96" s="792"/>
      <c r="N96" s="792"/>
      <c r="O96" s="792"/>
      <c r="P96" s="792"/>
      <c r="Q96" s="792"/>
      <c r="R96" s="792"/>
      <c r="S96" s="792"/>
      <c r="T96" s="792"/>
    </row>
    <row r="97" spans="3:20" s="791" customFormat="1" ht="23.25" x14ac:dyDescent="0.2">
      <c r="C97" s="793"/>
      <c r="D97" s="793"/>
      <c r="E97" s="793"/>
      <c r="F97" s="793"/>
      <c r="G97" s="793"/>
      <c r="H97" s="793"/>
      <c r="I97" s="792"/>
      <c r="J97" s="792"/>
      <c r="K97" s="792"/>
      <c r="L97" s="792"/>
      <c r="M97" s="792"/>
      <c r="N97" s="792"/>
      <c r="O97" s="792"/>
      <c r="P97" s="792"/>
      <c r="Q97" s="792"/>
      <c r="R97" s="792"/>
      <c r="S97" s="792"/>
      <c r="T97" s="792"/>
    </row>
    <row r="98" spans="3:20" s="791" customFormat="1" ht="23.25" x14ac:dyDescent="0.2">
      <c r="C98" s="793"/>
      <c r="D98" s="793"/>
      <c r="E98" s="793"/>
      <c r="F98" s="793"/>
      <c r="G98" s="793"/>
      <c r="H98" s="793"/>
      <c r="I98" s="792"/>
      <c r="J98" s="792"/>
      <c r="K98" s="792"/>
      <c r="L98" s="792"/>
      <c r="M98" s="792"/>
      <c r="N98" s="792"/>
      <c r="O98" s="792"/>
      <c r="P98" s="792"/>
      <c r="Q98" s="792"/>
      <c r="R98" s="792"/>
      <c r="S98" s="792"/>
      <c r="T98" s="792"/>
    </row>
    <row r="99" spans="3:20" s="791" customFormat="1" ht="23.25" x14ac:dyDescent="0.2">
      <c r="C99" s="793"/>
      <c r="D99" s="793"/>
      <c r="E99" s="793"/>
      <c r="F99" s="793"/>
      <c r="G99" s="793"/>
      <c r="H99" s="793"/>
      <c r="I99" s="792"/>
      <c r="J99" s="792"/>
      <c r="K99" s="792"/>
      <c r="L99" s="792"/>
      <c r="M99" s="792"/>
      <c r="N99" s="792"/>
      <c r="O99" s="792"/>
      <c r="P99" s="792"/>
      <c r="Q99" s="792"/>
      <c r="R99" s="792"/>
      <c r="S99" s="792"/>
      <c r="T99" s="792"/>
    </row>
    <row r="100" spans="3:20" s="791" customFormat="1" ht="23.25" x14ac:dyDescent="0.2">
      <c r="C100" s="793"/>
      <c r="D100" s="793"/>
      <c r="E100" s="793"/>
      <c r="F100" s="793"/>
      <c r="G100" s="793"/>
      <c r="H100" s="793"/>
      <c r="I100" s="792"/>
      <c r="J100" s="792"/>
      <c r="K100" s="792"/>
      <c r="L100" s="792"/>
      <c r="M100" s="792"/>
      <c r="N100" s="792"/>
      <c r="O100" s="792"/>
      <c r="P100" s="792"/>
      <c r="Q100" s="792"/>
      <c r="R100" s="792"/>
      <c r="S100" s="792"/>
      <c r="T100" s="792"/>
    </row>
    <row r="101" spans="3:20" s="791" customFormat="1" ht="23.25" x14ac:dyDescent="0.2">
      <c r="C101" s="793"/>
      <c r="D101" s="793"/>
      <c r="E101" s="793"/>
      <c r="F101" s="793"/>
      <c r="G101" s="793"/>
      <c r="H101" s="793"/>
      <c r="I101" s="792"/>
      <c r="J101" s="792"/>
      <c r="K101" s="792"/>
      <c r="L101" s="792"/>
      <c r="M101" s="792"/>
      <c r="N101" s="792"/>
      <c r="O101" s="792"/>
      <c r="P101" s="792"/>
      <c r="Q101" s="792"/>
      <c r="R101" s="792"/>
      <c r="S101" s="792"/>
      <c r="T101" s="792"/>
    </row>
    <row r="102" spans="3:20" s="791" customFormat="1" ht="23.25" x14ac:dyDescent="0.2">
      <c r="C102" s="793"/>
      <c r="D102" s="793"/>
      <c r="E102" s="793"/>
      <c r="F102" s="793"/>
      <c r="G102" s="793"/>
      <c r="H102" s="793"/>
      <c r="I102" s="792"/>
      <c r="J102" s="792"/>
      <c r="K102" s="792"/>
      <c r="L102" s="792"/>
      <c r="M102" s="792"/>
      <c r="N102" s="792"/>
      <c r="O102" s="792"/>
      <c r="P102" s="792"/>
      <c r="Q102" s="792"/>
      <c r="R102" s="792"/>
      <c r="S102" s="792"/>
      <c r="T102" s="792"/>
    </row>
    <row r="103" spans="3:20" s="791" customFormat="1" ht="23.25" x14ac:dyDescent="0.2">
      <c r="C103" s="793"/>
      <c r="D103" s="793"/>
      <c r="E103" s="793"/>
      <c r="F103" s="793"/>
      <c r="G103" s="793"/>
      <c r="H103" s="793"/>
      <c r="I103" s="792"/>
      <c r="J103" s="792"/>
      <c r="K103" s="792"/>
      <c r="L103" s="792"/>
      <c r="M103" s="792"/>
      <c r="N103" s="792"/>
      <c r="O103" s="792"/>
      <c r="P103" s="792"/>
      <c r="Q103" s="792"/>
      <c r="R103" s="792"/>
      <c r="S103" s="792"/>
      <c r="T103" s="792"/>
    </row>
    <row r="104" spans="3:20" s="791" customFormat="1" ht="23.25" x14ac:dyDescent="0.2">
      <c r="C104" s="793"/>
      <c r="D104" s="793"/>
      <c r="E104" s="793"/>
      <c r="F104" s="793"/>
      <c r="G104" s="793"/>
      <c r="H104" s="793"/>
      <c r="I104" s="792"/>
      <c r="J104" s="792"/>
      <c r="K104" s="792"/>
      <c r="L104" s="792"/>
      <c r="M104" s="792"/>
      <c r="N104" s="792"/>
      <c r="O104" s="792"/>
      <c r="P104" s="792"/>
      <c r="Q104" s="792"/>
      <c r="R104" s="792"/>
      <c r="S104" s="792"/>
      <c r="T104" s="792"/>
    </row>
    <row r="105" spans="3:20" s="791" customFormat="1" ht="23.25" x14ac:dyDescent="0.2">
      <c r="C105" s="793"/>
      <c r="D105" s="793"/>
      <c r="E105" s="793"/>
      <c r="F105" s="793"/>
      <c r="G105" s="793"/>
      <c r="H105" s="793"/>
      <c r="I105" s="792"/>
      <c r="J105" s="792"/>
      <c r="K105" s="792"/>
      <c r="L105" s="792"/>
      <c r="M105" s="792"/>
      <c r="N105" s="792"/>
      <c r="O105" s="792"/>
      <c r="P105" s="792"/>
      <c r="Q105" s="792"/>
      <c r="R105" s="792"/>
      <c r="S105" s="792"/>
      <c r="T105" s="792"/>
    </row>
    <row r="106" spans="3:20" s="791" customFormat="1" ht="23.25" x14ac:dyDescent="0.2">
      <c r="C106" s="793"/>
      <c r="D106" s="793"/>
      <c r="E106" s="793"/>
      <c r="F106" s="793"/>
      <c r="G106" s="793"/>
      <c r="H106" s="793"/>
      <c r="I106" s="792"/>
      <c r="J106" s="792"/>
      <c r="K106" s="792"/>
      <c r="L106" s="792"/>
      <c r="M106" s="792"/>
      <c r="N106" s="792"/>
      <c r="O106" s="792"/>
      <c r="P106" s="792"/>
      <c r="Q106" s="792"/>
      <c r="R106" s="792"/>
      <c r="S106" s="792"/>
      <c r="T106" s="792"/>
    </row>
    <row r="107" spans="3:20" s="791" customFormat="1" ht="23.25" x14ac:dyDescent="0.2">
      <c r="C107" s="793"/>
      <c r="D107" s="793"/>
      <c r="E107" s="793"/>
      <c r="F107" s="793"/>
      <c r="G107" s="793"/>
      <c r="H107" s="793"/>
      <c r="I107" s="792"/>
      <c r="J107" s="792"/>
      <c r="K107" s="792"/>
      <c r="L107" s="792"/>
      <c r="M107" s="792"/>
      <c r="N107" s="792"/>
      <c r="O107" s="792"/>
      <c r="P107" s="792"/>
      <c r="Q107" s="792"/>
      <c r="R107" s="792"/>
      <c r="S107" s="792"/>
      <c r="T107" s="792"/>
    </row>
    <row r="108" spans="3:20" s="791" customFormat="1" ht="23.25" x14ac:dyDescent="0.2">
      <c r="C108" s="793"/>
      <c r="D108" s="793"/>
      <c r="E108" s="793"/>
      <c r="F108" s="793"/>
      <c r="G108" s="793"/>
      <c r="H108" s="793"/>
      <c r="I108" s="792"/>
      <c r="J108" s="792"/>
      <c r="K108" s="792"/>
      <c r="L108" s="792"/>
      <c r="M108" s="792"/>
      <c r="N108" s="792"/>
      <c r="O108" s="792"/>
      <c r="P108" s="792"/>
      <c r="Q108" s="792"/>
      <c r="R108" s="792"/>
      <c r="S108" s="792"/>
      <c r="T108" s="792"/>
    </row>
    <row r="109" spans="3:20" s="791" customFormat="1" ht="23.25" x14ac:dyDescent="0.2">
      <c r="C109" s="793"/>
      <c r="D109" s="793"/>
      <c r="E109" s="793"/>
      <c r="F109" s="793"/>
      <c r="G109" s="793"/>
      <c r="H109" s="793"/>
      <c r="I109" s="792"/>
      <c r="J109" s="792"/>
      <c r="K109" s="792"/>
      <c r="L109" s="792"/>
      <c r="M109" s="792"/>
      <c r="N109" s="792"/>
      <c r="O109" s="792"/>
      <c r="P109" s="792"/>
      <c r="Q109" s="792"/>
      <c r="R109" s="792"/>
      <c r="S109" s="792"/>
      <c r="T109" s="792"/>
    </row>
    <row r="110" spans="3:20" s="791" customFormat="1" ht="23.25" x14ac:dyDescent="0.2">
      <c r="C110" s="793"/>
      <c r="D110" s="793"/>
      <c r="E110" s="793"/>
      <c r="F110" s="793"/>
      <c r="G110" s="793"/>
      <c r="H110" s="793"/>
      <c r="I110" s="792"/>
      <c r="J110" s="792"/>
      <c r="K110" s="792"/>
      <c r="L110" s="792"/>
      <c r="M110" s="792"/>
      <c r="N110" s="792"/>
      <c r="O110" s="792"/>
      <c r="P110" s="792"/>
      <c r="Q110" s="792"/>
      <c r="R110" s="792"/>
      <c r="S110" s="792"/>
      <c r="T110" s="792"/>
    </row>
    <row r="111" spans="3:20" s="791" customFormat="1" ht="23.25" x14ac:dyDescent="0.2">
      <c r="C111" s="793"/>
      <c r="D111" s="793"/>
      <c r="E111" s="793"/>
      <c r="F111" s="793"/>
      <c r="G111" s="793"/>
      <c r="H111" s="793"/>
      <c r="I111" s="792"/>
      <c r="J111" s="792"/>
      <c r="K111" s="792"/>
      <c r="L111" s="792"/>
      <c r="M111" s="792"/>
      <c r="N111" s="792"/>
      <c r="O111" s="792"/>
      <c r="P111" s="792"/>
      <c r="Q111" s="792"/>
      <c r="R111" s="792"/>
      <c r="S111" s="792"/>
      <c r="T111" s="792"/>
    </row>
    <row r="112" spans="3:20" s="791" customFormat="1" ht="23.25" x14ac:dyDescent="0.2">
      <c r="C112" s="793"/>
      <c r="D112" s="793"/>
      <c r="E112" s="793"/>
      <c r="F112" s="793"/>
      <c r="G112" s="793"/>
      <c r="H112" s="793"/>
      <c r="I112" s="792"/>
      <c r="J112" s="792"/>
      <c r="K112" s="792"/>
      <c r="L112" s="792"/>
      <c r="M112" s="792"/>
      <c r="N112" s="792"/>
      <c r="O112" s="792"/>
      <c r="P112" s="792"/>
      <c r="Q112" s="792"/>
      <c r="R112" s="792"/>
      <c r="S112" s="792"/>
      <c r="T112" s="792"/>
    </row>
    <row r="113" spans="3:20" s="791" customFormat="1" ht="23.25" x14ac:dyDescent="0.2">
      <c r="C113" s="793"/>
      <c r="D113" s="793"/>
      <c r="E113" s="793"/>
      <c r="F113" s="793"/>
      <c r="G113" s="793"/>
      <c r="H113" s="793"/>
      <c r="I113" s="792"/>
      <c r="J113" s="792"/>
      <c r="K113" s="792"/>
      <c r="L113" s="792"/>
      <c r="M113" s="792"/>
      <c r="N113" s="792"/>
      <c r="O113" s="792"/>
      <c r="P113" s="792"/>
      <c r="Q113" s="792"/>
      <c r="R113" s="792"/>
      <c r="S113" s="792"/>
      <c r="T113" s="792"/>
    </row>
    <row r="114" spans="3:20" s="791" customFormat="1" ht="23.25" x14ac:dyDescent="0.2">
      <c r="C114" s="793"/>
      <c r="D114" s="793"/>
      <c r="E114" s="793"/>
      <c r="F114" s="793"/>
      <c r="G114" s="793"/>
      <c r="H114" s="793"/>
      <c r="I114" s="792"/>
      <c r="J114" s="792"/>
      <c r="K114" s="792"/>
      <c r="L114" s="792"/>
      <c r="M114" s="792"/>
      <c r="N114" s="792"/>
      <c r="O114" s="792"/>
      <c r="P114" s="792"/>
      <c r="Q114" s="792"/>
      <c r="R114" s="792"/>
      <c r="S114" s="792"/>
      <c r="T114" s="792"/>
    </row>
    <row r="115" spans="3:20" s="791" customFormat="1" ht="23.25" x14ac:dyDescent="0.2">
      <c r="C115" s="793"/>
      <c r="D115" s="793"/>
      <c r="E115" s="793"/>
      <c r="F115" s="793"/>
      <c r="G115" s="793"/>
      <c r="H115" s="793"/>
      <c r="I115" s="792"/>
      <c r="J115" s="792"/>
      <c r="K115" s="792"/>
      <c r="L115" s="792"/>
      <c r="M115" s="792"/>
      <c r="N115" s="792"/>
      <c r="O115" s="792"/>
      <c r="P115" s="792"/>
      <c r="Q115" s="792"/>
      <c r="R115" s="792"/>
      <c r="S115" s="792"/>
      <c r="T115" s="792"/>
    </row>
    <row r="116" spans="3:20" s="791" customFormat="1" ht="21.75" customHeight="1" x14ac:dyDescent="0.2">
      <c r="C116" s="793"/>
      <c r="D116" s="793"/>
      <c r="E116" s="793"/>
      <c r="F116" s="793"/>
      <c r="G116" s="793"/>
      <c r="H116" s="793"/>
      <c r="I116" s="792"/>
      <c r="J116" s="792"/>
      <c r="K116" s="792"/>
      <c r="L116" s="792"/>
      <c r="M116" s="792"/>
      <c r="N116" s="792"/>
      <c r="O116" s="792"/>
      <c r="P116" s="792"/>
      <c r="Q116" s="792"/>
      <c r="R116" s="792"/>
      <c r="S116" s="792"/>
      <c r="T116" s="792"/>
    </row>
    <row r="117" spans="3:20" s="791" customFormat="1" ht="21.75" customHeight="1" x14ac:dyDescent="0.2">
      <c r="C117" s="793"/>
      <c r="D117" s="793"/>
      <c r="E117" s="793"/>
      <c r="F117" s="793"/>
      <c r="G117" s="793"/>
      <c r="H117" s="793"/>
      <c r="I117" s="792"/>
      <c r="J117" s="792"/>
      <c r="K117" s="792"/>
      <c r="L117" s="792"/>
      <c r="M117" s="792"/>
      <c r="N117" s="792"/>
      <c r="O117" s="792"/>
      <c r="P117" s="792"/>
      <c r="Q117" s="792"/>
      <c r="R117" s="792"/>
      <c r="S117" s="792"/>
      <c r="T117" s="792"/>
    </row>
    <row r="118" spans="3:20" s="791" customFormat="1" ht="21.75" customHeight="1" x14ac:dyDescent="0.2">
      <c r="C118" s="793"/>
      <c r="D118" s="793"/>
      <c r="E118" s="793"/>
      <c r="F118" s="793"/>
      <c r="G118" s="793"/>
      <c r="H118" s="793"/>
      <c r="I118" s="792"/>
      <c r="J118" s="792"/>
      <c r="K118" s="792"/>
      <c r="L118" s="792"/>
      <c r="M118" s="792"/>
      <c r="N118" s="792"/>
      <c r="O118" s="792"/>
      <c r="P118" s="792"/>
      <c r="Q118" s="792"/>
      <c r="R118" s="792"/>
      <c r="S118" s="792"/>
      <c r="T118" s="792"/>
    </row>
    <row r="119" spans="3:20" s="791" customFormat="1" ht="21.75" customHeight="1" x14ac:dyDescent="0.2">
      <c r="C119" s="793"/>
      <c r="D119" s="793"/>
      <c r="E119" s="793"/>
      <c r="F119" s="793"/>
      <c r="G119" s="793"/>
      <c r="H119" s="793"/>
      <c r="I119" s="792"/>
      <c r="J119" s="792"/>
      <c r="K119" s="792"/>
      <c r="L119" s="792"/>
      <c r="M119" s="792"/>
      <c r="N119" s="792"/>
      <c r="O119" s="792"/>
      <c r="P119" s="792"/>
      <c r="Q119" s="792"/>
      <c r="R119" s="792"/>
      <c r="S119" s="792"/>
      <c r="T119" s="792"/>
    </row>
    <row r="120" spans="3:20" s="791" customFormat="1" ht="21.75" customHeight="1" x14ac:dyDescent="0.2">
      <c r="C120" s="793"/>
      <c r="D120" s="793"/>
      <c r="E120" s="793"/>
      <c r="F120" s="793"/>
      <c r="G120" s="793"/>
      <c r="H120" s="793"/>
      <c r="I120" s="792"/>
      <c r="J120" s="792"/>
      <c r="K120" s="792"/>
      <c r="L120" s="792"/>
      <c r="M120" s="792"/>
      <c r="N120" s="792"/>
      <c r="O120" s="792"/>
      <c r="P120" s="792"/>
      <c r="Q120" s="792"/>
      <c r="R120" s="792"/>
      <c r="S120" s="792"/>
      <c r="T120" s="792"/>
    </row>
    <row r="121" spans="3:20" s="791" customFormat="1" ht="21.75" customHeight="1" x14ac:dyDescent="0.2">
      <c r="C121" s="793"/>
      <c r="D121" s="793"/>
      <c r="E121" s="793"/>
      <c r="F121" s="793"/>
      <c r="G121" s="793"/>
      <c r="H121" s="793"/>
      <c r="I121" s="792"/>
      <c r="J121" s="792"/>
      <c r="K121" s="792"/>
      <c r="L121" s="792"/>
      <c r="M121" s="792"/>
      <c r="N121" s="792"/>
      <c r="O121" s="792"/>
      <c r="P121" s="792"/>
      <c r="Q121" s="792"/>
      <c r="R121" s="792"/>
      <c r="S121" s="792"/>
      <c r="T121" s="792"/>
    </row>
    <row r="122" spans="3:20" s="791" customFormat="1" ht="21.75" customHeight="1" x14ac:dyDescent="0.2">
      <c r="C122" s="793"/>
      <c r="D122" s="793"/>
      <c r="E122" s="793"/>
      <c r="F122" s="793"/>
      <c r="G122" s="793"/>
      <c r="H122" s="793"/>
      <c r="I122" s="792"/>
      <c r="J122" s="792"/>
      <c r="K122" s="792"/>
      <c r="L122" s="792"/>
      <c r="M122" s="792"/>
      <c r="N122" s="792"/>
      <c r="O122" s="792"/>
      <c r="P122" s="792"/>
      <c r="Q122" s="792"/>
      <c r="R122" s="792"/>
      <c r="S122" s="792"/>
      <c r="T122" s="792"/>
    </row>
    <row r="123" spans="3:20" s="791" customFormat="1" ht="21.75" customHeight="1" x14ac:dyDescent="0.2">
      <c r="C123" s="793"/>
      <c r="D123" s="793"/>
      <c r="E123" s="793"/>
      <c r="F123" s="793"/>
      <c r="G123" s="793"/>
      <c r="H123" s="793"/>
      <c r="I123" s="792"/>
      <c r="J123" s="792"/>
      <c r="K123" s="792"/>
      <c r="L123" s="792"/>
      <c r="M123" s="792"/>
      <c r="N123" s="792"/>
      <c r="O123" s="792"/>
      <c r="P123" s="792"/>
      <c r="Q123" s="792"/>
      <c r="R123" s="792"/>
      <c r="S123" s="792"/>
      <c r="T123" s="792"/>
    </row>
    <row r="124" spans="3:20" s="791" customFormat="1" ht="21.75" customHeight="1" x14ac:dyDescent="0.2">
      <c r="C124" s="793"/>
      <c r="D124" s="793"/>
      <c r="E124" s="793"/>
      <c r="F124" s="793"/>
      <c r="G124" s="793"/>
      <c r="H124" s="793"/>
      <c r="I124" s="792"/>
      <c r="J124" s="792"/>
      <c r="K124" s="792"/>
      <c r="L124" s="792"/>
      <c r="M124" s="792"/>
      <c r="N124" s="792"/>
      <c r="O124" s="792"/>
      <c r="P124" s="792"/>
      <c r="Q124" s="792"/>
      <c r="R124" s="792"/>
      <c r="S124" s="792"/>
      <c r="T124" s="792"/>
    </row>
    <row r="125" spans="3:20" s="791" customFormat="1" ht="21.75" customHeight="1" x14ac:dyDescent="0.2">
      <c r="C125" s="793"/>
      <c r="D125" s="793"/>
      <c r="E125" s="793"/>
      <c r="F125" s="793"/>
      <c r="G125" s="793"/>
      <c r="H125" s="793"/>
      <c r="I125" s="792"/>
      <c r="J125" s="792"/>
      <c r="K125" s="792"/>
      <c r="L125" s="792"/>
      <c r="M125" s="792"/>
      <c r="N125" s="792"/>
      <c r="O125" s="792"/>
      <c r="P125" s="792"/>
      <c r="Q125" s="792"/>
      <c r="R125" s="792"/>
      <c r="S125" s="792"/>
      <c r="T125" s="792"/>
    </row>
    <row r="126" spans="3:20" s="791" customFormat="1" ht="21.75" customHeight="1" x14ac:dyDescent="0.2">
      <c r="C126" s="793"/>
      <c r="D126" s="793"/>
      <c r="E126" s="793"/>
      <c r="F126" s="793"/>
      <c r="G126" s="793"/>
      <c r="H126" s="793"/>
      <c r="I126" s="792"/>
      <c r="J126" s="792"/>
      <c r="K126" s="792"/>
      <c r="L126" s="792"/>
      <c r="M126" s="792"/>
      <c r="N126" s="792"/>
      <c r="O126" s="792"/>
      <c r="P126" s="792"/>
      <c r="Q126" s="792"/>
      <c r="R126" s="792"/>
      <c r="S126" s="792"/>
      <c r="T126" s="792"/>
    </row>
    <row r="127" spans="3:20" s="791" customFormat="1" ht="21.75" customHeight="1" x14ac:dyDescent="0.2">
      <c r="C127" s="793"/>
      <c r="D127" s="793"/>
      <c r="E127" s="793"/>
      <c r="F127" s="793"/>
      <c r="G127" s="793"/>
      <c r="H127" s="793"/>
      <c r="I127" s="792"/>
      <c r="J127" s="792"/>
      <c r="K127" s="792"/>
      <c r="L127" s="792"/>
      <c r="M127" s="792"/>
      <c r="N127" s="792"/>
      <c r="O127" s="792"/>
      <c r="P127" s="792"/>
      <c r="Q127" s="792"/>
      <c r="R127" s="792"/>
      <c r="S127" s="792"/>
      <c r="T127" s="792"/>
    </row>
    <row r="128" spans="3:20" s="791" customFormat="1" ht="21.75" customHeight="1" x14ac:dyDescent="0.2">
      <c r="C128" s="793"/>
      <c r="D128" s="793"/>
      <c r="E128" s="793"/>
      <c r="F128" s="793"/>
      <c r="G128" s="793"/>
      <c r="H128" s="793"/>
      <c r="I128" s="792"/>
      <c r="J128" s="792"/>
      <c r="K128" s="792"/>
      <c r="L128" s="792"/>
      <c r="M128" s="792"/>
      <c r="N128" s="792"/>
      <c r="O128" s="792"/>
      <c r="P128" s="792"/>
      <c r="Q128" s="792"/>
      <c r="R128" s="792"/>
      <c r="S128" s="792"/>
      <c r="T128" s="792"/>
    </row>
    <row r="129" spans="3:20" s="791" customFormat="1" ht="21.75" customHeight="1" x14ac:dyDescent="0.2">
      <c r="C129" s="793"/>
      <c r="D129" s="793"/>
      <c r="E129" s="793"/>
      <c r="F129" s="793"/>
      <c r="G129" s="793"/>
      <c r="H129" s="793"/>
      <c r="I129" s="792"/>
      <c r="J129" s="792"/>
      <c r="K129" s="792"/>
      <c r="L129" s="792"/>
      <c r="M129" s="792"/>
      <c r="N129" s="792"/>
      <c r="O129" s="792"/>
      <c r="P129" s="792"/>
      <c r="Q129" s="792"/>
      <c r="R129" s="792"/>
      <c r="S129" s="792"/>
      <c r="T129" s="792"/>
    </row>
    <row r="130" spans="3:20" s="791" customFormat="1" ht="21.75" customHeight="1" x14ac:dyDescent="0.2">
      <c r="C130" s="793"/>
      <c r="D130" s="793"/>
      <c r="E130" s="793"/>
      <c r="F130" s="793"/>
      <c r="G130" s="793"/>
      <c r="H130" s="793"/>
      <c r="I130" s="792"/>
      <c r="J130" s="792"/>
      <c r="K130" s="792"/>
      <c r="L130" s="792"/>
      <c r="M130" s="792"/>
      <c r="N130" s="792"/>
      <c r="O130" s="792"/>
      <c r="P130" s="792"/>
      <c r="Q130" s="792"/>
      <c r="R130" s="792"/>
      <c r="S130" s="792"/>
      <c r="T130" s="792"/>
    </row>
    <row r="131" spans="3:20" s="791" customFormat="1" ht="21.75" customHeight="1" x14ac:dyDescent="0.2">
      <c r="C131" s="793"/>
      <c r="D131" s="793"/>
      <c r="E131" s="793"/>
      <c r="F131" s="793"/>
      <c r="G131" s="793"/>
      <c r="H131" s="793"/>
      <c r="I131" s="792"/>
      <c r="J131" s="792"/>
      <c r="K131" s="792"/>
      <c r="L131" s="792"/>
      <c r="M131" s="792"/>
      <c r="N131" s="792"/>
      <c r="O131" s="792"/>
      <c r="P131" s="792"/>
      <c r="Q131" s="792"/>
      <c r="R131" s="792"/>
      <c r="S131" s="792"/>
      <c r="T131" s="792"/>
    </row>
    <row r="132" spans="3:20" s="791" customFormat="1" ht="21.75" customHeight="1" x14ac:dyDescent="0.2">
      <c r="C132" s="793"/>
      <c r="D132" s="793"/>
      <c r="E132" s="793"/>
      <c r="F132" s="793"/>
      <c r="G132" s="793"/>
      <c r="H132" s="793"/>
      <c r="I132" s="792"/>
      <c r="J132" s="792"/>
      <c r="K132" s="792"/>
      <c r="L132" s="792"/>
      <c r="M132" s="792"/>
      <c r="N132" s="792"/>
      <c r="O132" s="792"/>
      <c r="P132" s="792"/>
      <c r="Q132" s="792"/>
      <c r="R132" s="792"/>
      <c r="S132" s="792"/>
      <c r="T132" s="792"/>
    </row>
    <row r="133" spans="3:20" s="791" customFormat="1" ht="21.75" customHeight="1" x14ac:dyDescent="0.2">
      <c r="C133" s="793"/>
      <c r="D133" s="793"/>
      <c r="E133" s="793"/>
      <c r="F133" s="793"/>
      <c r="G133" s="793"/>
      <c r="H133" s="793"/>
      <c r="I133" s="792"/>
      <c r="J133" s="792"/>
      <c r="K133" s="792"/>
      <c r="L133" s="792"/>
      <c r="M133" s="792"/>
      <c r="N133" s="792"/>
      <c r="O133" s="792"/>
      <c r="P133" s="792"/>
      <c r="Q133" s="792"/>
      <c r="R133" s="792"/>
      <c r="S133" s="792"/>
      <c r="T133" s="792"/>
    </row>
    <row r="134" spans="3:20" s="791" customFormat="1" ht="21.75" customHeight="1" x14ac:dyDescent="0.2">
      <c r="C134" s="793"/>
      <c r="D134" s="793"/>
      <c r="E134" s="793"/>
      <c r="F134" s="793"/>
      <c r="G134" s="793"/>
      <c r="H134" s="793"/>
      <c r="I134" s="792"/>
      <c r="J134" s="792"/>
      <c r="K134" s="792"/>
      <c r="L134" s="792"/>
      <c r="M134" s="792"/>
      <c r="N134" s="792"/>
      <c r="O134" s="792"/>
      <c r="P134" s="792"/>
      <c r="Q134" s="792"/>
      <c r="R134" s="792"/>
      <c r="S134" s="792"/>
      <c r="T134" s="792"/>
    </row>
    <row r="135" spans="3:20" s="791" customFormat="1" ht="21.75" customHeight="1" x14ac:dyDescent="0.2">
      <c r="C135" s="793"/>
      <c r="D135" s="793"/>
      <c r="E135" s="793"/>
      <c r="F135" s="793"/>
      <c r="G135" s="793"/>
      <c r="H135" s="793"/>
      <c r="I135" s="792"/>
      <c r="J135" s="792"/>
      <c r="K135" s="792"/>
      <c r="L135" s="792"/>
      <c r="M135" s="792"/>
      <c r="N135" s="792"/>
      <c r="O135" s="792"/>
      <c r="P135" s="792"/>
      <c r="Q135" s="792"/>
      <c r="R135" s="792"/>
      <c r="S135" s="792"/>
      <c r="T135" s="792"/>
    </row>
    <row r="136" spans="3:20" s="791" customFormat="1" ht="21.75" customHeight="1" x14ac:dyDescent="0.2">
      <c r="C136" s="793"/>
      <c r="D136" s="793"/>
      <c r="E136" s="793"/>
      <c r="F136" s="793"/>
      <c r="G136" s="793"/>
      <c r="H136" s="793"/>
      <c r="I136" s="792"/>
      <c r="J136" s="792"/>
      <c r="K136" s="792"/>
      <c r="L136" s="792"/>
      <c r="M136" s="792"/>
      <c r="N136" s="792"/>
      <c r="O136" s="792"/>
      <c r="P136" s="792"/>
      <c r="Q136" s="792"/>
      <c r="R136" s="792"/>
      <c r="S136" s="792"/>
      <c r="T136" s="792"/>
    </row>
    <row r="137" spans="3:20" s="791" customFormat="1" ht="21.75" customHeight="1" x14ac:dyDescent="0.2">
      <c r="C137" s="793"/>
      <c r="D137" s="793"/>
      <c r="E137" s="793"/>
      <c r="F137" s="793"/>
      <c r="G137" s="793"/>
      <c r="H137" s="793"/>
      <c r="I137" s="792"/>
      <c r="J137" s="792"/>
      <c r="K137" s="792"/>
      <c r="L137" s="792"/>
      <c r="M137" s="792"/>
      <c r="N137" s="792"/>
      <c r="O137" s="792"/>
      <c r="P137" s="792"/>
      <c r="Q137" s="792"/>
      <c r="R137" s="792"/>
      <c r="S137" s="792"/>
      <c r="T137" s="792"/>
    </row>
    <row r="138" spans="3:20" s="791" customFormat="1" ht="21.75" customHeight="1" x14ac:dyDescent="0.2">
      <c r="C138" s="793"/>
      <c r="D138" s="793"/>
      <c r="E138" s="793"/>
      <c r="F138" s="793"/>
      <c r="G138" s="793"/>
      <c r="H138" s="793"/>
      <c r="I138" s="792"/>
      <c r="J138" s="792"/>
      <c r="K138" s="792"/>
      <c r="L138" s="792"/>
      <c r="M138" s="792"/>
      <c r="N138" s="792"/>
      <c r="O138" s="792"/>
      <c r="P138" s="792"/>
      <c r="Q138" s="792"/>
      <c r="R138" s="792"/>
      <c r="S138" s="792"/>
      <c r="T138" s="792"/>
    </row>
    <row r="139" spans="3:20" s="791" customFormat="1" ht="21.75" customHeight="1" x14ac:dyDescent="0.2">
      <c r="C139" s="793"/>
      <c r="D139" s="793"/>
      <c r="E139" s="793"/>
      <c r="F139" s="793"/>
      <c r="G139" s="793"/>
      <c r="H139" s="793"/>
      <c r="I139" s="792"/>
      <c r="J139" s="792"/>
      <c r="K139" s="792"/>
      <c r="L139" s="792"/>
      <c r="M139" s="792"/>
      <c r="N139" s="792"/>
      <c r="O139" s="792"/>
      <c r="P139" s="792"/>
      <c r="Q139" s="792"/>
      <c r="R139" s="792"/>
      <c r="S139" s="792"/>
      <c r="T139" s="792"/>
    </row>
    <row r="140" spans="3:20" s="791" customFormat="1" ht="21.75" customHeight="1" x14ac:dyDescent="0.2">
      <c r="C140" s="793"/>
      <c r="D140" s="793"/>
      <c r="E140" s="793"/>
      <c r="F140" s="793"/>
      <c r="G140" s="793"/>
      <c r="H140" s="793"/>
      <c r="I140" s="792"/>
      <c r="J140" s="792"/>
      <c r="K140" s="792"/>
      <c r="L140" s="792"/>
      <c r="M140" s="792"/>
      <c r="N140" s="792"/>
      <c r="O140" s="792"/>
      <c r="P140" s="792"/>
      <c r="Q140" s="792"/>
      <c r="R140" s="792"/>
      <c r="S140" s="792"/>
      <c r="T140" s="792"/>
    </row>
    <row r="141" spans="3:20" s="791" customFormat="1" ht="21.75" customHeight="1" x14ac:dyDescent="0.2">
      <c r="C141" s="793"/>
      <c r="D141" s="793"/>
      <c r="E141" s="793"/>
      <c r="F141" s="793"/>
      <c r="G141" s="793"/>
      <c r="H141" s="793"/>
      <c r="I141" s="792"/>
      <c r="J141" s="792"/>
      <c r="K141" s="792"/>
      <c r="L141" s="792"/>
      <c r="M141" s="792"/>
      <c r="N141" s="792"/>
      <c r="O141" s="792"/>
      <c r="P141" s="792"/>
      <c r="Q141" s="792"/>
      <c r="R141" s="792"/>
      <c r="S141" s="792"/>
      <c r="T141" s="792"/>
    </row>
    <row r="142" spans="3:20" s="791" customFormat="1" ht="21.75" customHeight="1" x14ac:dyDescent="0.2">
      <c r="C142" s="793"/>
      <c r="D142" s="793"/>
      <c r="E142" s="793"/>
      <c r="F142" s="793"/>
      <c r="G142" s="793"/>
      <c r="H142" s="793"/>
      <c r="I142" s="793"/>
      <c r="J142" s="793"/>
      <c r="K142" s="793"/>
      <c r="L142" s="793"/>
      <c r="M142" s="793"/>
      <c r="N142" s="793"/>
      <c r="O142" s="793"/>
      <c r="P142" s="793"/>
      <c r="Q142" s="793"/>
      <c r="R142" s="793"/>
      <c r="S142" s="793"/>
      <c r="T142" s="793"/>
    </row>
    <row r="143" spans="3:20" s="791" customFormat="1" ht="21.75" customHeight="1" x14ac:dyDescent="0.2">
      <c r="C143" s="793"/>
      <c r="D143" s="793"/>
      <c r="E143" s="793"/>
      <c r="F143" s="793"/>
      <c r="G143" s="793"/>
      <c r="H143" s="793"/>
      <c r="I143" s="793"/>
      <c r="J143" s="793"/>
      <c r="K143" s="793"/>
      <c r="L143" s="793"/>
      <c r="M143" s="793"/>
      <c r="N143" s="793"/>
      <c r="O143" s="793"/>
      <c r="P143" s="793"/>
      <c r="Q143" s="793"/>
      <c r="R143" s="793"/>
      <c r="S143" s="793"/>
      <c r="T143" s="793"/>
    </row>
    <row r="144" spans="3:20" s="791" customFormat="1" ht="21.75" customHeight="1" x14ac:dyDescent="0.2">
      <c r="C144" s="793"/>
      <c r="D144" s="793"/>
      <c r="E144" s="793"/>
      <c r="F144" s="793"/>
      <c r="G144" s="793"/>
      <c r="H144" s="793"/>
      <c r="I144" s="793"/>
      <c r="J144" s="793"/>
      <c r="K144" s="793"/>
      <c r="L144" s="793"/>
      <c r="M144" s="793"/>
      <c r="N144" s="793"/>
      <c r="O144" s="793"/>
      <c r="P144" s="793"/>
      <c r="Q144" s="793"/>
      <c r="R144" s="793"/>
      <c r="S144" s="793"/>
      <c r="T144" s="793"/>
    </row>
    <row r="145" spans="3:20" s="791" customFormat="1" ht="21.75" customHeight="1" x14ac:dyDescent="0.2">
      <c r="C145" s="793"/>
      <c r="D145" s="793"/>
      <c r="E145" s="793"/>
      <c r="F145" s="793"/>
      <c r="G145" s="793"/>
      <c r="H145" s="793"/>
      <c r="I145" s="793"/>
      <c r="J145" s="793"/>
      <c r="K145" s="793"/>
      <c r="L145" s="793"/>
      <c r="M145" s="793"/>
      <c r="N145" s="793"/>
      <c r="O145" s="793"/>
      <c r="P145" s="793"/>
      <c r="Q145" s="793"/>
      <c r="R145" s="793"/>
      <c r="S145" s="793"/>
      <c r="T145" s="793"/>
    </row>
    <row r="146" spans="3:20" s="791" customFormat="1" ht="21.75" customHeight="1" x14ac:dyDescent="0.2">
      <c r="C146" s="793"/>
      <c r="D146" s="793"/>
      <c r="E146" s="793"/>
      <c r="F146" s="793"/>
      <c r="G146" s="793"/>
      <c r="H146" s="793"/>
      <c r="I146" s="793"/>
      <c r="J146" s="793"/>
      <c r="K146" s="793"/>
      <c r="L146" s="793"/>
      <c r="M146" s="793"/>
      <c r="N146" s="793"/>
      <c r="O146" s="793"/>
      <c r="P146" s="793"/>
      <c r="Q146" s="793"/>
      <c r="R146" s="793"/>
      <c r="S146" s="793"/>
      <c r="T146" s="793"/>
    </row>
    <row r="147" spans="3:20" s="791" customFormat="1" ht="21.75" customHeight="1" x14ac:dyDescent="0.2">
      <c r="C147" s="793"/>
      <c r="D147" s="793"/>
      <c r="E147" s="793"/>
      <c r="F147" s="793"/>
      <c r="G147" s="793"/>
      <c r="H147" s="793"/>
      <c r="I147" s="793"/>
      <c r="J147" s="793"/>
      <c r="K147" s="793"/>
      <c r="L147" s="793"/>
      <c r="M147" s="793"/>
      <c r="N147" s="793"/>
      <c r="O147" s="793"/>
      <c r="P147" s="793"/>
      <c r="Q147" s="793"/>
      <c r="R147" s="793"/>
      <c r="S147" s="793"/>
      <c r="T147" s="793"/>
    </row>
    <row r="148" spans="3:20" s="791" customFormat="1" ht="21.75" customHeight="1" x14ac:dyDescent="0.2">
      <c r="C148" s="793"/>
      <c r="D148" s="793"/>
      <c r="E148" s="793"/>
      <c r="F148" s="793"/>
      <c r="G148" s="793"/>
      <c r="H148" s="793"/>
      <c r="I148" s="793"/>
      <c r="J148" s="793"/>
      <c r="K148" s="793"/>
      <c r="L148" s="793"/>
      <c r="M148" s="793"/>
      <c r="N148" s="793"/>
      <c r="O148" s="793"/>
      <c r="P148" s="793"/>
      <c r="Q148" s="793"/>
      <c r="R148" s="793"/>
      <c r="S148" s="793"/>
      <c r="T148" s="793"/>
    </row>
    <row r="149" spans="3:20" s="791" customFormat="1" ht="21.75" customHeight="1" x14ac:dyDescent="0.2">
      <c r="C149" s="793"/>
      <c r="D149" s="793"/>
      <c r="E149" s="793"/>
      <c r="F149" s="793"/>
      <c r="G149" s="793"/>
      <c r="H149" s="793"/>
      <c r="I149" s="793"/>
      <c r="J149" s="793"/>
      <c r="K149" s="793"/>
      <c r="L149" s="793"/>
      <c r="M149" s="793"/>
      <c r="N149" s="793"/>
      <c r="O149" s="793"/>
      <c r="P149" s="793"/>
      <c r="Q149" s="793"/>
      <c r="R149" s="793"/>
      <c r="S149" s="793"/>
      <c r="T149" s="793"/>
    </row>
    <row r="150" spans="3:20" s="791" customFormat="1" ht="21.75" customHeight="1" x14ac:dyDescent="0.2">
      <c r="C150" s="793"/>
      <c r="D150" s="793"/>
      <c r="E150" s="793"/>
      <c r="F150" s="793"/>
      <c r="G150" s="793"/>
      <c r="H150" s="793"/>
      <c r="I150" s="793"/>
      <c r="J150" s="793"/>
      <c r="K150" s="793"/>
      <c r="L150" s="793"/>
      <c r="M150" s="793"/>
      <c r="N150" s="793"/>
      <c r="O150" s="793"/>
      <c r="P150" s="793"/>
      <c r="Q150" s="793"/>
      <c r="R150" s="793"/>
      <c r="S150" s="793"/>
      <c r="T150" s="793"/>
    </row>
    <row r="151" spans="3:20" s="791" customFormat="1" ht="21.75" customHeight="1" x14ac:dyDescent="0.2">
      <c r="C151" s="793"/>
      <c r="D151" s="793"/>
      <c r="E151" s="793"/>
      <c r="F151" s="793"/>
      <c r="G151" s="793"/>
      <c r="H151" s="793"/>
      <c r="I151" s="793"/>
      <c r="J151" s="793"/>
      <c r="K151" s="793"/>
      <c r="L151" s="793"/>
      <c r="M151" s="793"/>
      <c r="N151" s="793"/>
      <c r="O151" s="793"/>
      <c r="P151" s="793"/>
      <c r="Q151" s="793"/>
      <c r="R151" s="793"/>
      <c r="S151" s="793"/>
      <c r="T151" s="793"/>
    </row>
    <row r="152" spans="3:20" s="791" customFormat="1" ht="21.75" customHeight="1" x14ac:dyDescent="0.2">
      <c r="C152" s="793"/>
      <c r="D152" s="793"/>
      <c r="E152" s="793"/>
      <c r="F152" s="793"/>
      <c r="G152" s="793"/>
      <c r="H152" s="793"/>
      <c r="I152" s="793"/>
      <c r="J152" s="793"/>
      <c r="K152" s="793"/>
      <c r="L152" s="793"/>
      <c r="M152" s="793"/>
      <c r="N152" s="793"/>
      <c r="O152" s="793"/>
      <c r="P152" s="793"/>
      <c r="Q152" s="793"/>
      <c r="R152" s="793"/>
      <c r="S152" s="793"/>
      <c r="T152" s="793"/>
    </row>
    <row r="153" spans="3:20" s="791" customFormat="1" ht="21.75" customHeight="1" x14ac:dyDescent="0.2">
      <c r="C153" s="793"/>
      <c r="D153" s="793"/>
      <c r="E153" s="793"/>
      <c r="F153" s="793"/>
      <c r="G153" s="793"/>
      <c r="H153" s="793"/>
      <c r="I153" s="793"/>
      <c r="J153" s="793"/>
      <c r="K153" s="793"/>
      <c r="L153" s="793"/>
      <c r="M153" s="793"/>
      <c r="N153" s="793"/>
      <c r="O153" s="793"/>
      <c r="P153" s="793"/>
      <c r="Q153" s="793"/>
      <c r="R153" s="793"/>
      <c r="S153" s="793"/>
      <c r="T153" s="793"/>
    </row>
    <row r="154" spans="3:20" s="791" customFormat="1" ht="21.75" customHeight="1" x14ac:dyDescent="0.2">
      <c r="C154" s="793"/>
      <c r="D154" s="793"/>
      <c r="E154" s="793"/>
      <c r="F154" s="793"/>
      <c r="G154" s="793"/>
      <c r="H154" s="793"/>
      <c r="I154" s="793"/>
      <c r="J154" s="793"/>
      <c r="K154" s="793"/>
      <c r="L154" s="793"/>
      <c r="M154" s="793"/>
      <c r="N154" s="793"/>
      <c r="O154" s="793"/>
      <c r="P154" s="793"/>
      <c r="Q154" s="793"/>
      <c r="R154" s="793"/>
      <c r="S154" s="793"/>
      <c r="T154" s="793"/>
    </row>
    <row r="155" spans="3:20" s="791" customFormat="1" ht="21.75" customHeight="1" x14ac:dyDescent="0.2">
      <c r="C155" s="793"/>
      <c r="D155" s="793"/>
      <c r="E155" s="793"/>
      <c r="F155" s="793"/>
      <c r="G155" s="793"/>
      <c r="H155" s="793"/>
      <c r="I155" s="793"/>
      <c r="J155" s="793"/>
      <c r="K155" s="793"/>
      <c r="L155" s="793"/>
      <c r="M155" s="793"/>
      <c r="N155" s="793"/>
      <c r="O155" s="793"/>
      <c r="P155" s="793"/>
      <c r="Q155" s="793"/>
      <c r="R155" s="793"/>
      <c r="S155" s="793"/>
      <c r="T155" s="793"/>
    </row>
    <row r="156" spans="3:20" s="791" customFormat="1" ht="21.75" customHeight="1" x14ac:dyDescent="0.2">
      <c r="C156" s="793"/>
      <c r="D156" s="793"/>
      <c r="E156" s="793"/>
      <c r="F156" s="793"/>
      <c r="G156" s="793"/>
      <c r="H156" s="793"/>
      <c r="I156" s="793"/>
      <c r="J156" s="793"/>
      <c r="K156" s="793"/>
      <c r="L156" s="793"/>
      <c r="M156" s="793"/>
      <c r="N156" s="793"/>
      <c r="O156" s="793"/>
      <c r="P156" s="793"/>
      <c r="Q156" s="793"/>
      <c r="R156" s="793"/>
      <c r="S156" s="793"/>
      <c r="T156" s="793"/>
    </row>
    <row r="157" spans="3:20" s="791" customFormat="1" ht="21.75" customHeight="1" x14ac:dyDescent="0.2">
      <c r="C157" s="793"/>
      <c r="D157" s="793"/>
      <c r="E157" s="793"/>
      <c r="F157" s="793"/>
      <c r="G157" s="793"/>
      <c r="H157" s="793"/>
      <c r="I157" s="793"/>
      <c r="J157" s="793"/>
      <c r="K157" s="793"/>
      <c r="L157" s="793"/>
      <c r="M157" s="793"/>
      <c r="N157" s="793"/>
      <c r="O157" s="793"/>
      <c r="P157" s="793"/>
      <c r="Q157" s="793"/>
      <c r="R157" s="793"/>
      <c r="S157" s="793"/>
      <c r="T157" s="793"/>
    </row>
    <row r="158" spans="3:20" s="791" customFormat="1" ht="21.75" customHeight="1" x14ac:dyDescent="0.2">
      <c r="C158" s="793"/>
      <c r="D158" s="793"/>
      <c r="E158" s="793"/>
      <c r="F158" s="793"/>
      <c r="G158" s="793"/>
      <c r="H158" s="793"/>
      <c r="I158" s="793"/>
      <c r="J158" s="793"/>
      <c r="K158" s="793"/>
      <c r="L158" s="793"/>
      <c r="M158" s="793"/>
      <c r="N158" s="793"/>
      <c r="O158" s="793"/>
      <c r="P158" s="793"/>
      <c r="Q158" s="793"/>
      <c r="R158" s="793"/>
      <c r="S158" s="793"/>
      <c r="T158" s="793"/>
    </row>
    <row r="159" spans="3:20" s="791" customFormat="1" ht="21.75" customHeight="1" x14ac:dyDescent="0.2">
      <c r="C159" s="793"/>
      <c r="D159" s="793"/>
      <c r="E159" s="793"/>
      <c r="F159" s="793"/>
      <c r="G159" s="793"/>
      <c r="H159" s="793"/>
      <c r="I159" s="793"/>
      <c r="J159" s="793"/>
      <c r="K159" s="793"/>
      <c r="L159" s="793"/>
      <c r="M159" s="793"/>
      <c r="N159" s="793"/>
      <c r="O159" s="793"/>
      <c r="P159" s="793"/>
      <c r="Q159" s="793"/>
      <c r="R159" s="793"/>
      <c r="S159" s="793"/>
      <c r="T159" s="793"/>
    </row>
    <row r="160" spans="3:20" s="791" customFormat="1" ht="21.75" customHeight="1" x14ac:dyDescent="0.2">
      <c r="C160" s="793"/>
      <c r="D160" s="793"/>
      <c r="E160" s="793"/>
      <c r="F160" s="793"/>
      <c r="G160" s="793"/>
      <c r="H160" s="793"/>
      <c r="I160" s="793"/>
      <c r="J160" s="793"/>
      <c r="K160" s="793"/>
      <c r="L160" s="793"/>
      <c r="M160" s="793"/>
      <c r="N160" s="793"/>
      <c r="O160" s="793"/>
      <c r="P160" s="793"/>
      <c r="Q160" s="793"/>
      <c r="R160" s="793"/>
      <c r="S160" s="793"/>
      <c r="T160" s="793"/>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row r="201" spans="3:20" ht="21.75" customHeight="1" x14ac:dyDescent="0.5">
      <c r="C201" s="153"/>
      <c r="D201" s="153"/>
      <c r="E201" s="153"/>
      <c r="F201" s="153"/>
      <c r="G201" s="153"/>
      <c r="H201" s="153"/>
      <c r="I201" s="153"/>
      <c r="J201" s="153"/>
      <c r="K201" s="153"/>
      <c r="L201" s="153"/>
      <c r="M201" s="153"/>
      <c r="N201" s="153"/>
      <c r="O201" s="153"/>
      <c r="P201" s="153"/>
      <c r="Q201" s="153"/>
      <c r="R201" s="153"/>
      <c r="S201" s="153"/>
      <c r="T201"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40"/>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8" customFormat="1" ht="36.75" x14ac:dyDescent="0.85">
      <c r="B4" s="1773" t="s">
        <v>1938</v>
      </c>
      <c r="C4" s="1773"/>
      <c r="D4" s="1773"/>
      <c r="E4" s="1773"/>
      <c r="F4" s="1773"/>
      <c r="G4" s="1773"/>
      <c r="H4" s="1773"/>
      <c r="I4" s="1773"/>
      <c r="J4" s="1773"/>
      <c r="K4" s="1773"/>
      <c r="L4" s="1752" t="s">
        <v>1939</v>
      </c>
      <c r="M4" s="1752"/>
      <c r="N4" s="1752"/>
      <c r="O4" s="1752"/>
      <c r="P4" s="1752"/>
      <c r="Q4" s="1752"/>
      <c r="R4" s="1752"/>
      <c r="S4" s="1752"/>
      <c r="T4" s="1752"/>
      <c r="U4" s="1752"/>
      <c r="V4" s="467"/>
      <c r="W4" s="467"/>
      <c r="X4" s="467"/>
      <c r="Y4" s="467"/>
      <c r="Z4" s="467"/>
      <c r="AA4" s="467"/>
      <c r="AB4" s="467"/>
      <c r="AC4" s="467"/>
      <c r="AD4" s="467"/>
      <c r="AE4" s="467"/>
      <c r="AF4" s="467"/>
      <c r="AG4" s="467"/>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6" customFormat="1" ht="22.5" x14ac:dyDescent="0.5">
      <c r="B7" s="1705" t="s">
        <v>1725</v>
      </c>
      <c r="U7" s="228" t="s">
        <v>1729</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498" customFormat="1" ht="25.5" customHeight="1" thickTop="1" x14ac:dyDescent="0.7">
      <c r="A9" s="257"/>
      <c r="B9" s="1757"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row>
    <row r="10" spans="1:34" s="257" customFormat="1" ht="21.75" customHeight="1" x14ac:dyDescent="0.7">
      <c r="B10" s="1758"/>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55"/>
    </row>
    <row r="11" spans="1:34" s="337" customFormat="1" ht="21.75" customHeight="1" x14ac:dyDescent="0.7">
      <c r="A11" s="257"/>
      <c r="B11" s="1759"/>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56"/>
    </row>
    <row r="12" spans="1:34" s="364" customFormat="1" ht="26.1" customHeight="1" x14ac:dyDescent="0.2">
      <c r="B12" s="454" t="s">
        <v>968</v>
      </c>
      <c r="C12" s="659"/>
      <c r="D12" s="659"/>
      <c r="E12" s="659"/>
      <c r="F12" s="659"/>
      <c r="G12" s="659"/>
      <c r="H12" s="659"/>
      <c r="I12" s="1046"/>
      <c r="J12" s="1047"/>
      <c r="K12" s="1047"/>
      <c r="L12" s="1047"/>
      <c r="M12" s="1047"/>
      <c r="N12" s="1047"/>
      <c r="O12" s="1047"/>
      <c r="P12" s="1047"/>
      <c r="Q12" s="1047"/>
      <c r="R12" s="1047"/>
      <c r="S12" s="1047"/>
      <c r="T12" s="1048"/>
      <c r="U12" s="1092" t="s">
        <v>1005</v>
      </c>
    </row>
    <row r="13" spans="1:34" s="364" customFormat="1" ht="12" customHeight="1" x14ac:dyDescent="0.2">
      <c r="B13" s="605"/>
      <c r="C13" s="659"/>
      <c r="D13" s="659"/>
      <c r="E13" s="659"/>
      <c r="F13" s="659"/>
      <c r="G13" s="659"/>
      <c r="H13" s="659"/>
      <c r="I13" s="1046"/>
      <c r="J13" s="1047"/>
      <c r="K13" s="1047"/>
      <c r="L13" s="1047"/>
      <c r="M13" s="1047"/>
      <c r="N13" s="1047"/>
      <c r="O13" s="1047"/>
      <c r="P13" s="1047"/>
      <c r="Q13" s="1047"/>
      <c r="R13" s="1047"/>
      <c r="S13" s="1047"/>
      <c r="T13" s="1048"/>
      <c r="U13" s="1043"/>
    </row>
    <row r="14" spans="1:34" s="364" customFormat="1" ht="26.1" customHeight="1" x14ac:dyDescent="0.2">
      <c r="B14" s="453" t="s">
        <v>529</v>
      </c>
      <c r="C14" s="860">
        <v>8779.6412356737001</v>
      </c>
      <c r="D14" s="860">
        <v>4745.0461919571999</v>
      </c>
      <c r="E14" s="860">
        <v>17781.762465658805</v>
      </c>
      <c r="F14" s="860">
        <v>30547.632799036899</v>
      </c>
      <c r="G14" s="860">
        <v>38462.834638420907</v>
      </c>
      <c r="H14" s="860">
        <v>48191.554723686</v>
      </c>
      <c r="I14" s="773">
        <v>35064.425238360796</v>
      </c>
      <c r="J14" s="771">
        <v>36495.413561852802</v>
      </c>
      <c r="K14" s="771">
        <v>35021.959605685399</v>
      </c>
      <c r="L14" s="771">
        <v>33619.881892559599</v>
      </c>
      <c r="M14" s="771">
        <v>38765.404266749603</v>
      </c>
      <c r="N14" s="771">
        <v>40623.582804432997</v>
      </c>
      <c r="O14" s="771">
        <v>43879.126692825099</v>
      </c>
      <c r="P14" s="771">
        <v>44782.595924531102</v>
      </c>
      <c r="Q14" s="771">
        <v>45534.677713486308</v>
      </c>
      <c r="R14" s="771">
        <v>46466.175481660001</v>
      </c>
      <c r="S14" s="771">
        <v>48005.600350316003</v>
      </c>
      <c r="T14" s="772">
        <v>48191.554723686</v>
      </c>
      <c r="U14" s="604" t="s">
        <v>1201</v>
      </c>
      <c r="V14" s="829"/>
      <c r="W14" s="829"/>
      <c r="X14" s="829"/>
      <c r="Y14" s="829"/>
      <c r="Z14" s="829"/>
      <c r="AA14" s="829"/>
      <c r="AB14" s="829"/>
      <c r="AC14" s="829"/>
      <c r="AD14" s="829"/>
      <c r="AE14" s="829"/>
      <c r="AF14" s="829"/>
      <c r="AG14" s="829"/>
      <c r="AH14" s="829"/>
    </row>
    <row r="15" spans="1:34" s="364" customFormat="1" ht="26.1" customHeight="1" x14ac:dyDescent="0.2">
      <c r="B15" s="605" t="s">
        <v>957</v>
      </c>
      <c r="C15" s="864">
        <v>99.34074394999999</v>
      </c>
      <c r="D15" s="864">
        <v>35.052663440000003</v>
      </c>
      <c r="E15" s="864">
        <v>37.471910350000002</v>
      </c>
      <c r="F15" s="864">
        <v>11.762050839999999</v>
      </c>
      <c r="G15" s="864">
        <v>12.197134929999999</v>
      </c>
      <c r="H15" s="864">
        <v>26.454271340000002</v>
      </c>
      <c r="I15" s="770">
        <v>12.396666129999998</v>
      </c>
      <c r="J15" s="768">
        <v>12.365043649999999</v>
      </c>
      <c r="K15" s="768">
        <v>12.377779140000001</v>
      </c>
      <c r="L15" s="768">
        <v>12.462969229999999</v>
      </c>
      <c r="M15" s="768">
        <v>12.39779983</v>
      </c>
      <c r="N15" s="768">
        <v>12.38004507</v>
      </c>
      <c r="O15" s="768">
        <v>12.526935799999999</v>
      </c>
      <c r="P15" s="768">
        <v>12.523226409999999</v>
      </c>
      <c r="Q15" s="768">
        <v>16.159152720000002</v>
      </c>
      <c r="R15" s="768">
        <v>18.733795489999999</v>
      </c>
      <c r="S15" s="768">
        <v>26.448652840000001</v>
      </c>
      <c r="T15" s="769">
        <v>26.454271340000002</v>
      </c>
      <c r="U15" s="606" t="s">
        <v>1162</v>
      </c>
      <c r="V15" s="829"/>
      <c r="W15" s="829"/>
      <c r="X15" s="829"/>
      <c r="Y15" s="829"/>
      <c r="Z15" s="829"/>
      <c r="AA15" s="829"/>
      <c r="AB15" s="829"/>
      <c r="AC15" s="829"/>
      <c r="AD15" s="829"/>
      <c r="AE15" s="829"/>
      <c r="AF15" s="829"/>
      <c r="AG15" s="829"/>
      <c r="AH15" s="829"/>
    </row>
    <row r="16" spans="1:34" s="364" customFormat="1" ht="26.1" customHeight="1" x14ac:dyDescent="0.2">
      <c r="B16" s="605" t="s">
        <v>958</v>
      </c>
      <c r="C16" s="864">
        <v>8595.6640037236994</v>
      </c>
      <c r="D16" s="864">
        <v>4704.5614725171999</v>
      </c>
      <c r="E16" s="864">
        <v>17729.336555308804</v>
      </c>
      <c r="F16" s="864">
        <v>30535.8707481969</v>
      </c>
      <c r="G16" s="864">
        <v>34830.675680370907</v>
      </c>
      <c r="H16" s="864">
        <v>37956.497685966002</v>
      </c>
      <c r="I16" s="770">
        <v>23432.0675991108</v>
      </c>
      <c r="J16" s="768">
        <v>29834.163837322802</v>
      </c>
      <c r="K16" s="768">
        <v>28359.081663425401</v>
      </c>
      <c r="L16" s="768">
        <v>26877.1709796496</v>
      </c>
      <c r="M16" s="768">
        <v>29519.037578239604</v>
      </c>
      <c r="N16" s="768">
        <v>30835.900880682999</v>
      </c>
      <c r="O16" s="768">
        <v>34064.448109145094</v>
      </c>
      <c r="P16" s="768">
        <v>34941.858407551103</v>
      </c>
      <c r="Q16" s="768">
        <v>36110.031229686305</v>
      </c>
      <c r="R16" s="768">
        <v>36355.975444789998</v>
      </c>
      <c r="S16" s="768">
        <v>37858.409908096</v>
      </c>
      <c r="T16" s="769">
        <v>37956.497685966002</v>
      </c>
      <c r="U16" s="606" t="s">
        <v>1275</v>
      </c>
      <c r="V16" s="829"/>
      <c r="W16" s="829"/>
      <c r="X16" s="829"/>
      <c r="Y16" s="829"/>
      <c r="Z16" s="829"/>
      <c r="AA16" s="829"/>
      <c r="AB16" s="829"/>
      <c r="AC16" s="829"/>
      <c r="AD16" s="829"/>
      <c r="AE16" s="829"/>
      <c r="AF16" s="829"/>
      <c r="AG16" s="829"/>
      <c r="AH16" s="829"/>
    </row>
    <row r="17" spans="2:34" s="364" customFormat="1" ht="26.1" customHeight="1" x14ac:dyDescent="0.2">
      <c r="B17" s="605" t="s">
        <v>959</v>
      </c>
      <c r="C17" s="864">
        <v>84.636488</v>
      </c>
      <c r="D17" s="864">
        <v>5.4320559999999993</v>
      </c>
      <c r="E17" s="864">
        <v>14.954000000000001</v>
      </c>
      <c r="F17" s="864">
        <v>0</v>
      </c>
      <c r="G17" s="864">
        <v>3619.9618231199997</v>
      </c>
      <c r="H17" s="864">
        <v>10208.60276638</v>
      </c>
      <c r="I17" s="770">
        <v>11619.96097312</v>
      </c>
      <c r="J17" s="768">
        <v>6648.8846808799999</v>
      </c>
      <c r="K17" s="768">
        <v>6650.5001631199993</v>
      </c>
      <c r="L17" s="768">
        <v>6730.2479436800004</v>
      </c>
      <c r="M17" s="768">
        <v>9233.9688886799995</v>
      </c>
      <c r="N17" s="768">
        <v>9775.3018786800003</v>
      </c>
      <c r="O17" s="768">
        <v>9802.1516478800004</v>
      </c>
      <c r="P17" s="768">
        <v>9828.2142905700002</v>
      </c>
      <c r="Q17" s="768">
        <v>9408.4873310799994</v>
      </c>
      <c r="R17" s="768">
        <v>10091.46624138</v>
      </c>
      <c r="S17" s="768">
        <v>10120.741789380001</v>
      </c>
      <c r="T17" s="769">
        <v>10208.60276638</v>
      </c>
      <c r="U17" s="606" t="s">
        <v>1279</v>
      </c>
      <c r="V17" s="829"/>
      <c r="W17" s="829"/>
      <c r="X17" s="829"/>
      <c r="Y17" s="829"/>
      <c r="Z17" s="829"/>
      <c r="AA17" s="829"/>
      <c r="AB17" s="829"/>
      <c r="AC17" s="829"/>
      <c r="AD17" s="829"/>
      <c r="AE17" s="829"/>
      <c r="AF17" s="829"/>
      <c r="AG17" s="829"/>
      <c r="AH17" s="829"/>
    </row>
    <row r="18" spans="2:34" s="364" customFormat="1" ht="26.1" customHeight="1" x14ac:dyDescent="0.2">
      <c r="B18" s="453" t="s">
        <v>180</v>
      </c>
      <c r="C18" s="860">
        <v>476938.94201071421</v>
      </c>
      <c r="D18" s="860">
        <v>548364.86563621019</v>
      </c>
      <c r="E18" s="860">
        <v>642809.48455738451</v>
      </c>
      <c r="F18" s="860">
        <v>829002.30573511869</v>
      </c>
      <c r="G18" s="860">
        <v>983528.83979748166</v>
      </c>
      <c r="H18" s="860">
        <v>1270278.3780053658</v>
      </c>
      <c r="I18" s="773">
        <v>996169.61533114768</v>
      </c>
      <c r="J18" s="771">
        <v>1005490.0140098744</v>
      </c>
      <c r="K18" s="771">
        <v>1016570.1666429912</v>
      </c>
      <c r="L18" s="771">
        <v>1042753.9934190147</v>
      </c>
      <c r="M18" s="771">
        <v>1056833.879160159</v>
      </c>
      <c r="N18" s="771">
        <v>1093328.7679086393</v>
      </c>
      <c r="O18" s="771">
        <v>1123659.9331647069</v>
      </c>
      <c r="P18" s="771">
        <v>1145746.3394568353</v>
      </c>
      <c r="Q18" s="771">
        <v>1186163.1282707888</v>
      </c>
      <c r="R18" s="771">
        <v>1227815.5016288462</v>
      </c>
      <c r="S18" s="771">
        <v>1252056.6529883845</v>
      </c>
      <c r="T18" s="772">
        <v>1270278.3780053658</v>
      </c>
      <c r="U18" s="604" t="s">
        <v>1202</v>
      </c>
      <c r="V18" s="829"/>
      <c r="W18" s="829"/>
      <c r="X18" s="829"/>
      <c r="Y18" s="829"/>
      <c r="Z18" s="829"/>
      <c r="AA18" s="829"/>
      <c r="AB18" s="829"/>
      <c r="AC18" s="829"/>
      <c r="AD18" s="829"/>
      <c r="AE18" s="829"/>
      <c r="AF18" s="829"/>
      <c r="AG18" s="829"/>
      <c r="AH18" s="829"/>
    </row>
    <row r="19" spans="2:34" s="364" customFormat="1" ht="26.1" customHeight="1" x14ac:dyDescent="0.2">
      <c r="B19" s="605" t="s">
        <v>956</v>
      </c>
      <c r="C19" s="864">
        <v>461510.31287460384</v>
      </c>
      <c r="D19" s="864">
        <v>532157.53516188567</v>
      </c>
      <c r="E19" s="864">
        <v>621407.87118308304</v>
      </c>
      <c r="F19" s="864">
        <v>788819.83690029418</v>
      </c>
      <c r="G19" s="864">
        <v>935200.55811314122</v>
      </c>
      <c r="H19" s="864">
        <v>1199493.9223560989</v>
      </c>
      <c r="I19" s="770">
        <v>949768.39457015099</v>
      </c>
      <c r="J19" s="768">
        <v>959401.82968525332</v>
      </c>
      <c r="K19" s="768">
        <v>970804.5879998476</v>
      </c>
      <c r="L19" s="768">
        <v>985102.54729568143</v>
      </c>
      <c r="M19" s="768">
        <v>1012632.6990614367</v>
      </c>
      <c r="N19" s="768">
        <v>1050765.2015701251</v>
      </c>
      <c r="O19" s="768">
        <v>1073494.9817455232</v>
      </c>
      <c r="P19" s="768">
        <v>1093451.0383828119</v>
      </c>
      <c r="Q19" s="768">
        <v>1130599.0704287298</v>
      </c>
      <c r="R19" s="768">
        <v>1160492.9721519612</v>
      </c>
      <c r="S19" s="768">
        <v>1182638.5902913993</v>
      </c>
      <c r="T19" s="769">
        <v>1199493.9223560989</v>
      </c>
      <c r="U19" s="606" t="s">
        <v>1282</v>
      </c>
      <c r="V19" s="829"/>
      <c r="W19" s="829"/>
      <c r="X19" s="829"/>
      <c r="Y19" s="829"/>
      <c r="Z19" s="829"/>
      <c r="AA19" s="829"/>
      <c r="AB19" s="829"/>
      <c r="AC19" s="829"/>
      <c r="AD19" s="829"/>
      <c r="AE19" s="829"/>
      <c r="AF19" s="829"/>
      <c r="AG19" s="829"/>
      <c r="AH19" s="829"/>
    </row>
    <row r="20" spans="2:34" s="364" customFormat="1" ht="26.1" customHeight="1" x14ac:dyDescent="0.2">
      <c r="B20" s="605" t="s">
        <v>961</v>
      </c>
      <c r="C20" s="864">
        <v>155362.09708727073</v>
      </c>
      <c r="D20" s="864">
        <v>162076.75315842859</v>
      </c>
      <c r="E20" s="864">
        <v>204623.7889850341</v>
      </c>
      <c r="F20" s="864">
        <v>251889.67126556649</v>
      </c>
      <c r="G20" s="864">
        <v>263895.45608423324</v>
      </c>
      <c r="H20" s="864">
        <v>336004.89533046272</v>
      </c>
      <c r="I20" s="770">
        <v>261455.51708808792</v>
      </c>
      <c r="J20" s="768">
        <v>263853.35338475253</v>
      </c>
      <c r="K20" s="768">
        <v>264412.55876545678</v>
      </c>
      <c r="L20" s="768">
        <v>267233.23123897624</v>
      </c>
      <c r="M20" s="768">
        <v>267668.91182163078</v>
      </c>
      <c r="N20" s="768">
        <v>278997.56690474256</v>
      </c>
      <c r="O20" s="768">
        <v>286289.43311294023</v>
      </c>
      <c r="P20" s="768">
        <v>284771.33028606622</v>
      </c>
      <c r="Q20" s="768">
        <v>300267.84299287479</v>
      </c>
      <c r="R20" s="768">
        <v>321432.59095129801</v>
      </c>
      <c r="S20" s="768">
        <v>327579.9064144952</v>
      </c>
      <c r="T20" s="769">
        <v>336004.89533046272</v>
      </c>
      <c r="U20" s="606" t="s">
        <v>1203</v>
      </c>
      <c r="V20" s="829"/>
      <c r="W20" s="829"/>
      <c r="X20" s="829"/>
      <c r="Y20" s="829"/>
      <c r="Z20" s="829"/>
      <c r="AA20" s="829"/>
      <c r="AB20" s="829"/>
      <c r="AC20" s="829"/>
      <c r="AD20" s="829"/>
      <c r="AE20" s="829"/>
      <c r="AF20" s="829"/>
      <c r="AG20" s="829"/>
      <c r="AH20" s="829"/>
    </row>
    <row r="21" spans="2:34" s="364" customFormat="1" ht="26.1" customHeight="1" x14ac:dyDescent="0.2">
      <c r="B21" s="605" t="s">
        <v>962</v>
      </c>
      <c r="C21" s="864">
        <v>280866.45686938654</v>
      </c>
      <c r="D21" s="864">
        <v>340201.86944805697</v>
      </c>
      <c r="E21" s="864">
        <v>387438.71905723313</v>
      </c>
      <c r="F21" s="864">
        <v>501396.47185234167</v>
      </c>
      <c r="G21" s="864">
        <v>633110.84375559457</v>
      </c>
      <c r="H21" s="864">
        <v>821853.24709779676</v>
      </c>
      <c r="I21" s="770">
        <v>648457.59252693306</v>
      </c>
      <c r="J21" s="768">
        <v>653836.71861913544</v>
      </c>
      <c r="K21" s="768">
        <v>665960.81586442608</v>
      </c>
      <c r="L21" s="768">
        <v>674319.99760818947</v>
      </c>
      <c r="M21" s="768">
        <v>706868.61521176144</v>
      </c>
      <c r="N21" s="768">
        <v>730355.84220158216</v>
      </c>
      <c r="O21" s="768">
        <v>748270.62709768396</v>
      </c>
      <c r="P21" s="768">
        <v>765323.23189801991</v>
      </c>
      <c r="Q21" s="768">
        <v>786728.08787337074</v>
      </c>
      <c r="R21" s="768">
        <v>795558.11700663308</v>
      </c>
      <c r="S21" s="768">
        <v>807891.5364084813</v>
      </c>
      <c r="T21" s="769">
        <v>821853.24709779676</v>
      </c>
      <c r="U21" s="606" t="s">
        <v>1204</v>
      </c>
      <c r="V21" s="829"/>
      <c r="W21" s="829"/>
      <c r="X21" s="829"/>
      <c r="Y21" s="829"/>
      <c r="Z21" s="829"/>
      <c r="AA21" s="829"/>
      <c r="AB21" s="829"/>
      <c r="AC21" s="829"/>
      <c r="AD21" s="829"/>
      <c r="AE21" s="829"/>
      <c r="AF21" s="829"/>
      <c r="AG21" s="829"/>
      <c r="AH21" s="829"/>
    </row>
    <row r="22" spans="2:34" s="364" customFormat="1" ht="26.1" customHeight="1" x14ac:dyDescent="0.2">
      <c r="B22" s="605" t="s">
        <v>963</v>
      </c>
      <c r="C22" s="864">
        <v>25281.758917946558</v>
      </c>
      <c r="D22" s="864">
        <v>29878.912555400071</v>
      </c>
      <c r="E22" s="864">
        <v>29345.363140815789</v>
      </c>
      <c r="F22" s="864">
        <v>35533.693782385977</v>
      </c>
      <c r="G22" s="864">
        <v>38194.25827331336</v>
      </c>
      <c r="H22" s="864">
        <v>41635.77992783951</v>
      </c>
      <c r="I22" s="770">
        <v>39855.284955130046</v>
      </c>
      <c r="J22" s="768">
        <v>41711.757681365329</v>
      </c>
      <c r="K22" s="768">
        <v>40431.213369964687</v>
      </c>
      <c r="L22" s="768">
        <v>43549.318448515784</v>
      </c>
      <c r="M22" s="768">
        <v>38095.172028044472</v>
      </c>
      <c r="N22" s="768">
        <v>41411.792463800346</v>
      </c>
      <c r="O22" s="768">
        <v>38934.921534898931</v>
      </c>
      <c r="P22" s="768">
        <v>43356.47619872597</v>
      </c>
      <c r="Q22" s="768">
        <v>43603.13956248403</v>
      </c>
      <c r="R22" s="768">
        <v>43502.264194030191</v>
      </c>
      <c r="S22" s="768">
        <v>47167.147468422823</v>
      </c>
      <c r="T22" s="769">
        <v>41635.77992783951</v>
      </c>
      <c r="U22" s="606" t="s">
        <v>1280</v>
      </c>
      <c r="V22" s="829"/>
      <c r="W22" s="829"/>
      <c r="X22" s="829"/>
      <c r="Y22" s="829"/>
      <c r="Z22" s="829"/>
      <c r="AA22" s="829"/>
      <c r="AB22" s="829"/>
      <c r="AC22" s="829"/>
      <c r="AD22" s="829"/>
      <c r="AE22" s="829"/>
      <c r="AF22" s="829"/>
      <c r="AG22" s="829"/>
      <c r="AH22" s="829"/>
    </row>
    <row r="23" spans="2:34" s="364" customFormat="1" ht="26.1" customHeight="1" x14ac:dyDescent="0.2">
      <c r="B23" s="605" t="s">
        <v>960</v>
      </c>
      <c r="C23" s="864">
        <v>15428.62913611039</v>
      </c>
      <c r="D23" s="864">
        <v>16207.330474324526</v>
      </c>
      <c r="E23" s="864">
        <v>21401.613374301473</v>
      </c>
      <c r="F23" s="864">
        <v>40182.468834824474</v>
      </c>
      <c r="G23" s="864">
        <v>48328.281684340487</v>
      </c>
      <c r="H23" s="864">
        <v>70784.455649267067</v>
      </c>
      <c r="I23" s="770">
        <v>46401.220760996708</v>
      </c>
      <c r="J23" s="768">
        <v>46088.184324621063</v>
      </c>
      <c r="K23" s="768">
        <v>45765.578643143694</v>
      </c>
      <c r="L23" s="768">
        <v>57651.446123333335</v>
      </c>
      <c r="M23" s="768">
        <v>44201.18009872226</v>
      </c>
      <c r="N23" s="768">
        <v>42563.566338514182</v>
      </c>
      <c r="O23" s="768">
        <v>50164.951419183693</v>
      </c>
      <c r="P23" s="768">
        <v>52295.301074023366</v>
      </c>
      <c r="Q23" s="768">
        <v>55564.057842059141</v>
      </c>
      <c r="R23" s="768">
        <v>67322.529476884883</v>
      </c>
      <c r="S23" s="768">
        <v>69418.062696985216</v>
      </c>
      <c r="T23" s="769">
        <v>70784.455649267067</v>
      </c>
      <c r="U23" s="606" t="s">
        <v>1281</v>
      </c>
      <c r="V23" s="829"/>
      <c r="W23" s="829"/>
      <c r="X23" s="829"/>
      <c r="Y23" s="829"/>
      <c r="Z23" s="829"/>
      <c r="AA23" s="829"/>
      <c r="AB23" s="829"/>
      <c r="AC23" s="829"/>
      <c r="AD23" s="829"/>
      <c r="AE23" s="829"/>
      <c r="AF23" s="829"/>
      <c r="AG23" s="829"/>
      <c r="AH23" s="829"/>
    </row>
    <row r="24" spans="2:34" s="364" customFormat="1" ht="26.1" customHeight="1" x14ac:dyDescent="0.2">
      <c r="B24" s="453" t="s">
        <v>331</v>
      </c>
      <c r="C24" s="860">
        <v>485718.58324638789</v>
      </c>
      <c r="D24" s="860">
        <v>553109.91182816739</v>
      </c>
      <c r="E24" s="860">
        <v>660591.24702304334</v>
      </c>
      <c r="F24" s="860">
        <v>859549.9385341556</v>
      </c>
      <c r="G24" s="860">
        <v>1021991.6744359026</v>
      </c>
      <c r="H24" s="860">
        <v>1318469.9327290519</v>
      </c>
      <c r="I24" s="773">
        <v>1031234.0405695084</v>
      </c>
      <c r="J24" s="771">
        <v>1041985.4275717272</v>
      </c>
      <c r="K24" s="771">
        <v>1051592.1262486766</v>
      </c>
      <c r="L24" s="771">
        <v>1076373.8753115744</v>
      </c>
      <c r="M24" s="771">
        <v>1095599.2834269085</v>
      </c>
      <c r="N24" s="771">
        <v>1133952.3507130723</v>
      </c>
      <c r="O24" s="771">
        <v>1167539.0598575319</v>
      </c>
      <c r="P24" s="771">
        <v>1190528.9353813664</v>
      </c>
      <c r="Q24" s="771">
        <v>1231697.8059842752</v>
      </c>
      <c r="R24" s="771">
        <v>1274281.6771105062</v>
      </c>
      <c r="S24" s="771">
        <v>1300062.2533387004</v>
      </c>
      <c r="T24" s="772">
        <v>1318469.9327290519</v>
      </c>
      <c r="U24" s="604" t="s">
        <v>1163</v>
      </c>
      <c r="V24" s="829"/>
      <c r="W24" s="829"/>
      <c r="X24" s="829"/>
      <c r="Y24" s="829"/>
      <c r="Z24" s="829"/>
      <c r="AA24" s="829"/>
      <c r="AB24" s="829"/>
      <c r="AC24" s="829"/>
      <c r="AD24" s="829"/>
      <c r="AE24" s="829"/>
      <c r="AF24" s="829"/>
      <c r="AG24" s="829"/>
      <c r="AH24" s="829"/>
    </row>
    <row r="25" spans="2:34" s="364" customFormat="1" ht="24.95" customHeight="1" thickBot="1" x14ac:dyDescent="0.25">
      <c r="B25" s="453"/>
      <c r="C25" s="864"/>
      <c r="D25" s="864"/>
      <c r="E25" s="864"/>
      <c r="F25" s="864"/>
      <c r="G25" s="864"/>
      <c r="H25" s="864"/>
      <c r="I25" s="770"/>
      <c r="J25" s="768"/>
      <c r="K25" s="768"/>
      <c r="L25" s="768"/>
      <c r="M25" s="768"/>
      <c r="N25" s="768"/>
      <c r="O25" s="768"/>
      <c r="P25" s="768"/>
      <c r="Q25" s="768"/>
      <c r="R25" s="768"/>
      <c r="S25" s="768"/>
      <c r="T25" s="769"/>
      <c r="U25" s="1043"/>
      <c r="V25" s="829"/>
      <c r="W25" s="829"/>
      <c r="X25" s="829"/>
      <c r="Y25" s="829"/>
      <c r="Z25" s="829"/>
      <c r="AA25" s="829"/>
      <c r="AB25" s="829"/>
      <c r="AC25" s="829"/>
      <c r="AD25" s="829"/>
      <c r="AE25" s="829"/>
      <c r="AF25" s="829"/>
      <c r="AG25" s="829"/>
      <c r="AH25" s="829"/>
    </row>
    <row r="26" spans="2:34" s="364" customFormat="1" ht="12" customHeight="1" thickTop="1" x14ac:dyDescent="0.2">
      <c r="B26" s="621"/>
      <c r="C26" s="1051"/>
      <c r="D26" s="1051"/>
      <c r="E26" s="1051"/>
      <c r="F26" s="1051"/>
      <c r="G26" s="1051"/>
      <c r="H26" s="1051"/>
      <c r="I26" s="1052"/>
      <c r="J26" s="1053"/>
      <c r="K26" s="1053"/>
      <c r="L26" s="1053"/>
      <c r="M26" s="1053"/>
      <c r="N26" s="1053"/>
      <c r="O26" s="1053"/>
      <c r="P26" s="1053"/>
      <c r="Q26" s="1053"/>
      <c r="R26" s="1053"/>
      <c r="S26" s="1053"/>
      <c r="T26" s="1055"/>
      <c r="U26" s="1093"/>
      <c r="V26" s="829"/>
      <c r="W26" s="829"/>
      <c r="X26" s="829"/>
      <c r="Y26" s="829"/>
      <c r="Z26" s="829"/>
      <c r="AA26" s="829"/>
      <c r="AB26" s="829"/>
      <c r="AC26" s="829"/>
      <c r="AD26" s="829"/>
      <c r="AE26" s="829"/>
      <c r="AF26" s="829"/>
      <c r="AG26" s="829"/>
      <c r="AH26" s="829"/>
    </row>
    <row r="27" spans="2:34" s="364" customFormat="1" ht="26.1" customHeight="1" x14ac:dyDescent="0.2">
      <c r="B27" s="454" t="s">
        <v>969</v>
      </c>
      <c r="C27" s="864"/>
      <c r="D27" s="864"/>
      <c r="E27" s="864"/>
      <c r="F27" s="864"/>
      <c r="G27" s="864"/>
      <c r="H27" s="864"/>
      <c r="I27" s="770"/>
      <c r="J27" s="768"/>
      <c r="K27" s="768"/>
      <c r="L27" s="768"/>
      <c r="M27" s="768"/>
      <c r="N27" s="768"/>
      <c r="O27" s="768"/>
      <c r="P27" s="768"/>
      <c r="Q27" s="768"/>
      <c r="R27" s="768"/>
      <c r="S27" s="768"/>
      <c r="T27" s="769"/>
      <c r="U27" s="1092" t="s">
        <v>1006</v>
      </c>
      <c r="V27" s="829"/>
      <c r="W27" s="829"/>
      <c r="X27" s="829"/>
      <c r="Y27" s="829"/>
      <c r="Z27" s="829"/>
      <c r="AA27" s="829"/>
      <c r="AB27" s="829"/>
      <c r="AC27" s="829"/>
      <c r="AD27" s="829"/>
      <c r="AE27" s="829"/>
      <c r="AF27" s="829"/>
      <c r="AG27" s="829"/>
      <c r="AH27" s="829"/>
    </row>
    <row r="28" spans="2:34" s="364" customFormat="1" ht="12" customHeight="1" x14ac:dyDescent="0.2">
      <c r="B28" s="605"/>
      <c r="C28" s="864"/>
      <c r="D28" s="864"/>
      <c r="E28" s="864"/>
      <c r="F28" s="864"/>
      <c r="G28" s="864"/>
      <c r="H28" s="864"/>
      <c r="I28" s="770"/>
      <c r="J28" s="768"/>
      <c r="K28" s="768"/>
      <c r="L28" s="768"/>
      <c r="M28" s="768"/>
      <c r="N28" s="768"/>
      <c r="O28" s="768"/>
      <c r="P28" s="768"/>
      <c r="Q28" s="768"/>
      <c r="R28" s="768"/>
      <c r="S28" s="768"/>
      <c r="T28" s="769"/>
      <c r="U28" s="1043"/>
      <c r="V28" s="829"/>
      <c r="W28" s="829"/>
      <c r="X28" s="829"/>
      <c r="Y28" s="829"/>
      <c r="Z28" s="829"/>
      <c r="AA28" s="829"/>
      <c r="AB28" s="829"/>
      <c r="AC28" s="829"/>
      <c r="AD28" s="829"/>
      <c r="AE28" s="829"/>
      <c r="AF28" s="829"/>
      <c r="AG28" s="829"/>
      <c r="AH28" s="829"/>
    </row>
    <row r="29" spans="2:34" s="364" customFormat="1" ht="26.1" customHeight="1" x14ac:dyDescent="0.2">
      <c r="B29" s="605" t="s">
        <v>964</v>
      </c>
      <c r="C29" s="864">
        <v>248106.53032206197</v>
      </c>
      <c r="D29" s="864">
        <v>292200.60989423422</v>
      </c>
      <c r="E29" s="864">
        <v>276224.42920887936</v>
      </c>
      <c r="F29" s="864">
        <v>327705.38102540636</v>
      </c>
      <c r="G29" s="864">
        <v>566913.66689239512</v>
      </c>
      <c r="H29" s="864">
        <v>822394.16264764406</v>
      </c>
      <c r="I29" s="770">
        <v>572589.20587395097</v>
      </c>
      <c r="J29" s="768">
        <v>586602.35955665424</v>
      </c>
      <c r="K29" s="768">
        <v>594668.79658280825</v>
      </c>
      <c r="L29" s="768">
        <v>623441.95248762367</v>
      </c>
      <c r="M29" s="768">
        <v>649766.74787138705</v>
      </c>
      <c r="N29" s="768">
        <v>680061.30271338206</v>
      </c>
      <c r="O29" s="768">
        <v>704161.21505258139</v>
      </c>
      <c r="P29" s="768">
        <v>726763.40466292994</v>
      </c>
      <c r="Q29" s="768">
        <v>757903.45893844345</v>
      </c>
      <c r="R29" s="768">
        <v>785361.92988111288</v>
      </c>
      <c r="S29" s="768">
        <v>802513.59038655576</v>
      </c>
      <c r="T29" s="769">
        <v>822394.16264764406</v>
      </c>
      <c r="U29" s="606" t="s">
        <v>1304</v>
      </c>
      <c r="V29" s="829"/>
      <c r="W29" s="829"/>
      <c r="X29" s="829"/>
      <c r="Y29" s="829"/>
      <c r="Z29" s="829"/>
      <c r="AA29" s="829"/>
      <c r="AB29" s="829"/>
      <c r="AC29" s="829"/>
      <c r="AD29" s="829"/>
      <c r="AE29" s="829"/>
      <c r="AF29" s="829"/>
      <c r="AG29" s="829"/>
      <c r="AH29" s="829"/>
    </row>
    <row r="30" spans="2:34" s="364" customFormat="1" ht="26.1" customHeight="1" x14ac:dyDescent="0.2">
      <c r="B30" s="605" t="s">
        <v>965</v>
      </c>
      <c r="C30" s="864">
        <v>237612.05292432598</v>
      </c>
      <c r="D30" s="864">
        <v>260909.30193393311</v>
      </c>
      <c r="E30" s="864">
        <v>384366.81781416386</v>
      </c>
      <c r="F30" s="864">
        <v>531844.55750874919</v>
      </c>
      <c r="G30" s="864">
        <v>455078.00754350738</v>
      </c>
      <c r="H30" s="864">
        <v>496075.77008140809</v>
      </c>
      <c r="I30" s="770">
        <v>458644.8346955576</v>
      </c>
      <c r="J30" s="768">
        <v>455383.06801507302</v>
      </c>
      <c r="K30" s="768">
        <v>456923.32966586848</v>
      </c>
      <c r="L30" s="768">
        <v>452931.92282395082</v>
      </c>
      <c r="M30" s="768">
        <v>445832.53555552143</v>
      </c>
      <c r="N30" s="768">
        <v>453891.04799969029</v>
      </c>
      <c r="O30" s="768">
        <v>463377.84480495052</v>
      </c>
      <c r="P30" s="768">
        <v>463765.53071843658</v>
      </c>
      <c r="Q30" s="768">
        <v>473794.3470458315</v>
      </c>
      <c r="R30" s="768">
        <v>488919.74722939328</v>
      </c>
      <c r="S30" s="768">
        <v>497548.66295214475</v>
      </c>
      <c r="T30" s="769">
        <v>496075.77008140809</v>
      </c>
      <c r="U30" s="606" t="s">
        <v>1305</v>
      </c>
      <c r="V30" s="829"/>
      <c r="W30" s="829"/>
      <c r="X30" s="829"/>
      <c r="Y30" s="829"/>
      <c r="Z30" s="829"/>
      <c r="AA30" s="829"/>
      <c r="AB30" s="829"/>
      <c r="AC30" s="829"/>
      <c r="AD30" s="829"/>
      <c r="AE30" s="829"/>
      <c r="AF30" s="829"/>
      <c r="AG30" s="829"/>
      <c r="AH30" s="829"/>
    </row>
    <row r="31" spans="2:34" s="364" customFormat="1" ht="26.1" customHeight="1" x14ac:dyDescent="0.2">
      <c r="B31" s="453" t="s">
        <v>331</v>
      </c>
      <c r="C31" s="860">
        <v>485718.58324638795</v>
      </c>
      <c r="D31" s="860">
        <v>553109.91182816727</v>
      </c>
      <c r="E31" s="860">
        <v>660591.24702304322</v>
      </c>
      <c r="F31" s="860">
        <v>859549.93853415549</v>
      </c>
      <c r="G31" s="860">
        <v>1021991.6744359025</v>
      </c>
      <c r="H31" s="860">
        <v>1318469.9327290521</v>
      </c>
      <c r="I31" s="773">
        <v>1031234.0405695086</v>
      </c>
      <c r="J31" s="771">
        <v>1041985.4275717272</v>
      </c>
      <c r="K31" s="771">
        <v>1051592.1262486768</v>
      </c>
      <c r="L31" s="771">
        <v>1076373.8753115744</v>
      </c>
      <c r="M31" s="771">
        <v>1095599.2834269085</v>
      </c>
      <c r="N31" s="771">
        <v>1133952.3507130723</v>
      </c>
      <c r="O31" s="771">
        <v>1167539.0598575319</v>
      </c>
      <c r="P31" s="771">
        <v>1190528.9353813664</v>
      </c>
      <c r="Q31" s="771">
        <v>1231697.8059842749</v>
      </c>
      <c r="R31" s="771">
        <v>1274281.6771105062</v>
      </c>
      <c r="S31" s="771">
        <v>1300062.2533387006</v>
      </c>
      <c r="T31" s="772">
        <v>1318469.9327290521</v>
      </c>
      <c r="U31" s="604" t="s">
        <v>1004</v>
      </c>
      <c r="V31" s="829"/>
      <c r="W31" s="829"/>
      <c r="X31" s="829"/>
      <c r="Y31" s="829"/>
      <c r="Z31" s="829"/>
      <c r="AA31" s="829"/>
      <c r="AB31" s="829"/>
      <c r="AC31" s="829"/>
      <c r="AD31" s="829"/>
      <c r="AE31" s="829"/>
      <c r="AF31" s="829"/>
      <c r="AG31" s="829"/>
      <c r="AH31" s="829"/>
    </row>
    <row r="32" spans="2:34" s="364" customFormat="1" ht="24.95" customHeight="1" thickBot="1" x14ac:dyDescent="0.25">
      <c r="B32" s="625"/>
      <c r="C32" s="1056"/>
      <c r="D32" s="1056"/>
      <c r="E32" s="1056"/>
      <c r="F32" s="1057"/>
      <c r="G32" s="1057"/>
      <c r="H32" s="1057"/>
      <c r="I32" s="1058"/>
      <c r="J32" s="1059"/>
      <c r="K32" s="1059"/>
      <c r="L32" s="1059"/>
      <c r="M32" s="1059"/>
      <c r="N32" s="1059"/>
      <c r="O32" s="1059"/>
      <c r="P32" s="1059"/>
      <c r="Q32" s="1059"/>
      <c r="R32" s="1059"/>
      <c r="S32" s="1059"/>
      <c r="T32" s="1060"/>
      <c r="U32" s="1094"/>
      <c r="V32" s="829"/>
      <c r="W32" s="829"/>
      <c r="X32" s="829"/>
      <c r="Y32" s="829"/>
      <c r="Z32" s="829"/>
      <c r="AA32" s="829"/>
      <c r="AB32" s="829"/>
      <c r="AC32" s="829"/>
      <c r="AD32" s="829"/>
      <c r="AE32" s="829"/>
      <c r="AF32" s="829"/>
      <c r="AG32" s="829"/>
      <c r="AH32" s="829"/>
    </row>
    <row r="33" spans="2:34" s="364" customFormat="1" ht="12" customHeight="1" thickTop="1" x14ac:dyDescent="0.2">
      <c r="B33" s="605"/>
      <c r="C33" s="864"/>
      <c r="D33" s="864"/>
      <c r="E33" s="864"/>
      <c r="F33" s="864"/>
      <c r="G33" s="864"/>
      <c r="H33" s="864"/>
      <c r="I33" s="770"/>
      <c r="J33" s="768"/>
      <c r="K33" s="768"/>
      <c r="L33" s="768"/>
      <c r="M33" s="768"/>
      <c r="N33" s="768"/>
      <c r="O33" s="768"/>
      <c r="P33" s="768"/>
      <c r="Q33" s="768"/>
      <c r="R33" s="768"/>
      <c r="S33" s="768"/>
      <c r="T33" s="769"/>
      <c r="U33" s="1043"/>
      <c r="V33" s="829"/>
      <c r="W33" s="829"/>
      <c r="X33" s="829"/>
      <c r="Y33" s="829"/>
      <c r="Z33" s="829"/>
      <c r="AA33" s="829"/>
      <c r="AB33" s="829"/>
      <c r="AC33" s="829"/>
      <c r="AD33" s="829"/>
      <c r="AE33" s="829"/>
      <c r="AF33" s="829"/>
      <c r="AG33" s="829"/>
      <c r="AH33" s="829"/>
    </row>
    <row r="34" spans="2:34" s="364" customFormat="1" ht="26.1" customHeight="1" x14ac:dyDescent="0.2">
      <c r="B34" s="454" t="s">
        <v>970</v>
      </c>
      <c r="C34" s="864"/>
      <c r="D34" s="864"/>
      <c r="E34" s="864"/>
      <c r="F34" s="864"/>
      <c r="G34" s="864"/>
      <c r="H34" s="864"/>
      <c r="I34" s="770"/>
      <c r="J34" s="768"/>
      <c r="K34" s="768"/>
      <c r="L34" s="768"/>
      <c r="M34" s="768"/>
      <c r="N34" s="768"/>
      <c r="O34" s="768"/>
      <c r="P34" s="768"/>
      <c r="Q34" s="768"/>
      <c r="R34" s="768"/>
      <c r="S34" s="768"/>
      <c r="T34" s="769"/>
      <c r="U34" s="1092" t="s">
        <v>1054</v>
      </c>
      <c r="V34" s="829"/>
      <c r="W34" s="829"/>
      <c r="X34" s="829"/>
      <c r="Y34" s="829"/>
      <c r="Z34" s="829"/>
      <c r="AA34" s="829"/>
      <c r="AB34" s="829"/>
      <c r="AC34" s="829"/>
      <c r="AD34" s="829"/>
      <c r="AE34" s="829"/>
      <c r="AF34" s="829"/>
      <c r="AG34" s="829"/>
      <c r="AH34" s="829"/>
    </row>
    <row r="35" spans="2:34" s="364" customFormat="1" ht="12" customHeight="1" x14ac:dyDescent="0.2">
      <c r="B35" s="605"/>
      <c r="C35" s="864"/>
      <c r="D35" s="864"/>
      <c r="E35" s="864"/>
      <c r="F35" s="864"/>
      <c r="G35" s="864"/>
      <c r="H35" s="864"/>
      <c r="I35" s="770"/>
      <c r="J35" s="768"/>
      <c r="K35" s="768"/>
      <c r="L35" s="768"/>
      <c r="M35" s="768"/>
      <c r="N35" s="768"/>
      <c r="O35" s="768"/>
      <c r="P35" s="768"/>
      <c r="Q35" s="768"/>
      <c r="R35" s="768"/>
      <c r="S35" s="768"/>
      <c r="T35" s="769"/>
      <c r="U35" s="1043"/>
      <c r="V35" s="829"/>
      <c r="W35" s="829"/>
      <c r="X35" s="829"/>
      <c r="Y35" s="829"/>
      <c r="Z35" s="829"/>
      <c r="AA35" s="829"/>
      <c r="AB35" s="829"/>
      <c r="AC35" s="829"/>
      <c r="AD35" s="829"/>
      <c r="AE35" s="829"/>
      <c r="AF35" s="829"/>
      <c r="AG35" s="829"/>
      <c r="AH35" s="829"/>
    </row>
    <row r="36" spans="2:34" s="364" customFormat="1" ht="26.1" customHeight="1" x14ac:dyDescent="0.2">
      <c r="B36" s="605" t="s">
        <v>971</v>
      </c>
      <c r="C36" s="864">
        <v>223335.68969312293</v>
      </c>
      <c r="D36" s="864">
        <v>279379.74558653333</v>
      </c>
      <c r="E36" s="864">
        <v>344486.08008339233</v>
      </c>
      <c r="F36" s="864">
        <v>467667.48570782848</v>
      </c>
      <c r="G36" s="864">
        <v>524916.66275269841</v>
      </c>
      <c r="H36" s="864">
        <v>690875.86140662117</v>
      </c>
      <c r="I36" s="770">
        <v>520604.99724820541</v>
      </c>
      <c r="J36" s="768">
        <v>526169.26416988485</v>
      </c>
      <c r="K36" s="768">
        <v>526534.22315502004</v>
      </c>
      <c r="L36" s="768">
        <v>542298.5943844904</v>
      </c>
      <c r="M36" s="768">
        <v>549368.07980878814</v>
      </c>
      <c r="N36" s="768">
        <v>572173.73148816812</v>
      </c>
      <c r="O36" s="768">
        <v>589035.70401385019</v>
      </c>
      <c r="P36" s="768">
        <v>601163.76817892888</v>
      </c>
      <c r="Q36" s="768">
        <v>633123.48233246489</v>
      </c>
      <c r="R36" s="768">
        <v>661186.77509688959</v>
      </c>
      <c r="S36" s="768">
        <v>682638.97502774582</v>
      </c>
      <c r="T36" s="769">
        <v>690875.86140662117</v>
      </c>
      <c r="U36" s="606" t="s">
        <v>788</v>
      </c>
      <c r="V36" s="829"/>
      <c r="W36" s="829"/>
      <c r="X36" s="829"/>
      <c r="Y36" s="829"/>
      <c r="Z36" s="829"/>
      <c r="AA36" s="829"/>
      <c r="AB36" s="829"/>
      <c r="AC36" s="829"/>
      <c r="AD36" s="829"/>
      <c r="AE36" s="829"/>
      <c r="AF36" s="829"/>
      <c r="AG36" s="829"/>
      <c r="AH36" s="829"/>
    </row>
    <row r="37" spans="2:34" s="364" customFormat="1" ht="26.1" customHeight="1" x14ac:dyDescent="0.2">
      <c r="B37" s="605" t="s">
        <v>972</v>
      </c>
      <c r="C37" s="864">
        <v>232314.844394196</v>
      </c>
      <c r="D37" s="864">
        <v>231814.60152072899</v>
      </c>
      <c r="E37" s="864">
        <v>276102.93759246788</v>
      </c>
      <c r="F37" s="864">
        <v>343805.14750957303</v>
      </c>
      <c r="G37" s="864">
        <v>418985.65365656529</v>
      </c>
      <c r="H37" s="864">
        <v>487511.13881279703</v>
      </c>
      <c r="I37" s="770">
        <v>429811.26804272109</v>
      </c>
      <c r="J37" s="768">
        <v>431926.96666294732</v>
      </c>
      <c r="K37" s="768">
        <v>440483.42180420278</v>
      </c>
      <c r="L37" s="768">
        <v>447030.30986647512</v>
      </c>
      <c r="M37" s="768">
        <v>448532.70061992249</v>
      </c>
      <c r="N37" s="768">
        <v>461467.80861360114</v>
      </c>
      <c r="O37" s="768">
        <v>470800.83493930753</v>
      </c>
      <c r="P37" s="768">
        <v>477851.13759590453</v>
      </c>
      <c r="Q37" s="768">
        <v>479894.85719507199</v>
      </c>
      <c r="R37" s="768">
        <v>485402.95237862848</v>
      </c>
      <c r="S37" s="768">
        <v>485182.430869804</v>
      </c>
      <c r="T37" s="769">
        <v>487511.13881279703</v>
      </c>
      <c r="U37" s="606" t="s">
        <v>825</v>
      </c>
      <c r="V37" s="829"/>
      <c r="W37" s="829"/>
      <c r="X37" s="829"/>
      <c r="Y37" s="829"/>
      <c r="Z37" s="829"/>
      <c r="AA37" s="829"/>
      <c r="AB37" s="829"/>
      <c r="AC37" s="829"/>
      <c r="AD37" s="829"/>
      <c r="AE37" s="829"/>
      <c r="AF37" s="829"/>
      <c r="AG37" s="829"/>
      <c r="AH37" s="829"/>
    </row>
    <row r="38" spans="2:34" s="364" customFormat="1" ht="26.1" customHeight="1" x14ac:dyDescent="0.2">
      <c r="B38" s="605" t="s">
        <v>966</v>
      </c>
      <c r="C38" s="864">
        <v>30068.049159069011</v>
      </c>
      <c r="D38" s="864">
        <v>41915.564720904986</v>
      </c>
      <c r="E38" s="864">
        <v>40002.229347183027</v>
      </c>
      <c r="F38" s="864">
        <v>48077.305316753998</v>
      </c>
      <c r="G38" s="864">
        <v>78089.358026638874</v>
      </c>
      <c r="H38" s="864">
        <v>140082.93250963395</v>
      </c>
      <c r="I38" s="770">
        <v>80817.775278581976</v>
      </c>
      <c r="J38" s="768">
        <v>83889.196738895</v>
      </c>
      <c r="K38" s="768">
        <v>84574.481289453965</v>
      </c>
      <c r="L38" s="768">
        <v>87044.971060609008</v>
      </c>
      <c r="M38" s="768">
        <v>97698.50299819799</v>
      </c>
      <c r="N38" s="768">
        <v>100310.81061130308</v>
      </c>
      <c r="O38" s="768">
        <v>107702.52090437413</v>
      </c>
      <c r="P38" s="768">
        <v>111514.02960653312</v>
      </c>
      <c r="Q38" s="768">
        <v>118679.466456738</v>
      </c>
      <c r="R38" s="768">
        <v>127691.94963498802</v>
      </c>
      <c r="S38" s="768">
        <v>132240.84744115087</v>
      </c>
      <c r="T38" s="769">
        <v>140082.93250963395</v>
      </c>
      <c r="U38" s="606" t="s">
        <v>826</v>
      </c>
      <c r="V38" s="829"/>
      <c r="W38" s="829"/>
      <c r="X38" s="829"/>
      <c r="Y38" s="829"/>
      <c r="Z38" s="829"/>
      <c r="AA38" s="829"/>
      <c r="AB38" s="829"/>
      <c r="AC38" s="829"/>
      <c r="AD38" s="829"/>
      <c r="AE38" s="829"/>
      <c r="AF38" s="829"/>
      <c r="AG38" s="829"/>
      <c r="AH38" s="829"/>
    </row>
    <row r="39" spans="2:34" s="364" customFormat="1" ht="26.1" customHeight="1" x14ac:dyDescent="0.2">
      <c r="B39" s="453" t="s">
        <v>331</v>
      </c>
      <c r="C39" s="860">
        <v>485718.58324638795</v>
      </c>
      <c r="D39" s="860">
        <v>553109.91182816739</v>
      </c>
      <c r="E39" s="860">
        <v>660591.24702304322</v>
      </c>
      <c r="F39" s="860">
        <v>859549.9385341556</v>
      </c>
      <c r="G39" s="860">
        <v>1021991.6744359026</v>
      </c>
      <c r="H39" s="860">
        <v>1318469.9327290521</v>
      </c>
      <c r="I39" s="773">
        <v>1031234.0405695084</v>
      </c>
      <c r="J39" s="771">
        <v>1041985.4275717272</v>
      </c>
      <c r="K39" s="771">
        <v>1051592.1262486768</v>
      </c>
      <c r="L39" s="771">
        <v>1076373.8753115744</v>
      </c>
      <c r="M39" s="771">
        <v>1095599.2834269085</v>
      </c>
      <c r="N39" s="771">
        <v>1133952.3507130723</v>
      </c>
      <c r="O39" s="771">
        <v>1167539.0598575317</v>
      </c>
      <c r="P39" s="771">
        <v>1190528.9353813664</v>
      </c>
      <c r="Q39" s="771">
        <v>1231697.8059842749</v>
      </c>
      <c r="R39" s="771">
        <v>1274281.6771105062</v>
      </c>
      <c r="S39" s="771">
        <v>1300062.2533387006</v>
      </c>
      <c r="T39" s="772">
        <v>1318469.9327290521</v>
      </c>
      <c r="U39" s="604" t="s">
        <v>1004</v>
      </c>
      <c r="V39" s="829"/>
      <c r="W39" s="829"/>
      <c r="X39" s="829"/>
      <c r="Y39" s="829"/>
      <c r="Z39" s="829"/>
      <c r="AA39" s="829"/>
      <c r="AB39" s="829"/>
      <c r="AC39" s="829"/>
      <c r="AD39" s="829"/>
      <c r="AE39" s="829"/>
      <c r="AF39" s="829"/>
      <c r="AG39" s="829"/>
      <c r="AH39" s="829"/>
    </row>
    <row r="40" spans="2:34" s="364" customFormat="1" ht="24.95" customHeight="1" thickBot="1" x14ac:dyDescent="0.25">
      <c r="B40" s="605"/>
      <c r="C40" s="1064"/>
      <c r="D40" s="1064"/>
      <c r="E40" s="1064"/>
      <c r="F40" s="1064"/>
      <c r="G40" s="1064"/>
      <c r="H40" s="1064"/>
      <c r="I40" s="1065"/>
      <c r="J40" s="1066"/>
      <c r="K40" s="1066"/>
      <c r="L40" s="1066"/>
      <c r="M40" s="1066"/>
      <c r="N40" s="1066"/>
      <c r="O40" s="1066"/>
      <c r="P40" s="1066"/>
      <c r="Q40" s="1066"/>
      <c r="R40" s="1066"/>
      <c r="S40" s="1066"/>
      <c r="T40" s="1067"/>
      <c r="U40" s="1043"/>
      <c r="V40" s="829"/>
      <c r="W40" s="829"/>
      <c r="X40" s="829"/>
      <c r="Y40" s="829"/>
      <c r="Z40" s="829"/>
      <c r="AA40" s="829"/>
      <c r="AB40" s="829"/>
      <c r="AC40" s="829"/>
      <c r="AD40" s="829"/>
      <c r="AE40" s="829"/>
      <c r="AF40" s="829"/>
      <c r="AG40" s="829"/>
      <c r="AH40" s="829"/>
    </row>
    <row r="41" spans="2:34" s="364" customFormat="1" ht="24.95" customHeight="1" thickTop="1" x14ac:dyDescent="0.2">
      <c r="B41" s="621"/>
      <c r="C41" s="1050"/>
      <c r="D41" s="1050"/>
      <c r="E41" s="1050"/>
      <c r="F41" s="1050"/>
      <c r="G41" s="1050"/>
      <c r="H41" s="1050"/>
      <c r="I41" s="1068"/>
      <c r="J41" s="1069"/>
      <c r="K41" s="1069"/>
      <c r="L41" s="1069"/>
      <c r="M41" s="1069"/>
      <c r="N41" s="1069"/>
      <c r="O41" s="1069"/>
      <c r="P41" s="1069"/>
      <c r="Q41" s="1069"/>
      <c r="R41" s="1069"/>
      <c r="S41" s="1069"/>
      <c r="T41" s="1070"/>
      <c r="U41" s="1093"/>
      <c r="V41" s="829"/>
      <c r="W41" s="829"/>
      <c r="X41" s="829"/>
      <c r="Y41" s="829"/>
      <c r="Z41" s="829"/>
      <c r="AA41" s="829"/>
      <c r="AB41" s="829"/>
      <c r="AC41" s="829"/>
      <c r="AD41" s="829"/>
      <c r="AE41" s="829"/>
      <c r="AF41" s="829"/>
      <c r="AG41" s="829"/>
      <c r="AH41" s="829"/>
    </row>
    <row r="42" spans="2:34" s="364" customFormat="1" ht="26.1" customHeight="1" x14ac:dyDescent="0.2">
      <c r="B42" s="454" t="s">
        <v>967</v>
      </c>
      <c r="C42" s="1049"/>
      <c r="D42" s="1049"/>
      <c r="E42" s="1049"/>
      <c r="F42" s="1049"/>
      <c r="G42" s="1049"/>
      <c r="H42" s="1049"/>
      <c r="I42" s="1061"/>
      <c r="J42" s="1062"/>
      <c r="K42" s="1062"/>
      <c r="L42" s="1062"/>
      <c r="M42" s="1062"/>
      <c r="N42" s="1062"/>
      <c r="O42" s="1062"/>
      <c r="P42" s="1062"/>
      <c r="Q42" s="1062"/>
      <c r="R42" s="1062"/>
      <c r="S42" s="1062"/>
      <c r="T42" s="1063"/>
      <c r="U42" s="378" t="s">
        <v>1230</v>
      </c>
      <c r="V42" s="829"/>
      <c r="W42" s="829"/>
      <c r="X42" s="829"/>
      <c r="Y42" s="829"/>
      <c r="Z42" s="829"/>
      <c r="AA42" s="829"/>
      <c r="AB42" s="829"/>
      <c r="AC42" s="829"/>
      <c r="AD42" s="829"/>
      <c r="AE42" s="829"/>
      <c r="AF42" s="829"/>
      <c r="AG42" s="829"/>
      <c r="AH42" s="829"/>
    </row>
    <row r="43" spans="2:34" s="364" customFormat="1" ht="12" customHeight="1" x14ac:dyDescent="0.2">
      <c r="B43" s="605"/>
      <c r="C43" s="1049"/>
      <c r="D43" s="1049"/>
      <c r="E43" s="1049"/>
      <c r="F43" s="1049"/>
      <c r="G43" s="1049"/>
      <c r="H43" s="1049"/>
      <c r="I43" s="1061"/>
      <c r="J43" s="1062"/>
      <c r="K43" s="1062"/>
      <c r="L43" s="1062"/>
      <c r="M43" s="1062"/>
      <c r="N43" s="1062"/>
      <c r="O43" s="1062"/>
      <c r="P43" s="1062"/>
      <c r="Q43" s="1062"/>
      <c r="R43" s="1062"/>
      <c r="S43" s="1062"/>
      <c r="T43" s="1063"/>
      <c r="U43" s="1043"/>
      <c r="V43" s="829"/>
      <c r="W43" s="829"/>
      <c r="X43" s="829"/>
      <c r="Y43" s="829"/>
      <c r="Z43" s="829"/>
      <c r="AA43" s="829"/>
      <c r="AB43" s="829"/>
      <c r="AC43" s="829"/>
      <c r="AD43" s="829"/>
      <c r="AE43" s="829"/>
      <c r="AF43" s="829"/>
      <c r="AG43" s="829"/>
      <c r="AH43" s="829"/>
    </row>
    <row r="44" spans="2:34" s="364" customFormat="1" ht="26.1" customHeight="1" x14ac:dyDescent="0.2">
      <c r="B44" s="454" t="s">
        <v>968</v>
      </c>
      <c r="C44" s="1049"/>
      <c r="D44" s="1049"/>
      <c r="E44" s="1049"/>
      <c r="F44" s="1049"/>
      <c r="G44" s="1049"/>
      <c r="H44" s="1049"/>
      <c r="I44" s="1061"/>
      <c r="J44" s="1062"/>
      <c r="K44" s="1062"/>
      <c r="L44" s="1062"/>
      <c r="M44" s="1062"/>
      <c r="N44" s="1062"/>
      <c r="O44" s="1062"/>
      <c r="P44" s="1062"/>
      <c r="Q44" s="1062"/>
      <c r="R44" s="1062"/>
      <c r="S44" s="1062"/>
      <c r="T44" s="1063"/>
      <c r="U44" s="1092" t="s">
        <v>1005</v>
      </c>
      <c r="V44" s="829"/>
      <c r="W44" s="829"/>
      <c r="X44" s="829"/>
      <c r="Y44" s="829"/>
      <c r="Z44" s="829"/>
      <c r="AA44" s="829"/>
      <c r="AB44" s="829"/>
      <c r="AC44" s="829"/>
      <c r="AD44" s="829"/>
      <c r="AE44" s="829"/>
      <c r="AF44" s="829"/>
      <c r="AG44" s="829"/>
      <c r="AH44" s="829"/>
    </row>
    <row r="45" spans="2:34" s="364" customFormat="1" ht="26.1" customHeight="1" x14ac:dyDescent="0.2">
      <c r="B45" s="605" t="s">
        <v>934</v>
      </c>
      <c r="C45" s="1613">
        <v>2.0452325148039051E-4</v>
      </c>
      <c r="D45" s="1613">
        <v>6.3373775610243787E-5</v>
      </c>
      <c r="E45" s="1613">
        <v>5.6724806026218617E-5</v>
      </c>
      <c r="F45" s="1613">
        <v>1.3683964494324275E-5</v>
      </c>
      <c r="G45" s="1613">
        <v>1.1934671519444927E-5</v>
      </c>
      <c r="H45" s="1613">
        <v>2.0064372105356462E-5</v>
      </c>
      <c r="I45" s="1707">
        <v>1.2021195618362081E-5</v>
      </c>
      <c r="J45" s="1708">
        <v>1.1866810535744106E-5</v>
      </c>
      <c r="K45" s="1708">
        <v>1.1770513330253815E-5</v>
      </c>
      <c r="L45" s="1708">
        <v>1.157866194624278E-5</v>
      </c>
      <c r="M45" s="1708">
        <v>1.1315998483698445E-5</v>
      </c>
      <c r="N45" s="1708">
        <v>1.0917606072437661E-5</v>
      </c>
      <c r="O45" s="1708">
        <v>1.0729350503724123E-5</v>
      </c>
      <c r="P45" s="1708">
        <v>1.0519044130572425E-5</v>
      </c>
      <c r="Q45" s="1708">
        <v>1.3119413415766287E-5</v>
      </c>
      <c r="R45" s="1708">
        <v>1.4701455593774026E-5</v>
      </c>
      <c r="S45" s="1708">
        <v>2.0344143345502881E-5</v>
      </c>
      <c r="T45" s="1709">
        <v>2.0064372105356462E-5</v>
      </c>
      <c r="U45" s="606" t="s">
        <v>937</v>
      </c>
      <c r="V45" s="829"/>
      <c r="W45" s="829"/>
      <c r="X45" s="829"/>
      <c r="Y45" s="829"/>
      <c r="Z45" s="829"/>
      <c r="AA45" s="829"/>
      <c r="AB45" s="829"/>
      <c r="AC45" s="829"/>
      <c r="AD45" s="829"/>
      <c r="AE45" s="829"/>
      <c r="AF45" s="829"/>
      <c r="AG45" s="829"/>
      <c r="AH45" s="829"/>
    </row>
    <row r="46" spans="2:34" s="364" customFormat="1" ht="26.1" customHeight="1" x14ac:dyDescent="0.2">
      <c r="B46" s="605" t="s">
        <v>953</v>
      </c>
      <c r="C46" s="1613">
        <v>1.7696798722982816E-2</v>
      </c>
      <c r="D46" s="1613">
        <v>8.5056538888761569E-3</v>
      </c>
      <c r="E46" s="1613">
        <v>2.6838588363388281E-2</v>
      </c>
      <c r="F46" s="1613">
        <v>3.5525417871905891E-2</v>
      </c>
      <c r="G46" s="1613">
        <v>3.4081173606033542E-2</v>
      </c>
      <c r="H46" s="1613">
        <v>2.8788292204283535E-2</v>
      </c>
      <c r="I46" s="1707">
        <v>2.2722356591497142E-2</v>
      </c>
      <c r="J46" s="1708">
        <v>2.8632035581197327E-2</v>
      </c>
      <c r="K46" s="1708">
        <v>2.6967757703350425E-2</v>
      </c>
      <c r="L46" s="1708">
        <v>2.4970107131102148E-2</v>
      </c>
      <c r="M46" s="1708">
        <v>2.6943279376659912E-2</v>
      </c>
      <c r="N46" s="1708">
        <v>2.7193295080954867E-2</v>
      </c>
      <c r="O46" s="1708">
        <v>2.9176281359958769E-2</v>
      </c>
      <c r="P46" s="1708">
        <v>2.93498606956227E-2</v>
      </c>
      <c r="Q46" s="1708">
        <v>2.9317281442122919E-2</v>
      </c>
      <c r="R46" s="1708">
        <v>2.8530564393917119E-2</v>
      </c>
      <c r="S46" s="1708">
        <v>2.9120459278678009E-2</v>
      </c>
      <c r="T46" s="1709">
        <v>2.8788292204283535E-2</v>
      </c>
      <c r="U46" s="606" t="s">
        <v>1272</v>
      </c>
      <c r="V46" s="829"/>
      <c r="W46" s="829"/>
      <c r="X46" s="829"/>
      <c r="Y46" s="829"/>
      <c r="Z46" s="829"/>
      <c r="AA46" s="829"/>
      <c r="AB46" s="829"/>
      <c r="AC46" s="829"/>
      <c r="AD46" s="829"/>
      <c r="AE46" s="829"/>
      <c r="AF46" s="829"/>
      <c r="AG46" s="829"/>
      <c r="AH46" s="829"/>
    </row>
    <row r="47" spans="2:34" s="364" customFormat="1" ht="26.1" customHeight="1" x14ac:dyDescent="0.2">
      <c r="B47" s="605" t="s">
        <v>954</v>
      </c>
      <c r="C47" s="1613">
        <v>0.89810966473846843</v>
      </c>
      <c r="D47" s="1613">
        <v>0.90809911712905012</v>
      </c>
      <c r="E47" s="1613">
        <v>0.89626150923191761</v>
      </c>
      <c r="F47" s="1613">
        <v>0.87637274967703938</v>
      </c>
      <c r="G47" s="1613">
        <v>0.87770411665529313</v>
      </c>
      <c r="H47" s="1613">
        <v>0.87818319833176006</v>
      </c>
      <c r="I47" s="1707">
        <v>0.88235364021974394</v>
      </c>
      <c r="J47" s="1708">
        <v>0.88071296173738178</v>
      </c>
      <c r="K47" s="1708">
        <v>0.88472835751327383</v>
      </c>
      <c r="L47" s="1708">
        <v>0.87474552331978273</v>
      </c>
      <c r="M47" s="1708">
        <v>0.88950179301427701</v>
      </c>
      <c r="N47" s="1708">
        <v>0.89011977308535484</v>
      </c>
      <c r="O47" s="1708">
        <v>0.88610316843435255</v>
      </c>
      <c r="P47" s="1708">
        <v>0.88204035280142568</v>
      </c>
      <c r="Q47" s="1708">
        <v>0.88251836252773441</v>
      </c>
      <c r="R47" s="1708">
        <v>0.87656499188684889</v>
      </c>
      <c r="S47" s="1708">
        <v>0.87339774684401694</v>
      </c>
      <c r="T47" s="1709">
        <v>0.87818319833176006</v>
      </c>
      <c r="U47" s="606" t="s">
        <v>295</v>
      </c>
      <c r="V47" s="829"/>
      <c r="W47" s="829"/>
      <c r="X47" s="829"/>
      <c r="Y47" s="829"/>
      <c r="Z47" s="829"/>
      <c r="AA47" s="829"/>
      <c r="AB47" s="829"/>
      <c r="AC47" s="829"/>
      <c r="AD47" s="829"/>
      <c r="AE47" s="829"/>
      <c r="AF47" s="829"/>
      <c r="AG47" s="829"/>
      <c r="AH47" s="829"/>
    </row>
    <row r="48" spans="2:34" s="364" customFormat="1" ht="26.1" customHeight="1" x14ac:dyDescent="0.2">
      <c r="B48" s="605" t="s">
        <v>960</v>
      </c>
      <c r="C48" s="1613">
        <v>3.1764543643750177E-2</v>
      </c>
      <c r="D48" s="1613">
        <v>2.9302187734722058E-2</v>
      </c>
      <c r="E48" s="1613">
        <v>3.239766416940569E-2</v>
      </c>
      <c r="F48" s="1613">
        <v>4.6748265613688667E-2</v>
      </c>
      <c r="G48" s="1613">
        <v>4.7288332080606933E-2</v>
      </c>
      <c r="H48" s="1613">
        <v>5.368681825208782E-2</v>
      </c>
      <c r="I48" s="1707">
        <v>4.4995819508994492E-2</v>
      </c>
      <c r="J48" s="1708">
        <v>4.4231121765326696E-2</v>
      </c>
      <c r="K48" s="1708">
        <v>4.3520275115031835E-2</v>
      </c>
      <c r="L48" s="1708">
        <v>5.3560800243916323E-2</v>
      </c>
      <c r="M48" s="1708">
        <v>4.0344294458158146E-2</v>
      </c>
      <c r="N48" s="1708">
        <v>3.7535586316081615E-2</v>
      </c>
      <c r="O48" s="1708">
        <v>4.2966400991590839E-2</v>
      </c>
      <c r="P48" s="1708">
        <v>4.3926106724379133E-2</v>
      </c>
      <c r="Q48" s="1708">
        <v>4.5111761644859596E-2</v>
      </c>
      <c r="R48" s="1708">
        <v>5.2831748808899057E-2</v>
      </c>
      <c r="S48" s="1708">
        <v>5.339595278511635E-2</v>
      </c>
      <c r="T48" s="1709">
        <v>5.368681825208782E-2</v>
      </c>
      <c r="U48" s="606" t="s">
        <v>1285</v>
      </c>
      <c r="V48" s="829"/>
      <c r="W48" s="829"/>
      <c r="X48" s="829"/>
      <c r="Y48" s="829"/>
      <c r="Z48" s="829"/>
      <c r="AA48" s="829"/>
      <c r="AB48" s="829"/>
      <c r="AC48" s="829"/>
      <c r="AD48" s="829"/>
      <c r="AE48" s="829"/>
      <c r="AF48" s="829"/>
      <c r="AG48" s="829"/>
      <c r="AH48" s="829"/>
    </row>
    <row r="49" spans="2:34" s="364" customFormat="1" ht="26.1" customHeight="1" x14ac:dyDescent="0.2">
      <c r="B49" s="605" t="s">
        <v>935</v>
      </c>
      <c r="C49" s="1613">
        <v>5.2224469643318304E-2</v>
      </c>
      <c r="D49" s="1613">
        <v>5.4029667471741372E-2</v>
      </c>
      <c r="E49" s="1613">
        <v>4.4445513429262284E-2</v>
      </c>
      <c r="F49" s="1613">
        <v>4.1339882872871603E-2</v>
      </c>
      <c r="G49" s="1613">
        <v>4.0914442986546923E-2</v>
      </c>
      <c r="H49" s="1613">
        <v>3.932162683976323E-2</v>
      </c>
      <c r="I49" s="1707">
        <v>4.9916162484146057E-2</v>
      </c>
      <c r="J49" s="1708">
        <v>4.6412014105558425E-2</v>
      </c>
      <c r="K49" s="1708">
        <v>4.4771839155013773E-2</v>
      </c>
      <c r="L49" s="1708">
        <v>4.6711990643252578E-2</v>
      </c>
      <c r="M49" s="1708">
        <v>4.3199317152421243E-2</v>
      </c>
      <c r="N49" s="1708">
        <v>4.5140427911536107E-2</v>
      </c>
      <c r="O49" s="1708">
        <v>4.1743419863594144E-2</v>
      </c>
      <c r="P49" s="1708">
        <v>4.4673160734442066E-2</v>
      </c>
      <c r="Q49" s="1708">
        <v>4.3039474971867261E-2</v>
      </c>
      <c r="R49" s="1708">
        <v>4.2057993454741108E-2</v>
      </c>
      <c r="S49" s="1708">
        <v>4.4065496948843284E-2</v>
      </c>
      <c r="T49" s="1709">
        <v>3.932162683976323E-2</v>
      </c>
      <c r="U49" s="606" t="s">
        <v>1228</v>
      </c>
      <c r="V49" s="829"/>
      <c r="W49" s="829"/>
      <c r="X49" s="829"/>
      <c r="Y49" s="829"/>
      <c r="Z49" s="829"/>
      <c r="AA49" s="829"/>
      <c r="AB49" s="829"/>
      <c r="AC49" s="829"/>
      <c r="AD49" s="829"/>
      <c r="AE49" s="829"/>
      <c r="AF49" s="829"/>
      <c r="AG49" s="829"/>
      <c r="AH49" s="829"/>
    </row>
    <row r="50" spans="2:34" s="364" customFormat="1" ht="26.1" customHeight="1" x14ac:dyDescent="0.2">
      <c r="B50" s="453" t="s">
        <v>331</v>
      </c>
      <c r="C50" s="1072">
        <v>1.0000000000000002</v>
      </c>
      <c r="D50" s="1072">
        <v>1</v>
      </c>
      <c r="E50" s="1072">
        <v>1</v>
      </c>
      <c r="F50" s="1072">
        <v>0.99999999999999989</v>
      </c>
      <c r="G50" s="1072">
        <v>0.99999999999999989</v>
      </c>
      <c r="H50" s="1072">
        <v>1</v>
      </c>
      <c r="I50" s="1710">
        <v>1</v>
      </c>
      <c r="J50" s="1711">
        <v>1</v>
      </c>
      <c r="K50" s="1711">
        <v>1.0000000000000002</v>
      </c>
      <c r="L50" s="1711">
        <v>1</v>
      </c>
      <c r="M50" s="1711">
        <v>1</v>
      </c>
      <c r="N50" s="1711">
        <v>1</v>
      </c>
      <c r="O50" s="1711">
        <v>1</v>
      </c>
      <c r="P50" s="1711">
        <v>1.0000000000000002</v>
      </c>
      <c r="Q50" s="1711">
        <v>1</v>
      </c>
      <c r="R50" s="1711">
        <v>1</v>
      </c>
      <c r="S50" s="1711">
        <v>1</v>
      </c>
      <c r="T50" s="1712">
        <v>1</v>
      </c>
      <c r="U50" s="604" t="s">
        <v>1004</v>
      </c>
      <c r="V50" s="829"/>
      <c r="W50" s="829"/>
      <c r="X50" s="829"/>
      <c r="Y50" s="829"/>
      <c r="Z50" s="829"/>
      <c r="AA50" s="829"/>
      <c r="AB50" s="829"/>
      <c r="AC50" s="829"/>
      <c r="AD50" s="829"/>
      <c r="AE50" s="829"/>
      <c r="AF50" s="829"/>
      <c r="AG50" s="829"/>
      <c r="AH50" s="829"/>
    </row>
    <row r="51" spans="2:34" s="364" customFormat="1" ht="12" customHeight="1" x14ac:dyDescent="0.2">
      <c r="B51" s="605"/>
      <c r="C51" s="1071"/>
      <c r="D51" s="1071"/>
      <c r="E51" s="1071"/>
      <c r="F51" s="1071"/>
      <c r="G51" s="1071"/>
      <c r="H51" s="1071"/>
      <c r="I51" s="1713"/>
      <c r="J51" s="1714"/>
      <c r="K51" s="1714"/>
      <c r="L51" s="1714"/>
      <c r="M51" s="1714"/>
      <c r="N51" s="1714"/>
      <c r="O51" s="1714"/>
      <c r="P51" s="1714"/>
      <c r="Q51" s="1714"/>
      <c r="R51" s="1714"/>
      <c r="S51" s="1714"/>
      <c r="T51" s="1715"/>
      <c r="U51" s="1043"/>
      <c r="V51" s="829"/>
      <c r="W51" s="829"/>
      <c r="X51" s="829"/>
      <c r="Y51" s="829"/>
      <c r="Z51" s="829"/>
      <c r="AA51" s="829"/>
      <c r="AB51" s="829"/>
      <c r="AC51" s="829"/>
      <c r="AD51" s="829"/>
      <c r="AE51" s="829"/>
      <c r="AF51" s="829"/>
      <c r="AG51" s="829"/>
      <c r="AH51" s="829"/>
    </row>
    <row r="52" spans="2:34" s="364" customFormat="1" ht="26.1" customHeight="1" x14ac:dyDescent="0.2">
      <c r="B52" s="454" t="s">
        <v>969</v>
      </c>
      <c r="C52" s="1071"/>
      <c r="D52" s="1071"/>
      <c r="E52" s="1071"/>
      <c r="F52" s="1071"/>
      <c r="G52" s="1071"/>
      <c r="H52" s="1071"/>
      <c r="I52" s="1713"/>
      <c r="J52" s="1714"/>
      <c r="K52" s="1714"/>
      <c r="L52" s="1714"/>
      <c r="M52" s="1714"/>
      <c r="N52" s="1714"/>
      <c r="O52" s="1714"/>
      <c r="P52" s="1714"/>
      <c r="Q52" s="1714"/>
      <c r="R52" s="1714"/>
      <c r="S52" s="1714"/>
      <c r="T52" s="1715"/>
      <c r="U52" s="1092" t="s">
        <v>1006</v>
      </c>
      <c r="V52" s="829"/>
      <c r="W52" s="829"/>
      <c r="X52" s="829"/>
      <c r="Y52" s="829"/>
      <c r="Z52" s="829"/>
      <c r="AA52" s="829"/>
      <c r="AB52" s="829"/>
      <c r="AC52" s="829"/>
      <c r="AD52" s="829"/>
      <c r="AE52" s="829"/>
      <c r="AF52" s="829"/>
      <c r="AG52" s="829"/>
      <c r="AH52" s="829"/>
    </row>
    <row r="53" spans="2:34" s="364" customFormat="1" ht="26.1" customHeight="1" x14ac:dyDescent="0.2">
      <c r="B53" s="605" t="s">
        <v>964</v>
      </c>
      <c r="C53" s="1071">
        <v>0.51080304291385581</v>
      </c>
      <c r="D53" s="1071">
        <v>0.52828669970573794</v>
      </c>
      <c r="E53" s="1071">
        <v>0.41814727405742314</v>
      </c>
      <c r="F53" s="1071">
        <v>0.38125228835949071</v>
      </c>
      <c r="G53" s="1071">
        <v>0.55471456477892367</v>
      </c>
      <c r="H53" s="1071">
        <v>0.62374889425457036</v>
      </c>
      <c r="I53" s="1713">
        <v>0.5552466107089844</v>
      </c>
      <c r="J53" s="1714">
        <v>0.56296599168732064</v>
      </c>
      <c r="K53" s="1714">
        <v>0.56549377057829275</v>
      </c>
      <c r="L53" s="1714">
        <v>0.57920576371027022</v>
      </c>
      <c r="M53" s="1714">
        <v>0.59306970869768316</v>
      </c>
      <c r="N53" s="1714">
        <v>0.59972652491591349</v>
      </c>
      <c r="O53" s="1714">
        <v>0.60311576654104071</v>
      </c>
      <c r="P53" s="1714">
        <v>0.61045421330320138</v>
      </c>
      <c r="Q53" s="1714">
        <v>0.61533231224097806</v>
      </c>
      <c r="R53" s="1714">
        <v>0.61631736843455054</v>
      </c>
      <c r="S53" s="1714">
        <v>0.61728858623932348</v>
      </c>
      <c r="T53" s="1715">
        <v>0.62374889425457036</v>
      </c>
      <c r="U53" s="1043" t="s">
        <v>1008</v>
      </c>
      <c r="V53" s="829"/>
      <c r="W53" s="829"/>
      <c r="X53" s="829"/>
      <c r="Y53" s="829"/>
      <c r="Z53" s="829"/>
      <c r="AA53" s="829"/>
      <c r="AB53" s="829"/>
      <c r="AC53" s="829"/>
      <c r="AD53" s="829"/>
      <c r="AE53" s="829"/>
      <c r="AF53" s="829"/>
      <c r="AG53" s="829"/>
      <c r="AH53" s="829"/>
    </row>
    <row r="54" spans="2:34" s="364" customFormat="1" ht="26.1" customHeight="1" x14ac:dyDescent="0.2">
      <c r="B54" s="605" t="s">
        <v>965</v>
      </c>
      <c r="C54" s="1071">
        <v>0.48919695708614414</v>
      </c>
      <c r="D54" s="1071">
        <v>0.47171330029426212</v>
      </c>
      <c r="E54" s="1071">
        <v>0.58185272594257686</v>
      </c>
      <c r="F54" s="1071">
        <v>0.61874771164050935</v>
      </c>
      <c r="G54" s="1071">
        <v>0.44528543522107633</v>
      </c>
      <c r="H54" s="1071">
        <v>0.37625110574542964</v>
      </c>
      <c r="I54" s="1713">
        <v>0.4447533892910156</v>
      </c>
      <c r="J54" s="1714">
        <v>0.43703400831267941</v>
      </c>
      <c r="K54" s="1714">
        <v>0.43450622942170725</v>
      </c>
      <c r="L54" s="1714">
        <v>0.42079423628972978</v>
      </c>
      <c r="M54" s="1714">
        <v>0.40693029130231678</v>
      </c>
      <c r="N54" s="1714">
        <v>0.40027347508408651</v>
      </c>
      <c r="O54" s="1714">
        <v>0.39688423345895929</v>
      </c>
      <c r="P54" s="1714">
        <v>0.38954578669679868</v>
      </c>
      <c r="Q54" s="1714">
        <v>0.38466768775902199</v>
      </c>
      <c r="R54" s="1714">
        <v>0.38368263156544935</v>
      </c>
      <c r="S54" s="1714">
        <v>0.38271141376067641</v>
      </c>
      <c r="T54" s="1715">
        <v>0.37625110574542964</v>
      </c>
      <c r="U54" s="1043" t="s">
        <v>1007</v>
      </c>
      <c r="V54" s="829"/>
      <c r="W54" s="829"/>
      <c r="X54" s="829"/>
      <c r="Y54" s="829"/>
      <c r="Z54" s="829"/>
      <c r="AA54" s="829"/>
      <c r="AB54" s="829"/>
      <c r="AC54" s="829"/>
      <c r="AD54" s="829"/>
      <c r="AE54" s="829"/>
      <c r="AF54" s="829"/>
      <c r="AG54" s="829"/>
      <c r="AH54" s="829"/>
    </row>
    <row r="55" spans="2:34" s="364" customFormat="1" ht="26.1" customHeight="1" x14ac:dyDescent="0.2">
      <c r="B55" s="453" t="s">
        <v>331</v>
      </c>
      <c r="C55" s="1072">
        <v>1</v>
      </c>
      <c r="D55" s="1072">
        <v>1</v>
      </c>
      <c r="E55" s="1072">
        <v>1</v>
      </c>
      <c r="F55" s="1072">
        <v>1</v>
      </c>
      <c r="G55" s="1072">
        <v>1</v>
      </c>
      <c r="H55" s="1072">
        <v>1</v>
      </c>
      <c r="I55" s="1710">
        <v>1</v>
      </c>
      <c r="J55" s="1711">
        <v>1</v>
      </c>
      <c r="K55" s="1711">
        <v>1</v>
      </c>
      <c r="L55" s="1711">
        <v>1</v>
      </c>
      <c r="M55" s="1711">
        <v>1</v>
      </c>
      <c r="N55" s="1711">
        <v>1</v>
      </c>
      <c r="O55" s="1711">
        <v>1</v>
      </c>
      <c r="P55" s="1711">
        <v>1</v>
      </c>
      <c r="Q55" s="1711">
        <v>1</v>
      </c>
      <c r="R55" s="1711">
        <v>0.99999999999999989</v>
      </c>
      <c r="S55" s="1711">
        <v>0.99999999999999989</v>
      </c>
      <c r="T55" s="1712">
        <v>1</v>
      </c>
      <c r="U55" s="604" t="s">
        <v>1004</v>
      </c>
      <c r="V55" s="829"/>
      <c r="W55" s="829"/>
      <c r="X55" s="829"/>
      <c r="Y55" s="829"/>
      <c r="Z55" s="829"/>
      <c r="AA55" s="829"/>
      <c r="AB55" s="829"/>
      <c r="AC55" s="829"/>
      <c r="AD55" s="829"/>
      <c r="AE55" s="829"/>
      <c r="AF55" s="829"/>
      <c r="AG55" s="829"/>
      <c r="AH55" s="829"/>
    </row>
    <row r="56" spans="2:34" s="364" customFormat="1" ht="12" customHeight="1" x14ac:dyDescent="0.2">
      <c r="B56" s="605"/>
      <c r="C56" s="1071"/>
      <c r="D56" s="1071"/>
      <c r="E56" s="1071"/>
      <c r="F56" s="1071"/>
      <c r="G56" s="1071"/>
      <c r="H56" s="1071"/>
      <c r="I56" s="1713"/>
      <c r="J56" s="1714"/>
      <c r="K56" s="1714"/>
      <c r="L56" s="1714"/>
      <c r="M56" s="1714"/>
      <c r="N56" s="1714"/>
      <c r="O56" s="1714"/>
      <c r="P56" s="1714"/>
      <c r="Q56" s="1714"/>
      <c r="R56" s="1714"/>
      <c r="S56" s="1714"/>
      <c r="T56" s="1715"/>
      <c r="U56" s="606"/>
      <c r="V56" s="829"/>
      <c r="W56" s="829"/>
      <c r="X56" s="829"/>
      <c r="Y56" s="829"/>
      <c r="Z56" s="829"/>
      <c r="AA56" s="829"/>
      <c r="AB56" s="829"/>
      <c r="AC56" s="829"/>
      <c r="AD56" s="829"/>
      <c r="AE56" s="829"/>
      <c r="AF56" s="829"/>
      <c r="AG56" s="829"/>
      <c r="AH56" s="829"/>
    </row>
    <row r="57" spans="2:34" s="364" customFormat="1" ht="26.1" customHeight="1" x14ac:dyDescent="0.2">
      <c r="B57" s="454" t="s">
        <v>970</v>
      </c>
      <c r="C57" s="1071"/>
      <c r="D57" s="1071"/>
      <c r="E57" s="1071"/>
      <c r="F57" s="1071"/>
      <c r="G57" s="1071"/>
      <c r="H57" s="1071"/>
      <c r="I57" s="1713"/>
      <c r="J57" s="1714"/>
      <c r="K57" s="1714"/>
      <c r="L57" s="1714"/>
      <c r="M57" s="1714"/>
      <c r="N57" s="1714"/>
      <c r="O57" s="1714"/>
      <c r="P57" s="1714"/>
      <c r="Q57" s="1714"/>
      <c r="R57" s="1714"/>
      <c r="S57" s="1714"/>
      <c r="T57" s="1715"/>
      <c r="U57" s="1092" t="s">
        <v>1054</v>
      </c>
      <c r="V57" s="829"/>
      <c r="W57" s="829"/>
      <c r="X57" s="829"/>
      <c r="Y57" s="829"/>
      <c r="Z57" s="829"/>
      <c r="AA57" s="829"/>
      <c r="AB57" s="829"/>
      <c r="AC57" s="829"/>
      <c r="AD57" s="829"/>
      <c r="AE57" s="829"/>
      <c r="AF57" s="829"/>
      <c r="AG57" s="829"/>
      <c r="AH57" s="829"/>
    </row>
    <row r="58" spans="2:34" s="364" customFormat="1" ht="26.1" customHeight="1" x14ac:dyDescent="0.2">
      <c r="B58" s="605" t="s">
        <v>971</v>
      </c>
      <c r="C58" s="1071">
        <v>0.45980470460985551</v>
      </c>
      <c r="D58" s="1071">
        <v>0.50510710369140377</v>
      </c>
      <c r="E58" s="1071">
        <v>0.52148144807522057</v>
      </c>
      <c r="F58" s="1071">
        <v>0.5440841360600539</v>
      </c>
      <c r="G58" s="1071">
        <v>0.51362127097799581</v>
      </c>
      <c r="H58" s="1071">
        <v>0.52399819234148393</v>
      </c>
      <c r="I58" s="1713">
        <v>0.50483690100134448</v>
      </c>
      <c r="J58" s="1714">
        <v>0.50496796811840716</v>
      </c>
      <c r="K58" s="1714">
        <v>0.50070194518602462</v>
      </c>
      <c r="L58" s="1714">
        <v>0.50381991501560086</v>
      </c>
      <c r="M58" s="1714">
        <v>0.50143158006678135</v>
      </c>
      <c r="N58" s="1714">
        <v>0.50458357542833565</v>
      </c>
      <c r="O58" s="1714">
        <v>0.50451049071174281</v>
      </c>
      <c r="P58" s="1714">
        <v>0.50495519286673696</v>
      </c>
      <c r="Q58" s="1714">
        <v>0.51402501429847314</v>
      </c>
      <c r="R58" s="1714">
        <v>0.51887018935731832</v>
      </c>
      <c r="S58" s="1714">
        <v>0.52508175918088151</v>
      </c>
      <c r="T58" s="1715">
        <v>0.52399819234148393</v>
      </c>
      <c r="U58" s="606" t="s">
        <v>788</v>
      </c>
      <c r="V58" s="829"/>
      <c r="W58" s="829"/>
      <c r="X58" s="829"/>
      <c r="Y58" s="829"/>
      <c r="Z58" s="829"/>
      <c r="AA58" s="829"/>
      <c r="AB58" s="829"/>
      <c r="AC58" s="829"/>
      <c r="AD58" s="829"/>
      <c r="AE58" s="829"/>
      <c r="AF58" s="829"/>
      <c r="AG58" s="829"/>
      <c r="AH58" s="829"/>
    </row>
    <row r="59" spans="2:34" s="364" customFormat="1" ht="26.1" customHeight="1" x14ac:dyDescent="0.2">
      <c r="B59" s="605" t="s">
        <v>972</v>
      </c>
      <c r="C59" s="1071">
        <v>0.47829103601817691</v>
      </c>
      <c r="D59" s="1071">
        <v>0.41911127709594542</v>
      </c>
      <c r="E59" s="1071">
        <v>0.41796336060570999</v>
      </c>
      <c r="F59" s="1071">
        <v>0.39998274922325688</v>
      </c>
      <c r="G59" s="1071">
        <v>0.40996973276502291</v>
      </c>
      <c r="H59" s="1071">
        <v>0.3697552190695132</v>
      </c>
      <c r="I59" s="1713">
        <v>0.4167931343745731</v>
      </c>
      <c r="J59" s="1714">
        <v>0.41452303960672687</v>
      </c>
      <c r="K59" s="1714">
        <v>0.41887287933158107</v>
      </c>
      <c r="L59" s="1714">
        <v>0.41531137100208299</v>
      </c>
      <c r="M59" s="1714">
        <v>0.4093948466422539</v>
      </c>
      <c r="N59" s="1714">
        <v>0.4069552025915486</v>
      </c>
      <c r="O59" s="1714">
        <v>0.40324204228058697</v>
      </c>
      <c r="P59" s="1714">
        <v>0.40137717227581099</v>
      </c>
      <c r="Q59" s="1714">
        <v>0.38962061543300242</v>
      </c>
      <c r="R59" s="1714">
        <v>0.38092280623488406</v>
      </c>
      <c r="S59" s="1714">
        <v>0.3731993830478525</v>
      </c>
      <c r="T59" s="1715">
        <v>0.3697552190695132</v>
      </c>
      <c r="U59" s="606" t="s">
        <v>825</v>
      </c>
      <c r="V59" s="829"/>
      <c r="W59" s="829"/>
      <c r="X59" s="829"/>
      <c r="Y59" s="829"/>
      <c r="Z59" s="829"/>
      <c r="AA59" s="829"/>
      <c r="AB59" s="829"/>
      <c r="AC59" s="829"/>
      <c r="AD59" s="829"/>
      <c r="AE59" s="829"/>
      <c r="AF59" s="829"/>
      <c r="AG59" s="829"/>
      <c r="AH59" s="829"/>
    </row>
    <row r="60" spans="2:34" s="364" customFormat="1" ht="26.1" customHeight="1" x14ac:dyDescent="0.2">
      <c r="B60" s="605" t="s">
        <v>973</v>
      </c>
      <c r="C60" s="1071">
        <v>6.190425937196755E-2</v>
      </c>
      <c r="D60" s="1071">
        <v>7.5781619212650697E-2</v>
      </c>
      <c r="E60" s="1071">
        <v>6.0555191319069418E-2</v>
      </c>
      <c r="F60" s="1071">
        <v>5.593311471668911E-2</v>
      </c>
      <c r="G60" s="1071">
        <v>7.6408996256981235E-2</v>
      </c>
      <c r="H60" s="1071">
        <v>0.1062465885890029</v>
      </c>
      <c r="I60" s="1713">
        <v>7.8369964624082439E-2</v>
      </c>
      <c r="J60" s="1714">
        <v>8.0508992274865868E-2</v>
      </c>
      <c r="K60" s="1714">
        <v>8.0425175482394293E-2</v>
      </c>
      <c r="L60" s="1714">
        <v>8.0868713982316209E-2</v>
      </c>
      <c r="M60" s="1714">
        <v>8.9173573290964842E-2</v>
      </c>
      <c r="N60" s="1714">
        <v>8.8461221980115676E-2</v>
      </c>
      <c r="O60" s="1714">
        <v>9.2247467007670364E-2</v>
      </c>
      <c r="P60" s="1714">
        <v>9.3667634857452192E-2</v>
      </c>
      <c r="Q60" s="1714">
        <v>9.6354370268524434E-2</v>
      </c>
      <c r="R60" s="1714">
        <v>0.10020700440779745</v>
      </c>
      <c r="S60" s="1714">
        <v>0.10171885777126599</v>
      </c>
      <c r="T60" s="1715">
        <v>0.1062465885890029</v>
      </c>
      <c r="U60" s="606" t="s">
        <v>826</v>
      </c>
      <c r="V60" s="829"/>
      <c r="W60" s="829"/>
      <c r="X60" s="829"/>
      <c r="Y60" s="829"/>
      <c r="Z60" s="829"/>
      <c r="AA60" s="829"/>
      <c r="AB60" s="829"/>
      <c r="AC60" s="829"/>
      <c r="AD60" s="829"/>
      <c r="AE60" s="829"/>
      <c r="AF60" s="829"/>
      <c r="AG60" s="829"/>
      <c r="AH60" s="829"/>
    </row>
    <row r="61" spans="2:34" s="364" customFormat="1" ht="26.1" customHeight="1" x14ac:dyDescent="0.2">
      <c r="B61" s="453" t="s">
        <v>331</v>
      </c>
      <c r="C61" s="1072">
        <v>0.99999999999999989</v>
      </c>
      <c r="D61" s="1072">
        <v>0.99999999999999989</v>
      </c>
      <c r="E61" s="1072">
        <v>1</v>
      </c>
      <c r="F61" s="1072">
        <v>0.99999999999999989</v>
      </c>
      <c r="G61" s="1072">
        <v>1</v>
      </c>
      <c r="H61" s="1072">
        <v>1</v>
      </c>
      <c r="I61" s="1710">
        <v>1</v>
      </c>
      <c r="J61" s="1711">
        <v>0.99999999999999989</v>
      </c>
      <c r="K61" s="1711">
        <v>0.99999999999999989</v>
      </c>
      <c r="L61" s="1711">
        <v>1</v>
      </c>
      <c r="M61" s="1711">
        <v>1</v>
      </c>
      <c r="N61" s="1711">
        <v>0.99999999999999989</v>
      </c>
      <c r="O61" s="1711">
        <v>1</v>
      </c>
      <c r="P61" s="1711">
        <v>1</v>
      </c>
      <c r="Q61" s="1711">
        <v>1</v>
      </c>
      <c r="R61" s="1711">
        <v>0.99999999999999978</v>
      </c>
      <c r="S61" s="1711">
        <v>1</v>
      </c>
      <c r="T61" s="1712">
        <v>1</v>
      </c>
      <c r="U61" s="604" t="s">
        <v>1004</v>
      </c>
      <c r="V61" s="829"/>
      <c r="W61" s="829"/>
      <c r="X61" s="829"/>
      <c r="Y61" s="829"/>
      <c r="Z61" s="829"/>
      <c r="AA61" s="829"/>
      <c r="AB61" s="829"/>
      <c r="AC61" s="829"/>
      <c r="AD61" s="829"/>
      <c r="AE61" s="829"/>
      <c r="AF61" s="829"/>
      <c r="AG61" s="829"/>
      <c r="AH61" s="829"/>
    </row>
    <row r="62" spans="2:34" s="364" customFormat="1" ht="12" customHeight="1" x14ac:dyDescent="0.2">
      <c r="B62" s="1091"/>
      <c r="C62" s="1074"/>
      <c r="D62" s="1074"/>
      <c r="E62" s="1074"/>
      <c r="F62" s="1074"/>
      <c r="G62" s="1074"/>
      <c r="H62" s="1074"/>
      <c r="I62" s="1077"/>
      <c r="J62" s="1075"/>
      <c r="K62" s="1075"/>
      <c r="L62" s="1075"/>
      <c r="M62" s="1075"/>
      <c r="N62" s="1075"/>
      <c r="O62" s="1075"/>
      <c r="P62" s="1075"/>
      <c r="Q62" s="1075"/>
      <c r="R62" s="1075"/>
      <c r="S62" s="1075"/>
      <c r="T62" s="1076"/>
      <c r="U62" s="1095"/>
      <c r="V62" s="829"/>
      <c r="W62" s="829"/>
      <c r="X62" s="829"/>
      <c r="Y62" s="829"/>
      <c r="Z62" s="829"/>
      <c r="AA62" s="829"/>
      <c r="AB62" s="829"/>
      <c r="AC62" s="829"/>
      <c r="AD62" s="829"/>
      <c r="AE62" s="829"/>
      <c r="AF62" s="829"/>
      <c r="AG62" s="829"/>
      <c r="AH62" s="829"/>
    </row>
    <row r="63" spans="2:34" s="364" customFormat="1" ht="26.1" customHeight="1" x14ac:dyDescent="0.2">
      <c r="B63" s="453" t="s">
        <v>976</v>
      </c>
      <c r="C63" s="1078">
        <v>0.26972358877888225</v>
      </c>
      <c r="D63" s="1078">
        <v>0.13874562536058899</v>
      </c>
      <c r="E63" s="1078">
        <v>0.19432183892641341</v>
      </c>
      <c r="F63" s="1078">
        <v>0.30118275470303368</v>
      </c>
      <c r="G63" s="1078">
        <v>0.1889846402394828</v>
      </c>
      <c r="H63" s="1078">
        <v>0.29009850638635903</v>
      </c>
      <c r="I63" s="1716">
        <v>9.0434847609763835E-3</v>
      </c>
      <c r="J63" s="1717">
        <v>1.0425748743011942E-2</v>
      </c>
      <c r="K63" s="1717">
        <v>9.2196094328664824E-3</v>
      </c>
      <c r="L63" s="1717">
        <v>2.3565932498278652E-2</v>
      </c>
      <c r="M63" s="1717">
        <v>1.7861273444386594E-2</v>
      </c>
      <c r="N63" s="1717">
        <v>3.5006473503888857E-2</v>
      </c>
      <c r="O63" s="1717">
        <v>2.961915385892433E-2</v>
      </c>
      <c r="P63" s="1717">
        <v>1.9690883426752404E-2</v>
      </c>
      <c r="Q63" s="1717">
        <v>3.4580319200491205E-2</v>
      </c>
      <c r="R63" s="1717">
        <v>3.4573310855418482E-2</v>
      </c>
      <c r="S63" s="1717">
        <v>2.0231457998088009E-2</v>
      </c>
      <c r="T63" s="1718">
        <v>1.4159075338952887E-2</v>
      </c>
      <c r="U63" s="604" t="s">
        <v>1009</v>
      </c>
      <c r="V63" s="829"/>
      <c r="W63" s="829"/>
      <c r="X63" s="829"/>
      <c r="Y63" s="829"/>
      <c r="Z63" s="829"/>
      <c r="AA63" s="829"/>
      <c r="AB63" s="829"/>
      <c r="AC63" s="829"/>
      <c r="AD63" s="829"/>
      <c r="AE63" s="829"/>
      <c r="AF63" s="829"/>
      <c r="AG63" s="829"/>
      <c r="AH63" s="829"/>
    </row>
    <row r="64" spans="2:34" s="359" customFormat="1" ht="24.95" customHeight="1" thickBot="1" x14ac:dyDescent="0.25">
      <c r="B64" s="578"/>
      <c r="C64" s="1079"/>
      <c r="D64" s="1079"/>
      <c r="E64" s="1079"/>
      <c r="F64" s="1083"/>
      <c r="G64" s="1083"/>
      <c r="H64" s="1083"/>
      <c r="I64" s="1080"/>
      <c r="J64" s="1081"/>
      <c r="K64" s="1081"/>
      <c r="L64" s="1081"/>
      <c r="M64" s="1081"/>
      <c r="N64" s="1081"/>
      <c r="O64" s="1081"/>
      <c r="P64" s="1081"/>
      <c r="Q64" s="1081"/>
      <c r="R64" s="1081"/>
      <c r="S64" s="1081"/>
      <c r="T64" s="1082"/>
      <c r="U64" s="916"/>
      <c r="V64" s="829"/>
      <c r="W64" s="829"/>
      <c r="X64" s="829"/>
      <c r="Y64" s="829"/>
      <c r="Z64" s="829"/>
      <c r="AA64" s="829"/>
      <c r="AB64" s="829"/>
      <c r="AC64" s="829"/>
      <c r="AD64" s="829"/>
      <c r="AE64" s="829"/>
      <c r="AF64" s="829"/>
      <c r="AG64" s="829"/>
      <c r="AH64" s="829"/>
    </row>
    <row r="65" spans="2:33" s="1084" customFormat="1" ht="24.95" customHeight="1" thickTop="1" x14ac:dyDescent="0.2">
      <c r="C65" s="1085"/>
      <c r="D65" s="1085"/>
      <c r="E65" s="1085"/>
      <c r="F65" s="1085"/>
      <c r="G65" s="1085"/>
      <c r="H65" s="1085"/>
      <c r="I65" s="1085"/>
      <c r="J65" s="1085"/>
      <c r="K65" s="1085"/>
      <c r="L65" s="1085"/>
      <c r="M65" s="1085"/>
      <c r="N65" s="1085"/>
      <c r="O65" s="1085"/>
      <c r="P65" s="1085"/>
      <c r="Q65" s="1085"/>
      <c r="R65" s="1085"/>
      <c r="S65" s="1085"/>
      <c r="T65" s="1085"/>
      <c r="V65" s="829"/>
      <c r="W65" s="829"/>
      <c r="X65" s="829"/>
      <c r="Y65" s="829"/>
      <c r="Z65" s="829"/>
      <c r="AA65" s="829"/>
      <c r="AB65" s="829"/>
      <c r="AC65" s="829"/>
      <c r="AD65" s="829"/>
      <c r="AE65" s="829"/>
      <c r="AF65" s="829"/>
      <c r="AG65" s="829"/>
    </row>
    <row r="66" spans="2:33" s="416" customFormat="1" ht="24.75" customHeight="1" x14ac:dyDescent="0.5">
      <c r="B66" s="333" t="s">
        <v>1726</v>
      </c>
      <c r="C66" s="464"/>
      <c r="D66" s="464"/>
      <c r="E66" s="464"/>
      <c r="F66" s="464"/>
      <c r="G66" s="464"/>
      <c r="H66" s="464"/>
      <c r="I66" s="464"/>
      <c r="J66" s="464"/>
      <c r="K66" s="464"/>
      <c r="L66" s="464"/>
      <c r="M66" s="464"/>
      <c r="N66" s="464"/>
      <c r="O66" s="464"/>
      <c r="P66" s="464"/>
      <c r="Q66" s="464"/>
      <c r="R66" s="464"/>
      <c r="S66" s="464"/>
      <c r="T66" s="464"/>
      <c r="U66" s="333" t="s">
        <v>1728</v>
      </c>
      <c r="V66" s="471"/>
    </row>
    <row r="67" spans="2:33" s="791" customFormat="1" ht="23.25" x14ac:dyDescent="0.5">
      <c r="B67" s="356"/>
      <c r="C67" s="792"/>
      <c r="D67" s="792"/>
      <c r="E67" s="792"/>
      <c r="F67" s="792"/>
      <c r="G67" s="792"/>
      <c r="H67" s="792"/>
      <c r="I67" s="792"/>
      <c r="J67" s="792"/>
      <c r="K67" s="792"/>
      <c r="L67" s="792"/>
      <c r="M67" s="792"/>
      <c r="N67" s="792"/>
      <c r="O67" s="792"/>
      <c r="P67" s="792"/>
      <c r="Q67" s="792"/>
      <c r="R67" s="792"/>
      <c r="S67" s="792"/>
      <c r="T67" s="792"/>
      <c r="U67" s="355"/>
    </row>
    <row r="68" spans="2:33" ht="24.95" customHeight="1" x14ac:dyDescent="0.5">
      <c r="C68" s="92"/>
      <c r="D68" s="92"/>
      <c r="E68" s="92"/>
      <c r="F68" s="92"/>
      <c r="G68" s="92"/>
      <c r="H68" s="92"/>
      <c r="I68" s="92"/>
      <c r="J68" s="92"/>
      <c r="K68" s="92"/>
      <c r="L68" s="92"/>
      <c r="M68" s="92"/>
      <c r="N68" s="92"/>
      <c r="O68" s="92"/>
      <c r="P68" s="92"/>
      <c r="Q68" s="92"/>
      <c r="R68" s="92"/>
      <c r="S68" s="92"/>
      <c r="T68" s="92"/>
      <c r="U68" s="92"/>
    </row>
    <row r="69" spans="2:33" ht="24.95" customHeight="1" x14ac:dyDescent="0.5">
      <c r="C69" s="1574"/>
      <c r="D69" s="1574"/>
      <c r="E69" s="1574"/>
      <c r="F69" s="1574"/>
      <c r="G69" s="1574"/>
      <c r="H69" s="1574"/>
      <c r="I69" s="1574"/>
      <c r="J69" s="1574"/>
      <c r="K69" s="1574"/>
      <c r="L69" s="1574"/>
      <c r="M69" s="1574"/>
      <c r="N69" s="1574"/>
      <c r="O69" s="1574"/>
      <c r="P69" s="1574"/>
      <c r="Q69" s="1574"/>
      <c r="R69" s="1574"/>
      <c r="S69" s="1574"/>
      <c r="T69" s="1574"/>
      <c r="U69" s="92"/>
    </row>
    <row r="70" spans="2:33" ht="24.75" customHeight="1" x14ac:dyDescent="0.5">
      <c r="C70" s="1574"/>
      <c r="D70" s="1574"/>
      <c r="E70" s="1574"/>
      <c r="F70" s="1574"/>
      <c r="G70" s="1574"/>
      <c r="H70" s="1574"/>
      <c r="I70" s="1574"/>
      <c r="J70" s="1574"/>
      <c r="K70" s="1574"/>
      <c r="L70" s="1574"/>
      <c r="M70" s="1574"/>
      <c r="N70" s="1574"/>
      <c r="O70" s="1574"/>
      <c r="P70" s="1574"/>
      <c r="Q70" s="1574"/>
      <c r="R70" s="1574"/>
      <c r="S70" s="1574"/>
      <c r="T70" s="1574"/>
      <c r="U70" s="92"/>
    </row>
    <row r="71" spans="2:33" ht="21.75" x14ac:dyDescent="0.5">
      <c r="C71" s="1574"/>
      <c r="D71" s="1574"/>
      <c r="E71" s="1574"/>
      <c r="F71" s="1574"/>
      <c r="G71" s="1574"/>
      <c r="H71" s="1574"/>
      <c r="I71" s="1574"/>
      <c r="J71" s="1574"/>
      <c r="K71" s="1574"/>
      <c r="L71" s="1574"/>
      <c r="M71" s="1574"/>
      <c r="N71" s="1574"/>
      <c r="O71" s="1574"/>
      <c r="P71" s="1574"/>
      <c r="Q71" s="1574"/>
      <c r="R71" s="1574"/>
      <c r="S71" s="1574"/>
      <c r="T71" s="1574"/>
      <c r="U71" s="92"/>
    </row>
    <row r="72" spans="2:33" ht="21.75" x14ac:dyDescent="0.5">
      <c r="C72" s="1574"/>
      <c r="D72" s="1574"/>
      <c r="E72" s="1574"/>
      <c r="F72" s="1574"/>
      <c r="G72" s="1574"/>
      <c r="H72" s="1574"/>
      <c r="I72" s="1574"/>
      <c r="J72" s="1574"/>
      <c r="K72" s="1574"/>
      <c r="L72" s="1574"/>
      <c r="M72" s="1574"/>
      <c r="N72" s="1574"/>
      <c r="O72" s="1574"/>
      <c r="P72" s="1574"/>
      <c r="Q72" s="1574"/>
      <c r="R72" s="1574"/>
      <c r="S72" s="1574"/>
      <c r="T72" s="1574"/>
      <c r="U72" s="92"/>
    </row>
    <row r="73" spans="2:33" ht="21.75" x14ac:dyDescent="0.5">
      <c r="C73" s="92"/>
      <c r="D73" s="92"/>
      <c r="E73" s="92"/>
      <c r="F73" s="92"/>
      <c r="G73" s="9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c r="U88" s="92"/>
    </row>
    <row r="89" spans="3:21" ht="21.75" x14ac:dyDescent="0.5">
      <c r="C89" s="92"/>
      <c r="D89" s="92"/>
      <c r="E89" s="92"/>
      <c r="F89" s="92"/>
      <c r="G89" s="92"/>
      <c r="H89" s="92"/>
      <c r="I89" s="92"/>
      <c r="J89" s="92"/>
      <c r="K89" s="92"/>
      <c r="L89" s="92"/>
      <c r="M89" s="92"/>
      <c r="N89" s="92"/>
      <c r="O89" s="92"/>
      <c r="P89" s="92"/>
      <c r="Q89" s="92"/>
      <c r="R89" s="92"/>
      <c r="S89" s="92"/>
      <c r="T89" s="92"/>
      <c r="U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92"/>
      <c r="J92" s="92"/>
      <c r="K92" s="92"/>
      <c r="L92" s="92"/>
      <c r="M92" s="92"/>
      <c r="N92" s="92"/>
      <c r="O92" s="92"/>
      <c r="P92" s="92"/>
      <c r="Q92" s="92"/>
      <c r="R92" s="92"/>
      <c r="S92" s="92"/>
      <c r="T92" s="92"/>
    </row>
    <row r="93" spans="3:21" ht="21.75" x14ac:dyDescent="0.5">
      <c r="C93" s="92"/>
      <c r="D93" s="92"/>
      <c r="E93" s="92"/>
      <c r="F93" s="92"/>
      <c r="G93" s="92"/>
      <c r="H93" s="92"/>
      <c r="I93" s="92"/>
      <c r="J93" s="92"/>
      <c r="K93" s="92"/>
      <c r="L93" s="92"/>
      <c r="M93" s="92"/>
      <c r="N93" s="92"/>
      <c r="O93" s="92"/>
      <c r="P93" s="92"/>
      <c r="Q93" s="92"/>
      <c r="R93" s="92"/>
      <c r="S93" s="92"/>
      <c r="T93" s="92"/>
    </row>
    <row r="94" spans="3:21" ht="21.75" x14ac:dyDescent="0.5">
      <c r="C94" s="92"/>
      <c r="D94" s="92"/>
      <c r="E94" s="92"/>
      <c r="F94" s="92"/>
      <c r="G94" s="92"/>
      <c r="H94" s="92"/>
      <c r="I94" s="1574"/>
      <c r="J94" s="1574"/>
      <c r="K94" s="1574"/>
      <c r="L94" s="1574"/>
      <c r="M94" s="1574"/>
      <c r="N94" s="1574"/>
      <c r="O94" s="1574"/>
      <c r="P94" s="1574"/>
      <c r="Q94" s="1574"/>
      <c r="R94" s="1574"/>
      <c r="S94" s="1574"/>
      <c r="T94" s="1574"/>
    </row>
    <row r="95" spans="3:21" ht="21.75" x14ac:dyDescent="0.5">
      <c r="C95" s="92"/>
      <c r="D95" s="92"/>
      <c r="E95" s="92"/>
      <c r="F95" s="92"/>
      <c r="G95" s="92"/>
      <c r="H95" s="92"/>
      <c r="I95" s="1574"/>
      <c r="J95" s="1574"/>
      <c r="K95" s="1574"/>
      <c r="L95" s="1574"/>
      <c r="M95" s="1574"/>
      <c r="N95" s="1574"/>
      <c r="O95" s="1574"/>
      <c r="P95" s="1574"/>
      <c r="Q95" s="1574"/>
      <c r="R95" s="1574"/>
      <c r="S95" s="1574"/>
      <c r="T95" s="1574"/>
    </row>
    <row r="96" spans="3:21" ht="21.75" x14ac:dyDescent="0.5">
      <c r="C96" s="92"/>
      <c r="D96" s="92"/>
      <c r="E96" s="92"/>
      <c r="F96" s="92"/>
      <c r="G96" s="92"/>
      <c r="H96" s="92"/>
      <c r="I96" s="1574"/>
      <c r="J96" s="1574"/>
      <c r="K96" s="1574"/>
      <c r="L96" s="1574"/>
      <c r="M96" s="1574"/>
      <c r="N96" s="1574"/>
      <c r="O96" s="1574"/>
      <c r="P96" s="1574"/>
      <c r="Q96" s="1574"/>
      <c r="R96" s="1574"/>
      <c r="S96" s="1574"/>
      <c r="T96" s="1574"/>
    </row>
    <row r="97" spans="3:20" ht="21.75" x14ac:dyDescent="0.5">
      <c r="C97" s="92"/>
      <c r="D97" s="92"/>
      <c r="E97" s="92"/>
      <c r="F97" s="92"/>
      <c r="G97" s="92"/>
      <c r="H97" s="92"/>
      <c r="I97" s="1574"/>
      <c r="J97" s="1574"/>
      <c r="K97" s="1574"/>
      <c r="L97" s="1574"/>
      <c r="M97" s="1574"/>
      <c r="N97" s="1574"/>
      <c r="O97" s="1574"/>
      <c r="P97" s="1574"/>
      <c r="Q97" s="1574"/>
      <c r="R97" s="1574"/>
      <c r="S97" s="1574"/>
      <c r="T97" s="1574"/>
    </row>
    <row r="98" spans="3:20" ht="21.75" x14ac:dyDescent="0.5">
      <c r="C98" s="92"/>
      <c r="D98" s="92"/>
      <c r="E98" s="92"/>
      <c r="F98" s="92"/>
      <c r="G98" s="92"/>
      <c r="H98" s="92"/>
      <c r="I98" s="1574"/>
      <c r="J98" s="1574"/>
      <c r="K98" s="1574"/>
      <c r="L98" s="1574"/>
      <c r="M98" s="1574"/>
      <c r="N98" s="1574"/>
      <c r="O98" s="1574"/>
      <c r="P98" s="1574"/>
      <c r="Q98" s="1574"/>
      <c r="R98" s="1574"/>
      <c r="S98" s="1574"/>
      <c r="T98" s="1574"/>
    </row>
    <row r="99" spans="3:20" ht="21.75" x14ac:dyDescent="0.5">
      <c r="C99" s="92"/>
      <c r="D99" s="92"/>
      <c r="E99" s="92"/>
      <c r="F99" s="92"/>
      <c r="G99" s="92"/>
      <c r="H99" s="92"/>
      <c r="I99" s="1574"/>
      <c r="J99" s="1574"/>
      <c r="K99" s="1574"/>
      <c r="L99" s="1574"/>
      <c r="M99" s="1574"/>
      <c r="N99" s="1574"/>
      <c r="O99" s="1574"/>
      <c r="P99" s="1574"/>
      <c r="Q99" s="1574"/>
      <c r="R99" s="1574"/>
      <c r="S99" s="1574"/>
      <c r="T99" s="1574"/>
    </row>
    <row r="100" spans="3:20" ht="21.75" x14ac:dyDescent="0.5">
      <c r="C100" s="92"/>
      <c r="D100" s="92"/>
      <c r="E100" s="92"/>
      <c r="F100" s="92"/>
      <c r="G100" s="92"/>
      <c r="H100" s="92"/>
      <c r="I100" s="1574"/>
      <c r="J100" s="1574"/>
      <c r="K100" s="1574"/>
      <c r="L100" s="1574"/>
      <c r="M100" s="1574"/>
      <c r="N100" s="1574"/>
      <c r="O100" s="1574"/>
      <c r="P100" s="1574"/>
      <c r="Q100" s="1574"/>
      <c r="R100" s="1574"/>
      <c r="S100" s="1574"/>
      <c r="T100" s="1574"/>
    </row>
    <row r="101" spans="3:20" ht="21.75" x14ac:dyDescent="0.5">
      <c r="C101" s="92"/>
      <c r="D101" s="92"/>
      <c r="E101" s="92"/>
      <c r="F101" s="92"/>
      <c r="G101" s="92"/>
      <c r="H101" s="92"/>
      <c r="I101" s="1574"/>
      <c r="J101" s="1574"/>
      <c r="K101" s="1574"/>
      <c r="L101" s="1574"/>
      <c r="M101" s="1574"/>
      <c r="N101" s="1574"/>
      <c r="O101" s="1574"/>
      <c r="P101" s="1574"/>
      <c r="Q101" s="1574"/>
      <c r="R101" s="1574"/>
      <c r="S101" s="1574"/>
      <c r="T101" s="1574"/>
    </row>
    <row r="102" spans="3:20" ht="21.75" x14ac:dyDescent="0.5">
      <c r="C102" s="92"/>
      <c r="D102" s="92"/>
      <c r="E102" s="92"/>
      <c r="F102" s="92"/>
      <c r="G102" s="92"/>
      <c r="H102" s="92"/>
      <c r="I102" s="1574"/>
      <c r="J102" s="1574"/>
      <c r="K102" s="1574"/>
      <c r="L102" s="1574"/>
      <c r="M102" s="1574"/>
      <c r="N102" s="1574"/>
      <c r="O102" s="1574"/>
      <c r="P102" s="1574"/>
      <c r="Q102" s="1574"/>
      <c r="R102" s="1574"/>
      <c r="S102" s="1574"/>
      <c r="T102" s="1574"/>
    </row>
    <row r="103" spans="3:20" ht="21.75" x14ac:dyDescent="0.5">
      <c r="C103" s="92"/>
      <c r="D103" s="92"/>
      <c r="E103" s="92"/>
      <c r="F103" s="92"/>
      <c r="G103" s="92"/>
      <c r="H103" s="92"/>
      <c r="I103" s="1574"/>
      <c r="J103" s="1574"/>
      <c r="K103" s="1574"/>
      <c r="L103" s="1574"/>
      <c r="M103" s="1574"/>
      <c r="N103" s="1574"/>
      <c r="O103" s="1574"/>
      <c r="P103" s="1574"/>
      <c r="Q103" s="1574"/>
      <c r="R103" s="1574"/>
      <c r="S103" s="1574"/>
      <c r="T103" s="1574"/>
    </row>
    <row r="104" spans="3:20" ht="21.75" x14ac:dyDescent="0.5">
      <c r="C104" s="92"/>
      <c r="D104" s="92"/>
      <c r="E104" s="92"/>
      <c r="F104" s="92"/>
      <c r="G104" s="92"/>
      <c r="H104" s="92"/>
      <c r="I104" s="1574"/>
      <c r="J104" s="1574"/>
      <c r="K104" s="1574"/>
      <c r="L104" s="1574"/>
      <c r="M104" s="1574"/>
      <c r="N104" s="1574"/>
      <c r="O104" s="1574"/>
      <c r="P104" s="1574"/>
      <c r="Q104" s="1574"/>
      <c r="R104" s="1574"/>
      <c r="S104" s="1574"/>
      <c r="T104" s="1574"/>
    </row>
    <row r="105" spans="3:20" ht="21.75" x14ac:dyDescent="0.5">
      <c r="C105" s="92"/>
      <c r="D105" s="92"/>
      <c r="E105" s="92"/>
      <c r="F105" s="92"/>
      <c r="G105" s="92"/>
      <c r="H105" s="92"/>
      <c r="I105" s="1574"/>
      <c r="J105" s="1574"/>
      <c r="K105" s="1574"/>
      <c r="L105" s="1574"/>
      <c r="M105" s="1574"/>
      <c r="N105" s="1574"/>
      <c r="O105" s="1574"/>
      <c r="P105" s="1574"/>
      <c r="Q105" s="1574"/>
      <c r="R105" s="1574"/>
      <c r="S105" s="1574"/>
      <c r="T105" s="1574"/>
    </row>
    <row r="106" spans="3:20" ht="21.75" x14ac:dyDescent="0.5">
      <c r="C106" s="92"/>
      <c r="D106" s="92"/>
      <c r="E106" s="92"/>
      <c r="F106" s="92"/>
      <c r="G106" s="92"/>
      <c r="H106" s="92"/>
      <c r="I106" s="1574"/>
      <c r="J106" s="1574"/>
      <c r="K106" s="1574"/>
      <c r="L106" s="1574"/>
      <c r="M106" s="1574"/>
      <c r="N106" s="1574"/>
      <c r="O106" s="1574"/>
      <c r="P106" s="1574"/>
      <c r="Q106" s="1574"/>
      <c r="R106" s="1574"/>
      <c r="S106" s="1574"/>
      <c r="T106" s="1574"/>
    </row>
    <row r="107" spans="3:20" ht="21.75" x14ac:dyDescent="0.5">
      <c r="C107" s="92"/>
      <c r="D107" s="92"/>
      <c r="E107" s="92"/>
      <c r="F107" s="92"/>
      <c r="G107" s="92"/>
      <c r="H107" s="92"/>
      <c r="I107" s="1574"/>
      <c r="J107" s="1574"/>
      <c r="K107" s="1574"/>
      <c r="L107" s="1574"/>
      <c r="M107" s="1574"/>
      <c r="N107" s="1574"/>
      <c r="O107" s="1574"/>
      <c r="P107" s="1574"/>
      <c r="Q107" s="1574"/>
      <c r="R107" s="1574"/>
      <c r="S107" s="1574"/>
      <c r="T107" s="1574"/>
    </row>
    <row r="108" spans="3:20" ht="21.75" x14ac:dyDescent="0.5">
      <c r="C108" s="92"/>
      <c r="D108" s="92"/>
      <c r="E108" s="92"/>
      <c r="F108" s="92"/>
      <c r="G108" s="92"/>
      <c r="H108" s="92"/>
      <c r="I108" s="1574"/>
      <c r="J108" s="1574"/>
      <c r="K108" s="1574"/>
      <c r="L108" s="1574"/>
      <c r="M108" s="1574"/>
      <c r="N108" s="1574"/>
      <c r="O108" s="1574"/>
      <c r="P108" s="1574"/>
      <c r="Q108" s="1574"/>
      <c r="R108" s="1574"/>
      <c r="S108" s="1574"/>
      <c r="T108" s="1574"/>
    </row>
    <row r="109" spans="3:20" ht="21.75" x14ac:dyDescent="0.5">
      <c r="C109" s="92"/>
      <c r="D109" s="92"/>
      <c r="E109" s="92"/>
      <c r="F109" s="92"/>
      <c r="G109" s="92"/>
      <c r="H109" s="92"/>
      <c r="I109" s="1574"/>
      <c r="J109" s="1574"/>
      <c r="K109" s="1574"/>
      <c r="L109" s="1574"/>
      <c r="M109" s="1574"/>
      <c r="N109" s="1574"/>
      <c r="O109" s="1574"/>
      <c r="P109" s="1574"/>
      <c r="Q109" s="1574"/>
      <c r="R109" s="1574"/>
      <c r="S109" s="1574"/>
      <c r="T109" s="1574"/>
    </row>
    <row r="110" spans="3:20" ht="21.75" x14ac:dyDescent="0.5">
      <c r="C110" s="92"/>
      <c r="D110" s="92"/>
      <c r="E110" s="92"/>
      <c r="F110" s="92"/>
      <c r="G110" s="92"/>
      <c r="H110" s="92"/>
      <c r="I110" s="1574"/>
      <c r="J110" s="1574"/>
      <c r="K110" s="1574"/>
      <c r="L110" s="1574"/>
      <c r="M110" s="1574"/>
      <c r="N110" s="1574"/>
      <c r="O110" s="1574"/>
      <c r="P110" s="1574"/>
      <c r="Q110" s="1574"/>
      <c r="R110" s="1574"/>
      <c r="S110" s="1574"/>
      <c r="T110" s="1574"/>
    </row>
    <row r="111" spans="3:20" ht="21.75" x14ac:dyDescent="0.5">
      <c r="C111" s="92"/>
      <c r="D111" s="92"/>
      <c r="E111" s="92"/>
      <c r="F111" s="92"/>
      <c r="G111" s="92"/>
      <c r="H111" s="92"/>
      <c r="I111" s="1574"/>
      <c r="J111" s="1574"/>
      <c r="K111" s="1574"/>
      <c r="L111" s="1574"/>
      <c r="M111" s="1574"/>
      <c r="N111" s="1574"/>
      <c r="O111" s="1574"/>
      <c r="P111" s="1574"/>
      <c r="Q111" s="1574"/>
      <c r="R111" s="1574"/>
      <c r="S111" s="1574"/>
      <c r="T111" s="1574"/>
    </row>
    <row r="112" spans="3:20" ht="21.75" x14ac:dyDescent="0.5">
      <c r="C112" s="92"/>
      <c r="D112" s="92"/>
      <c r="E112" s="92"/>
      <c r="F112" s="92"/>
      <c r="G112" s="92"/>
      <c r="H112" s="92"/>
      <c r="I112" s="1574"/>
      <c r="J112" s="1574"/>
      <c r="K112" s="1574"/>
      <c r="L112" s="1574"/>
      <c r="M112" s="1574"/>
      <c r="N112" s="1574"/>
      <c r="O112" s="1574"/>
      <c r="P112" s="1574"/>
      <c r="Q112" s="1574"/>
      <c r="R112" s="1574"/>
      <c r="S112" s="1574"/>
      <c r="T112" s="1574"/>
    </row>
    <row r="113" spans="3:20" ht="21.75" x14ac:dyDescent="0.5">
      <c r="C113" s="92"/>
      <c r="D113" s="92"/>
      <c r="E113" s="92"/>
      <c r="F113" s="92"/>
      <c r="G113" s="92"/>
      <c r="H113" s="92"/>
      <c r="I113" s="1574"/>
      <c r="J113" s="1574"/>
      <c r="K113" s="1574"/>
      <c r="L113" s="1574"/>
      <c r="M113" s="1574"/>
      <c r="N113" s="1574"/>
      <c r="O113" s="1574"/>
      <c r="P113" s="1574"/>
      <c r="Q113" s="1574"/>
      <c r="R113" s="1574"/>
      <c r="S113" s="1574"/>
      <c r="T113" s="1574"/>
    </row>
    <row r="114" spans="3:20" ht="21.75" x14ac:dyDescent="0.5">
      <c r="C114" s="92"/>
      <c r="D114" s="92"/>
      <c r="E114" s="92"/>
      <c r="F114" s="92"/>
      <c r="G114" s="92"/>
      <c r="H114" s="92"/>
      <c r="I114" s="1574"/>
      <c r="J114" s="1574"/>
      <c r="K114" s="1574"/>
      <c r="L114" s="1574"/>
      <c r="M114" s="1574"/>
      <c r="N114" s="1574"/>
      <c r="O114" s="1574"/>
      <c r="P114" s="1574"/>
      <c r="Q114" s="1574"/>
      <c r="R114" s="1574"/>
      <c r="S114" s="1574"/>
      <c r="T114" s="1574"/>
    </row>
    <row r="115" spans="3:20" ht="21.75" x14ac:dyDescent="0.5">
      <c r="C115" s="92"/>
      <c r="D115" s="92"/>
      <c r="E115" s="92"/>
      <c r="F115" s="92"/>
      <c r="G115" s="92"/>
      <c r="H115" s="92"/>
      <c r="I115" s="1574"/>
      <c r="J115" s="1574"/>
      <c r="K115" s="1574"/>
      <c r="L115" s="1574"/>
      <c r="M115" s="1574"/>
      <c r="N115" s="1574"/>
      <c r="O115" s="1574"/>
      <c r="P115" s="1574"/>
      <c r="Q115" s="1574"/>
      <c r="R115" s="1574"/>
      <c r="S115" s="1574"/>
      <c r="T115" s="1574"/>
    </row>
    <row r="116" spans="3:20" ht="21.75" x14ac:dyDescent="0.5">
      <c r="C116" s="92"/>
      <c r="D116" s="92"/>
      <c r="E116" s="92"/>
      <c r="F116" s="92"/>
      <c r="G116" s="92"/>
      <c r="H116" s="92"/>
      <c r="I116" s="1574"/>
      <c r="J116" s="1574"/>
      <c r="K116" s="1574"/>
      <c r="L116" s="1574"/>
      <c r="M116" s="1574"/>
      <c r="N116" s="1574"/>
      <c r="O116" s="1574"/>
      <c r="P116" s="1574"/>
      <c r="Q116" s="1574"/>
      <c r="R116" s="1574"/>
      <c r="S116" s="1574"/>
      <c r="T116" s="1574"/>
    </row>
    <row r="117" spans="3:20" ht="21.75" x14ac:dyDescent="0.5">
      <c r="C117" s="92"/>
      <c r="D117" s="92"/>
      <c r="E117" s="92"/>
      <c r="F117" s="92"/>
      <c r="G117" s="92"/>
      <c r="H117" s="92"/>
      <c r="I117" s="1574"/>
      <c r="J117" s="1574"/>
      <c r="K117" s="1574"/>
      <c r="L117" s="1574"/>
      <c r="M117" s="1574"/>
      <c r="N117" s="1574"/>
      <c r="O117" s="1574"/>
      <c r="P117" s="1574"/>
      <c r="Q117" s="1574"/>
      <c r="R117" s="1574"/>
      <c r="S117" s="1574"/>
      <c r="T117" s="1574"/>
    </row>
    <row r="118" spans="3:20" ht="21.75" x14ac:dyDescent="0.5">
      <c r="C118" s="92"/>
      <c r="D118" s="92"/>
      <c r="E118" s="92"/>
      <c r="F118" s="92"/>
      <c r="G118" s="92"/>
      <c r="H118" s="92"/>
      <c r="I118" s="1574"/>
      <c r="J118" s="1574"/>
      <c r="K118" s="1574"/>
      <c r="L118" s="1574"/>
      <c r="M118" s="1574"/>
      <c r="N118" s="1574"/>
      <c r="O118" s="1574"/>
      <c r="P118" s="1574"/>
      <c r="Q118" s="1574"/>
      <c r="R118" s="1574"/>
      <c r="S118" s="1574"/>
      <c r="T118" s="1574"/>
    </row>
    <row r="119" spans="3:20" ht="21.75" x14ac:dyDescent="0.5">
      <c r="C119" s="92"/>
      <c r="D119" s="92"/>
      <c r="E119" s="92"/>
      <c r="F119" s="92"/>
      <c r="G119" s="92"/>
      <c r="H119" s="92"/>
      <c r="I119" s="1574"/>
      <c r="J119" s="1574"/>
      <c r="K119" s="1574"/>
      <c r="L119" s="1574"/>
      <c r="M119" s="1574"/>
      <c r="N119" s="1574"/>
      <c r="O119" s="1574"/>
      <c r="P119" s="1574"/>
      <c r="Q119" s="1574"/>
      <c r="R119" s="1574"/>
      <c r="S119" s="1574"/>
      <c r="T119" s="1574"/>
    </row>
    <row r="120" spans="3:20" ht="21.75" x14ac:dyDescent="0.5">
      <c r="C120" s="92"/>
      <c r="D120" s="92"/>
      <c r="E120" s="92"/>
      <c r="F120" s="92"/>
      <c r="G120" s="92"/>
      <c r="H120" s="92"/>
      <c r="I120" s="1574"/>
      <c r="J120" s="1574"/>
      <c r="K120" s="1574"/>
      <c r="L120" s="1574"/>
      <c r="M120" s="1574"/>
      <c r="N120" s="1574"/>
      <c r="O120" s="1574"/>
      <c r="P120" s="1574"/>
      <c r="Q120" s="1574"/>
      <c r="R120" s="1574"/>
      <c r="S120" s="1574"/>
      <c r="T120" s="1574"/>
    </row>
    <row r="121" spans="3:20" ht="21.75" x14ac:dyDescent="0.5">
      <c r="C121" s="92"/>
      <c r="D121" s="92"/>
      <c r="E121" s="92"/>
      <c r="F121" s="92"/>
      <c r="G121" s="92"/>
      <c r="H121" s="92"/>
      <c r="I121" s="1574"/>
      <c r="J121" s="1574"/>
      <c r="K121" s="1574"/>
      <c r="L121" s="1574"/>
      <c r="M121" s="1574"/>
      <c r="N121" s="1574"/>
      <c r="O121" s="1574"/>
      <c r="P121" s="1574"/>
      <c r="Q121" s="1574"/>
      <c r="R121" s="1574"/>
      <c r="S121" s="1574"/>
      <c r="T121" s="1574"/>
    </row>
    <row r="122" spans="3:20" ht="21.75" x14ac:dyDescent="0.5">
      <c r="C122" s="92"/>
      <c r="D122" s="92"/>
      <c r="E122" s="92"/>
      <c r="F122" s="92"/>
      <c r="G122" s="92"/>
      <c r="H122" s="92"/>
      <c r="I122" s="1574"/>
      <c r="J122" s="1574"/>
      <c r="K122" s="1574"/>
      <c r="L122" s="1574"/>
      <c r="M122" s="1574"/>
      <c r="N122" s="1574"/>
      <c r="O122" s="1574"/>
      <c r="P122" s="1574"/>
      <c r="Q122" s="1574"/>
      <c r="R122" s="1574"/>
      <c r="S122" s="1574"/>
      <c r="T122" s="1574"/>
    </row>
    <row r="123" spans="3:20" ht="21.75" x14ac:dyDescent="0.5">
      <c r="C123" s="92"/>
      <c r="D123" s="92"/>
      <c r="E123" s="92"/>
      <c r="F123" s="92"/>
      <c r="G123" s="92"/>
      <c r="H123" s="92"/>
      <c r="I123" s="1574"/>
      <c r="J123" s="1574"/>
      <c r="K123" s="1574"/>
      <c r="L123" s="1574"/>
      <c r="M123" s="1574"/>
      <c r="N123" s="1574"/>
      <c r="O123" s="1574"/>
      <c r="P123" s="1574"/>
      <c r="Q123" s="1574"/>
      <c r="R123" s="1574"/>
      <c r="S123" s="1574"/>
      <c r="T123" s="1574"/>
    </row>
    <row r="124" spans="3:20" ht="21.75" x14ac:dyDescent="0.5">
      <c r="C124" s="92"/>
      <c r="D124" s="92"/>
      <c r="E124" s="92"/>
      <c r="F124" s="92"/>
      <c r="G124" s="92"/>
      <c r="H124" s="92"/>
      <c r="I124" s="1574"/>
      <c r="J124" s="1574"/>
      <c r="K124" s="1574"/>
      <c r="L124" s="1574"/>
      <c r="M124" s="1574"/>
      <c r="N124" s="1574"/>
      <c r="O124" s="1574"/>
      <c r="P124" s="1574"/>
      <c r="Q124" s="1574"/>
      <c r="R124" s="1574"/>
      <c r="S124" s="1574"/>
      <c r="T124" s="1574"/>
    </row>
    <row r="125" spans="3:20" ht="21.75" x14ac:dyDescent="0.5">
      <c r="C125" s="92"/>
      <c r="D125" s="92"/>
      <c r="E125" s="92"/>
      <c r="F125" s="92"/>
      <c r="G125" s="92"/>
      <c r="H125" s="92"/>
      <c r="I125" s="1574"/>
      <c r="J125" s="1574"/>
      <c r="K125" s="1574"/>
      <c r="L125" s="1574"/>
      <c r="M125" s="1574"/>
      <c r="N125" s="1574"/>
      <c r="O125" s="1574"/>
      <c r="P125" s="1574"/>
      <c r="Q125" s="1574"/>
      <c r="R125" s="1574"/>
      <c r="S125" s="1574"/>
      <c r="T125" s="1574"/>
    </row>
    <row r="126" spans="3:20" ht="21.75" x14ac:dyDescent="0.5">
      <c r="C126" s="92"/>
      <c r="D126" s="92"/>
      <c r="E126" s="92"/>
      <c r="F126" s="92"/>
      <c r="G126" s="92"/>
      <c r="H126" s="92"/>
      <c r="I126" s="1574"/>
      <c r="J126" s="1574"/>
      <c r="K126" s="1574"/>
      <c r="L126" s="1574"/>
      <c r="M126" s="1574"/>
      <c r="N126" s="1574"/>
      <c r="O126" s="1574"/>
      <c r="P126" s="1574"/>
      <c r="Q126" s="1574"/>
      <c r="R126" s="1574"/>
      <c r="S126" s="1574"/>
      <c r="T126" s="1574"/>
    </row>
    <row r="127" spans="3:20" ht="21.75" x14ac:dyDescent="0.5">
      <c r="C127" s="92"/>
      <c r="D127" s="92"/>
      <c r="E127" s="92"/>
      <c r="F127" s="92"/>
      <c r="G127" s="92"/>
      <c r="H127" s="92"/>
      <c r="I127" s="1574"/>
      <c r="J127" s="1574"/>
      <c r="K127" s="1574"/>
      <c r="L127" s="1574"/>
      <c r="M127" s="1574"/>
      <c r="N127" s="1574"/>
      <c r="O127" s="1574"/>
      <c r="P127" s="1574"/>
      <c r="Q127" s="1574"/>
      <c r="R127" s="1574"/>
      <c r="S127" s="1574"/>
      <c r="T127" s="1574"/>
    </row>
    <row r="128" spans="3:20" ht="21.75" x14ac:dyDescent="0.5">
      <c r="C128" s="92"/>
      <c r="D128" s="92"/>
      <c r="E128" s="92"/>
      <c r="F128" s="92"/>
      <c r="G128" s="92"/>
      <c r="H128" s="92"/>
      <c r="I128" s="1574"/>
      <c r="J128" s="1574"/>
      <c r="K128" s="1574"/>
      <c r="L128" s="1574"/>
      <c r="M128" s="1574"/>
      <c r="N128" s="1574"/>
      <c r="O128" s="1574"/>
      <c r="P128" s="1574"/>
      <c r="Q128" s="1574"/>
      <c r="R128" s="1574"/>
      <c r="S128" s="1574"/>
      <c r="T128" s="1574"/>
    </row>
    <row r="129" spans="3:20" ht="21.75" x14ac:dyDescent="0.5">
      <c r="C129" s="92"/>
      <c r="D129" s="92"/>
      <c r="E129" s="92"/>
      <c r="F129" s="92"/>
      <c r="G129" s="92"/>
      <c r="H129" s="92"/>
      <c r="I129" s="1574"/>
      <c r="J129" s="1574"/>
      <c r="K129" s="1574"/>
      <c r="L129" s="1574"/>
      <c r="M129" s="1574"/>
      <c r="N129" s="1574"/>
      <c r="O129" s="1574"/>
      <c r="P129" s="1574"/>
      <c r="Q129" s="1574"/>
      <c r="R129" s="1574"/>
      <c r="S129" s="1574"/>
      <c r="T129" s="1574"/>
    </row>
    <row r="130" spans="3:20" ht="21.75" x14ac:dyDescent="0.5">
      <c r="C130" s="92"/>
      <c r="D130" s="92"/>
      <c r="E130" s="92"/>
      <c r="F130" s="92"/>
      <c r="G130" s="92"/>
      <c r="H130" s="92"/>
      <c r="I130" s="1574"/>
      <c r="J130" s="1574"/>
      <c r="K130" s="1574"/>
      <c r="L130" s="1574"/>
      <c r="M130" s="1574"/>
      <c r="N130" s="1574"/>
      <c r="O130" s="1574"/>
      <c r="P130" s="1574"/>
      <c r="Q130" s="1574"/>
      <c r="R130" s="1574"/>
      <c r="S130" s="1574"/>
      <c r="T130" s="1574"/>
    </row>
    <row r="131" spans="3:20" ht="21.75" x14ac:dyDescent="0.5">
      <c r="C131" s="92"/>
      <c r="D131" s="92"/>
      <c r="E131" s="92"/>
      <c r="F131" s="92"/>
      <c r="G131" s="92"/>
      <c r="H131" s="92"/>
      <c r="I131" s="1574"/>
      <c r="J131" s="1574"/>
      <c r="K131" s="1574"/>
      <c r="L131" s="1574"/>
      <c r="M131" s="1574"/>
      <c r="N131" s="1574"/>
      <c r="O131" s="1574"/>
      <c r="P131" s="1574"/>
      <c r="Q131" s="1574"/>
      <c r="R131" s="1574"/>
      <c r="S131" s="1574"/>
      <c r="T131" s="1574"/>
    </row>
    <row r="132" spans="3:20" ht="21.75" x14ac:dyDescent="0.5">
      <c r="C132" s="92"/>
      <c r="D132" s="92"/>
      <c r="E132" s="92"/>
      <c r="F132" s="92"/>
      <c r="G132" s="92"/>
      <c r="H132" s="92"/>
      <c r="I132" s="1574"/>
      <c r="J132" s="1574"/>
      <c r="K132" s="1574"/>
      <c r="L132" s="1574"/>
      <c r="M132" s="1574"/>
      <c r="N132" s="1574"/>
      <c r="O132" s="1574"/>
      <c r="P132" s="1574"/>
      <c r="Q132" s="1574"/>
      <c r="R132" s="1574"/>
      <c r="S132" s="1574"/>
      <c r="T132" s="1574"/>
    </row>
    <row r="133" spans="3:20" ht="21.75" x14ac:dyDescent="0.5">
      <c r="C133" s="92"/>
      <c r="D133" s="92"/>
      <c r="E133" s="92"/>
      <c r="F133" s="92"/>
      <c r="G133" s="92"/>
      <c r="H133" s="92"/>
      <c r="I133" s="1574"/>
      <c r="J133" s="1574"/>
      <c r="K133" s="1574"/>
      <c r="L133" s="1574"/>
      <c r="M133" s="1574"/>
      <c r="N133" s="1574"/>
      <c r="O133" s="1574"/>
      <c r="P133" s="1574"/>
      <c r="Q133" s="1574"/>
      <c r="R133" s="1574"/>
      <c r="S133" s="1574"/>
      <c r="T133" s="1574"/>
    </row>
    <row r="134" spans="3:20" ht="21.75" x14ac:dyDescent="0.5">
      <c r="C134" s="92"/>
      <c r="D134" s="92"/>
      <c r="E134" s="92"/>
      <c r="F134" s="92"/>
      <c r="G134" s="92"/>
      <c r="H134" s="92"/>
      <c r="I134" s="92"/>
      <c r="J134" s="92"/>
      <c r="K134" s="92"/>
      <c r="L134" s="92"/>
      <c r="M134" s="92"/>
      <c r="N134" s="92"/>
      <c r="O134" s="92"/>
      <c r="P134" s="92"/>
      <c r="Q134" s="92"/>
      <c r="R134" s="92"/>
      <c r="S134" s="92"/>
      <c r="T134" s="92"/>
    </row>
    <row r="135" spans="3:20" ht="21.75" x14ac:dyDescent="0.5">
      <c r="C135" s="92"/>
      <c r="D135" s="92"/>
      <c r="E135" s="92"/>
      <c r="F135" s="92"/>
      <c r="G135" s="92"/>
      <c r="H135" s="92"/>
      <c r="I135" s="92"/>
      <c r="J135" s="92"/>
      <c r="K135" s="92"/>
      <c r="L135" s="92"/>
      <c r="M135" s="92"/>
      <c r="N135" s="92"/>
      <c r="O135" s="92"/>
      <c r="P135" s="92"/>
      <c r="Q135" s="92"/>
      <c r="R135" s="92"/>
      <c r="S135" s="92"/>
      <c r="T135" s="92"/>
    </row>
    <row r="136" spans="3:20" ht="21.75" x14ac:dyDescent="0.5">
      <c r="C136" s="92"/>
      <c r="D136" s="92"/>
      <c r="E136" s="92"/>
      <c r="F136" s="92"/>
      <c r="G136" s="92"/>
      <c r="H136" s="92"/>
      <c r="I136" s="92"/>
      <c r="J136" s="92"/>
      <c r="K136" s="92"/>
      <c r="L136" s="92"/>
      <c r="M136" s="92"/>
      <c r="N136" s="92"/>
      <c r="O136" s="92"/>
      <c r="P136" s="92"/>
      <c r="Q136" s="92"/>
      <c r="R136" s="92"/>
      <c r="S136" s="92"/>
      <c r="T136" s="92"/>
    </row>
    <row r="137" spans="3:20" ht="21.75" x14ac:dyDescent="0.5">
      <c r="C137" s="92"/>
      <c r="D137" s="92"/>
      <c r="E137" s="92"/>
      <c r="F137" s="92"/>
      <c r="G137" s="92"/>
      <c r="H137" s="92"/>
      <c r="I137" s="92"/>
      <c r="J137" s="92"/>
      <c r="K137" s="92"/>
      <c r="L137" s="92"/>
      <c r="M137" s="92"/>
      <c r="N137" s="92"/>
      <c r="O137" s="92"/>
      <c r="P137" s="92"/>
      <c r="Q137" s="92"/>
      <c r="R137" s="92"/>
      <c r="S137" s="92"/>
      <c r="T137" s="92"/>
    </row>
    <row r="138" spans="3:20" ht="21.75" x14ac:dyDescent="0.5">
      <c r="C138" s="92"/>
      <c r="D138" s="92"/>
      <c r="E138" s="92"/>
      <c r="F138" s="92"/>
      <c r="G138" s="92"/>
      <c r="H138" s="92"/>
      <c r="I138" s="92"/>
      <c r="J138" s="92"/>
      <c r="K138" s="92"/>
      <c r="L138" s="92"/>
      <c r="M138" s="92"/>
      <c r="N138" s="92"/>
      <c r="O138" s="92"/>
      <c r="P138" s="92"/>
      <c r="Q138" s="92"/>
      <c r="R138" s="92"/>
      <c r="S138" s="92"/>
      <c r="T138" s="92"/>
    </row>
    <row r="139" spans="3:20" ht="21.75" x14ac:dyDescent="0.5">
      <c r="C139" s="92"/>
      <c r="D139" s="92"/>
      <c r="E139" s="92"/>
      <c r="F139" s="92"/>
      <c r="G139" s="92"/>
      <c r="H139" s="92"/>
      <c r="I139" s="92"/>
      <c r="J139" s="92"/>
      <c r="K139" s="92"/>
      <c r="L139" s="92"/>
      <c r="M139" s="92"/>
      <c r="N139" s="92"/>
      <c r="O139" s="92"/>
      <c r="P139" s="92"/>
      <c r="Q139" s="92"/>
      <c r="R139" s="92"/>
      <c r="S139" s="92"/>
      <c r="T139" s="92"/>
    </row>
    <row r="140" spans="3:20" ht="21.75" x14ac:dyDescent="0.5">
      <c r="C140" s="92"/>
      <c r="D140" s="92"/>
      <c r="E140" s="92"/>
      <c r="F140" s="92"/>
      <c r="G140" s="92"/>
      <c r="H140" s="92"/>
      <c r="I140" s="92"/>
      <c r="J140" s="92"/>
      <c r="K140" s="92"/>
      <c r="L140" s="92"/>
      <c r="M140" s="92"/>
      <c r="N140" s="92"/>
      <c r="O140" s="92"/>
      <c r="P140" s="92"/>
      <c r="Q140" s="92"/>
      <c r="R140" s="92"/>
      <c r="S140" s="92"/>
      <c r="T140"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09"/>
  <sheetViews>
    <sheetView rightToLeft="1" view="pageBreakPreview" zoomScale="50" zoomScaleNormal="50" zoomScaleSheetLayoutView="50" workbookViewId="0"/>
  </sheetViews>
  <sheetFormatPr defaultRowHeight="15" x14ac:dyDescent="0.35"/>
  <cols>
    <col min="1" max="1" width="2.85546875" style="247" customWidth="1"/>
    <col min="2" max="2" width="66.5703125" style="247" customWidth="1"/>
    <col min="3" max="3" width="16.28515625" style="247" customWidth="1"/>
    <col min="4" max="11" width="16.85546875" style="247" customWidth="1"/>
    <col min="12" max="20" width="16.28515625" style="247" customWidth="1"/>
    <col min="21" max="21" width="67.28515625" style="247" customWidth="1"/>
    <col min="22" max="23" width="9.140625" style="247"/>
    <col min="24" max="24" width="14.42578125" style="247" customWidth="1"/>
    <col min="25" max="25" width="17.42578125" style="247" customWidth="1"/>
    <col min="26" max="26" width="14.5703125" style="247" customWidth="1"/>
    <col min="27" max="32" width="9.140625" style="247"/>
    <col min="33" max="34" width="12.28515625" style="247" bestFit="1" customWidth="1"/>
    <col min="35" max="35" width="15.28515625" style="247" customWidth="1"/>
    <col min="36" max="16384" width="9.140625" style="247"/>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69" customFormat="1" ht="36.75" x14ac:dyDescent="0.85">
      <c r="B4" s="1796" t="s">
        <v>1940</v>
      </c>
      <c r="C4" s="1796"/>
      <c r="D4" s="1796"/>
      <c r="E4" s="1796"/>
      <c r="F4" s="1796"/>
      <c r="G4" s="1796"/>
      <c r="H4" s="1796"/>
      <c r="I4" s="1796"/>
      <c r="J4" s="1796"/>
      <c r="K4" s="1796"/>
      <c r="L4" s="1796" t="s">
        <v>1941</v>
      </c>
      <c r="M4" s="1796"/>
      <c r="N4" s="1796"/>
      <c r="O4" s="1796"/>
      <c r="P4" s="1796"/>
      <c r="Q4" s="1796"/>
      <c r="R4" s="1796"/>
      <c r="S4" s="1796"/>
      <c r="T4" s="1796"/>
      <c r="U4" s="1796"/>
      <c r="V4" s="470"/>
      <c r="W4" s="470"/>
      <c r="X4" s="470"/>
      <c r="Y4" s="470"/>
      <c r="Z4" s="470"/>
      <c r="AA4" s="470"/>
      <c r="AB4" s="470"/>
      <c r="AC4" s="470"/>
      <c r="AD4" s="470"/>
      <c r="AE4" s="470"/>
      <c r="AF4" s="470"/>
      <c r="AG4" s="470"/>
    </row>
    <row r="5" spans="1:35" s="243" customFormat="1" ht="13.5" customHeight="1" x14ac:dyDescent="0.65">
      <c r="C5" s="244"/>
      <c r="D5" s="244"/>
      <c r="E5" s="244"/>
      <c r="F5" s="244"/>
      <c r="G5" s="244"/>
      <c r="H5" s="244"/>
      <c r="I5" s="244"/>
      <c r="J5" s="244"/>
      <c r="K5" s="244"/>
      <c r="L5" s="244"/>
      <c r="M5" s="244"/>
      <c r="N5" s="244"/>
      <c r="O5" s="244"/>
      <c r="P5" s="244"/>
      <c r="Q5" s="244"/>
      <c r="R5" s="244"/>
      <c r="S5" s="244"/>
      <c r="T5" s="244"/>
      <c r="U5" s="244"/>
    </row>
    <row r="6" spans="1:35" s="243" customFormat="1" ht="13.5" customHeight="1" x14ac:dyDescent="0.65">
      <c r="C6" s="245"/>
      <c r="D6" s="245"/>
      <c r="E6" s="245"/>
      <c r="F6" s="245"/>
      <c r="G6" s="245"/>
      <c r="H6" s="245"/>
      <c r="I6" s="245"/>
      <c r="J6" s="245"/>
      <c r="K6" s="245"/>
      <c r="L6" s="245"/>
      <c r="M6" s="245"/>
      <c r="N6" s="245"/>
      <c r="O6" s="245"/>
      <c r="P6" s="245"/>
      <c r="Q6" s="245"/>
      <c r="R6" s="245"/>
      <c r="S6" s="245"/>
      <c r="T6" s="245"/>
      <c r="U6" s="244"/>
    </row>
    <row r="7" spans="1:35" s="472" customFormat="1" ht="22.5" x14ac:dyDescent="0.5">
      <c r="B7" s="473" t="s">
        <v>1725</v>
      </c>
      <c r="U7" s="474" t="s">
        <v>1729</v>
      </c>
    </row>
    <row r="8" spans="1:35" s="243" customFormat="1" ht="12" customHeight="1" thickBot="1" x14ac:dyDescent="0.7">
      <c r="C8" s="244"/>
      <c r="D8" s="244"/>
      <c r="E8" s="244"/>
      <c r="F8" s="244"/>
      <c r="G8" s="244"/>
      <c r="H8" s="244"/>
      <c r="I8" s="244"/>
      <c r="J8" s="244"/>
      <c r="K8" s="244"/>
      <c r="L8" s="244"/>
      <c r="M8" s="244"/>
      <c r="N8" s="244"/>
      <c r="O8" s="244"/>
      <c r="P8" s="244"/>
      <c r="Q8" s="244"/>
      <c r="R8" s="244"/>
      <c r="S8" s="244"/>
      <c r="T8" s="244"/>
      <c r="U8" s="244"/>
    </row>
    <row r="9" spans="1:35" s="439" customFormat="1" ht="25.5" customHeight="1" thickTop="1" x14ac:dyDescent="0.7">
      <c r="A9" s="438"/>
      <c r="B9" s="1797"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800" t="s">
        <v>885</v>
      </c>
    </row>
    <row r="10" spans="1:35" s="1096" customFormat="1" ht="23.25" customHeight="1" x14ac:dyDescent="0.2">
      <c r="B10" s="1798"/>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801"/>
    </row>
    <row r="11" spans="1:35" s="1127" customFormat="1" ht="23.25" customHeight="1" x14ac:dyDescent="0.2">
      <c r="A11" s="1096"/>
      <c r="B11" s="1799"/>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802"/>
    </row>
    <row r="12" spans="1:35" s="438" customFormat="1" ht="29.25" customHeight="1" x14ac:dyDescent="0.7">
      <c r="B12" s="440"/>
      <c r="C12" s="442"/>
      <c r="D12" s="442"/>
      <c r="E12" s="442"/>
      <c r="F12" s="442"/>
      <c r="G12" s="442"/>
      <c r="H12" s="442"/>
      <c r="I12" s="443"/>
      <c r="J12" s="444"/>
      <c r="K12" s="444"/>
      <c r="L12" s="444"/>
      <c r="M12" s="444"/>
      <c r="N12" s="444"/>
      <c r="O12" s="444"/>
      <c r="P12" s="444"/>
      <c r="Q12" s="444"/>
      <c r="R12" s="444"/>
      <c r="S12" s="445"/>
      <c r="T12" s="441"/>
      <c r="U12" s="1119"/>
    </row>
    <row r="13" spans="1:35" s="1096" customFormat="1" ht="26.1" customHeight="1" x14ac:dyDescent="0.2">
      <c r="B13" s="1112" t="s">
        <v>1944</v>
      </c>
      <c r="C13" s="1098"/>
      <c r="D13" s="1098"/>
      <c r="E13" s="1098"/>
      <c r="F13" s="1098"/>
      <c r="G13" s="1098"/>
      <c r="H13" s="1098"/>
      <c r="I13" s="1099"/>
      <c r="J13" s="1100"/>
      <c r="K13" s="1100"/>
      <c r="L13" s="1100"/>
      <c r="M13" s="1100"/>
      <c r="N13" s="1100"/>
      <c r="O13" s="1100"/>
      <c r="P13" s="1100"/>
      <c r="Q13" s="1100"/>
      <c r="R13" s="1100"/>
      <c r="S13" s="1101"/>
      <c r="T13" s="1097"/>
      <c r="U13" s="1120" t="s">
        <v>1946</v>
      </c>
    </row>
    <row r="14" spans="1:35" s="1096" customFormat="1" ht="12" customHeight="1" x14ac:dyDescent="0.2">
      <c r="B14" s="1112"/>
      <c r="C14" s="1098"/>
      <c r="D14" s="1098"/>
      <c r="E14" s="1098"/>
      <c r="F14" s="1098"/>
      <c r="G14" s="1098"/>
      <c r="H14" s="1098"/>
      <c r="I14" s="1099"/>
      <c r="J14" s="1100"/>
      <c r="K14" s="1100"/>
      <c r="L14" s="1100"/>
      <c r="M14" s="1100"/>
      <c r="N14" s="1100"/>
      <c r="O14" s="1100"/>
      <c r="P14" s="1100"/>
      <c r="Q14" s="1100"/>
      <c r="R14" s="1100"/>
      <c r="S14" s="1101"/>
      <c r="T14" s="1097"/>
      <c r="U14" s="1121"/>
    </row>
    <row r="15" spans="1:35" s="1096" customFormat="1" ht="26.1" customHeight="1" x14ac:dyDescent="0.2">
      <c r="B15" s="1113" t="s">
        <v>852</v>
      </c>
      <c r="C15" s="851">
        <v>1253.5097412311688</v>
      </c>
      <c r="D15" s="851">
        <v>1445.0854948113224</v>
      </c>
      <c r="E15" s="851">
        <v>1788.5397096831141</v>
      </c>
      <c r="F15" s="851">
        <v>2425.5709121374925</v>
      </c>
      <c r="G15" s="851">
        <v>2219.082790444284</v>
      </c>
      <c r="H15" s="851">
        <v>3906.2265929131208</v>
      </c>
      <c r="I15" s="770">
        <v>2432.0746473868667</v>
      </c>
      <c r="J15" s="768">
        <v>2611.813358266505</v>
      </c>
      <c r="K15" s="768">
        <v>2950.5177651086924</v>
      </c>
      <c r="L15" s="768">
        <v>3328.0674418635431</v>
      </c>
      <c r="M15" s="768">
        <v>3419.2221227916971</v>
      </c>
      <c r="N15" s="768">
        <v>3646.8317277866222</v>
      </c>
      <c r="O15" s="768">
        <v>3783.1295499584403</v>
      </c>
      <c r="P15" s="768">
        <v>3972.9789420112083</v>
      </c>
      <c r="Q15" s="768">
        <v>3969.8851291817236</v>
      </c>
      <c r="R15" s="768">
        <v>3986.9058472128131</v>
      </c>
      <c r="S15" s="865">
        <v>4091.7254808759121</v>
      </c>
      <c r="T15" s="959">
        <v>3906.2265929131208</v>
      </c>
      <c r="U15" s="1122" t="s">
        <v>854</v>
      </c>
      <c r="V15" s="1104"/>
      <c r="W15" s="1104"/>
      <c r="X15" s="1104"/>
      <c r="Y15" s="1104"/>
      <c r="Z15" s="1104"/>
      <c r="AA15" s="1104"/>
      <c r="AB15" s="1104"/>
      <c r="AC15" s="1104"/>
      <c r="AD15" s="1104"/>
      <c r="AE15" s="1104"/>
      <c r="AF15" s="1104"/>
      <c r="AG15" s="1104"/>
      <c r="AH15" s="1104"/>
      <c r="AI15" s="1104"/>
    </row>
    <row r="16" spans="1:35" s="1096" customFormat="1" ht="26.1" customHeight="1" x14ac:dyDescent="0.2">
      <c r="B16" s="1113" t="s">
        <v>177</v>
      </c>
      <c r="C16" s="851">
        <v>85661.765159740578</v>
      </c>
      <c r="D16" s="851">
        <v>92386.546411775882</v>
      </c>
      <c r="E16" s="851">
        <v>109039.5499999262</v>
      </c>
      <c r="F16" s="851">
        <v>98605.134611056856</v>
      </c>
      <c r="G16" s="851">
        <v>96086.245678207197</v>
      </c>
      <c r="H16" s="851">
        <v>129139.8147385706</v>
      </c>
      <c r="I16" s="770">
        <v>98054.510745183288</v>
      </c>
      <c r="J16" s="768">
        <v>103414.50937757544</v>
      </c>
      <c r="K16" s="768">
        <v>108143.51521017327</v>
      </c>
      <c r="L16" s="768">
        <v>107570.37731704532</v>
      </c>
      <c r="M16" s="768">
        <v>108583.30423079709</v>
      </c>
      <c r="N16" s="768">
        <v>111323.93596717545</v>
      </c>
      <c r="O16" s="768">
        <v>110830.60649297175</v>
      </c>
      <c r="P16" s="768">
        <v>111955.6303824135</v>
      </c>
      <c r="Q16" s="768">
        <v>111168.02988836693</v>
      </c>
      <c r="R16" s="768">
        <v>113569.87807880693</v>
      </c>
      <c r="S16" s="865">
        <v>117503.17451881809</v>
      </c>
      <c r="T16" s="959">
        <v>129139.8147385706</v>
      </c>
      <c r="U16" s="1122" t="s">
        <v>698</v>
      </c>
      <c r="V16" s="1104"/>
      <c r="W16" s="1104"/>
      <c r="X16" s="1104"/>
      <c r="Y16" s="1104"/>
      <c r="Z16" s="1104"/>
      <c r="AA16" s="1104"/>
      <c r="AB16" s="1104"/>
      <c r="AC16" s="1104"/>
      <c r="AD16" s="1104"/>
      <c r="AE16" s="1104"/>
      <c r="AF16" s="1104"/>
      <c r="AG16" s="1104"/>
      <c r="AH16" s="1104"/>
      <c r="AI16" s="1104"/>
    </row>
    <row r="17" spans="2:35" s="1096" customFormat="1" ht="26.1" customHeight="1" x14ac:dyDescent="0.2">
      <c r="B17" s="1113" t="s">
        <v>100</v>
      </c>
      <c r="C17" s="851">
        <v>10778.511536729595</v>
      </c>
      <c r="D17" s="851">
        <v>10898.889671318126</v>
      </c>
      <c r="E17" s="851">
        <v>10922.554830740233</v>
      </c>
      <c r="F17" s="851">
        <v>14309.517092289238</v>
      </c>
      <c r="G17" s="851">
        <v>13262.471894854347</v>
      </c>
      <c r="H17" s="851">
        <v>20302.054980215631</v>
      </c>
      <c r="I17" s="770">
        <v>14840.215843692888</v>
      </c>
      <c r="J17" s="768">
        <v>15119.641599479344</v>
      </c>
      <c r="K17" s="768">
        <v>15398.416134077592</v>
      </c>
      <c r="L17" s="768">
        <v>15961.470219506173</v>
      </c>
      <c r="M17" s="768">
        <v>16082.014912831522</v>
      </c>
      <c r="N17" s="768">
        <v>16653.618960360011</v>
      </c>
      <c r="O17" s="768">
        <v>17149.782105347196</v>
      </c>
      <c r="P17" s="768">
        <v>18086.413055135647</v>
      </c>
      <c r="Q17" s="768">
        <v>18890.476176202956</v>
      </c>
      <c r="R17" s="768">
        <v>19136.947915072695</v>
      </c>
      <c r="S17" s="865">
        <v>19716.705802393819</v>
      </c>
      <c r="T17" s="959">
        <v>20302.054980215631</v>
      </c>
      <c r="U17" s="1122" t="s">
        <v>696</v>
      </c>
      <c r="V17" s="1104"/>
      <c r="W17" s="1104"/>
      <c r="X17" s="1104"/>
      <c r="Y17" s="1104"/>
      <c r="Z17" s="1104"/>
      <c r="AA17" s="1104"/>
      <c r="AB17" s="1104"/>
      <c r="AC17" s="1104"/>
      <c r="AD17" s="1104"/>
      <c r="AE17" s="1104"/>
      <c r="AF17" s="1104"/>
      <c r="AG17" s="1104"/>
      <c r="AH17" s="1104"/>
      <c r="AI17" s="1104"/>
    </row>
    <row r="18" spans="2:35" s="1096" customFormat="1" ht="26.1" customHeight="1" x14ac:dyDescent="0.2">
      <c r="B18" s="1113" t="s">
        <v>176</v>
      </c>
      <c r="C18" s="851">
        <v>85714.145331858948</v>
      </c>
      <c r="D18" s="851">
        <v>108872.13232056997</v>
      </c>
      <c r="E18" s="851">
        <v>207355.69505145724</v>
      </c>
      <c r="F18" s="851">
        <v>216018.15890979822</v>
      </c>
      <c r="G18" s="851">
        <v>242442.18524309996</v>
      </c>
      <c r="H18" s="851">
        <v>360394.0114214404</v>
      </c>
      <c r="I18" s="770">
        <v>252761.88544752565</v>
      </c>
      <c r="J18" s="768">
        <v>253785.80832945069</v>
      </c>
      <c r="K18" s="768">
        <v>254773.40273824794</v>
      </c>
      <c r="L18" s="768">
        <v>257091.58490750982</v>
      </c>
      <c r="M18" s="768">
        <v>260291.59613174602</v>
      </c>
      <c r="N18" s="768">
        <v>277812.70525712991</v>
      </c>
      <c r="O18" s="768">
        <v>282381.80918083125</v>
      </c>
      <c r="P18" s="768">
        <v>281466.89413101337</v>
      </c>
      <c r="Q18" s="768">
        <v>283362.29753975512</v>
      </c>
      <c r="R18" s="768">
        <v>296523.59350161394</v>
      </c>
      <c r="S18" s="865">
        <v>323761.42857241334</v>
      </c>
      <c r="T18" s="959">
        <v>360394.0114214404</v>
      </c>
      <c r="U18" s="1122" t="s">
        <v>697</v>
      </c>
      <c r="V18" s="1104"/>
      <c r="W18" s="1104"/>
      <c r="X18" s="1104"/>
      <c r="Y18" s="1104"/>
      <c r="Z18" s="1104"/>
      <c r="AA18" s="1104"/>
      <c r="AB18" s="1104"/>
      <c r="AC18" s="1104"/>
      <c r="AD18" s="1104"/>
      <c r="AE18" s="1104"/>
      <c r="AF18" s="1104"/>
      <c r="AG18" s="1104"/>
      <c r="AH18" s="1104"/>
      <c r="AI18" s="1104"/>
    </row>
    <row r="19" spans="2:35" s="1096" customFormat="1" ht="26.1" customHeight="1" x14ac:dyDescent="0.2">
      <c r="B19" s="1113" t="s">
        <v>258</v>
      </c>
      <c r="C19" s="851">
        <v>49468.115555783384</v>
      </c>
      <c r="D19" s="851">
        <v>55081.21731865999</v>
      </c>
      <c r="E19" s="851">
        <v>49984.557931111936</v>
      </c>
      <c r="F19" s="851">
        <v>48424.206887560227</v>
      </c>
      <c r="G19" s="851">
        <v>63038.767237674714</v>
      </c>
      <c r="H19" s="851">
        <v>83382.470611545825</v>
      </c>
      <c r="I19" s="770">
        <v>68333.868124974499</v>
      </c>
      <c r="J19" s="768">
        <v>70270.813150514383</v>
      </c>
      <c r="K19" s="768">
        <v>70485.801516466832</v>
      </c>
      <c r="L19" s="768">
        <v>73436.870045001255</v>
      </c>
      <c r="M19" s="768">
        <v>73060.293075221241</v>
      </c>
      <c r="N19" s="768">
        <v>75904.419225667545</v>
      </c>
      <c r="O19" s="768">
        <v>73583.200444095433</v>
      </c>
      <c r="P19" s="768">
        <v>73548.556737222345</v>
      </c>
      <c r="Q19" s="768">
        <v>80852.741125770292</v>
      </c>
      <c r="R19" s="768">
        <v>82491.363391464998</v>
      </c>
      <c r="S19" s="865">
        <v>83859.582863315023</v>
      </c>
      <c r="T19" s="959">
        <v>83382.470611545825</v>
      </c>
      <c r="U19" s="1122" t="s">
        <v>604</v>
      </c>
      <c r="V19" s="1104"/>
      <c r="W19" s="1104"/>
      <c r="X19" s="1104"/>
      <c r="Y19" s="1104"/>
      <c r="Z19" s="1104"/>
      <c r="AA19" s="1104"/>
      <c r="AB19" s="1104"/>
      <c r="AC19" s="1104"/>
      <c r="AD19" s="1104"/>
      <c r="AE19" s="1104"/>
      <c r="AF19" s="1104"/>
      <c r="AG19" s="1104"/>
      <c r="AH19" s="1104"/>
      <c r="AI19" s="1104"/>
    </row>
    <row r="20" spans="2:35" s="1105" customFormat="1" ht="26.1" customHeight="1" x14ac:dyDescent="0.2">
      <c r="B20" s="1114" t="s">
        <v>1500</v>
      </c>
      <c r="C20" s="850">
        <v>232876.04732534368</v>
      </c>
      <c r="D20" s="850">
        <v>268683.87121713528</v>
      </c>
      <c r="E20" s="850">
        <v>379090.89752291871</v>
      </c>
      <c r="F20" s="850">
        <v>379782.58841284201</v>
      </c>
      <c r="G20" s="850">
        <v>417048.75284428051</v>
      </c>
      <c r="H20" s="850">
        <v>597124.57834468561</v>
      </c>
      <c r="I20" s="773">
        <v>436422.55480876315</v>
      </c>
      <c r="J20" s="771">
        <v>445202.58581528638</v>
      </c>
      <c r="K20" s="771">
        <v>451751.65336407436</v>
      </c>
      <c r="L20" s="771">
        <v>457388.36993092613</v>
      </c>
      <c r="M20" s="771">
        <v>461436.43047338759</v>
      </c>
      <c r="N20" s="771">
        <v>485341.51113811956</v>
      </c>
      <c r="O20" s="771">
        <v>487728.52777320403</v>
      </c>
      <c r="P20" s="771">
        <v>489030.47324779606</v>
      </c>
      <c r="Q20" s="771">
        <v>498243.42985927698</v>
      </c>
      <c r="R20" s="771">
        <v>515708.68873417139</v>
      </c>
      <c r="S20" s="861">
        <v>548932.61723781622</v>
      </c>
      <c r="T20" s="960">
        <v>597124.57834468561</v>
      </c>
      <c r="U20" s="1123" t="s">
        <v>1014</v>
      </c>
      <c r="V20" s="1104"/>
      <c r="W20" s="1104"/>
      <c r="X20" s="1104"/>
      <c r="Y20" s="1104"/>
      <c r="Z20" s="1104"/>
      <c r="AA20" s="1104"/>
      <c r="AB20" s="1104"/>
      <c r="AC20" s="1104"/>
      <c r="AD20" s="1104"/>
      <c r="AE20" s="1104"/>
      <c r="AF20" s="1104"/>
      <c r="AG20" s="1104"/>
      <c r="AH20" s="1104"/>
      <c r="AI20" s="1104"/>
    </row>
    <row r="21" spans="2:35" s="1105" customFormat="1" ht="24.75" customHeight="1" thickBot="1" x14ac:dyDescent="0.25">
      <c r="B21" s="1114"/>
      <c r="C21" s="850"/>
      <c r="D21" s="850"/>
      <c r="E21" s="850"/>
      <c r="F21" s="850"/>
      <c r="G21" s="850"/>
      <c r="H21" s="850"/>
      <c r="I21" s="773"/>
      <c r="J21" s="771"/>
      <c r="K21" s="771"/>
      <c r="L21" s="771"/>
      <c r="M21" s="771"/>
      <c r="N21" s="771"/>
      <c r="O21" s="771"/>
      <c r="P21" s="771"/>
      <c r="Q21" s="771"/>
      <c r="R21" s="771"/>
      <c r="S21" s="861"/>
      <c r="T21" s="960"/>
      <c r="U21" s="1124"/>
      <c r="V21" s="1104"/>
      <c r="W21" s="1104"/>
      <c r="X21" s="1104"/>
      <c r="Y21" s="1104"/>
      <c r="Z21" s="1104"/>
      <c r="AA21" s="1104"/>
      <c r="AB21" s="1104"/>
      <c r="AC21" s="1104"/>
      <c r="AD21" s="1104"/>
      <c r="AE21" s="1104"/>
      <c r="AF21" s="1104"/>
      <c r="AG21" s="1104"/>
      <c r="AH21" s="1104"/>
      <c r="AI21" s="1104"/>
    </row>
    <row r="22" spans="2:35" s="1096" customFormat="1" ht="24.75" customHeight="1" thickTop="1" x14ac:dyDescent="0.2">
      <c r="B22" s="1115"/>
      <c r="C22" s="1106"/>
      <c r="D22" s="1106"/>
      <c r="E22" s="1106"/>
      <c r="F22" s="1106"/>
      <c r="G22" s="1106"/>
      <c r="H22" s="1106"/>
      <c r="I22" s="1052"/>
      <c r="J22" s="1053"/>
      <c r="K22" s="1053"/>
      <c r="L22" s="1053"/>
      <c r="M22" s="1053"/>
      <c r="N22" s="1053"/>
      <c r="O22" s="1053"/>
      <c r="P22" s="1053"/>
      <c r="Q22" s="1053"/>
      <c r="R22" s="1053"/>
      <c r="S22" s="1054"/>
      <c r="T22" s="1519"/>
      <c r="U22" s="1125"/>
      <c r="V22" s="1104"/>
      <c r="W22" s="1104"/>
      <c r="X22" s="1104"/>
      <c r="Y22" s="1104"/>
      <c r="Z22" s="1104"/>
      <c r="AA22" s="1104"/>
      <c r="AB22" s="1104"/>
      <c r="AC22" s="1104"/>
      <c r="AD22" s="1104"/>
      <c r="AE22" s="1104"/>
      <c r="AF22" s="1104"/>
      <c r="AG22" s="1104"/>
      <c r="AH22" s="1104"/>
      <c r="AI22" s="1104"/>
    </row>
    <row r="23" spans="2:35" s="1096" customFormat="1" ht="24.75" customHeight="1" x14ac:dyDescent="0.2">
      <c r="B23" s="1116" t="s">
        <v>1945</v>
      </c>
      <c r="C23" s="850"/>
      <c r="D23" s="850"/>
      <c r="E23" s="850"/>
      <c r="F23" s="850"/>
      <c r="G23" s="850"/>
      <c r="H23" s="850"/>
      <c r="I23" s="773"/>
      <c r="J23" s="771"/>
      <c r="K23" s="771"/>
      <c r="L23" s="771"/>
      <c r="M23" s="771"/>
      <c r="N23" s="771"/>
      <c r="O23" s="771"/>
      <c r="P23" s="771"/>
      <c r="Q23" s="771"/>
      <c r="R23" s="771"/>
      <c r="S23" s="861"/>
      <c r="T23" s="960"/>
      <c r="U23" s="1120" t="s">
        <v>1947</v>
      </c>
      <c r="V23" s="1104"/>
      <c r="W23" s="1104"/>
      <c r="X23" s="1104"/>
      <c r="Y23" s="1104"/>
      <c r="Z23" s="1104"/>
      <c r="AA23" s="1104"/>
      <c r="AB23" s="1104"/>
      <c r="AC23" s="1104"/>
      <c r="AD23" s="1104"/>
      <c r="AE23" s="1104"/>
      <c r="AF23" s="1104"/>
      <c r="AG23" s="1104"/>
      <c r="AH23" s="1104"/>
      <c r="AI23" s="1104"/>
    </row>
    <row r="24" spans="2:35" s="1096" customFormat="1" ht="24.75" customHeight="1" x14ac:dyDescent="0.2">
      <c r="B24" s="1112"/>
      <c r="C24" s="851"/>
      <c r="D24" s="851"/>
      <c r="E24" s="851"/>
      <c r="F24" s="851"/>
      <c r="G24" s="851"/>
      <c r="H24" s="851"/>
      <c r="I24" s="770"/>
      <c r="J24" s="768"/>
      <c r="K24" s="768"/>
      <c r="L24" s="768"/>
      <c r="M24" s="768"/>
      <c r="N24" s="768"/>
      <c r="O24" s="768"/>
      <c r="P24" s="768"/>
      <c r="Q24" s="768"/>
      <c r="R24" s="768"/>
      <c r="S24" s="865"/>
      <c r="T24" s="959"/>
      <c r="U24" s="1121"/>
      <c r="V24" s="1104"/>
      <c r="W24" s="1104"/>
      <c r="X24" s="1104"/>
      <c r="Y24" s="1104"/>
      <c r="Z24" s="1104"/>
      <c r="AA24" s="1104"/>
      <c r="AB24" s="1104"/>
      <c r="AC24" s="1104"/>
      <c r="AD24" s="1104"/>
      <c r="AE24" s="1104"/>
      <c r="AF24" s="1104"/>
      <c r="AG24" s="1104"/>
      <c r="AH24" s="1104"/>
      <c r="AI24" s="1104"/>
    </row>
    <row r="25" spans="2:35" s="1105" customFormat="1" ht="26.1" customHeight="1" x14ac:dyDescent="0.2">
      <c r="B25" s="1116" t="s">
        <v>988</v>
      </c>
      <c r="C25" s="850">
        <v>194252.81502367777</v>
      </c>
      <c r="D25" s="850">
        <v>215811.74589871473</v>
      </c>
      <c r="E25" s="850">
        <v>253437.49901861008</v>
      </c>
      <c r="F25" s="850">
        <v>271197.75755128823</v>
      </c>
      <c r="G25" s="850">
        <v>272869.51998534007</v>
      </c>
      <c r="H25" s="850">
        <v>354296.50890846772</v>
      </c>
      <c r="I25" s="773">
        <v>283906.69661984697</v>
      </c>
      <c r="J25" s="771">
        <v>287452.83712042624</v>
      </c>
      <c r="K25" s="771">
        <v>297086.19088102062</v>
      </c>
      <c r="L25" s="771">
        <v>301435.03743665898</v>
      </c>
      <c r="M25" s="771">
        <v>298711.55439766747</v>
      </c>
      <c r="N25" s="771">
        <v>316956.07710846362</v>
      </c>
      <c r="O25" s="771">
        <v>320604.29191664496</v>
      </c>
      <c r="P25" s="771">
        <v>321401.42060422921</v>
      </c>
      <c r="Q25" s="771">
        <v>328345.70550409774</v>
      </c>
      <c r="R25" s="771">
        <v>332992.05388872989</v>
      </c>
      <c r="S25" s="861">
        <v>344099.82686800725</v>
      </c>
      <c r="T25" s="960">
        <v>354296.50890846772</v>
      </c>
      <c r="U25" s="1120" t="s">
        <v>1055</v>
      </c>
      <c r="V25" s="1104"/>
      <c r="W25" s="1104"/>
      <c r="X25" s="1104"/>
      <c r="Y25" s="1104"/>
      <c r="Z25" s="1104"/>
      <c r="AA25" s="1104"/>
      <c r="AB25" s="1104"/>
      <c r="AC25" s="1104"/>
      <c r="AD25" s="1104"/>
      <c r="AE25" s="1104"/>
      <c r="AF25" s="1104"/>
      <c r="AG25" s="1104"/>
      <c r="AH25" s="1104"/>
      <c r="AI25" s="1104"/>
    </row>
    <row r="26" spans="2:35" s="1105" customFormat="1" ht="26.1" customHeight="1" x14ac:dyDescent="0.2">
      <c r="B26" s="1113" t="s">
        <v>847</v>
      </c>
      <c r="C26" s="851">
        <v>3019.1568050599999</v>
      </c>
      <c r="D26" s="851">
        <v>1823.3949271720001</v>
      </c>
      <c r="E26" s="851">
        <v>1905.0799103940003</v>
      </c>
      <c r="F26" s="851">
        <v>2388.5165809729997</v>
      </c>
      <c r="G26" s="851">
        <v>3546.3843609729997</v>
      </c>
      <c r="H26" s="851">
        <v>7364.9941769730003</v>
      </c>
      <c r="I26" s="770">
        <v>3200.2775829730003</v>
      </c>
      <c r="J26" s="768">
        <v>3191.7339464129996</v>
      </c>
      <c r="K26" s="768">
        <v>3325.6204861629994</v>
      </c>
      <c r="L26" s="768">
        <v>4361.8348643829995</v>
      </c>
      <c r="M26" s="768">
        <v>4333.6652499729998</v>
      </c>
      <c r="N26" s="768">
        <v>4544.1041519729997</v>
      </c>
      <c r="O26" s="768">
        <v>4616.931624973</v>
      </c>
      <c r="P26" s="768">
        <v>5793.3082209730001</v>
      </c>
      <c r="Q26" s="768">
        <v>6569.6303889730007</v>
      </c>
      <c r="R26" s="768">
        <v>6659.7546899730005</v>
      </c>
      <c r="S26" s="865">
        <v>7060.8311769729999</v>
      </c>
      <c r="T26" s="959">
        <v>7364.9941769730003</v>
      </c>
      <c r="U26" s="1122" t="s">
        <v>292</v>
      </c>
      <c r="V26" s="1104"/>
      <c r="W26" s="1104"/>
      <c r="X26" s="1104"/>
      <c r="Y26" s="1104"/>
      <c r="Z26" s="1104"/>
      <c r="AA26" s="1104"/>
      <c r="AB26" s="1104"/>
      <c r="AC26" s="1104"/>
      <c r="AD26" s="1104"/>
      <c r="AE26" s="1104"/>
      <c r="AF26" s="1104"/>
      <c r="AG26" s="1104"/>
      <c r="AH26" s="1104"/>
      <c r="AI26" s="1104"/>
    </row>
    <row r="27" spans="2:35" s="1105" customFormat="1" ht="26.1" customHeight="1" x14ac:dyDescent="0.2">
      <c r="B27" s="1117" t="s">
        <v>1040</v>
      </c>
      <c r="C27" s="851">
        <v>93814.803278987994</v>
      </c>
      <c r="D27" s="851">
        <v>95216.250858643616</v>
      </c>
      <c r="E27" s="851">
        <v>115186.5701466593</v>
      </c>
      <c r="F27" s="851">
        <v>127318.74749288143</v>
      </c>
      <c r="G27" s="851">
        <v>160351.1928844616</v>
      </c>
      <c r="H27" s="851">
        <v>227635.26439685718</v>
      </c>
      <c r="I27" s="770">
        <v>170907.56554944016</v>
      </c>
      <c r="J27" s="768">
        <v>174319.85022799965</v>
      </c>
      <c r="K27" s="768">
        <v>180504.58454130427</v>
      </c>
      <c r="L27" s="768">
        <v>183813.61055418613</v>
      </c>
      <c r="M27" s="768">
        <v>181465.53939572338</v>
      </c>
      <c r="N27" s="768">
        <v>198942.63557322437</v>
      </c>
      <c r="O27" s="768">
        <v>202039.11181598995</v>
      </c>
      <c r="P27" s="768">
        <v>200945.18747429649</v>
      </c>
      <c r="Q27" s="768">
        <v>204055.40695947839</v>
      </c>
      <c r="R27" s="768">
        <v>208602.89371290183</v>
      </c>
      <c r="S27" s="865">
        <v>218709.58940924675</v>
      </c>
      <c r="T27" s="959">
        <v>227635.26439685718</v>
      </c>
      <c r="U27" s="1122" t="s">
        <v>36</v>
      </c>
      <c r="V27" s="1104"/>
      <c r="W27" s="1104"/>
      <c r="X27" s="1104"/>
      <c r="Y27" s="1104"/>
      <c r="Z27" s="1104"/>
      <c r="AA27" s="1104"/>
      <c r="AB27" s="1104"/>
      <c r="AC27" s="1104"/>
      <c r="AD27" s="1104"/>
      <c r="AE27" s="1104"/>
      <c r="AF27" s="1104"/>
      <c r="AG27" s="1104"/>
      <c r="AH27" s="1104"/>
      <c r="AI27" s="1104"/>
    </row>
    <row r="28" spans="2:35" s="1105" customFormat="1" ht="26.1" customHeight="1" x14ac:dyDescent="0.2">
      <c r="B28" s="1117" t="s">
        <v>471</v>
      </c>
      <c r="C28" s="851">
        <v>23613.690187075197</v>
      </c>
      <c r="D28" s="851">
        <v>28918.882745527899</v>
      </c>
      <c r="E28" s="851">
        <v>32027.463539484997</v>
      </c>
      <c r="F28" s="851">
        <v>23956.077078871404</v>
      </c>
      <c r="G28" s="851">
        <v>351.07464818290003</v>
      </c>
      <c r="H28" s="851">
        <v>812.85796580329998</v>
      </c>
      <c r="I28" s="770">
        <v>699.67347675379995</v>
      </c>
      <c r="J28" s="768">
        <v>536.69519484640011</v>
      </c>
      <c r="K28" s="768">
        <v>715.87722321860008</v>
      </c>
      <c r="L28" s="768">
        <v>531.20710602439999</v>
      </c>
      <c r="M28" s="768">
        <v>526.75613832800002</v>
      </c>
      <c r="N28" s="768">
        <v>355.39694309399999</v>
      </c>
      <c r="O28" s="768">
        <v>651.42617870489994</v>
      </c>
      <c r="P28" s="768">
        <v>612.51111432249991</v>
      </c>
      <c r="Q28" s="768">
        <v>452.79068254100002</v>
      </c>
      <c r="R28" s="768">
        <v>322.06165691999996</v>
      </c>
      <c r="S28" s="865">
        <v>311.70216596919994</v>
      </c>
      <c r="T28" s="959">
        <v>812.85796580329998</v>
      </c>
      <c r="U28" s="1122" t="s">
        <v>416</v>
      </c>
      <c r="V28" s="1104"/>
      <c r="W28" s="1104"/>
      <c r="X28" s="1104"/>
      <c r="Y28" s="1104"/>
      <c r="Z28" s="1104"/>
      <c r="AA28" s="1104"/>
      <c r="AB28" s="1104"/>
      <c r="AC28" s="1104"/>
      <c r="AD28" s="1104"/>
      <c r="AE28" s="1104"/>
      <c r="AF28" s="1104"/>
      <c r="AG28" s="1104"/>
      <c r="AH28" s="1104"/>
      <c r="AI28" s="1104"/>
    </row>
    <row r="29" spans="2:35" s="1105" customFormat="1" ht="26.1" customHeight="1" x14ac:dyDescent="0.2">
      <c r="B29" s="1113" t="s">
        <v>846</v>
      </c>
      <c r="C29" s="851">
        <v>73805.164752554585</v>
      </c>
      <c r="D29" s="851">
        <v>89853.21736737121</v>
      </c>
      <c r="E29" s="851">
        <v>104318.38542207179</v>
      </c>
      <c r="F29" s="851">
        <v>117534.41639856239</v>
      </c>
      <c r="G29" s="851">
        <v>108620.86809172256</v>
      </c>
      <c r="H29" s="851">
        <v>118483.39236883422</v>
      </c>
      <c r="I29" s="770">
        <v>109099.18001068004</v>
      </c>
      <c r="J29" s="768">
        <v>109404.5577511672</v>
      </c>
      <c r="K29" s="768">
        <v>112540.10863033477</v>
      </c>
      <c r="L29" s="768">
        <v>112728.38491206546</v>
      </c>
      <c r="M29" s="768">
        <v>112385.59361364308</v>
      </c>
      <c r="N29" s="768">
        <v>113113.94044017226</v>
      </c>
      <c r="O29" s="768">
        <v>113296.82229697712</v>
      </c>
      <c r="P29" s="768">
        <v>114050.41379463724</v>
      </c>
      <c r="Q29" s="768">
        <v>117267.87747310534</v>
      </c>
      <c r="R29" s="768">
        <v>117407.34382893505</v>
      </c>
      <c r="S29" s="865">
        <v>118017.70411581827</v>
      </c>
      <c r="T29" s="959">
        <v>118483.39236883422</v>
      </c>
      <c r="U29" s="1122" t="s">
        <v>293</v>
      </c>
      <c r="V29" s="1104"/>
      <c r="W29" s="1104"/>
      <c r="X29" s="1104"/>
      <c r="Y29" s="1104"/>
      <c r="Z29" s="1104"/>
      <c r="AA29" s="1104"/>
      <c r="AB29" s="1104"/>
      <c r="AC29" s="1104"/>
      <c r="AD29" s="1104"/>
      <c r="AE29" s="1104"/>
      <c r="AF29" s="1104"/>
      <c r="AG29" s="1104"/>
      <c r="AH29" s="1104"/>
      <c r="AI29" s="1104"/>
    </row>
    <row r="30" spans="2:35" s="1105" customFormat="1" ht="12" customHeight="1" x14ac:dyDescent="0.2">
      <c r="B30" s="1114"/>
      <c r="C30" s="850"/>
      <c r="D30" s="850"/>
      <c r="E30" s="850"/>
      <c r="F30" s="850"/>
      <c r="G30" s="850"/>
      <c r="H30" s="850"/>
      <c r="I30" s="773"/>
      <c r="J30" s="771"/>
      <c r="K30" s="771"/>
      <c r="L30" s="771"/>
      <c r="M30" s="771"/>
      <c r="N30" s="771"/>
      <c r="O30" s="771"/>
      <c r="P30" s="771"/>
      <c r="Q30" s="771"/>
      <c r="R30" s="771"/>
      <c r="S30" s="861"/>
      <c r="T30" s="960"/>
      <c r="U30" s="1123"/>
      <c r="V30" s="1104"/>
      <c r="W30" s="1104"/>
      <c r="X30" s="1104"/>
      <c r="Y30" s="1104"/>
      <c r="Z30" s="1104"/>
      <c r="AA30" s="1104"/>
      <c r="AB30" s="1104"/>
      <c r="AC30" s="1104"/>
      <c r="AD30" s="1104"/>
      <c r="AE30" s="1104"/>
      <c r="AF30" s="1104"/>
      <c r="AG30" s="1104"/>
      <c r="AH30" s="1104"/>
      <c r="AI30" s="1104"/>
    </row>
    <row r="31" spans="2:35" s="1105" customFormat="1" ht="26.1" customHeight="1" x14ac:dyDescent="0.2">
      <c r="B31" s="1116" t="s">
        <v>1278</v>
      </c>
      <c r="C31" s="850">
        <v>37456.279823939367</v>
      </c>
      <c r="D31" s="850">
        <v>50793.743858830509</v>
      </c>
      <c r="E31" s="850">
        <v>122794.80937886352</v>
      </c>
      <c r="F31" s="850">
        <v>104381.91822755203</v>
      </c>
      <c r="G31" s="850">
        <v>137553.45980396194</v>
      </c>
      <c r="H31" s="850">
        <v>229984.99087548541</v>
      </c>
      <c r="I31" s="773">
        <v>145180.32104819349</v>
      </c>
      <c r="J31" s="771">
        <v>149960.6053352681</v>
      </c>
      <c r="K31" s="771">
        <v>146731.43400390568</v>
      </c>
      <c r="L31" s="771">
        <v>147183.55886280257</v>
      </c>
      <c r="M31" s="771">
        <v>153360.91648200603</v>
      </c>
      <c r="N31" s="771">
        <v>158403.03477012852</v>
      </c>
      <c r="O31" s="771">
        <v>156480.34770339594</v>
      </c>
      <c r="P31" s="771">
        <v>156492.01542288746</v>
      </c>
      <c r="Q31" s="771">
        <v>158126.74757461372</v>
      </c>
      <c r="R31" s="771">
        <v>170722.44333711127</v>
      </c>
      <c r="S31" s="861">
        <v>191998.99241154929</v>
      </c>
      <c r="T31" s="960">
        <v>229984.99087548541</v>
      </c>
      <c r="U31" s="1120" t="s">
        <v>1349</v>
      </c>
      <c r="V31" s="1104"/>
      <c r="W31" s="1104"/>
      <c r="X31" s="1104"/>
      <c r="Y31" s="1104"/>
      <c r="Z31" s="1104"/>
      <c r="AA31" s="1104"/>
      <c r="AB31" s="1104"/>
      <c r="AC31" s="1104"/>
      <c r="AD31" s="1104"/>
      <c r="AE31" s="1104"/>
      <c r="AF31" s="1104"/>
      <c r="AG31" s="1104"/>
      <c r="AH31" s="1104"/>
      <c r="AI31" s="1104"/>
    </row>
    <row r="32" spans="2:35" s="1105" customFormat="1" ht="26.1" customHeight="1" x14ac:dyDescent="0.2">
      <c r="B32" s="1113" t="s">
        <v>981</v>
      </c>
      <c r="C32" s="851">
        <v>18991.938732628536</v>
      </c>
      <c r="D32" s="851">
        <v>27895.386432007013</v>
      </c>
      <c r="E32" s="851">
        <v>93357.55648574706</v>
      </c>
      <c r="F32" s="851">
        <v>78179.324360436294</v>
      </c>
      <c r="G32" s="851">
        <v>114947.13192750252</v>
      </c>
      <c r="H32" s="851">
        <v>202129.14443640359</v>
      </c>
      <c r="I32" s="1036">
        <v>123549.46677401105</v>
      </c>
      <c r="J32" s="1037">
        <v>128463.92964239899</v>
      </c>
      <c r="K32" s="1037">
        <v>125422.6027318358</v>
      </c>
      <c r="L32" s="1037">
        <v>125736.81419067484</v>
      </c>
      <c r="M32" s="1037">
        <v>131865.09244543812</v>
      </c>
      <c r="N32" s="1037">
        <v>137235.07944634501</v>
      </c>
      <c r="O32" s="1037">
        <v>135154.86438094889</v>
      </c>
      <c r="P32" s="1037">
        <v>135324.96003100043</v>
      </c>
      <c r="Q32" s="1037">
        <v>136072.51975980122</v>
      </c>
      <c r="R32" s="1037">
        <v>148373.8518373126</v>
      </c>
      <c r="S32" s="1102">
        <v>165329.8436364402</v>
      </c>
      <c r="T32" s="1309">
        <v>202129.14443640359</v>
      </c>
      <c r="U32" s="1122" t="s">
        <v>1013</v>
      </c>
      <c r="V32" s="1104"/>
      <c r="W32" s="1104"/>
      <c r="X32" s="1104"/>
      <c r="Y32" s="1104"/>
      <c r="Z32" s="1104"/>
      <c r="AA32" s="1104"/>
      <c r="AB32" s="1104"/>
      <c r="AC32" s="1104"/>
      <c r="AD32" s="1104"/>
      <c r="AE32" s="1104"/>
      <c r="AF32" s="1104"/>
      <c r="AG32" s="1104"/>
      <c r="AH32" s="1104"/>
      <c r="AI32" s="1104"/>
    </row>
    <row r="33" spans="2:35" s="1105" customFormat="1" ht="26.1" customHeight="1" x14ac:dyDescent="0.2">
      <c r="B33" s="1113" t="s">
        <v>982</v>
      </c>
      <c r="C33" s="851">
        <v>0</v>
      </c>
      <c r="D33" s="851">
        <v>0</v>
      </c>
      <c r="E33" s="851">
        <v>0</v>
      </c>
      <c r="F33" s="851">
        <v>0</v>
      </c>
      <c r="G33" s="851">
        <v>0</v>
      </c>
      <c r="H33" s="851">
        <v>0</v>
      </c>
      <c r="I33" s="1036">
        <v>0</v>
      </c>
      <c r="J33" s="1037">
        <v>0</v>
      </c>
      <c r="K33" s="1037">
        <v>0</v>
      </c>
      <c r="L33" s="1037">
        <v>0</v>
      </c>
      <c r="M33" s="1037">
        <v>0</v>
      </c>
      <c r="N33" s="1037">
        <v>0</v>
      </c>
      <c r="O33" s="1037">
        <v>0</v>
      </c>
      <c r="P33" s="1037">
        <v>0</v>
      </c>
      <c r="Q33" s="1037">
        <v>0</v>
      </c>
      <c r="R33" s="1037">
        <v>0</v>
      </c>
      <c r="S33" s="1102">
        <v>0</v>
      </c>
      <c r="T33" s="1309">
        <v>0</v>
      </c>
      <c r="U33" s="1122" t="s">
        <v>1015</v>
      </c>
      <c r="V33" s="1104"/>
      <c r="W33" s="1104"/>
      <c r="X33" s="1104"/>
      <c r="Y33" s="1104"/>
      <c r="Z33" s="1104"/>
      <c r="AA33" s="1104"/>
      <c r="AB33" s="1104"/>
      <c r="AC33" s="1104"/>
      <c r="AD33" s="1104"/>
      <c r="AE33" s="1104"/>
      <c r="AF33" s="1104"/>
      <c r="AG33" s="1104"/>
      <c r="AH33" s="1104"/>
      <c r="AI33" s="1104"/>
    </row>
    <row r="34" spans="2:35" s="1105" customFormat="1" ht="26.1" customHeight="1" x14ac:dyDescent="0.2">
      <c r="B34" s="1113" t="s">
        <v>983</v>
      </c>
      <c r="C34" s="851">
        <v>0</v>
      </c>
      <c r="D34" s="851">
        <v>0</v>
      </c>
      <c r="E34" s="851">
        <v>0</v>
      </c>
      <c r="F34" s="851">
        <v>0</v>
      </c>
      <c r="G34" s="851">
        <v>0</v>
      </c>
      <c r="H34" s="851">
        <v>0</v>
      </c>
      <c r="I34" s="1036">
        <v>0</v>
      </c>
      <c r="J34" s="1037">
        <v>0</v>
      </c>
      <c r="K34" s="1037">
        <v>0</v>
      </c>
      <c r="L34" s="1037">
        <v>0</v>
      </c>
      <c r="M34" s="1037">
        <v>0</v>
      </c>
      <c r="N34" s="1037">
        <v>0</v>
      </c>
      <c r="O34" s="1037">
        <v>0</v>
      </c>
      <c r="P34" s="1037">
        <v>0</v>
      </c>
      <c r="Q34" s="1037">
        <v>0</v>
      </c>
      <c r="R34" s="1037">
        <v>0</v>
      </c>
      <c r="S34" s="1102">
        <v>0</v>
      </c>
      <c r="T34" s="1309">
        <v>0</v>
      </c>
      <c r="U34" s="1122" t="s">
        <v>1011</v>
      </c>
      <c r="V34" s="1104"/>
      <c r="W34" s="1104"/>
      <c r="X34" s="1104"/>
      <c r="Y34" s="1104"/>
      <c r="Z34" s="1104"/>
      <c r="AA34" s="1104"/>
      <c r="AB34" s="1104"/>
      <c r="AC34" s="1104"/>
      <c r="AD34" s="1104"/>
      <c r="AE34" s="1104"/>
      <c r="AF34" s="1104"/>
      <c r="AG34" s="1104"/>
      <c r="AH34" s="1104"/>
      <c r="AI34" s="1104"/>
    </row>
    <row r="35" spans="2:35" s="1105" customFormat="1" ht="26.1" customHeight="1" x14ac:dyDescent="0.2">
      <c r="B35" s="1113" t="s">
        <v>984</v>
      </c>
      <c r="C35" s="851">
        <v>35.552511989999992</v>
      </c>
      <c r="D35" s="851">
        <v>0</v>
      </c>
      <c r="E35" s="851">
        <v>0</v>
      </c>
      <c r="F35" s="851">
        <v>0</v>
      </c>
      <c r="G35" s="851">
        <v>0</v>
      </c>
      <c r="H35" s="851">
        <v>0</v>
      </c>
      <c r="I35" s="1036">
        <v>0</v>
      </c>
      <c r="J35" s="1037">
        <v>0</v>
      </c>
      <c r="K35" s="1037">
        <v>0</v>
      </c>
      <c r="L35" s="1037">
        <v>0</v>
      </c>
      <c r="M35" s="1037">
        <v>0</v>
      </c>
      <c r="N35" s="1037">
        <v>0</v>
      </c>
      <c r="O35" s="1037">
        <v>0</v>
      </c>
      <c r="P35" s="1037">
        <v>0</v>
      </c>
      <c r="Q35" s="1037">
        <v>0</v>
      </c>
      <c r="R35" s="1037">
        <v>0</v>
      </c>
      <c r="S35" s="1102">
        <v>0</v>
      </c>
      <c r="T35" s="1309">
        <v>0</v>
      </c>
      <c r="U35" s="1122" t="s">
        <v>1020</v>
      </c>
      <c r="V35" s="1104"/>
      <c r="W35" s="1104"/>
      <c r="X35" s="1104"/>
      <c r="Y35" s="1104"/>
      <c r="Z35" s="1104"/>
      <c r="AA35" s="1104"/>
      <c r="AB35" s="1104"/>
      <c r="AC35" s="1104"/>
      <c r="AD35" s="1104"/>
      <c r="AE35" s="1104"/>
      <c r="AF35" s="1104"/>
      <c r="AG35" s="1104"/>
      <c r="AH35" s="1104"/>
      <c r="AI35" s="1104"/>
    </row>
    <row r="36" spans="2:35" s="1105" customFormat="1" ht="26.1" customHeight="1" x14ac:dyDescent="0.2">
      <c r="B36" s="1113" t="s">
        <v>985</v>
      </c>
      <c r="C36" s="851">
        <v>0</v>
      </c>
      <c r="D36" s="851">
        <v>0</v>
      </c>
      <c r="E36" s="851">
        <v>0</v>
      </c>
      <c r="F36" s="851">
        <v>0</v>
      </c>
      <c r="G36" s="851">
        <v>0</v>
      </c>
      <c r="H36" s="851">
        <v>0</v>
      </c>
      <c r="I36" s="1036">
        <v>0</v>
      </c>
      <c r="J36" s="1037">
        <v>0</v>
      </c>
      <c r="K36" s="1037">
        <v>0</v>
      </c>
      <c r="L36" s="1037">
        <v>0</v>
      </c>
      <c r="M36" s="1037">
        <v>0</v>
      </c>
      <c r="N36" s="1037">
        <v>0</v>
      </c>
      <c r="O36" s="1037">
        <v>0</v>
      </c>
      <c r="P36" s="1037">
        <v>0</v>
      </c>
      <c r="Q36" s="1037">
        <v>0</v>
      </c>
      <c r="R36" s="1037">
        <v>0</v>
      </c>
      <c r="S36" s="1102">
        <v>0</v>
      </c>
      <c r="T36" s="1309">
        <v>0</v>
      </c>
      <c r="U36" s="1122" t="s">
        <v>1276</v>
      </c>
      <c r="V36" s="1104"/>
      <c r="W36" s="1104"/>
      <c r="X36" s="1104"/>
      <c r="Y36" s="1104"/>
      <c r="Z36" s="1104"/>
      <c r="AA36" s="1104"/>
      <c r="AB36" s="1104"/>
      <c r="AC36" s="1104"/>
      <c r="AD36" s="1104"/>
      <c r="AE36" s="1104"/>
      <c r="AF36" s="1104"/>
      <c r="AG36" s="1104"/>
      <c r="AH36" s="1104"/>
      <c r="AI36" s="1104"/>
    </row>
    <row r="37" spans="2:35" s="1105" customFormat="1" ht="26.1" customHeight="1" x14ac:dyDescent="0.2">
      <c r="B37" s="1113" t="s">
        <v>986</v>
      </c>
      <c r="C37" s="851">
        <v>547.90278949999993</v>
      </c>
      <c r="D37" s="851">
        <v>937.58587299999988</v>
      </c>
      <c r="E37" s="851">
        <v>2206.5597870000001</v>
      </c>
      <c r="F37" s="851">
        <v>1757.4735695300001</v>
      </c>
      <c r="G37" s="851">
        <v>708.02781529999993</v>
      </c>
      <c r="H37" s="851">
        <v>1367.6662469999999</v>
      </c>
      <c r="I37" s="1036">
        <v>695.68127162999997</v>
      </c>
      <c r="J37" s="1037">
        <v>525.91861196000002</v>
      </c>
      <c r="K37" s="1037">
        <v>371.56944528999992</v>
      </c>
      <c r="L37" s="1037">
        <v>337.99490362</v>
      </c>
      <c r="M37" s="1037">
        <v>576.81348695000008</v>
      </c>
      <c r="N37" s="1037">
        <v>566.39682027999993</v>
      </c>
      <c r="O37" s="1037">
        <v>711.77875360999997</v>
      </c>
      <c r="P37" s="1037">
        <v>685.57958694000001</v>
      </c>
      <c r="Q37" s="1037">
        <v>886.41375227000015</v>
      </c>
      <c r="R37" s="1037">
        <v>869.99708559999999</v>
      </c>
      <c r="S37" s="1102">
        <v>855.91497193000009</v>
      </c>
      <c r="T37" s="1309">
        <v>1367.6662469999999</v>
      </c>
      <c r="U37" s="1122" t="s">
        <v>1041</v>
      </c>
      <c r="V37" s="1104"/>
      <c r="W37" s="1104"/>
      <c r="X37" s="1104"/>
      <c r="Y37" s="1104"/>
      <c r="Z37" s="1104"/>
      <c r="AA37" s="1104"/>
      <c r="AB37" s="1104"/>
      <c r="AC37" s="1104"/>
      <c r="AD37" s="1104"/>
      <c r="AE37" s="1104"/>
      <c r="AF37" s="1104"/>
      <c r="AG37" s="1104"/>
      <c r="AH37" s="1104"/>
      <c r="AI37" s="1104"/>
    </row>
    <row r="38" spans="2:35" s="1105" customFormat="1" ht="26.1" customHeight="1" x14ac:dyDescent="0.2">
      <c r="B38" s="1113" t="s">
        <v>994</v>
      </c>
      <c r="C38" s="851">
        <v>0</v>
      </c>
      <c r="D38" s="851">
        <v>3.5739999999999998</v>
      </c>
      <c r="E38" s="851">
        <v>0</v>
      </c>
      <c r="F38" s="851">
        <v>0</v>
      </c>
      <c r="G38" s="851">
        <v>3.2387220400000003</v>
      </c>
      <c r="H38" s="851">
        <v>8.8999999999999996E-2</v>
      </c>
      <c r="I38" s="1036">
        <v>0.14899999999999999</v>
      </c>
      <c r="J38" s="1037">
        <v>2.3E-2</v>
      </c>
      <c r="K38" s="1037">
        <v>0.16300000000000001</v>
      </c>
      <c r="L38" s="1037">
        <v>5.6000000000000001E-2</v>
      </c>
      <c r="M38" s="1037">
        <v>4.9000000000000002E-2</v>
      </c>
      <c r="N38" s="1037">
        <v>0.14399999999999999</v>
      </c>
      <c r="O38" s="1037">
        <v>0.12</v>
      </c>
      <c r="P38" s="1037">
        <v>0.13400000000000001</v>
      </c>
      <c r="Q38" s="1037">
        <v>3.4000000000000002E-2</v>
      </c>
      <c r="R38" s="1037">
        <v>0.15626139</v>
      </c>
      <c r="S38" s="1102">
        <v>0.14699999999999999</v>
      </c>
      <c r="T38" s="1309">
        <v>8.8999999999999996E-2</v>
      </c>
      <c r="U38" s="1122" t="s">
        <v>1012</v>
      </c>
      <c r="V38" s="1104"/>
      <c r="W38" s="1104"/>
      <c r="X38" s="1104"/>
      <c r="Y38" s="1104"/>
      <c r="Z38" s="1104"/>
      <c r="AA38" s="1104"/>
      <c r="AB38" s="1104"/>
      <c r="AC38" s="1104"/>
      <c r="AD38" s="1104"/>
      <c r="AE38" s="1104"/>
      <c r="AF38" s="1104"/>
      <c r="AG38" s="1104"/>
      <c r="AH38" s="1104"/>
      <c r="AI38" s="1104"/>
    </row>
    <row r="39" spans="2:35" s="1105" customFormat="1" ht="26.1" customHeight="1" x14ac:dyDescent="0.2">
      <c r="B39" s="1113" t="s">
        <v>987</v>
      </c>
      <c r="C39" s="851">
        <v>17880.88578982083</v>
      </c>
      <c r="D39" s="851">
        <v>21957.197553823495</v>
      </c>
      <c r="E39" s="851">
        <v>27230.693106116451</v>
      </c>
      <c r="F39" s="851">
        <v>24445.120297585723</v>
      </c>
      <c r="G39" s="851">
        <v>21895.061339119427</v>
      </c>
      <c r="H39" s="851">
        <v>26488.091192081833</v>
      </c>
      <c r="I39" s="1036">
        <v>20935.024002552447</v>
      </c>
      <c r="J39" s="1037">
        <v>20970.734080909115</v>
      </c>
      <c r="K39" s="1037">
        <v>20937.098826779886</v>
      </c>
      <c r="L39" s="1037">
        <v>21108.693768507757</v>
      </c>
      <c r="M39" s="1037">
        <v>20918.961549617896</v>
      </c>
      <c r="N39" s="1037">
        <v>20601.414503503507</v>
      </c>
      <c r="O39" s="1037">
        <v>20613.584568837043</v>
      </c>
      <c r="P39" s="1037">
        <v>20481.341804947038</v>
      </c>
      <c r="Q39" s="1037">
        <v>21167.780062542497</v>
      </c>
      <c r="R39" s="1037">
        <v>21478.438152808663</v>
      </c>
      <c r="S39" s="1102">
        <v>25813.086803179085</v>
      </c>
      <c r="T39" s="1309">
        <v>26488.091192081833</v>
      </c>
      <c r="U39" s="1122" t="s">
        <v>1016</v>
      </c>
      <c r="V39" s="1104"/>
      <c r="W39" s="1104"/>
      <c r="X39" s="1104"/>
      <c r="Y39" s="1104"/>
      <c r="Z39" s="1104"/>
      <c r="AA39" s="1104"/>
      <c r="AB39" s="1104"/>
      <c r="AC39" s="1104"/>
      <c r="AD39" s="1104"/>
      <c r="AE39" s="1104"/>
      <c r="AF39" s="1104"/>
      <c r="AG39" s="1104"/>
      <c r="AH39" s="1104"/>
      <c r="AI39" s="1104"/>
    </row>
    <row r="40" spans="2:35" s="1105" customFormat="1" ht="12" customHeight="1" x14ac:dyDescent="0.2">
      <c r="B40" s="1113"/>
      <c r="C40" s="851"/>
      <c r="D40" s="851"/>
      <c r="E40" s="851"/>
      <c r="F40" s="851"/>
      <c r="G40" s="851"/>
      <c r="H40" s="851"/>
      <c r="I40" s="1036"/>
      <c r="J40" s="1037"/>
      <c r="K40" s="1037"/>
      <c r="L40" s="1037"/>
      <c r="M40" s="1037"/>
      <c r="N40" s="1037"/>
      <c r="O40" s="1037"/>
      <c r="P40" s="1037"/>
      <c r="Q40" s="1037"/>
      <c r="R40" s="1037"/>
      <c r="S40" s="1102"/>
      <c r="T40" s="1309"/>
      <c r="U40" s="1122"/>
      <c r="V40" s="1104"/>
      <c r="W40" s="1104"/>
      <c r="X40" s="1104"/>
      <c r="Y40" s="1104"/>
      <c r="Z40" s="1104"/>
      <c r="AA40" s="1104"/>
      <c r="AB40" s="1104"/>
      <c r="AC40" s="1104"/>
      <c r="AD40" s="1104"/>
      <c r="AE40" s="1104"/>
      <c r="AF40" s="1104"/>
      <c r="AG40" s="1104"/>
      <c r="AH40" s="1104"/>
      <c r="AI40" s="1104"/>
    </row>
    <row r="41" spans="2:35" s="1105" customFormat="1" ht="26.1" customHeight="1" x14ac:dyDescent="0.2">
      <c r="B41" s="1116" t="s">
        <v>1627</v>
      </c>
      <c r="C41" s="851">
        <v>1166.9518490554747</v>
      </c>
      <c r="D41" s="851">
        <v>2078.3798691370002</v>
      </c>
      <c r="E41" s="851">
        <v>2858.5876594029151</v>
      </c>
      <c r="F41" s="851">
        <v>4202.9126835503002</v>
      </c>
      <c r="G41" s="851">
        <v>6625.7736694318446</v>
      </c>
      <c r="H41" s="851">
        <v>12843.079033346505</v>
      </c>
      <c r="I41" s="961">
        <v>7335.5363191529505</v>
      </c>
      <c r="J41" s="962">
        <v>7789.143858401947</v>
      </c>
      <c r="K41" s="962">
        <v>7934.0284655393998</v>
      </c>
      <c r="L41" s="962">
        <v>8769.7733108564098</v>
      </c>
      <c r="M41" s="962">
        <v>9363.9598025353098</v>
      </c>
      <c r="N41" s="962">
        <v>9982.3996884895023</v>
      </c>
      <c r="O41" s="962">
        <v>10643.887976001397</v>
      </c>
      <c r="P41" s="962">
        <v>11137.037228530566</v>
      </c>
      <c r="Q41" s="962">
        <v>11770.976774603469</v>
      </c>
      <c r="R41" s="962">
        <v>11994.18838040317</v>
      </c>
      <c r="S41" s="963">
        <v>12833.797632637694</v>
      </c>
      <c r="T41" s="1310">
        <v>12843.079033346505</v>
      </c>
      <c r="U41" s="1120" t="s">
        <v>1628</v>
      </c>
      <c r="V41" s="1104"/>
      <c r="W41" s="1104"/>
      <c r="X41" s="1104"/>
      <c r="Y41" s="1104"/>
      <c r="Z41" s="1104"/>
      <c r="AA41" s="1104"/>
      <c r="AB41" s="1104"/>
      <c r="AC41" s="1104"/>
      <c r="AD41" s="1104"/>
      <c r="AE41" s="1104"/>
      <c r="AF41" s="1104"/>
      <c r="AG41" s="1104"/>
      <c r="AH41" s="1104"/>
      <c r="AI41" s="1104"/>
    </row>
    <row r="42" spans="2:35" s="1105" customFormat="1" ht="26.1" customHeight="1" x14ac:dyDescent="0.2">
      <c r="B42" s="1113" t="s">
        <v>847</v>
      </c>
      <c r="C42" s="851">
        <v>0</v>
      </c>
      <c r="D42" s="851">
        <v>0</v>
      </c>
      <c r="E42" s="851">
        <v>0</v>
      </c>
      <c r="F42" s="851">
        <v>0</v>
      </c>
      <c r="G42" s="851">
        <v>0</v>
      </c>
      <c r="H42" s="851">
        <v>0</v>
      </c>
      <c r="I42" s="1036">
        <v>0</v>
      </c>
      <c r="J42" s="1037">
        <v>0</v>
      </c>
      <c r="K42" s="1037">
        <v>0</v>
      </c>
      <c r="L42" s="1037">
        <v>0</v>
      </c>
      <c r="M42" s="1037">
        <v>0</v>
      </c>
      <c r="N42" s="1037">
        <v>0</v>
      </c>
      <c r="O42" s="1037">
        <v>0</v>
      </c>
      <c r="P42" s="1037">
        <v>0</v>
      </c>
      <c r="Q42" s="1037">
        <v>0</v>
      </c>
      <c r="R42" s="1037">
        <v>0</v>
      </c>
      <c r="S42" s="1102">
        <v>0</v>
      </c>
      <c r="T42" s="1309">
        <v>0</v>
      </c>
      <c r="U42" s="1122" t="s">
        <v>292</v>
      </c>
      <c r="V42" s="1104"/>
      <c r="W42" s="1104"/>
      <c r="X42" s="1104"/>
      <c r="Y42" s="1104"/>
      <c r="Z42" s="1104"/>
      <c r="AA42" s="1104"/>
      <c r="AB42" s="1104"/>
      <c r="AC42" s="1104"/>
      <c r="AD42" s="1104"/>
      <c r="AE42" s="1104"/>
      <c r="AF42" s="1104"/>
      <c r="AG42" s="1104"/>
      <c r="AH42" s="1104"/>
      <c r="AI42" s="1104"/>
    </row>
    <row r="43" spans="2:35" s="1105" customFormat="1" ht="26.1" customHeight="1" x14ac:dyDescent="0.2">
      <c r="B43" s="1113" t="s">
        <v>1040</v>
      </c>
      <c r="C43" s="851">
        <v>1164.5990087140001</v>
      </c>
      <c r="D43" s="851">
        <v>2069.1798092434842</v>
      </c>
      <c r="E43" s="851">
        <v>2822.7832751730011</v>
      </c>
      <c r="F43" s="851">
        <v>4163.5772701449996</v>
      </c>
      <c r="G43" s="851">
        <v>6614.1464713520027</v>
      </c>
      <c r="H43" s="851">
        <v>12820.613245223007</v>
      </c>
      <c r="I43" s="1036">
        <v>7302.956208083001</v>
      </c>
      <c r="J43" s="1037">
        <v>7779.6425584597073</v>
      </c>
      <c r="K43" s="1037">
        <v>7896.7531115627835</v>
      </c>
      <c r="L43" s="1037">
        <v>8754.9882644307982</v>
      </c>
      <c r="M43" s="1037">
        <v>9333.2201988083016</v>
      </c>
      <c r="N43" s="1037">
        <v>9961.9563764901832</v>
      </c>
      <c r="O43" s="1037">
        <v>10591.510029008339</v>
      </c>
      <c r="P43" s="1037">
        <v>11013.689697677079</v>
      </c>
      <c r="Q43" s="1037">
        <v>11750.14477294851</v>
      </c>
      <c r="R43" s="1037">
        <v>11922.29422503525</v>
      </c>
      <c r="S43" s="1102">
        <v>12812.457965104522</v>
      </c>
      <c r="T43" s="1309">
        <v>12820.613245223007</v>
      </c>
      <c r="U43" s="1122" t="s">
        <v>36</v>
      </c>
      <c r="V43" s="1104"/>
      <c r="W43" s="1104"/>
      <c r="X43" s="1104"/>
      <c r="Y43" s="1104"/>
      <c r="Z43" s="1104"/>
      <c r="AA43" s="1104"/>
      <c r="AB43" s="1104"/>
      <c r="AC43" s="1104"/>
      <c r="AD43" s="1104"/>
      <c r="AE43" s="1104"/>
      <c r="AF43" s="1104"/>
      <c r="AG43" s="1104"/>
      <c r="AH43" s="1104"/>
      <c r="AI43" s="1104"/>
    </row>
    <row r="44" spans="2:35" s="1105" customFormat="1" ht="26.1" customHeight="1" x14ac:dyDescent="0.2">
      <c r="B44" s="1113" t="s">
        <v>471</v>
      </c>
      <c r="C44" s="851">
        <v>0</v>
      </c>
      <c r="D44" s="851">
        <v>0</v>
      </c>
      <c r="E44" s="851">
        <v>0</v>
      </c>
      <c r="F44" s="851">
        <v>0</v>
      </c>
      <c r="G44" s="851">
        <v>0</v>
      </c>
      <c r="H44" s="851">
        <v>0</v>
      </c>
      <c r="I44" s="1036">
        <v>0</v>
      </c>
      <c r="J44" s="1037">
        <v>0</v>
      </c>
      <c r="K44" s="1037">
        <v>0</v>
      </c>
      <c r="L44" s="1037">
        <v>0</v>
      </c>
      <c r="M44" s="1037">
        <v>0</v>
      </c>
      <c r="N44" s="1037">
        <v>0</v>
      </c>
      <c r="O44" s="1037">
        <v>0</v>
      </c>
      <c r="P44" s="1037">
        <v>0</v>
      </c>
      <c r="Q44" s="1037">
        <v>0</v>
      </c>
      <c r="R44" s="1037">
        <v>0</v>
      </c>
      <c r="S44" s="1102">
        <v>0</v>
      </c>
      <c r="T44" s="1309">
        <v>0</v>
      </c>
      <c r="U44" s="1122" t="s">
        <v>416</v>
      </c>
      <c r="V44" s="1104"/>
      <c r="W44" s="1104"/>
      <c r="X44" s="1104"/>
      <c r="Y44" s="1104"/>
      <c r="Z44" s="1104"/>
      <c r="AA44" s="1104"/>
      <c r="AB44" s="1104"/>
      <c r="AC44" s="1104"/>
      <c r="AD44" s="1104"/>
      <c r="AE44" s="1104"/>
      <c r="AF44" s="1104"/>
      <c r="AG44" s="1104"/>
      <c r="AH44" s="1104"/>
      <c r="AI44" s="1104"/>
    </row>
    <row r="45" spans="2:35" s="1105" customFormat="1" ht="26.1" customHeight="1" x14ac:dyDescent="0.2">
      <c r="B45" s="1113" t="s">
        <v>846</v>
      </c>
      <c r="C45" s="851">
        <v>2.3528403414746544</v>
      </c>
      <c r="D45" s="851">
        <v>9.2000598935161317</v>
      </c>
      <c r="E45" s="851">
        <v>35.804384229913971</v>
      </c>
      <c r="F45" s="851">
        <v>39.335413405301061</v>
      </c>
      <c r="G45" s="851">
        <v>11.627198079842106</v>
      </c>
      <c r="H45" s="851">
        <v>22.465788123497425</v>
      </c>
      <c r="I45" s="1036">
        <v>32.580111069949787</v>
      </c>
      <c r="J45" s="1037">
        <v>9.5012999422392621</v>
      </c>
      <c r="K45" s="1037">
        <v>37.27535397661606</v>
      </c>
      <c r="L45" s="1037">
        <v>14.78504642561194</v>
      </c>
      <c r="M45" s="1037">
        <v>30.739603727007921</v>
      </c>
      <c r="N45" s="1037">
        <v>20.443311999318968</v>
      </c>
      <c r="O45" s="1037">
        <v>52.377946993057122</v>
      </c>
      <c r="P45" s="1037">
        <v>123.34753085348744</v>
      </c>
      <c r="Q45" s="1037">
        <v>20.832001654958702</v>
      </c>
      <c r="R45" s="1037">
        <v>71.894155367918771</v>
      </c>
      <c r="S45" s="1102">
        <v>21.339667533171415</v>
      </c>
      <c r="T45" s="1309">
        <v>22.465788123497425</v>
      </c>
      <c r="U45" s="1122" t="s">
        <v>293</v>
      </c>
      <c r="V45" s="1104"/>
      <c r="W45" s="1104"/>
      <c r="X45" s="1104"/>
      <c r="Y45" s="1104"/>
      <c r="Z45" s="1104"/>
      <c r="AA45" s="1104"/>
      <c r="AB45" s="1104"/>
      <c r="AC45" s="1104"/>
      <c r="AD45" s="1104"/>
      <c r="AE45" s="1104"/>
      <c r="AF45" s="1104"/>
      <c r="AG45" s="1104"/>
      <c r="AH45" s="1104"/>
      <c r="AI45" s="1104"/>
    </row>
    <row r="46" spans="2:35" s="1105" customFormat="1" ht="12" customHeight="1" x14ac:dyDescent="0.2">
      <c r="B46" s="1114"/>
      <c r="C46" s="850"/>
      <c r="D46" s="850"/>
      <c r="E46" s="850"/>
      <c r="F46" s="850"/>
      <c r="G46" s="850"/>
      <c r="H46" s="850"/>
      <c r="I46" s="773"/>
      <c r="J46" s="771"/>
      <c r="K46" s="771"/>
      <c r="L46" s="771"/>
      <c r="M46" s="771"/>
      <c r="N46" s="771"/>
      <c r="O46" s="771"/>
      <c r="P46" s="771"/>
      <c r="Q46" s="771"/>
      <c r="R46" s="771"/>
      <c r="S46" s="861"/>
      <c r="T46" s="960"/>
      <c r="U46" s="1123"/>
      <c r="V46" s="1104"/>
      <c r="W46" s="1104"/>
      <c r="X46" s="1104"/>
      <c r="Y46" s="1104"/>
      <c r="Z46" s="1104"/>
      <c r="AA46" s="1104"/>
      <c r="AB46" s="1104"/>
      <c r="AC46" s="1104"/>
      <c r="AD46" s="1104"/>
      <c r="AE46" s="1104"/>
      <c r="AF46" s="1104"/>
      <c r="AG46" s="1104"/>
      <c r="AH46" s="1104"/>
      <c r="AI46" s="1104"/>
    </row>
    <row r="47" spans="2:35" s="1105" customFormat="1" ht="26.1" customHeight="1" x14ac:dyDescent="0.2">
      <c r="B47" s="1114" t="s">
        <v>1500</v>
      </c>
      <c r="C47" s="850">
        <v>232876.04669667262</v>
      </c>
      <c r="D47" s="850">
        <v>268683.86962668225</v>
      </c>
      <c r="E47" s="850">
        <v>379090.89605687652</v>
      </c>
      <c r="F47" s="850">
        <v>379782.58846239059</v>
      </c>
      <c r="G47" s="850">
        <v>417048.75345873385</v>
      </c>
      <c r="H47" s="850">
        <v>597124.57881729957</v>
      </c>
      <c r="I47" s="773">
        <v>436422.55398719339</v>
      </c>
      <c r="J47" s="771">
        <v>445202.58631409629</v>
      </c>
      <c r="K47" s="771">
        <v>451751.6533504657</v>
      </c>
      <c r="L47" s="771">
        <v>457388.36961031798</v>
      </c>
      <c r="M47" s="771">
        <v>461436.4306822088</v>
      </c>
      <c r="N47" s="771">
        <v>485341.51156708167</v>
      </c>
      <c r="O47" s="771">
        <v>487728.52759604226</v>
      </c>
      <c r="P47" s="771">
        <v>489030.47325564723</v>
      </c>
      <c r="Q47" s="771">
        <v>498243.42985331494</v>
      </c>
      <c r="R47" s="771">
        <v>515708.68560624437</v>
      </c>
      <c r="S47" s="771">
        <v>548932.61691219429</v>
      </c>
      <c r="T47" s="771">
        <v>597124.57881729957</v>
      </c>
      <c r="U47" s="1123" t="s">
        <v>1014</v>
      </c>
      <c r="V47" s="1104"/>
      <c r="W47" s="1104"/>
      <c r="X47" s="1104"/>
      <c r="Y47" s="1104"/>
      <c r="Z47" s="1104"/>
      <c r="AA47" s="1104"/>
      <c r="AB47" s="1104"/>
      <c r="AC47" s="1104"/>
      <c r="AD47" s="1104"/>
      <c r="AE47" s="1104"/>
      <c r="AF47" s="1104"/>
      <c r="AG47" s="1104"/>
      <c r="AH47" s="1104"/>
      <c r="AI47" s="1104"/>
    </row>
    <row r="48" spans="2:35" s="1105" customFormat="1" ht="24.75" customHeight="1" thickBot="1" x14ac:dyDescent="0.25">
      <c r="B48" s="1118"/>
      <c r="C48" s="1108"/>
      <c r="D48" s="1108"/>
      <c r="E48" s="1108"/>
      <c r="F48" s="1109"/>
      <c r="G48" s="1109"/>
      <c r="H48" s="1109"/>
      <c r="I48" s="968"/>
      <c r="J48" s="969"/>
      <c r="K48" s="969"/>
      <c r="L48" s="969"/>
      <c r="M48" s="969"/>
      <c r="N48" s="969"/>
      <c r="O48" s="969"/>
      <c r="P48" s="969"/>
      <c r="Q48" s="969"/>
      <c r="R48" s="969"/>
      <c r="S48" s="971"/>
      <c r="T48" s="1130"/>
      <c r="U48" s="1126"/>
      <c r="V48" s="1104"/>
      <c r="W48" s="1104"/>
      <c r="X48" s="1104"/>
      <c r="Y48" s="1104"/>
      <c r="Z48" s="1104"/>
      <c r="AA48" s="1104"/>
      <c r="AB48" s="1104"/>
      <c r="AC48" s="1104"/>
      <c r="AD48" s="1104"/>
      <c r="AE48" s="1104"/>
      <c r="AF48" s="1104"/>
      <c r="AG48" s="1104"/>
      <c r="AH48" s="1104"/>
      <c r="AI48" s="1104"/>
    </row>
    <row r="49" spans="2:35" s="1096" customFormat="1" ht="24.75" customHeight="1" thickTop="1" x14ac:dyDescent="0.2">
      <c r="B49" s="1112"/>
      <c r="C49" s="576"/>
      <c r="D49" s="576"/>
      <c r="E49" s="576"/>
      <c r="F49" s="576"/>
      <c r="G49" s="576"/>
      <c r="H49" s="576"/>
      <c r="I49" s="895"/>
      <c r="J49" s="863"/>
      <c r="K49" s="863"/>
      <c r="L49" s="863"/>
      <c r="M49" s="863"/>
      <c r="N49" s="863"/>
      <c r="O49" s="863"/>
      <c r="P49" s="863"/>
      <c r="Q49" s="863"/>
      <c r="R49" s="863"/>
      <c r="S49" s="950"/>
      <c r="T49" s="363"/>
      <c r="U49" s="1121"/>
      <c r="V49" s="1104"/>
      <c r="W49" s="1104"/>
      <c r="X49" s="1104"/>
      <c r="Y49" s="1104"/>
      <c r="Z49" s="1104"/>
      <c r="AA49" s="1104"/>
      <c r="AB49" s="1104"/>
      <c r="AC49" s="1104"/>
      <c r="AD49" s="1104"/>
      <c r="AE49" s="1104"/>
      <c r="AF49" s="1104"/>
      <c r="AG49" s="1104"/>
      <c r="AH49" s="1104"/>
      <c r="AI49" s="1104"/>
    </row>
    <row r="50" spans="2:35" s="1105" customFormat="1" ht="26.1" customHeight="1" x14ac:dyDescent="0.2">
      <c r="B50" s="1116" t="s">
        <v>1501</v>
      </c>
      <c r="C50" s="629"/>
      <c r="D50" s="629"/>
      <c r="E50" s="629"/>
      <c r="F50" s="629"/>
      <c r="G50" s="629"/>
      <c r="H50" s="629"/>
      <c r="I50" s="893"/>
      <c r="J50" s="859"/>
      <c r="K50" s="859"/>
      <c r="L50" s="859"/>
      <c r="M50" s="859"/>
      <c r="N50" s="859"/>
      <c r="O50" s="859"/>
      <c r="P50" s="859"/>
      <c r="Q50" s="859"/>
      <c r="R50" s="859"/>
      <c r="S50" s="949"/>
      <c r="T50" s="858"/>
      <c r="U50" s="1120" t="s">
        <v>1056</v>
      </c>
      <c r="V50" s="1104"/>
      <c r="W50" s="1104"/>
      <c r="X50" s="1104"/>
      <c r="Y50" s="1104"/>
      <c r="Z50" s="1104"/>
      <c r="AA50" s="1104"/>
      <c r="AB50" s="1104"/>
      <c r="AC50" s="1104"/>
      <c r="AD50" s="1104"/>
      <c r="AE50" s="1104"/>
      <c r="AF50" s="1104"/>
      <c r="AG50" s="1104"/>
      <c r="AH50" s="1104"/>
      <c r="AI50" s="1104"/>
    </row>
    <row r="51" spans="2:35" s="1105" customFormat="1" ht="12" customHeight="1" x14ac:dyDescent="0.2">
      <c r="B51" s="1114"/>
      <c r="C51" s="629"/>
      <c r="D51" s="629"/>
      <c r="E51" s="629"/>
      <c r="F51" s="629"/>
      <c r="G51" s="629"/>
      <c r="H51" s="629"/>
      <c r="I51" s="893"/>
      <c r="J51" s="859"/>
      <c r="K51" s="859"/>
      <c r="L51" s="859"/>
      <c r="M51" s="859"/>
      <c r="N51" s="859"/>
      <c r="O51" s="859"/>
      <c r="P51" s="859"/>
      <c r="Q51" s="859"/>
      <c r="R51" s="859"/>
      <c r="S51" s="949"/>
      <c r="T51" s="858"/>
      <c r="U51" s="1123"/>
      <c r="V51" s="1104"/>
      <c r="W51" s="1104"/>
      <c r="X51" s="1104"/>
      <c r="Y51" s="1104"/>
      <c r="Z51" s="1104"/>
      <c r="AA51" s="1104"/>
      <c r="AB51" s="1104"/>
      <c r="AC51" s="1104"/>
      <c r="AD51" s="1104"/>
      <c r="AE51" s="1104"/>
      <c r="AF51" s="1104"/>
      <c r="AG51" s="1104"/>
      <c r="AH51" s="1104"/>
      <c r="AI51" s="1104"/>
    </row>
    <row r="52" spans="2:35" s="1105" customFormat="1" ht="26.1" customHeight="1" x14ac:dyDescent="0.2">
      <c r="B52" s="1112" t="s">
        <v>1943</v>
      </c>
      <c r="C52" s="629"/>
      <c r="D52" s="629"/>
      <c r="E52" s="629"/>
      <c r="F52" s="629"/>
      <c r="G52" s="629"/>
      <c r="H52" s="629"/>
      <c r="I52" s="893"/>
      <c r="J52" s="859"/>
      <c r="K52" s="859"/>
      <c r="L52" s="859"/>
      <c r="M52" s="859"/>
      <c r="N52" s="859"/>
      <c r="O52" s="859"/>
      <c r="P52" s="859"/>
      <c r="Q52" s="859"/>
      <c r="R52" s="859"/>
      <c r="S52" s="949"/>
      <c r="T52" s="858"/>
      <c r="U52" s="1120" t="s">
        <v>1946</v>
      </c>
      <c r="V52" s="1104"/>
      <c r="W52" s="1104"/>
      <c r="X52" s="1104"/>
      <c r="Y52" s="1104"/>
      <c r="Z52" s="1104"/>
      <c r="AA52" s="1104"/>
      <c r="AB52" s="1104"/>
      <c r="AC52" s="1104"/>
      <c r="AD52" s="1104"/>
      <c r="AE52" s="1104"/>
      <c r="AF52" s="1104"/>
      <c r="AG52" s="1104"/>
      <c r="AH52" s="1104"/>
      <c r="AI52" s="1104"/>
    </row>
    <row r="53" spans="2:35" s="1105" customFormat="1" ht="12" customHeight="1" x14ac:dyDescent="0.2">
      <c r="B53" s="1112"/>
      <c r="C53" s="629"/>
      <c r="D53" s="629"/>
      <c r="E53" s="629"/>
      <c r="F53" s="629"/>
      <c r="G53" s="629"/>
      <c r="H53" s="629"/>
      <c r="I53" s="893"/>
      <c r="J53" s="859"/>
      <c r="K53" s="859"/>
      <c r="L53" s="859"/>
      <c r="M53" s="859"/>
      <c r="N53" s="859"/>
      <c r="O53" s="859"/>
      <c r="P53" s="859"/>
      <c r="Q53" s="859"/>
      <c r="R53" s="859"/>
      <c r="S53" s="949"/>
      <c r="T53" s="858"/>
      <c r="U53" s="1123"/>
      <c r="V53" s="1104"/>
      <c r="W53" s="1104"/>
      <c r="X53" s="1104"/>
      <c r="Y53" s="1104"/>
      <c r="Z53" s="1104"/>
      <c r="AA53" s="1104"/>
      <c r="AB53" s="1104"/>
      <c r="AC53" s="1104"/>
      <c r="AD53" s="1104"/>
      <c r="AE53" s="1104"/>
      <c r="AF53" s="1104"/>
      <c r="AG53" s="1104"/>
      <c r="AH53" s="1104"/>
      <c r="AI53" s="1104"/>
    </row>
    <row r="54" spans="2:35" s="1096" customFormat="1" ht="26.1" customHeight="1" x14ac:dyDescent="0.2">
      <c r="B54" s="1113" t="s">
        <v>852</v>
      </c>
      <c r="C54" s="1110">
        <v>5.3827336715309773E-3</v>
      </c>
      <c r="D54" s="1110">
        <v>5.3783857150230098E-3</v>
      </c>
      <c r="E54" s="1110">
        <v>4.7179706011669254E-3</v>
      </c>
      <c r="F54" s="1110">
        <v>6.3867354274303378E-3</v>
      </c>
      <c r="G54" s="1110">
        <v>5.3209193776749047E-3</v>
      </c>
      <c r="H54" s="1110">
        <v>6.5417280322671318E-3</v>
      </c>
      <c r="I54" s="1719">
        <v>5.572751959285382E-3</v>
      </c>
      <c r="J54" s="1720">
        <v>5.8665727502089145E-3</v>
      </c>
      <c r="K54" s="1720">
        <v>6.5312827150425939E-3</v>
      </c>
      <c r="L54" s="1720">
        <v>7.2762397573994742E-3</v>
      </c>
      <c r="M54" s="1720">
        <v>7.4099526976747748E-3</v>
      </c>
      <c r="N54" s="1720">
        <v>7.5139497531024066E-3</v>
      </c>
      <c r="O54" s="1720">
        <v>7.7566296300748943E-3</v>
      </c>
      <c r="P54" s="1720">
        <v>8.1241950335435732E-3</v>
      </c>
      <c r="Q54" s="1720">
        <v>7.9677621244357826E-3</v>
      </c>
      <c r="R54" s="1720">
        <v>7.7309262657544913E-3</v>
      </c>
      <c r="S54" s="1721">
        <v>7.4539667572773105E-3</v>
      </c>
      <c r="T54" s="1722">
        <v>6.5417280322671318E-3</v>
      </c>
      <c r="U54" s="1122" t="s">
        <v>854</v>
      </c>
      <c r="V54" s="1104"/>
      <c r="W54" s="1104"/>
      <c r="X54" s="1104"/>
      <c r="Y54" s="1104"/>
      <c r="Z54" s="1104"/>
      <c r="AA54" s="1104"/>
      <c r="AB54" s="1104"/>
      <c r="AC54" s="1104"/>
      <c r="AD54" s="1104"/>
      <c r="AE54" s="1104"/>
      <c r="AF54" s="1104"/>
      <c r="AG54" s="1104"/>
      <c r="AH54" s="1104"/>
      <c r="AI54" s="1104"/>
    </row>
    <row r="55" spans="2:35" s="1096" customFormat="1" ht="26.1" customHeight="1" x14ac:dyDescent="0.2">
      <c r="B55" s="1113" t="s">
        <v>177</v>
      </c>
      <c r="C55" s="1110">
        <v>0.36784274786348148</v>
      </c>
      <c r="D55" s="1110">
        <v>0.34384850118939309</v>
      </c>
      <c r="E55" s="1110">
        <v>0.28763431333334505</v>
      </c>
      <c r="F55" s="1110">
        <v>0.25963574323704464</v>
      </c>
      <c r="G55" s="1110">
        <v>0.23039571518412932</v>
      </c>
      <c r="H55" s="1110">
        <v>0.21626946774919995</v>
      </c>
      <c r="I55" s="1719">
        <v>0.22467791745582441</v>
      </c>
      <c r="J55" s="1720">
        <v>0.23228640774445525</v>
      </c>
      <c r="K55" s="1720">
        <v>0.23938709333957559</v>
      </c>
      <c r="L55" s="1720">
        <v>0.23518389270214804</v>
      </c>
      <c r="M55" s="1720">
        <v>0.23531584647402348</v>
      </c>
      <c r="N55" s="1720">
        <v>0.22937237679530495</v>
      </c>
      <c r="O55" s="1720">
        <v>0.22723831021118471</v>
      </c>
      <c r="P55" s="1720">
        <v>0.22893385281060918</v>
      </c>
      <c r="Q55" s="1720">
        <v>0.22311991132480169</v>
      </c>
      <c r="R55" s="1720">
        <v>0.22022099018259506</v>
      </c>
      <c r="S55" s="1721">
        <v>0.21405755611696825</v>
      </c>
      <c r="T55" s="1722">
        <v>0.21626946774919995</v>
      </c>
      <c r="U55" s="1122" t="s">
        <v>698</v>
      </c>
      <c r="V55" s="1104"/>
      <c r="W55" s="1104"/>
      <c r="X55" s="1104"/>
      <c r="Y55" s="1104"/>
      <c r="Z55" s="1104"/>
      <c r="AA55" s="1104"/>
      <c r="AB55" s="1104"/>
      <c r="AC55" s="1104"/>
      <c r="AD55" s="1104"/>
      <c r="AE55" s="1104"/>
      <c r="AF55" s="1104"/>
      <c r="AG55" s="1104"/>
      <c r="AH55" s="1104"/>
      <c r="AI55" s="1104"/>
    </row>
    <row r="56" spans="2:35" s="1096" customFormat="1" ht="26.1" customHeight="1" x14ac:dyDescent="0.2">
      <c r="B56" s="1113" t="s">
        <v>100</v>
      </c>
      <c r="C56" s="1110">
        <v>4.6284328768562789E-2</v>
      </c>
      <c r="D56" s="1110">
        <v>4.0563989278352523E-2</v>
      </c>
      <c r="E56" s="1110">
        <v>2.8812495636564021E-2</v>
      </c>
      <c r="F56" s="1110">
        <v>3.7678180961614023E-2</v>
      </c>
      <c r="G56" s="1110">
        <v>3.1800771023541091E-2</v>
      </c>
      <c r="H56" s="1110">
        <v>3.3999697410707526E-2</v>
      </c>
      <c r="I56" s="1719">
        <v>3.4004236674238228E-2</v>
      </c>
      <c r="J56" s="1720">
        <v>3.3961261864171768E-2</v>
      </c>
      <c r="K56" s="1720">
        <v>3.4086020536747752E-2</v>
      </c>
      <c r="L56" s="1720">
        <v>3.4896974363201765E-2</v>
      </c>
      <c r="M56" s="1720">
        <v>3.4852070297815424E-2</v>
      </c>
      <c r="N56" s="1720">
        <v>3.4313197157414974E-2</v>
      </c>
      <c r="O56" s="1720">
        <v>3.5162556891324435E-2</v>
      </c>
      <c r="P56" s="1720">
        <v>3.6984225001395976E-2</v>
      </c>
      <c r="Q56" s="1720">
        <v>3.7914150080289769E-2</v>
      </c>
      <c r="R56" s="1720">
        <v>3.7108057965913155E-2</v>
      </c>
      <c r="S56" s="1721">
        <v>3.5918262430107838E-2</v>
      </c>
      <c r="T56" s="1722">
        <v>3.3999697410707526E-2</v>
      </c>
      <c r="U56" s="1122" t="s">
        <v>696</v>
      </c>
      <c r="V56" s="1104"/>
      <c r="W56" s="1104"/>
      <c r="X56" s="1104"/>
      <c r="Y56" s="1104"/>
      <c r="Z56" s="1104"/>
      <c r="AA56" s="1104"/>
      <c r="AB56" s="1104"/>
      <c r="AC56" s="1104"/>
      <c r="AD56" s="1104"/>
      <c r="AE56" s="1104"/>
      <c r="AF56" s="1104"/>
      <c r="AG56" s="1104"/>
      <c r="AH56" s="1104"/>
      <c r="AI56" s="1104"/>
    </row>
    <row r="57" spans="2:35" s="1096" customFormat="1" ht="26.1" customHeight="1" x14ac:dyDescent="0.2">
      <c r="B57" s="1113" t="s">
        <v>176</v>
      </c>
      <c r="C57" s="1110">
        <v>0.36806767512723393</v>
      </c>
      <c r="D57" s="1110">
        <v>0.40520531369218515</v>
      </c>
      <c r="E57" s="1110">
        <v>0.54698146646721091</v>
      </c>
      <c r="F57" s="1110">
        <v>0.56879426677395761</v>
      </c>
      <c r="G57" s="1110">
        <v>0.58132816268994836</v>
      </c>
      <c r="H57" s="1110">
        <v>0.60354911603287864</v>
      </c>
      <c r="I57" s="1719">
        <v>0.57916778741713726</v>
      </c>
      <c r="J57" s="1720">
        <v>0.57004567452073585</v>
      </c>
      <c r="K57" s="1720">
        <v>0.56396783684358032</v>
      </c>
      <c r="L57" s="1720">
        <v>0.56208596853115278</v>
      </c>
      <c r="M57" s="1720">
        <v>0.56408982677139929</v>
      </c>
      <c r="N57" s="1720">
        <v>0.57240664332556823</v>
      </c>
      <c r="O57" s="1720">
        <v>0.57897332860574446</v>
      </c>
      <c r="P57" s="1720">
        <v>0.57556105299882121</v>
      </c>
      <c r="Q57" s="1720">
        <v>0.56872259734521236</v>
      </c>
      <c r="R57" s="1720">
        <v>0.57498273730745852</v>
      </c>
      <c r="S57" s="1721">
        <v>0.58980176875179002</v>
      </c>
      <c r="T57" s="1722">
        <v>0.60354911603287864</v>
      </c>
      <c r="U57" s="1122" t="s">
        <v>697</v>
      </c>
      <c r="V57" s="1104"/>
      <c r="W57" s="1104"/>
      <c r="X57" s="1104"/>
      <c r="Y57" s="1104"/>
      <c r="Z57" s="1104"/>
      <c r="AA57" s="1104"/>
      <c r="AB57" s="1104"/>
      <c r="AC57" s="1104"/>
      <c r="AD57" s="1104"/>
      <c r="AE57" s="1104"/>
      <c r="AF57" s="1104"/>
      <c r="AG57" s="1104"/>
      <c r="AH57" s="1104"/>
      <c r="AI57" s="1104"/>
    </row>
    <row r="58" spans="2:35" s="1096" customFormat="1" ht="26.1" customHeight="1" x14ac:dyDescent="0.2">
      <c r="B58" s="1113" t="s">
        <v>258</v>
      </c>
      <c r="C58" s="1110">
        <v>0.21242251456919081</v>
      </c>
      <c r="D58" s="1110">
        <v>0.20500381012504629</v>
      </c>
      <c r="E58" s="1110">
        <v>0.13185375396171314</v>
      </c>
      <c r="F58" s="1110">
        <v>0.12750507359995339</v>
      </c>
      <c r="G58" s="1110">
        <v>0.1511544317247063</v>
      </c>
      <c r="H58" s="1110">
        <v>0.13963999077494668</v>
      </c>
      <c r="I58" s="1719">
        <v>0.15657730649351487</v>
      </c>
      <c r="J58" s="1720">
        <v>0.15784008312042822</v>
      </c>
      <c r="K58" s="1720">
        <v>0.15602776656505365</v>
      </c>
      <c r="L58" s="1720">
        <v>0.16055692464609789</v>
      </c>
      <c r="M58" s="1720">
        <v>0.15833230375908702</v>
      </c>
      <c r="N58" s="1720">
        <v>0.1563938329686094</v>
      </c>
      <c r="O58" s="1720">
        <v>0.15086917466167155</v>
      </c>
      <c r="P58" s="1720">
        <v>0.15039667415563004</v>
      </c>
      <c r="Q58" s="1720">
        <v>0.16227557912526053</v>
      </c>
      <c r="R58" s="1720">
        <v>0.15995728827827879</v>
      </c>
      <c r="S58" s="1721">
        <v>0.15276844594385655</v>
      </c>
      <c r="T58" s="1722">
        <v>0.13963999077494668</v>
      </c>
      <c r="U58" s="1122" t="s">
        <v>604</v>
      </c>
      <c r="V58" s="1104"/>
      <c r="W58" s="1104"/>
      <c r="X58" s="1104"/>
      <c r="Y58" s="1104"/>
      <c r="Z58" s="1104"/>
      <c r="AA58" s="1104"/>
      <c r="AB58" s="1104"/>
      <c r="AC58" s="1104"/>
      <c r="AD58" s="1104"/>
      <c r="AE58" s="1104"/>
      <c r="AF58" s="1104"/>
      <c r="AG58" s="1104"/>
      <c r="AH58" s="1104"/>
      <c r="AI58" s="1104"/>
    </row>
    <row r="59" spans="2:35" s="1105" customFormat="1" ht="26.1" customHeight="1" x14ac:dyDescent="0.2">
      <c r="B59" s="1114" t="s">
        <v>1500</v>
      </c>
      <c r="C59" s="1111">
        <v>1</v>
      </c>
      <c r="D59" s="1111">
        <v>1</v>
      </c>
      <c r="E59" s="1111">
        <v>1</v>
      </c>
      <c r="F59" s="1111">
        <v>1</v>
      </c>
      <c r="G59" s="1111">
        <v>1</v>
      </c>
      <c r="H59" s="1111">
        <v>0.99999999999999989</v>
      </c>
      <c r="I59" s="1723">
        <v>1</v>
      </c>
      <c r="J59" s="1724">
        <v>0.99999999999999989</v>
      </c>
      <c r="K59" s="1724">
        <v>0.99999999999999989</v>
      </c>
      <c r="L59" s="1724">
        <v>1</v>
      </c>
      <c r="M59" s="1724">
        <v>1</v>
      </c>
      <c r="N59" s="1724">
        <v>1</v>
      </c>
      <c r="O59" s="1724">
        <v>1</v>
      </c>
      <c r="P59" s="1724">
        <v>1</v>
      </c>
      <c r="Q59" s="1724">
        <v>1.0000000000000002</v>
      </c>
      <c r="R59" s="1724">
        <v>1</v>
      </c>
      <c r="S59" s="1725">
        <v>1</v>
      </c>
      <c r="T59" s="1726">
        <v>0.99999999999999989</v>
      </c>
      <c r="U59" s="1124" t="s">
        <v>1014</v>
      </c>
      <c r="V59" s="1104"/>
      <c r="W59" s="1104"/>
      <c r="X59" s="1104"/>
      <c r="Y59" s="1104"/>
      <c r="Z59" s="1104"/>
      <c r="AA59" s="1104"/>
      <c r="AB59" s="1104"/>
      <c r="AC59" s="1104"/>
      <c r="AD59" s="1104"/>
      <c r="AE59" s="1104"/>
      <c r="AF59" s="1104"/>
      <c r="AG59" s="1104"/>
      <c r="AH59" s="1104"/>
      <c r="AI59" s="1104"/>
    </row>
    <row r="60" spans="2:35" s="1105" customFormat="1" ht="26.1" customHeight="1" x14ac:dyDescent="0.2">
      <c r="B60" s="1114"/>
      <c r="C60" s="1111"/>
      <c r="D60" s="1111"/>
      <c r="E60" s="1111"/>
      <c r="F60" s="1111"/>
      <c r="G60" s="1111"/>
      <c r="H60" s="1111"/>
      <c r="I60" s="1723"/>
      <c r="J60" s="1724"/>
      <c r="K60" s="1724"/>
      <c r="L60" s="1724"/>
      <c r="M60" s="1724"/>
      <c r="N60" s="1724"/>
      <c r="O60" s="1724"/>
      <c r="P60" s="1724"/>
      <c r="Q60" s="1724"/>
      <c r="R60" s="1724"/>
      <c r="S60" s="1725"/>
      <c r="T60" s="1726"/>
      <c r="U60" s="1123"/>
      <c r="V60" s="1104"/>
      <c r="W60" s="1104"/>
      <c r="X60" s="1104"/>
      <c r="Y60" s="1104"/>
      <c r="Z60" s="1104"/>
      <c r="AA60" s="1104"/>
      <c r="AB60" s="1104"/>
      <c r="AC60" s="1104"/>
      <c r="AD60" s="1104"/>
      <c r="AE60" s="1104"/>
      <c r="AF60" s="1104"/>
      <c r="AG60" s="1104"/>
      <c r="AH60" s="1104"/>
      <c r="AI60" s="1104"/>
    </row>
    <row r="61" spans="2:35" s="1105" customFormat="1" ht="26.1" customHeight="1" x14ac:dyDescent="0.2">
      <c r="B61" s="1116" t="s">
        <v>1942</v>
      </c>
      <c r="C61" s="1111"/>
      <c r="D61" s="1111"/>
      <c r="E61" s="1111"/>
      <c r="F61" s="1111"/>
      <c r="G61" s="1111"/>
      <c r="H61" s="1111"/>
      <c r="I61" s="1723"/>
      <c r="J61" s="1724"/>
      <c r="K61" s="1724"/>
      <c r="L61" s="1724"/>
      <c r="M61" s="1724"/>
      <c r="N61" s="1724"/>
      <c r="O61" s="1724"/>
      <c r="P61" s="1724"/>
      <c r="Q61" s="1724"/>
      <c r="R61" s="1724"/>
      <c r="S61" s="1725"/>
      <c r="T61" s="1726"/>
      <c r="U61" s="1120" t="s">
        <v>1948</v>
      </c>
      <c r="V61" s="1104"/>
      <c r="W61" s="1104"/>
      <c r="X61" s="1104"/>
      <c r="Y61" s="1104"/>
      <c r="Z61" s="1104"/>
      <c r="AA61" s="1104"/>
      <c r="AB61" s="1104"/>
      <c r="AC61" s="1104"/>
      <c r="AD61" s="1104"/>
      <c r="AE61" s="1104"/>
      <c r="AF61" s="1104"/>
      <c r="AG61" s="1104"/>
      <c r="AH61" s="1104"/>
      <c r="AI61" s="1104"/>
    </row>
    <row r="62" spans="2:35" s="1105" customFormat="1" ht="12" customHeight="1" x14ac:dyDescent="0.2">
      <c r="B62" s="1114"/>
      <c r="C62" s="1111"/>
      <c r="D62" s="1111"/>
      <c r="E62" s="1111"/>
      <c r="F62" s="1111"/>
      <c r="G62" s="1111"/>
      <c r="H62" s="1111"/>
      <c r="I62" s="1723"/>
      <c r="J62" s="1724"/>
      <c r="K62" s="1724"/>
      <c r="L62" s="1724"/>
      <c r="M62" s="1724"/>
      <c r="N62" s="1724"/>
      <c r="O62" s="1724"/>
      <c r="P62" s="1724"/>
      <c r="Q62" s="1724"/>
      <c r="R62" s="1724"/>
      <c r="S62" s="1725"/>
      <c r="T62" s="1726"/>
      <c r="U62" s="1123"/>
      <c r="V62" s="1104"/>
      <c r="W62" s="1104"/>
      <c r="X62" s="1104"/>
      <c r="Y62" s="1104"/>
      <c r="Z62" s="1104"/>
      <c r="AA62" s="1104"/>
      <c r="AB62" s="1104"/>
      <c r="AC62" s="1104"/>
      <c r="AD62" s="1104"/>
      <c r="AE62" s="1104"/>
      <c r="AF62" s="1104"/>
      <c r="AG62" s="1104"/>
      <c r="AH62" s="1104"/>
      <c r="AI62" s="1104"/>
    </row>
    <row r="63" spans="2:35" s="1105" customFormat="1" ht="26.1" customHeight="1" x14ac:dyDescent="0.2">
      <c r="B63" s="1113" t="s">
        <v>988</v>
      </c>
      <c r="C63" s="1110">
        <v>0.83414682522800354</v>
      </c>
      <c r="D63" s="1110">
        <v>0.80321809492534957</v>
      </c>
      <c r="E63" s="1110">
        <v>0.66854018826288519</v>
      </c>
      <c r="F63" s="1110">
        <v>0.71408686387987119</v>
      </c>
      <c r="G63" s="1110">
        <v>0.65428686148162762</v>
      </c>
      <c r="H63" s="1110">
        <v>0.59333767437643992</v>
      </c>
      <c r="I63" s="1719">
        <v>0.65053167859005312</v>
      </c>
      <c r="J63" s="1720">
        <v>0.64566749151278391</v>
      </c>
      <c r="K63" s="1720">
        <v>0.65763166261296069</v>
      </c>
      <c r="L63" s="1720">
        <v>0.65903520391975234</v>
      </c>
      <c r="M63" s="1720">
        <v>0.64735147581658992</v>
      </c>
      <c r="N63" s="1720">
        <v>0.65305783567753906</v>
      </c>
      <c r="O63" s="1720">
        <v>0.65734168451631603</v>
      </c>
      <c r="P63" s="1720">
        <v>0.6572216624140973</v>
      </c>
      <c r="Q63" s="1720">
        <v>0.65900659362585912</v>
      </c>
      <c r="R63" s="1720">
        <v>0.64569797481164992</v>
      </c>
      <c r="S63" s="1721">
        <v>0.6268525794725156</v>
      </c>
      <c r="T63" s="1722">
        <v>0.59333767437643992</v>
      </c>
      <c r="U63" s="1122" t="s">
        <v>1149</v>
      </c>
      <c r="V63" s="1104"/>
      <c r="W63" s="1104"/>
      <c r="X63" s="1104"/>
      <c r="Y63" s="1104"/>
      <c r="Z63" s="1104"/>
      <c r="AA63" s="1104"/>
      <c r="AB63" s="1104"/>
      <c r="AC63" s="1104"/>
      <c r="AD63" s="1104"/>
      <c r="AE63" s="1104"/>
      <c r="AF63" s="1104"/>
      <c r="AG63" s="1104"/>
      <c r="AH63" s="1104"/>
      <c r="AI63" s="1104"/>
    </row>
    <row r="64" spans="2:35" s="1105" customFormat="1" ht="26.1" customHeight="1" x14ac:dyDescent="0.2">
      <c r="B64" s="1113" t="s">
        <v>1245</v>
      </c>
      <c r="C64" s="1110">
        <v>0.16084213192062294</v>
      </c>
      <c r="D64" s="1110">
        <v>0.18904649515955282</v>
      </c>
      <c r="E64" s="1110">
        <v>0.323919172568154</v>
      </c>
      <c r="F64" s="1110">
        <v>0.27484650797225491</v>
      </c>
      <c r="G64" s="1110">
        <v>0.32982585048674073</v>
      </c>
      <c r="H64" s="1110">
        <v>0.38515411864473464</v>
      </c>
      <c r="I64" s="1719">
        <v>0.33265998679906389</v>
      </c>
      <c r="J64" s="1720">
        <v>0.33683677935659817</v>
      </c>
      <c r="K64" s="1720">
        <v>0.32480552736366519</v>
      </c>
      <c r="L64" s="1720">
        <v>0.32179121429825341</v>
      </c>
      <c r="M64" s="1720">
        <v>0.33235545848703407</v>
      </c>
      <c r="N64" s="1720">
        <v>0.32637437967890531</v>
      </c>
      <c r="O64" s="1720">
        <v>0.32083492937079067</v>
      </c>
      <c r="P64" s="1720">
        <v>0.32000462952965952</v>
      </c>
      <c r="Q64" s="1720">
        <v>0.31736845505653116</v>
      </c>
      <c r="R64" s="1720">
        <v>0.33104434364222024</v>
      </c>
      <c r="S64" s="1721">
        <v>0.34976787040195301</v>
      </c>
      <c r="T64" s="1722">
        <v>0.38515411864473464</v>
      </c>
      <c r="U64" s="1122" t="s">
        <v>1150</v>
      </c>
      <c r="V64" s="1104"/>
      <c r="W64" s="1104"/>
      <c r="X64" s="1104"/>
      <c r="Y64" s="1104"/>
      <c r="Z64" s="1104"/>
      <c r="AA64" s="1104"/>
      <c r="AB64" s="1104"/>
      <c r="AC64" s="1104"/>
      <c r="AD64" s="1104"/>
      <c r="AE64" s="1104"/>
      <c r="AF64" s="1104"/>
      <c r="AG64" s="1104"/>
      <c r="AH64" s="1104"/>
      <c r="AI64" s="1104"/>
    </row>
    <row r="65" spans="2:35" s="1105" customFormat="1" ht="26.1" customHeight="1" x14ac:dyDescent="0.2">
      <c r="B65" s="1113" t="s">
        <v>1627</v>
      </c>
      <c r="C65" s="1294">
        <v>5.0110428513734651E-3</v>
      </c>
      <c r="D65" s="1294">
        <v>7.7354099150974938E-3</v>
      </c>
      <c r="E65" s="1294">
        <v>7.5406391689607595E-3</v>
      </c>
      <c r="F65" s="1294">
        <v>1.1066628147873897E-2</v>
      </c>
      <c r="G65" s="1294">
        <v>1.5887288031631659E-2</v>
      </c>
      <c r="H65" s="1294">
        <v>2.150820697882554E-2</v>
      </c>
      <c r="I65" s="1719">
        <v>1.6808334610883123E-2</v>
      </c>
      <c r="J65" s="1727">
        <v>1.7495729130617862E-2</v>
      </c>
      <c r="K65" s="1727">
        <v>1.7562810023374141E-2</v>
      </c>
      <c r="L65" s="1727">
        <v>1.9173581781994173E-2</v>
      </c>
      <c r="M65" s="1720">
        <v>2.0293065696375994E-2</v>
      </c>
      <c r="N65" s="1720">
        <v>2.0567784643555635E-2</v>
      </c>
      <c r="O65" s="1720">
        <v>2.1823386112893365E-2</v>
      </c>
      <c r="P65" s="1720">
        <v>2.2773708056243215E-2</v>
      </c>
      <c r="Q65" s="1720">
        <v>2.3624951317609739E-2</v>
      </c>
      <c r="R65" s="1720">
        <v>2.3257681546129731E-2</v>
      </c>
      <c r="S65" s="1721">
        <v>2.3379550125531258E-2</v>
      </c>
      <c r="T65" s="1722">
        <v>2.150820697882554E-2</v>
      </c>
      <c r="U65" s="1122" t="s">
        <v>1628</v>
      </c>
      <c r="V65" s="1104"/>
      <c r="W65" s="1104"/>
      <c r="X65" s="1104"/>
      <c r="Y65" s="1104"/>
      <c r="Z65" s="1104"/>
      <c r="AA65" s="1104"/>
      <c r="AB65" s="1104"/>
      <c r="AC65" s="1104"/>
      <c r="AD65" s="1104"/>
      <c r="AE65" s="1104"/>
      <c r="AF65" s="1104"/>
      <c r="AG65" s="1104"/>
      <c r="AH65" s="1104"/>
      <c r="AI65" s="1104"/>
    </row>
    <row r="66" spans="2:35" s="1105" customFormat="1" ht="26.1" customHeight="1" x14ac:dyDescent="0.2">
      <c r="B66" s="1114" t="s">
        <v>1500</v>
      </c>
      <c r="C66" s="1111">
        <v>0.99999999999999989</v>
      </c>
      <c r="D66" s="1111">
        <v>0.99999999999999989</v>
      </c>
      <c r="E66" s="1111">
        <v>1</v>
      </c>
      <c r="F66" s="1111">
        <v>0.99999999999999989</v>
      </c>
      <c r="G66" s="1111">
        <v>1</v>
      </c>
      <c r="H66" s="1111">
        <v>1</v>
      </c>
      <c r="I66" s="1723">
        <v>1.0000000000000002</v>
      </c>
      <c r="J66" s="1724">
        <v>0.99999999999999989</v>
      </c>
      <c r="K66" s="1724">
        <v>1</v>
      </c>
      <c r="L66" s="1724">
        <v>0.99999999999999989</v>
      </c>
      <c r="M66" s="1724">
        <v>1</v>
      </c>
      <c r="N66" s="1724">
        <v>1</v>
      </c>
      <c r="O66" s="1724">
        <v>1</v>
      </c>
      <c r="P66" s="1724">
        <v>1</v>
      </c>
      <c r="Q66" s="1724">
        <v>1</v>
      </c>
      <c r="R66" s="1724">
        <v>0.99999999999999989</v>
      </c>
      <c r="S66" s="1725">
        <v>0.99999999999999989</v>
      </c>
      <c r="T66" s="1726">
        <v>1</v>
      </c>
      <c r="U66" s="1124" t="s">
        <v>1014</v>
      </c>
      <c r="V66" s="1104"/>
      <c r="W66" s="1104"/>
      <c r="X66" s="1104"/>
      <c r="Y66" s="1104"/>
      <c r="Z66" s="1104"/>
      <c r="AA66" s="1104"/>
      <c r="AB66" s="1104"/>
      <c r="AC66" s="1104"/>
      <c r="AD66" s="1104"/>
      <c r="AE66" s="1104"/>
      <c r="AF66" s="1104"/>
      <c r="AG66" s="1104"/>
      <c r="AH66" s="1104"/>
      <c r="AI66" s="1104"/>
    </row>
    <row r="67" spans="2:35" s="1105" customFormat="1" ht="26.1" customHeight="1" thickBot="1" x14ac:dyDescent="0.25">
      <c r="B67" s="1118"/>
      <c r="C67" s="967"/>
      <c r="D67" s="967"/>
      <c r="E67" s="967"/>
      <c r="F67" s="972"/>
      <c r="G67" s="972"/>
      <c r="H67" s="972"/>
      <c r="I67" s="968"/>
      <c r="J67" s="969"/>
      <c r="K67" s="969"/>
      <c r="L67" s="969"/>
      <c r="M67" s="969"/>
      <c r="N67" s="969"/>
      <c r="O67" s="969"/>
      <c r="P67" s="969"/>
      <c r="Q67" s="969"/>
      <c r="R67" s="969"/>
      <c r="S67" s="971"/>
      <c r="T67" s="1130"/>
      <c r="U67" s="1126"/>
      <c r="V67" s="1104"/>
      <c r="W67" s="1104"/>
      <c r="X67" s="1104"/>
      <c r="Y67" s="1104"/>
      <c r="Z67" s="1104"/>
      <c r="AA67" s="1104"/>
      <c r="AB67" s="1104"/>
      <c r="AC67" s="1104"/>
      <c r="AD67" s="1104"/>
      <c r="AE67" s="1104"/>
      <c r="AF67" s="1104"/>
      <c r="AG67" s="1104"/>
      <c r="AH67" s="1104"/>
      <c r="AI67" s="1104"/>
    </row>
    <row r="68" spans="2:35" s="438" customFormat="1" ht="12" customHeight="1" thickTop="1" x14ac:dyDescent="0.7">
      <c r="B68" s="447"/>
      <c r="C68" s="460"/>
      <c r="D68" s="460"/>
      <c r="E68" s="460"/>
      <c r="F68" s="460"/>
      <c r="G68" s="460"/>
      <c r="H68" s="460"/>
      <c r="I68" s="460"/>
      <c r="J68" s="460"/>
      <c r="K68" s="460"/>
      <c r="L68" s="460"/>
      <c r="M68" s="460"/>
      <c r="N68" s="460"/>
      <c r="O68" s="460"/>
      <c r="P68" s="460"/>
      <c r="Q68" s="460"/>
      <c r="R68" s="460"/>
      <c r="S68" s="460"/>
      <c r="T68" s="460"/>
      <c r="U68" s="447"/>
      <c r="V68" s="446"/>
      <c r="W68" s="446"/>
      <c r="X68" s="446"/>
    </row>
    <row r="69" spans="2:35" s="333" customFormat="1" ht="26.1" customHeight="1" x14ac:dyDescent="0.5">
      <c r="B69" s="333" t="s">
        <v>1534</v>
      </c>
      <c r="C69" s="417"/>
      <c r="D69" s="417"/>
      <c r="E69" s="417"/>
      <c r="F69" s="417"/>
      <c r="G69" s="417"/>
      <c r="H69" s="417"/>
      <c r="I69" s="417"/>
      <c r="J69" s="417"/>
      <c r="K69" s="417"/>
      <c r="L69" s="417"/>
      <c r="M69" s="417"/>
      <c r="N69" s="417"/>
      <c r="O69" s="417"/>
      <c r="P69" s="417"/>
      <c r="Q69" s="417"/>
      <c r="R69" s="417"/>
      <c r="S69" s="417"/>
      <c r="T69" s="417"/>
      <c r="U69" s="333" t="s">
        <v>1728</v>
      </c>
    </row>
    <row r="70" spans="2:35" s="472" customFormat="1" ht="26.1" customHeight="1" x14ac:dyDescent="0.5">
      <c r="B70" s="232" t="s">
        <v>1949</v>
      </c>
      <c r="C70" s="464"/>
      <c r="D70" s="464"/>
      <c r="E70" s="464"/>
      <c r="F70" s="464"/>
      <c r="G70" s="464"/>
      <c r="H70" s="464"/>
      <c r="I70" s="464"/>
      <c r="J70" s="464"/>
      <c r="K70" s="464"/>
      <c r="L70" s="464"/>
      <c r="M70" s="464"/>
      <c r="N70" s="464"/>
      <c r="O70" s="464"/>
      <c r="P70" s="464"/>
      <c r="Q70" s="464"/>
      <c r="R70" s="464"/>
      <c r="S70" s="464"/>
      <c r="T70" s="464"/>
      <c r="U70" s="482" t="s">
        <v>1950</v>
      </c>
    </row>
    <row r="71" spans="2:35" s="438" customFormat="1" ht="26.1" customHeight="1" x14ac:dyDescent="0.7">
      <c r="B71" s="447"/>
      <c r="C71" s="460"/>
      <c r="D71" s="460"/>
      <c r="E71" s="460"/>
      <c r="F71" s="460"/>
      <c r="G71" s="460"/>
      <c r="H71" s="460"/>
      <c r="I71" s="460"/>
      <c r="J71" s="460"/>
      <c r="K71" s="460"/>
      <c r="L71" s="460"/>
      <c r="M71" s="460"/>
      <c r="N71" s="460"/>
      <c r="O71" s="460"/>
      <c r="P71" s="460"/>
      <c r="Q71" s="460"/>
      <c r="R71" s="460"/>
      <c r="S71" s="460"/>
      <c r="T71" s="460"/>
      <c r="U71" s="447"/>
    </row>
    <row r="72" spans="2:35" ht="26.1" customHeight="1" x14ac:dyDescent="0.85">
      <c r="B72" s="249"/>
      <c r="C72" s="1628"/>
      <c r="D72" s="1628"/>
      <c r="E72" s="1628"/>
      <c r="F72" s="1628"/>
      <c r="G72" s="1628"/>
      <c r="H72" s="1628"/>
      <c r="I72" s="1628"/>
      <c r="J72" s="1628"/>
      <c r="K72" s="1628"/>
      <c r="L72" s="1628"/>
      <c r="M72" s="1628"/>
      <c r="N72" s="1628"/>
      <c r="O72" s="1628"/>
      <c r="P72" s="1628"/>
      <c r="Q72" s="1628"/>
      <c r="R72" s="1628"/>
      <c r="S72" s="1628"/>
      <c r="T72" s="1628"/>
      <c r="U72" s="251"/>
    </row>
    <row r="73" spans="2:35" ht="26.1" customHeight="1" x14ac:dyDescent="0.85">
      <c r="B73" s="252"/>
      <c r="C73" s="1612"/>
      <c r="D73" s="1612"/>
      <c r="E73" s="1612"/>
      <c r="F73" s="1612"/>
      <c r="G73" s="1612"/>
      <c r="H73" s="1612"/>
      <c r="I73" s="1612"/>
      <c r="J73" s="1612"/>
      <c r="K73" s="1612"/>
      <c r="L73" s="1612"/>
      <c r="M73" s="1612"/>
      <c r="N73" s="1612"/>
      <c r="O73" s="1612"/>
      <c r="P73" s="1612"/>
      <c r="Q73" s="1612"/>
      <c r="R73" s="1612"/>
      <c r="S73" s="1612"/>
      <c r="T73" s="1612"/>
      <c r="U73" s="253"/>
    </row>
    <row r="74" spans="2:35" ht="26.1" customHeight="1" x14ac:dyDescent="0.85">
      <c r="B74" s="252"/>
      <c r="C74" s="1612"/>
      <c r="D74" s="1612"/>
      <c r="E74" s="1612"/>
      <c r="F74" s="1612"/>
      <c r="G74" s="1612"/>
      <c r="H74" s="1612"/>
      <c r="I74" s="1612"/>
      <c r="J74" s="1612"/>
      <c r="K74" s="1612"/>
      <c r="L74" s="1612"/>
      <c r="M74" s="1612"/>
      <c r="N74" s="1612"/>
      <c r="O74" s="1612"/>
      <c r="P74" s="1612"/>
      <c r="Q74" s="1612"/>
      <c r="R74" s="1612"/>
      <c r="S74" s="1612"/>
      <c r="T74" s="1612"/>
      <c r="U74" s="253"/>
    </row>
    <row r="75" spans="2:35" ht="26.1" customHeight="1" x14ac:dyDescent="0.5">
      <c r="B75" s="252"/>
      <c r="C75" s="465"/>
      <c r="D75" s="465"/>
      <c r="E75" s="465"/>
      <c r="F75" s="465"/>
      <c r="G75" s="465"/>
      <c r="H75" s="465"/>
      <c r="I75" s="465"/>
      <c r="J75" s="465"/>
      <c r="K75" s="465"/>
      <c r="L75" s="465"/>
      <c r="M75" s="465"/>
      <c r="N75" s="465"/>
      <c r="O75" s="465"/>
      <c r="P75" s="465"/>
      <c r="Q75" s="465"/>
      <c r="R75" s="465"/>
      <c r="S75" s="465"/>
      <c r="T75" s="465"/>
      <c r="U75" s="253"/>
    </row>
    <row r="76" spans="2:35" ht="26.1" customHeight="1" x14ac:dyDescent="0.5">
      <c r="B76" s="249"/>
      <c r="C76" s="464"/>
      <c r="D76" s="464"/>
      <c r="E76" s="464"/>
      <c r="F76" s="464"/>
      <c r="G76" s="464"/>
      <c r="H76" s="464"/>
      <c r="I76" s="464"/>
      <c r="J76" s="464"/>
      <c r="K76" s="464"/>
      <c r="L76" s="464"/>
      <c r="M76" s="464"/>
      <c r="N76" s="464"/>
      <c r="O76" s="464"/>
      <c r="P76" s="464"/>
      <c r="Q76" s="464"/>
      <c r="R76" s="464"/>
      <c r="S76" s="464"/>
      <c r="T76" s="464"/>
      <c r="U76" s="251"/>
    </row>
    <row r="77" spans="2:35" ht="26.1" customHeight="1" x14ac:dyDescent="0.5">
      <c r="B77" s="252"/>
      <c r="C77" s="465"/>
      <c r="D77" s="465"/>
      <c r="E77" s="465"/>
      <c r="F77" s="465"/>
      <c r="G77" s="465"/>
      <c r="H77" s="465"/>
      <c r="I77" s="465"/>
      <c r="J77" s="465"/>
      <c r="K77" s="465"/>
      <c r="L77" s="465"/>
      <c r="M77" s="465"/>
      <c r="N77" s="465"/>
      <c r="O77" s="465"/>
      <c r="P77" s="465"/>
      <c r="Q77" s="465"/>
      <c r="R77" s="465"/>
      <c r="S77" s="465"/>
      <c r="T77" s="465"/>
      <c r="U77" s="253"/>
    </row>
    <row r="78" spans="2:35" ht="26.1" customHeight="1" x14ac:dyDescent="0.5">
      <c r="B78" s="252"/>
      <c r="C78" s="465"/>
      <c r="D78" s="465"/>
      <c r="E78" s="465"/>
      <c r="F78" s="465"/>
      <c r="G78" s="465"/>
      <c r="H78" s="465"/>
      <c r="I78" s="465"/>
      <c r="J78" s="465"/>
      <c r="K78" s="465"/>
      <c r="L78" s="465"/>
      <c r="M78" s="465"/>
      <c r="N78" s="465"/>
      <c r="O78" s="465"/>
      <c r="P78" s="465"/>
      <c r="Q78" s="465"/>
      <c r="R78" s="465"/>
      <c r="S78" s="465"/>
      <c r="T78" s="465"/>
      <c r="U78" s="253"/>
    </row>
    <row r="79" spans="2:35" ht="26.1" customHeight="1" x14ac:dyDescent="0.5">
      <c r="B79" s="252"/>
      <c r="C79" s="465"/>
      <c r="D79" s="465"/>
      <c r="E79" s="465"/>
      <c r="F79" s="465"/>
      <c r="G79" s="465"/>
      <c r="H79" s="465"/>
      <c r="I79" s="465"/>
      <c r="J79" s="465"/>
      <c r="K79" s="465"/>
      <c r="L79" s="465"/>
      <c r="M79" s="465"/>
      <c r="N79" s="465"/>
      <c r="O79" s="465"/>
      <c r="P79" s="465"/>
      <c r="Q79" s="465"/>
      <c r="R79" s="465"/>
      <c r="S79" s="465"/>
      <c r="T79" s="465"/>
      <c r="U79" s="253"/>
    </row>
    <row r="80" spans="2:35" ht="26.1" customHeight="1" x14ac:dyDescent="0.5">
      <c r="B80" s="249"/>
      <c r="C80" s="464"/>
      <c r="D80" s="464"/>
      <c r="E80" s="464"/>
      <c r="F80" s="464"/>
      <c r="G80" s="464"/>
      <c r="H80" s="464"/>
      <c r="I80" s="464"/>
      <c r="J80" s="464"/>
      <c r="K80" s="464"/>
      <c r="L80" s="464"/>
      <c r="M80" s="464"/>
      <c r="N80" s="464"/>
      <c r="O80" s="464"/>
      <c r="P80" s="464"/>
      <c r="Q80" s="464"/>
      <c r="R80" s="464"/>
      <c r="S80" s="464"/>
      <c r="T80" s="464"/>
      <c r="U80" s="251"/>
    </row>
    <row r="81" spans="2:21" ht="26.1" customHeight="1" x14ac:dyDescent="0.5">
      <c r="B81" s="252"/>
      <c r="C81" s="465"/>
      <c r="D81" s="465"/>
      <c r="E81" s="465"/>
      <c r="F81" s="465"/>
      <c r="G81" s="465"/>
      <c r="H81" s="465"/>
      <c r="I81" s="465"/>
      <c r="J81" s="465"/>
      <c r="K81" s="465"/>
      <c r="L81" s="465"/>
      <c r="M81" s="465"/>
      <c r="N81" s="465"/>
      <c r="O81" s="465"/>
      <c r="P81" s="465"/>
      <c r="Q81" s="465"/>
      <c r="R81" s="465"/>
      <c r="S81" s="465"/>
      <c r="T81" s="465"/>
      <c r="U81" s="253"/>
    </row>
    <row r="82" spans="2:21" ht="26.1" customHeight="1" x14ac:dyDescent="0.5">
      <c r="B82" s="252"/>
      <c r="C82" s="465"/>
      <c r="D82" s="465"/>
      <c r="E82" s="465"/>
      <c r="F82" s="465"/>
      <c r="G82" s="465"/>
      <c r="H82" s="465"/>
      <c r="I82" s="465"/>
      <c r="J82" s="465"/>
      <c r="K82" s="465"/>
      <c r="L82" s="465"/>
      <c r="M82" s="465"/>
      <c r="N82" s="465"/>
      <c r="O82" s="465"/>
      <c r="P82" s="465"/>
      <c r="Q82" s="465"/>
      <c r="R82" s="465"/>
      <c r="S82" s="465"/>
      <c r="T82" s="465"/>
      <c r="U82" s="253"/>
    </row>
    <row r="83" spans="2:21" ht="26.1" customHeight="1" x14ac:dyDescent="0.5">
      <c r="B83" s="252"/>
      <c r="C83" s="465"/>
      <c r="D83" s="465"/>
      <c r="E83" s="465"/>
      <c r="F83" s="465"/>
      <c r="G83" s="465"/>
      <c r="H83" s="465"/>
      <c r="I83" s="465"/>
      <c r="J83" s="465"/>
      <c r="K83" s="465"/>
      <c r="L83" s="465"/>
      <c r="M83" s="465"/>
      <c r="N83" s="465"/>
      <c r="O83" s="465"/>
      <c r="P83" s="465"/>
      <c r="Q83" s="465"/>
      <c r="R83" s="465"/>
      <c r="S83" s="465"/>
      <c r="T83" s="465"/>
      <c r="U83" s="253"/>
    </row>
    <row r="84" spans="2:21" ht="26.1" customHeight="1" x14ac:dyDescent="0.5">
      <c r="B84" s="249"/>
      <c r="C84" s="464"/>
      <c r="D84" s="464"/>
      <c r="E84" s="464"/>
      <c r="F84" s="464"/>
      <c r="G84" s="464"/>
      <c r="H84" s="464"/>
      <c r="I84" s="464"/>
      <c r="J84" s="464"/>
      <c r="K84" s="464"/>
      <c r="L84" s="464"/>
      <c r="M84" s="464"/>
      <c r="N84" s="464"/>
      <c r="O84" s="464"/>
      <c r="P84" s="464"/>
      <c r="Q84" s="464"/>
      <c r="R84" s="464"/>
      <c r="S84" s="464"/>
      <c r="T84" s="464"/>
      <c r="U84" s="251"/>
    </row>
    <row r="85" spans="2:21" ht="26.1" customHeight="1" x14ac:dyDescent="0.5">
      <c r="B85" s="252"/>
      <c r="C85" s="465"/>
      <c r="D85" s="465"/>
      <c r="E85" s="465"/>
      <c r="F85" s="465"/>
      <c r="G85" s="465"/>
      <c r="H85" s="465"/>
      <c r="I85" s="465"/>
      <c r="J85" s="465"/>
      <c r="K85" s="465"/>
      <c r="L85" s="465"/>
      <c r="M85" s="465"/>
      <c r="N85" s="465"/>
      <c r="O85" s="465"/>
      <c r="P85" s="465"/>
      <c r="Q85" s="465"/>
      <c r="R85" s="465"/>
      <c r="S85" s="465"/>
      <c r="T85" s="465"/>
      <c r="U85" s="253"/>
    </row>
    <row r="86" spans="2:21" ht="26.1" customHeight="1" x14ac:dyDescent="0.5">
      <c r="B86" s="252"/>
      <c r="C86" s="465"/>
      <c r="D86" s="465"/>
      <c r="E86" s="465"/>
      <c r="F86" s="465"/>
      <c r="G86" s="465"/>
      <c r="H86" s="465"/>
      <c r="I86" s="465"/>
      <c r="J86" s="465"/>
      <c r="K86" s="465"/>
      <c r="L86" s="465"/>
      <c r="M86" s="465"/>
      <c r="N86" s="465"/>
      <c r="O86" s="465"/>
      <c r="P86" s="465"/>
      <c r="Q86" s="465"/>
      <c r="R86" s="465"/>
      <c r="S86" s="465"/>
      <c r="T86" s="465"/>
      <c r="U86" s="253"/>
    </row>
    <row r="87" spans="2:21" ht="26.1" customHeight="1" x14ac:dyDescent="0.5">
      <c r="B87" s="252"/>
      <c r="C87" s="465"/>
      <c r="D87" s="465"/>
      <c r="E87" s="465"/>
      <c r="F87" s="465"/>
      <c r="G87" s="465"/>
      <c r="H87" s="465"/>
      <c r="I87" s="465"/>
      <c r="J87" s="465"/>
      <c r="K87" s="465"/>
      <c r="L87" s="465"/>
      <c r="M87" s="465"/>
      <c r="N87" s="465"/>
      <c r="O87" s="465"/>
      <c r="P87" s="465"/>
      <c r="Q87" s="465"/>
      <c r="R87" s="465"/>
      <c r="S87" s="465"/>
      <c r="T87" s="465"/>
      <c r="U87" s="253"/>
    </row>
    <row r="88" spans="2:21" ht="26.1" customHeight="1" x14ac:dyDescent="0.5">
      <c r="B88" s="249"/>
      <c r="C88" s="464"/>
      <c r="D88" s="464"/>
      <c r="E88" s="464"/>
      <c r="F88" s="464"/>
      <c r="G88" s="464"/>
      <c r="H88" s="464"/>
      <c r="I88" s="464"/>
      <c r="J88" s="464"/>
      <c r="K88" s="464"/>
      <c r="L88" s="464"/>
      <c r="M88" s="464"/>
      <c r="N88" s="464"/>
      <c r="O88" s="464"/>
      <c r="P88" s="464"/>
      <c r="Q88" s="464"/>
      <c r="R88" s="464"/>
      <c r="S88" s="464"/>
      <c r="T88" s="464"/>
      <c r="U88" s="251"/>
    </row>
    <row r="89" spans="2:21" ht="26.1" customHeight="1" x14ac:dyDescent="0.5">
      <c r="B89" s="249"/>
      <c r="C89" s="464"/>
      <c r="D89" s="464"/>
      <c r="E89" s="464"/>
      <c r="F89" s="464"/>
      <c r="G89" s="464"/>
      <c r="H89" s="464"/>
      <c r="I89" s="464"/>
      <c r="J89" s="464"/>
      <c r="K89" s="464"/>
      <c r="L89" s="464"/>
      <c r="M89" s="464"/>
      <c r="N89" s="464"/>
      <c r="O89" s="464"/>
      <c r="P89" s="464"/>
      <c r="Q89" s="464"/>
      <c r="R89" s="464"/>
      <c r="S89" s="464"/>
      <c r="T89" s="464"/>
      <c r="U89" s="251"/>
    </row>
    <row r="90" spans="2:21" ht="26.1" customHeight="1" x14ac:dyDescent="0.5">
      <c r="B90" s="249"/>
      <c r="C90" s="464"/>
      <c r="D90" s="464"/>
      <c r="E90" s="464"/>
      <c r="F90" s="464"/>
      <c r="G90" s="464"/>
      <c r="H90" s="464"/>
      <c r="I90" s="464"/>
      <c r="J90" s="464"/>
      <c r="K90" s="464"/>
      <c r="L90" s="464"/>
      <c r="M90" s="464"/>
      <c r="N90" s="464"/>
      <c r="O90" s="464"/>
      <c r="P90" s="464"/>
      <c r="Q90" s="464"/>
      <c r="R90" s="464"/>
      <c r="S90" s="464"/>
      <c r="T90" s="464"/>
      <c r="U90" s="251"/>
    </row>
    <row r="91" spans="2:21" ht="26.1" customHeight="1" x14ac:dyDescent="0.5">
      <c r="B91" s="249"/>
      <c r="C91" s="464"/>
      <c r="D91" s="464"/>
      <c r="E91" s="464"/>
      <c r="F91" s="464"/>
      <c r="G91" s="464"/>
      <c r="H91" s="464"/>
      <c r="I91" s="464"/>
      <c r="J91" s="464"/>
      <c r="K91" s="464"/>
      <c r="L91" s="464"/>
      <c r="M91" s="464"/>
      <c r="N91" s="464"/>
      <c r="O91" s="464"/>
      <c r="P91" s="464"/>
      <c r="Q91" s="464"/>
      <c r="R91" s="464"/>
      <c r="S91" s="464"/>
      <c r="T91" s="464"/>
      <c r="U91" s="251"/>
    </row>
    <row r="92" spans="2:21" ht="26.1" customHeight="1" x14ac:dyDescent="0.5">
      <c r="B92" s="249"/>
      <c r="C92" s="464"/>
      <c r="D92" s="464"/>
      <c r="E92" s="464"/>
      <c r="F92" s="464"/>
      <c r="G92" s="464"/>
      <c r="H92" s="464"/>
      <c r="I92" s="464"/>
      <c r="J92" s="464"/>
      <c r="K92" s="464"/>
      <c r="L92" s="464"/>
      <c r="M92" s="464"/>
      <c r="N92" s="464"/>
      <c r="O92" s="464"/>
      <c r="P92" s="464"/>
      <c r="Q92" s="464"/>
      <c r="R92" s="464"/>
      <c r="S92" s="464"/>
      <c r="T92" s="464"/>
      <c r="U92" s="251"/>
    </row>
    <row r="93" spans="2:21" ht="26.1" customHeight="1" x14ac:dyDescent="0.5">
      <c r="B93" s="249"/>
      <c r="C93" s="250"/>
      <c r="D93" s="250"/>
      <c r="E93" s="250"/>
      <c r="F93" s="250"/>
      <c r="G93" s="250"/>
      <c r="H93" s="250"/>
      <c r="I93" s="250"/>
      <c r="J93" s="250"/>
      <c r="K93" s="250"/>
      <c r="L93" s="250"/>
      <c r="M93" s="250"/>
      <c r="N93" s="250"/>
      <c r="O93" s="250"/>
      <c r="P93" s="250"/>
      <c r="Q93" s="250"/>
      <c r="R93" s="250"/>
      <c r="S93" s="250"/>
      <c r="T93" s="250"/>
      <c r="U93" s="251"/>
    </row>
    <row r="94" spans="2:21" ht="26.1" customHeight="1" x14ac:dyDescent="0.5">
      <c r="B94" s="249"/>
      <c r="C94" s="250"/>
      <c r="D94" s="250"/>
      <c r="E94" s="250"/>
      <c r="F94" s="250"/>
      <c r="G94" s="250"/>
      <c r="H94" s="250"/>
      <c r="I94" s="250"/>
      <c r="J94" s="250"/>
      <c r="K94" s="250"/>
      <c r="L94" s="250"/>
      <c r="M94" s="250"/>
      <c r="N94" s="250"/>
      <c r="O94" s="250"/>
      <c r="P94" s="250"/>
      <c r="Q94" s="250"/>
      <c r="R94" s="250"/>
      <c r="S94" s="250"/>
      <c r="T94" s="250"/>
      <c r="U94" s="251"/>
    </row>
    <row r="95" spans="2:21" ht="26.1" customHeight="1" x14ac:dyDescent="0.5">
      <c r="B95" s="249"/>
      <c r="C95" s="250"/>
      <c r="D95" s="250"/>
      <c r="E95" s="250"/>
      <c r="F95" s="250"/>
      <c r="G95" s="250"/>
      <c r="H95" s="250"/>
      <c r="I95" s="250"/>
      <c r="J95" s="250"/>
      <c r="K95" s="250"/>
      <c r="L95" s="250"/>
      <c r="M95" s="250"/>
      <c r="N95" s="250"/>
      <c r="O95" s="250"/>
      <c r="P95" s="250"/>
      <c r="Q95" s="250"/>
      <c r="R95" s="250"/>
      <c r="S95" s="250"/>
      <c r="T95" s="250"/>
      <c r="U95" s="251"/>
    </row>
    <row r="96" spans="2:21" ht="26.1" customHeight="1" x14ac:dyDescent="0.5">
      <c r="B96" s="249"/>
      <c r="C96" s="250"/>
      <c r="D96" s="250"/>
      <c r="E96" s="250"/>
      <c r="F96" s="250"/>
      <c r="G96" s="250"/>
      <c r="H96" s="250"/>
      <c r="I96" s="250"/>
      <c r="J96" s="250"/>
      <c r="K96" s="250"/>
      <c r="L96" s="250"/>
      <c r="M96" s="250"/>
      <c r="N96" s="250"/>
      <c r="O96" s="250"/>
      <c r="P96" s="250"/>
      <c r="Q96" s="250"/>
      <c r="R96" s="250"/>
      <c r="S96" s="250"/>
      <c r="T96" s="250"/>
      <c r="U96" s="251"/>
    </row>
    <row r="97" spans="2:21" ht="26.1" customHeight="1" x14ac:dyDescent="0.5">
      <c r="B97" s="249"/>
      <c r="C97" s="250"/>
      <c r="D97" s="250"/>
      <c r="E97" s="250"/>
      <c r="F97" s="250"/>
      <c r="G97" s="250"/>
      <c r="H97" s="250"/>
      <c r="I97" s="250"/>
      <c r="J97" s="250"/>
      <c r="K97" s="250"/>
      <c r="L97" s="250"/>
      <c r="M97" s="250"/>
      <c r="N97" s="250"/>
      <c r="O97" s="250"/>
      <c r="P97" s="250"/>
      <c r="Q97" s="250"/>
      <c r="R97" s="250"/>
      <c r="S97" s="250"/>
      <c r="T97" s="250"/>
      <c r="U97" s="251"/>
    </row>
    <row r="98" spans="2:21" ht="26.1" customHeight="1" x14ac:dyDescent="0.5">
      <c r="B98" s="249"/>
      <c r="C98" s="250"/>
      <c r="D98" s="250"/>
      <c r="E98" s="250"/>
      <c r="F98" s="250"/>
      <c r="G98" s="250"/>
      <c r="H98" s="250"/>
      <c r="I98" s="250"/>
      <c r="J98" s="250"/>
      <c r="K98" s="250"/>
      <c r="L98" s="250"/>
      <c r="M98" s="250"/>
      <c r="N98" s="250"/>
      <c r="O98" s="250"/>
      <c r="P98" s="250"/>
      <c r="Q98" s="250"/>
      <c r="R98" s="250"/>
      <c r="S98" s="250"/>
      <c r="T98" s="250"/>
      <c r="U98" s="251"/>
    </row>
    <row r="99" spans="2:21" ht="26.1" customHeight="1" x14ac:dyDescent="0.5">
      <c r="B99" s="251"/>
      <c r="C99" s="254"/>
      <c r="D99" s="254"/>
      <c r="E99" s="254"/>
      <c r="F99" s="254"/>
      <c r="G99" s="254"/>
      <c r="H99" s="254"/>
      <c r="I99" s="254"/>
      <c r="J99" s="254"/>
      <c r="K99" s="254"/>
      <c r="L99" s="254"/>
      <c r="M99" s="254"/>
      <c r="N99" s="254"/>
      <c r="O99" s="254"/>
      <c r="P99" s="254"/>
      <c r="Q99" s="254"/>
      <c r="R99" s="254"/>
      <c r="S99" s="254"/>
      <c r="T99" s="254"/>
      <c r="U99" s="251"/>
    </row>
    <row r="100" spans="2:21" ht="26.1" customHeight="1" x14ac:dyDescent="0.5">
      <c r="B100" s="246"/>
      <c r="C100" s="248"/>
      <c r="D100" s="248"/>
      <c r="E100" s="248"/>
      <c r="F100" s="248"/>
      <c r="G100" s="248"/>
      <c r="H100" s="248"/>
      <c r="I100" s="248"/>
      <c r="J100" s="248"/>
      <c r="K100" s="248"/>
      <c r="L100" s="248"/>
      <c r="M100" s="248"/>
      <c r="N100" s="248"/>
      <c r="O100" s="248"/>
      <c r="P100" s="248"/>
      <c r="Q100" s="248"/>
      <c r="R100" s="248"/>
      <c r="S100" s="248"/>
      <c r="T100" s="248"/>
      <c r="U100" s="246"/>
    </row>
    <row r="101" spans="2:21" ht="26.1" customHeight="1" x14ac:dyDescent="0.35"/>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1"/>
  <sheetViews>
    <sheetView rightToLeft="1" view="pageBreakPreview" zoomScale="50" zoomScaleNormal="50" zoomScaleSheetLayoutView="50" workbookViewId="0"/>
  </sheetViews>
  <sheetFormatPr defaultRowHeight="15" x14ac:dyDescent="0.35"/>
  <cols>
    <col min="1" max="1" width="4.28515625" style="48" customWidth="1"/>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1"/>
      <c r="W1" s="241"/>
      <c r="X1" s="241"/>
      <c r="Y1" s="241"/>
      <c r="Z1" s="241"/>
      <c r="AA1" s="241"/>
    </row>
    <row r="2" spans="1:34" s="5" customFormat="1" ht="19.5" customHeight="1" x14ac:dyDescent="0.65">
      <c r="B2" s="2"/>
      <c r="C2" s="2"/>
      <c r="D2" s="2"/>
      <c r="E2" s="2"/>
      <c r="F2" s="2"/>
      <c r="G2" s="2"/>
      <c r="H2" s="2"/>
      <c r="I2" s="2"/>
      <c r="J2" s="2"/>
      <c r="K2" s="2"/>
      <c r="L2" s="2"/>
      <c r="M2" s="2"/>
      <c r="N2" s="2"/>
      <c r="O2" s="2"/>
      <c r="P2" s="2"/>
      <c r="Q2" s="2"/>
      <c r="R2" s="2"/>
      <c r="S2" s="2"/>
      <c r="T2" s="2"/>
      <c r="V2" s="241"/>
      <c r="W2" s="241"/>
      <c r="X2" s="241"/>
      <c r="Y2" s="241"/>
      <c r="Z2" s="241"/>
      <c r="AA2" s="241"/>
    </row>
    <row r="3" spans="1:34" s="5" customFormat="1" ht="19.5" customHeight="1" x14ac:dyDescent="0.7">
      <c r="B3" s="2"/>
      <c r="C3" s="238"/>
      <c r="D3" s="238"/>
      <c r="E3" s="238"/>
      <c r="F3" s="238"/>
      <c r="G3" s="238"/>
      <c r="H3" s="238"/>
      <c r="I3" s="238"/>
      <c r="J3" s="238"/>
      <c r="K3" s="238"/>
      <c r="L3" s="238"/>
      <c r="M3" s="238"/>
      <c r="N3" s="238"/>
      <c r="O3" s="238"/>
      <c r="P3" s="238"/>
      <c r="Q3" s="238"/>
      <c r="R3" s="238"/>
      <c r="S3" s="238"/>
      <c r="T3" s="238"/>
      <c r="U3" s="238"/>
      <c r="V3" s="241"/>
      <c r="W3" s="241"/>
      <c r="X3" s="241"/>
      <c r="Y3" s="241"/>
      <c r="Z3" s="241"/>
      <c r="AA3" s="241"/>
    </row>
    <row r="4" spans="1:34" s="468" customFormat="1" ht="36.75" x14ac:dyDescent="0.85">
      <c r="B4" s="1773" t="s">
        <v>1951</v>
      </c>
      <c r="C4" s="1773"/>
      <c r="D4" s="1773"/>
      <c r="E4" s="1773"/>
      <c r="F4" s="1773"/>
      <c r="G4" s="1773"/>
      <c r="H4" s="1773"/>
      <c r="I4" s="1773"/>
      <c r="J4" s="1773"/>
      <c r="K4" s="1773"/>
      <c r="L4" s="1752" t="s">
        <v>1952</v>
      </c>
      <c r="M4" s="1752"/>
      <c r="N4" s="1752"/>
      <c r="O4" s="1752"/>
      <c r="P4" s="1752"/>
      <c r="Q4" s="1752"/>
      <c r="R4" s="1752"/>
      <c r="S4" s="1752"/>
      <c r="T4" s="1752"/>
      <c r="U4" s="1752"/>
      <c r="V4" s="467"/>
      <c r="W4" s="467"/>
      <c r="X4" s="467"/>
      <c r="Y4" s="467"/>
      <c r="Z4" s="467"/>
      <c r="AA4" s="467"/>
      <c r="AB4" s="467"/>
      <c r="AC4" s="467"/>
      <c r="AD4" s="467"/>
      <c r="AE4" s="467"/>
      <c r="AF4" s="467"/>
      <c r="AG4" s="467"/>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2"/>
      <c r="D6" s="242"/>
      <c r="E6" s="242"/>
      <c r="F6" s="242"/>
      <c r="G6" s="242"/>
      <c r="H6" s="242"/>
      <c r="I6" s="75"/>
      <c r="J6" s="75"/>
      <c r="K6" s="75"/>
      <c r="L6" s="75"/>
      <c r="M6" s="75"/>
      <c r="N6" s="75"/>
      <c r="O6" s="75"/>
      <c r="P6" s="75"/>
      <c r="Q6" s="75"/>
      <c r="R6" s="75"/>
      <c r="S6" s="75"/>
      <c r="T6" s="75"/>
      <c r="U6" s="75"/>
      <c r="V6" s="154"/>
      <c r="W6" s="154"/>
      <c r="X6" s="154"/>
      <c r="Y6" s="154"/>
      <c r="Z6" s="154"/>
      <c r="AA6" s="154"/>
    </row>
    <row r="7" spans="1:34" s="416" customFormat="1" ht="22.5" x14ac:dyDescent="0.5">
      <c r="B7" s="1705" t="s">
        <v>1725</v>
      </c>
      <c r="U7" s="228" t="s">
        <v>1729</v>
      </c>
      <c r="V7" s="471"/>
      <c r="W7" s="471"/>
      <c r="X7" s="471"/>
      <c r="Y7" s="471"/>
      <c r="Z7" s="471"/>
      <c r="AA7" s="471"/>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498" customFormat="1" ht="25.5" customHeight="1" thickTop="1" x14ac:dyDescent="0.7">
      <c r="A9" s="257"/>
      <c r="B9" s="1817"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800" t="s">
        <v>885</v>
      </c>
      <c r="V9" s="429"/>
      <c r="W9" s="429"/>
      <c r="X9" s="429"/>
      <c r="Y9" s="429"/>
      <c r="Z9" s="429"/>
      <c r="AA9" s="429"/>
    </row>
    <row r="10" spans="1:34" s="257" customFormat="1" ht="19.5" customHeight="1" x14ac:dyDescent="0.7">
      <c r="B10" s="1818"/>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801"/>
      <c r="V10" s="256"/>
      <c r="W10" s="256"/>
      <c r="X10" s="256"/>
      <c r="Y10" s="256"/>
      <c r="Z10" s="256"/>
      <c r="AA10" s="256"/>
    </row>
    <row r="11" spans="1:34" s="337" customFormat="1" ht="19.5" customHeight="1" x14ac:dyDescent="0.7">
      <c r="A11" s="257"/>
      <c r="B11" s="1819"/>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802"/>
      <c r="V11" s="430"/>
      <c r="W11" s="430"/>
      <c r="X11" s="430"/>
      <c r="Y11" s="430"/>
      <c r="Z11" s="430"/>
      <c r="AA11" s="430"/>
    </row>
    <row r="12" spans="1:34" s="257" customFormat="1" ht="15" customHeight="1" x14ac:dyDescent="0.7">
      <c r="B12" s="431"/>
      <c r="C12" s="346"/>
      <c r="D12" s="346"/>
      <c r="E12" s="346"/>
      <c r="F12" s="346"/>
      <c r="G12" s="346"/>
      <c r="H12" s="346"/>
      <c r="I12" s="348"/>
      <c r="J12" s="347"/>
      <c r="K12" s="347"/>
      <c r="L12" s="347"/>
      <c r="M12" s="347"/>
      <c r="N12" s="347"/>
      <c r="O12" s="347"/>
      <c r="P12" s="347"/>
      <c r="Q12" s="347"/>
      <c r="R12" s="347"/>
      <c r="S12" s="349"/>
      <c r="T12" s="345"/>
      <c r="U12" s="432"/>
      <c r="V12" s="256"/>
      <c r="W12" s="256"/>
      <c r="X12" s="256"/>
      <c r="Y12" s="256"/>
      <c r="Z12" s="256"/>
      <c r="AA12" s="256"/>
    </row>
    <row r="13" spans="1:34" s="364" customFormat="1" ht="26.1" customHeight="1" x14ac:dyDescent="0.2">
      <c r="B13" s="1131" t="s">
        <v>1502</v>
      </c>
      <c r="C13" s="839"/>
      <c r="D13" s="839"/>
      <c r="E13" s="839"/>
      <c r="F13" s="839"/>
      <c r="G13" s="839"/>
      <c r="H13" s="839"/>
      <c r="I13" s="1039"/>
      <c r="J13" s="1040"/>
      <c r="K13" s="1040"/>
      <c r="L13" s="1040"/>
      <c r="M13" s="1040"/>
      <c r="N13" s="1040"/>
      <c r="O13" s="1040"/>
      <c r="P13" s="1040"/>
      <c r="Q13" s="1040"/>
      <c r="R13" s="1040"/>
      <c r="S13" s="1128"/>
      <c r="T13" s="1041"/>
      <c r="U13" s="378" t="s">
        <v>1017</v>
      </c>
      <c r="V13" s="829"/>
      <c r="W13" s="829"/>
      <c r="X13" s="829"/>
      <c r="Y13" s="829"/>
      <c r="Z13" s="829"/>
      <c r="AA13" s="829"/>
    </row>
    <row r="14" spans="1:34" s="364" customFormat="1" ht="26.1" customHeight="1" x14ac:dyDescent="0.2">
      <c r="A14" s="1549"/>
      <c r="B14" s="952" t="s">
        <v>529</v>
      </c>
      <c r="C14" s="860">
        <v>504.69421199999999</v>
      </c>
      <c r="D14" s="860">
        <v>2.7438000000000001E-4</v>
      </c>
      <c r="E14" s="860">
        <v>4.0000000000000001E-3</v>
      </c>
      <c r="F14" s="860">
        <v>2E-3</v>
      </c>
      <c r="G14" s="860">
        <v>1E-3</v>
      </c>
      <c r="H14" s="860">
        <v>0</v>
      </c>
      <c r="I14" s="773">
        <v>1E-3</v>
      </c>
      <c r="J14" s="771">
        <v>0</v>
      </c>
      <c r="K14" s="771">
        <v>0</v>
      </c>
      <c r="L14" s="771">
        <v>1E-4</v>
      </c>
      <c r="M14" s="771">
        <v>0</v>
      </c>
      <c r="N14" s="771">
        <v>0</v>
      </c>
      <c r="O14" s="771">
        <v>0</v>
      </c>
      <c r="P14" s="771">
        <v>0</v>
      </c>
      <c r="Q14" s="771">
        <v>0</v>
      </c>
      <c r="R14" s="771">
        <v>0</v>
      </c>
      <c r="S14" s="861">
        <v>0</v>
      </c>
      <c r="T14" s="960">
        <v>0</v>
      </c>
      <c r="U14" s="604" t="s">
        <v>181</v>
      </c>
      <c r="V14" s="1549"/>
      <c r="W14" s="1549"/>
      <c r="X14" s="1549"/>
      <c r="Y14" s="1549"/>
      <c r="Z14" s="1549"/>
      <c r="AA14" s="829"/>
      <c r="AB14" s="829"/>
      <c r="AC14" s="829"/>
      <c r="AD14" s="829"/>
      <c r="AE14" s="829"/>
      <c r="AF14" s="829"/>
      <c r="AG14" s="829"/>
      <c r="AH14" s="829"/>
    </row>
    <row r="15" spans="1:34" s="364" customFormat="1" ht="26.1" customHeight="1" x14ac:dyDescent="0.2">
      <c r="A15" s="1549"/>
      <c r="B15" s="953" t="s">
        <v>957</v>
      </c>
      <c r="C15" s="864">
        <v>504.69421199999999</v>
      </c>
      <c r="D15" s="864">
        <v>0</v>
      </c>
      <c r="E15" s="864">
        <v>0</v>
      </c>
      <c r="F15" s="864">
        <v>0</v>
      </c>
      <c r="G15" s="864">
        <v>0</v>
      </c>
      <c r="H15" s="864">
        <v>0</v>
      </c>
      <c r="I15" s="770">
        <v>0</v>
      </c>
      <c r="J15" s="768">
        <v>0</v>
      </c>
      <c r="K15" s="768">
        <v>0</v>
      </c>
      <c r="L15" s="768">
        <v>0</v>
      </c>
      <c r="M15" s="768">
        <v>0</v>
      </c>
      <c r="N15" s="768">
        <v>0</v>
      </c>
      <c r="O15" s="768">
        <v>0</v>
      </c>
      <c r="P15" s="768">
        <v>0</v>
      </c>
      <c r="Q15" s="768">
        <v>0</v>
      </c>
      <c r="R15" s="768">
        <v>0</v>
      </c>
      <c r="S15" s="865">
        <v>0</v>
      </c>
      <c r="T15" s="959">
        <v>0</v>
      </c>
      <c r="U15" s="892" t="s">
        <v>937</v>
      </c>
      <c r="V15" s="1549"/>
      <c r="W15" s="1549"/>
      <c r="X15" s="1549"/>
      <c r="Y15" s="1549"/>
      <c r="Z15" s="1549"/>
      <c r="AA15" s="829"/>
      <c r="AB15" s="829"/>
      <c r="AC15" s="829"/>
      <c r="AD15" s="829"/>
      <c r="AE15" s="829"/>
      <c r="AF15" s="829"/>
      <c r="AG15" s="829"/>
      <c r="AH15" s="829"/>
    </row>
    <row r="16" spans="1:34" s="364" customFormat="1" ht="26.1" customHeight="1" x14ac:dyDescent="0.2">
      <c r="A16" s="1549"/>
      <c r="B16" s="953" t="s">
        <v>958</v>
      </c>
      <c r="C16" s="864">
        <v>0</v>
      </c>
      <c r="D16" s="864">
        <v>2.7438000000000001E-4</v>
      </c>
      <c r="E16" s="864">
        <v>4.0000000000000001E-3</v>
      </c>
      <c r="F16" s="864">
        <v>2E-3</v>
      </c>
      <c r="G16" s="864">
        <v>1E-3</v>
      </c>
      <c r="H16" s="864">
        <v>0</v>
      </c>
      <c r="I16" s="770">
        <v>1E-3</v>
      </c>
      <c r="J16" s="768">
        <v>0</v>
      </c>
      <c r="K16" s="768">
        <v>0</v>
      </c>
      <c r="L16" s="768">
        <v>1E-4</v>
      </c>
      <c r="M16" s="768">
        <v>0</v>
      </c>
      <c r="N16" s="768">
        <v>0</v>
      </c>
      <c r="O16" s="768">
        <v>0</v>
      </c>
      <c r="P16" s="768">
        <v>0</v>
      </c>
      <c r="Q16" s="768">
        <v>0</v>
      </c>
      <c r="R16" s="768">
        <v>0</v>
      </c>
      <c r="S16" s="865">
        <v>0</v>
      </c>
      <c r="T16" s="959">
        <v>0</v>
      </c>
      <c r="U16" s="892" t="s">
        <v>1272</v>
      </c>
      <c r="V16" s="1549"/>
      <c r="W16" s="1549"/>
      <c r="X16" s="1549"/>
      <c r="Y16" s="1549"/>
      <c r="Z16" s="1549"/>
      <c r="AA16" s="829"/>
      <c r="AB16" s="829"/>
      <c r="AC16" s="829"/>
      <c r="AD16" s="829"/>
      <c r="AE16" s="829"/>
      <c r="AF16" s="829"/>
      <c r="AG16" s="829"/>
      <c r="AH16" s="829"/>
    </row>
    <row r="17" spans="1:34" s="364" customFormat="1" ht="26.1" customHeight="1" x14ac:dyDescent="0.2">
      <c r="A17" s="1549"/>
      <c r="B17" s="953" t="s">
        <v>959</v>
      </c>
      <c r="C17" s="864">
        <v>0</v>
      </c>
      <c r="D17" s="864">
        <v>0</v>
      </c>
      <c r="E17" s="864">
        <v>0</v>
      </c>
      <c r="F17" s="864">
        <v>0</v>
      </c>
      <c r="G17" s="864">
        <v>0</v>
      </c>
      <c r="H17" s="864">
        <v>0</v>
      </c>
      <c r="I17" s="770">
        <v>0</v>
      </c>
      <c r="J17" s="768">
        <v>0</v>
      </c>
      <c r="K17" s="768">
        <v>0</v>
      </c>
      <c r="L17" s="768">
        <v>0</v>
      </c>
      <c r="M17" s="768">
        <v>0</v>
      </c>
      <c r="N17" s="768">
        <v>0</v>
      </c>
      <c r="O17" s="768">
        <v>0</v>
      </c>
      <c r="P17" s="768">
        <v>0</v>
      </c>
      <c r="Q17" s="768">
        <v>0</v>
      </c>
      <c r="R17" s="768">
        <v>0</v>
      </c>
      <c r="S17" s="865">
        <v>0</v>
      </c>
      <c r="T17" s="959">
        <v>0</v>
      </c>
      <c r="U17" s="892" t="s">
        <v>1228</v>
      </c>
      <c r="V17" s="1549"/>
      <c r="W17" s="1549"/>
      <c r="X17" s="1549"/>
      <c r="Y17" s="1549"/>
      <c r="Z17" s="1549"/>
      <c r="AA17" s="829"/>
      <c r="AB17" s="829"/>
      <c r="AC17" s="829"/>
      <c r="AD17" s="829"/>
      <c r="AE17" s="829"/>
      <c r="AF17" s="829"/>
      <c r="AG17" s="829"/>
      <c r="AH17" s="829"/>
    </row>
    <row r="18" spans="1:34" s="364" customFormat="1" ht="26.1" customHeight="1" x14ac:dyDescent="0.2">
      <c r="A18" s="1549"/>
      <c r="B18" s="952" t="s">
        <v>180</v>
      </c>
      <c r="C18" s="860">
        <v>232876.04669666264</v>
      </c>
      <c r="D18" s="860">
        <v>268683.86935227219</v>
      </c>
      <c r="E18" s="860">
        <v>379090.89205727656</v>
      </c>
      <c r="F18" s="860">
        <v>379782.58646239061</v>
      </c>
      <c r="G18" s="860">
        <v>417048.75245176384</v>
      </c>
      <c r="H18" s="860">
        <v>597124.57881394948</v>
      </c>
      <c r="I18" s="773">
        <v>436422.55344865349</v>
      </c>
      <c r="J18" s="771">
        <v>445202.5863152864</v>
      </c>
      <c r="K18" s="771">
        <v>451751.6533503558</v>
      </c>
      <c r="L18" s="771">
        <v>457388.36957095802</v>
      </c>
      <c r="M18" s="771">
        <v>461436.43051701569</v>
      </c>
      <c r="N18" s="771">
        <v>485341.51099208172</v>
      </c>
      <c r="O18" s="771">
        <v>487728.52779104223</v>
      </c>
      <c r="P18" s="771">
        <v>489030.47324795724</v>
      </c>
      <c r="Q18" s="771">
        <v>498243.429853565</v>
      </c>
      <c r="R18" s="771">
        <v>515708.68534485437</v>
      </c>
      <c r="S18" s="861">
        <v>548932.61691184423</v>
      </c>
      <c r="T18" s="960">
        <v>597124.57881394948</v>
      </c>
      <c r="U18" s="604" t="s">
        <v>993</v>
      </c>
      <c r="V18" s="1549"/>
      <c r="W18" s="1549"/>
      <c r="X18" s="1549"/>
      <c r="Y18" s="1549"/>
      <c r="Z18" s="1549"/>
      <c r="AA18" s="829"/>
      <c r="AB18" s="829"/>
      <c r="AC18" s="829"/>
      <c r="AD18" s="829"/>
      <c r="AE18" s="829"/>
      <c r="AF18" s="829"/>
      <c r="AG18" s="829"/>
      <c r="AH18" s="829"/>
    </row>
    <row r="19" spans="1:34" s="364" customFormat="1" ht="26.1" customHeight="1" x14ac:dyDescent="0.2">
      <c r="A19" s="1549"/>
      <c r="B19" s="953" t="s">
        <v>940</v>
      </c>
      <c r="C19" s="864">
        <v>232826.72525249264</v>
      </c>
      <c r="D19" s="864">
        <v>265683.82309504919</v>
      </c>
      <c r="E19" s="864">
        <v>378882.86858600954</v>
      </c>
      <c r="F19" s="864">
        <v>379530.74710773618</v>
      </c>
      <c r="G19" s="864">
        <v>416524.32647789823</v>
      </c>
      <c r="H19" s="864">
        <v>596756.7469341472</v>
      </c>
      <c r="I19" s="770">
        <v>435931.23786803411</v>
      </c>
      <c r="J19" s="768">
        <v>444647.13065467268</v>
      </c>
      <c r="K19" s="768">
        <v>451255.48530524195</v>
      </c>
      <c r="L19" s="768">
        <v>456964.46113364719</v>
      </c>
      <c r="M19" s="768">
        <v>461054.00045642519</v>
      </c>
      <c r="N19" s="768">
        <v>484945.79747351812</v>
      </c>
      <c r="O19" s="768">
        <v>487312.31389771344</v>
      </c>
      <c r="P19" s="768">
        <v>488645.03354118502</v>
      </c>
      <c r="Q19" s="768">
        <v>497880.97682591132</v>
      </c>
      <c r="R19" s="768">
        <v>515327.71085550223</v>
      </c>
      <c r="S19" s="865">
        <v>548598.70652451622</v>
      </c>
      <c r="T19" s="959">
        <v>596756.7469341472</v>
      </c>
      <c r="U19" s="606" t="s">
        <v>1277</v>
      </c>
      <c r="V19" s="1549"/>
      <c r="W19" s="1549"/>
      <c r="X19" s="1549"/>
      <c r="Y19" s="1549"/>
      <c r="Z19" s="1549"/>
      <c r="AA19" s="829"/>
      <c r="AB19" s="829"/>
      <c r="AC19" s="829"/>
      <c r="AD19" s="829"/>
      <c r="AE19" s="829"/>
      <c r="AF19" s="829"/>
      <c r="AG19" s="829"/>
      <c r="AH19" s="829"/>
    </row>
    <row r="20" spans="1:34" s="364" customFormat="1" ht="26.1" customHeight="1" x14ac:dyDescent="0.2">
      <c r="A20" s="1549"/>
      <c r="B20" s="954" t="s">
        <v>1347</v>
      </c>
      <c r="C20" s="864">
        <v>176624.57256018632</v>
      </c>
      <c r="D20" s="864">
        <v>211446.26408623089</v>
      </c>
      <c r="E20" s="864">
        <v>315181.27773495781</v>
      </c>
      <c r="F20" s="864">
        <v>297165.27714629605</v>
      </c>
      <c r="G20" s="864">
        <v>326522.66898490343</v>
      </c>
      <c r="H20" s="864">
        <v>467516.61045818782</v>
      </c>
      <c r="I20" s="770">
        <v>342904.32482102979</v>
      </c>
      <c r="J20" s="768">
        <v>348435.98472979193</v>
      </c>
      <c r="K20" s="768">
        <v>353635.92875294545</v>
      </c>
      <c r="L20" s="768">
        <v>356184.39295000274</v>
      </c>
      <c r="M20" s="768">
        <v>357387.45655460737</v>
      </c>
      <c r="N20" s="768">
        <v>377579.02490975556</v>
      </c>
      <c r="O20" s="768">
        <v>375203.20767889271</v>
      </c>
      <c r="P20" s="768">
        <v>378364.76923191914</v>
      </c>
      <c r="Q20" s="768">
        <v>383497.6615435289</v>
      </c>
      <c r="R20" s="768">
        <v>393720.05469152675</v>
      </c>
      <c r="S20" s="865">
        <v>421579.83544010628</v>
      </c>
      <c r="T20" s="959">
        <v>467516.61045818782</v>
      </c>
      <c r="U20" s="892" t="s">
        <v>1194</v>
      </c>
      <c r="V20" s="1549"/>
      <c r="W20" s="1549"/>
      <c r="X20" s="1549"/>
      <c r="Y20" s="1549"/>
      <c r="Z20" s="1549"/>
      <c r="AA20" s="829"/>
      <c r="AB20" s="829"/>
      <c r="AC20" s="829"/>
      <c r="AD20" s="829"/>
      <c r="AE20" s="829"/>
      <c r="AF20" s="829"/>
      <c r="AG20" s="829"/>
      <c r="AH20" s="829"/>
    </row>
    <row r="21" spans="1:34" s="364" customFormat="1" ht="26.1" customHeight="1" x14ac:dyDescent="0.2">
      <c r="A21" s="1549"/>
      <c r="B21" s="954" t="s">
        <v>1348</v>
      </c>
      <c r="C21" s="864">
        <v>56168.206833996315</v>
      </c>
      <c r="D21" s="864">
        <v>54187.75650357829</v>
      </c>
      <c r="E21" s="864">
        <v>63446.327341380544</v>
      </c>
      <c r="F21" s="864">
        <v>81777.972245380093</v>
      </c>
      <c r="G21" s="864">
        <v>89169.787626151883</v>
      </c>
      <c r="H21" s="864">
        <v>128059.29050808946</v>
      </c>
      <c r="I21" s="770">
        <v>92110.482997729516</v>
      </c>
      <c r="J21" s="768">
        <v>95312.787331097512</v>
      </c>
      <c r="K21" s="768">
        <v>96749.618744286883</v>
      </c>
      <c r="L21" s="768">
        <v>99957.910989321652</v>
      </c>
      <c r="M21" s="768">
        <v>102849.32332927418</v>
      </c>
      <c r="N21" s="768">
        <v>106561.24690095457</v>
      </c>
      <c r="O21" s="768">
        <v>111354.87081234819</v>
      </c>
      <c r="P21" s="768">
        <v>109537.26290444587</v>
      </c>
      <c r="Q21" s="768">
        <v>113642.85195474238</v>
      </c>
      <c r="R21" s="768">
        <v>120916.37895857547</v>
      </c>
      <c r="S21" s="865">
        <v>126337.16887180532</v>
      </c>
      <c r="T21" s="959">
        <v>128059.29050808946</v>
      </c>
      <c r="U21" s="892" t="s">
        <v>1195</v>
      </c>
      <c r="V21" s="1549"/>
      <c r="W21" s="1549"/>
      <c r="X21" s="1549"/>
      <c r="Y21" s="1549"/>
      <c r="Z21" s="1549"/>
      <c r="AA21" s="829"/>
      <c r="AB21" s="829"/>
      <c r="AC21" s="829"/>
      <c r="AD21" s="829"/>
      <c r="AE21" s="829"/>
      <c r="AF21" s="829"/>
      <c r="AG21" s="829"/>
      <c r="AH21" s="829"/>
    </row>
    <row r="22" spans="1:34" s="364" customFormat="1" ht="26.1" customHeight="1" x14ac:dyDescent="0.2">
      <c r="A22" s="1549"/>
      <c r="B22" s="954" t="s">
        <v>941</v>
      </c>
      <c r="C22" s="864">
        <v>33.945858310000006</v>
      </c>
      <c r="D22" s="864">
        <v>49.802505240000002</v>
      </c>
      <c r="E22" s="864">
        <v>255.26350967119998</v>
      </c>
      <c r="F22" s="864">
        <v>587.49771606000002</v>
      </c>
      <c r="G22" s="864">
        <v>831.86986684290002</v>
      </c>
      <c r="H22" s="864">
        <v>1180.8459678700001</v>
      </c>
      <c r="I22" s="770">
        <v>916.43004927480001</v>
      </c>
      <c r="J22" s="768">
        <v>898.35859378320004</v>
      </c>
      <c r="K22" s="768">
        <v>869.93780800959996</v>
      </c>
      <c r="L22" s="768">
        <v>822.15719432280002</v>
      </c>
      <c r="M22" s="768">
        <v>817.22057254360004</v>
      </c>
      <c r="N22" s="768">
        <v>805.52566280799988</v>
      </c>
      <c r="O22" s="768">
        <v>754.2354064724999</v>
      </c>
      <c r="P22" s="768">
        <v>743.00140482000006</v>
      </c>
      <c r="Q22" s="768">
        <v>740.46332763999999</v>
      </c>
      <c r="R22" s="768">
        <v>691.27720539999996</v>
      </c>
      <c r="S22" s="865">
        <v>681.70221260460005</v>
      </c>
      <c r="T22" s="959">
        <v>1180.8459678700001</v>
      </c>
      <c r="U22" s="892" t="s">
        <v>1196</v>
      </c>
      <c r="V22" s="1549"/>
      <c r="W22" s="1549"/>
      <c r="X22" s="1549"/>
      <c r="Y22" s="1549"/>
      <c r="Z22" s="1549"/>
      <c r="AA22" s="829"/>
      <c r="AB22" s="829"/>
      <c r="AC22" s="829"/>
      <c r="AD22" s="829"/>
      <c r="AE22" s="829"/>
      <c r="AF22" s="829"/>
      <c r="AG22" s="829"/>
      <c r="AH22" s="829"/>
    </row>
    <row r="23" spans="1:34" s="364" customFormat="1" ht="26.1" customHeight="1" x14ac:dyDescent="0.2">
      <c r="A23" s="1549"/>
      <c r="B23" s="953" t="s">
        <v>1346</v>
      </c>
      <c r="C23" s="864">
        <v>49.321444169999999</v>
      </c>
      <c r="D23" s="864">
        <v>3000.0462572230003</v>
      </c>
      <c r="E23" s="864">
        <v>208.02347126699999</v>
      </c>
      <c r="F23" s="864">
        <v>251.83935465444327</v>
      </c>
      <c r="G23" s="864">
        <v>524.42597386559805</v>
      </c>
      <c r="H23" s="864">
        <v>367.83187980226779</v>
      </c>
      <c r="I23" s="770">
        <v>491.31558061937807</v>
      </c>
      <c r="J23" s="768">
        <v>555.45566061373586</v>
      </c>
      <c r="K23" s="768">
        <v>496.16804511383293</v>
      </c>
      <c r="L23" s="768">
        <v>423.90843731085437</v>
      </c>
      <c r="M23" s="768">
        <v>382.43006059051038</v>
      </c>
      <c r="N23" s="768">
        <v>395.71351856360002</v>
      </c>
      <c r="O23" s="768">
        <v>416.21389332880784</v>
      </c>
      <c r="P23" s="768">
        <v>385.43970677219551</v>
      </c>
      <c r="Q23" s="768">
        <v>362.4530276536849</v>
      </c>
      <c r="R23" s="768">
        <v>380.97448935212844</v>
      </c>
      <c r="S23" s="865">
        <v>333.91038732805538</v>
      </c>
      <c r="T23" s="959">
        <v>367.83187980226779</v>
      </c>
      <c r="U23" s="606" t="s">
        <v>1286</v>
      </c>
      <c r="V23" s="1549"/>
      <c r="W23" s="1549"/>
      <c r="X23" s="1549"/>
      <c r="Y23" s="1549"/>
      <c r="Z23" s="1549"/>
      <c r="AA23" s="829"/>
      <c r="AB23" s="829"/>
      <c r="AC23" s="829"/>
      <c r="AD23" s="829"/>
      <c r="AE23" s="829"/>
      <c r="AF23" s="829"/>
      <c r="AG23" s="829"/>
      <c r="AH23" s="829"/>
    </row>
    <row r="24" spans="1:34" s="359" customFormat="1" ht="26.1" customHeight="1" x14ac:dyDescent="0.2">
      <c r="A24" s="1549"/>
      <c r="B24" s="952" t="s">
        <v>1500</v>
      </c>
      <c r="C24" s="860">
        <v>233380.74090866264</v>
      </c>
      <c r="D24" s="860">
        <v>268683.86962665222</v>
      </c>
      <c r="E24" s="860">
        <v>379090.89605727658</v>
      </c>
      <c r="F24" s="860">
        <v>379782.58846239059</v>
      </c>
      <c r="G24" s="860">
        <v>417048.75345176383</v>
      </c>
      <c r="H24" s="860">
        <v>597124.57881394948</v>
      </c>
      <c r="I24" s="773">
        <v>436422.55444865348</v>
      </c>
      <c r="J24" s="771">
        <v>445202.5863152864</v>
      </c>
      <c r="K24" s="771">
        <v>451751.6533503558</v>
      </c>
      <c r="L24" s="771">
        <v>457388.36967095803</v>
      </c>
      <c r="M24" s="771">
        <v>461436.43051701569</v>
      </c>
      <c r="N24" s="771">
        <v>485341.51099208172</v>
      </c>
      <c r="O24" s="771">
        <v>487728.52779104223</v>
      </c>
      <c r="P24" s="771">
        <v>489030.47324795724</v>
      </c>
      <c r="Q24" s="771">
        <v>498243.429853565</v>
      </c>
      <c r="R24" s="771">
        <v>515708.68534485437</v>
      </c>
      <c r="S24" s="861">
        <v>548932.61691184423</v>
      </c>
      <c r="T24" s="960">
        <v>597124.57881394948</v>
      </c>
      <c r="U24" s="604" t="s">
        <v>1014</v>
      </c>
      <c r="V24" s="1549"/>
      <c r="W24" s="1549"/>
      <c r="X24" s="1549"/>
      <c r="Y24" s="1549"/>
      <c r="Z24" s="1549"/>
      <c r="AA24" s="829"/>
      <c r="AB24" s="829"/>
      <c r="AC24" s="829"/>
      <c r="AD24" s="829"/>
      <c r="AE24" s="829"/>
      <c r="AF24" s="829"/>
      <c r="AG24" s="829"/>
      <c r="AH24" s="829"/>
    </row>
    <row r="25" spans="1:34" s="359" customFormat="1" ht="26.1" customHeight="1" thickBot="1" x14ac:dyDescent="0.25">
      <c r="A25" s="1549"/>
      <c r="B25" s="952"/>
      <c r="C25" s="860"/>
      <c r="D25" s="860"/>
      <c r="E25" s="860"/>
      <c r="F25" s="860"/>
      <c r="G25" s="860"/>
      <c r="H25" s="860"/>
      <c r="I25" s="773"/>
      <c r="J25" s="771"/>
      <c r="K25" s="771"/>
      <c r="L25" s="771"/>
      <c r="M25" s="771"/>
      <c r="N25" s="771"/>
      <c r="O25" s="771"/>
      <c r="P25" s="771"/>
      <c r="Q25" s="771"/>
      <c r="R25" s="771"/>
      <c r="S25" s="861"/>
      <c r="T25" s="960"/>
      <c r="U25" s="1137"/>
      <c r="V25" s="1549"/>
      <c r="W25" s="1549"/>
      <c r="X25" s="1549"/>
      <c r="Y25" s="1549"/>
      <c r="Z25" s="1549"/>
      <c r="AA25" s="829"/>
      <c r="AB25" s="829"/>
      <c r="AC25" s="829"/>
      <c r="AD25" s="829"/>
      <c r="AE25" s="829"/>
      <c r="AF25" s="829"/>
      <c r="AG25" s="829"/>
      <c r="AH25" s="829"/>
    </row>
    <row r="26" spans="1:34" s="364" customFormat="1" ht="12" customHeight="1" thickTop="1" x14ac:dyDescent="0.2">
      <c r="A26" s="1549"/>
      <c r="B26" s="1132"/>
      <c r="C26" s="1051"/>
      <c r="D26" s="1051"/>
      <c r="E26" s="1051"/>
      <c r="F26" s="1051"/>
      <c r="G26" s="1051"/>
      <c r="H26" s="1051"/>
      <c r="I26" s="1052"/>
      <c r="J26" s="1053"/>
      <c r="K26" s="1053"/>
      <c r="L26" s="1053"/>
      <c r="M26" s="1053"/>
      <c r="N26" s="1053"/>
      <c r="O26" s="1053"/>
      <c r="P26" s="1053"/>
      <c r="Q26" s="1053"/>
      <c r="R26" s="1053"/>
      <c r="S26" s="1054"/>
      <c r="T26" s="1519"/>
      <c r="U26" s="608"/>
      <c r="V26" s="1549"/>
      <c r="W26" s="1549"/>
      <c r="X26" s="1549"/>
      <c r="Y26" s="1549"/>
      <c r="Z26" s="1549"/>
      <c r="AA26" s="829"/>
      <c r="AB26" s="829"/>
      <c r="AC26" s="829"/>
      <c r="AD26" s="829"/>
      <c r="AE26" s="829"/>
      <c r="AF26" s="829"/>
      <c r="AG26" s="829"/>
      <c r="AH26" s="829"/>
    </row>
    <row r="27" spans="1:34" s="359" customFormat="1" ht="26.1" customHeight="1" x14ac:dyDescent="0.2">
      <c r="A27" s="1549"/>
      <c r="B27" s="951" t="s">
        <v>1503</v>
      </c>
      <c r="C27" s="860"/>
      <c r="D27" s="860"/>
      <c r="E27" s="860"/>
      <c r="F27" s="860"/>
      <c r="G27" s="860"/>
      <c r="H27" s="860"/>
      <c r="I27" s="773"/>
      <c r="J27" s="771"/>
      <c r="K27" s="771"/>
      <c r="L27" s="771"/>
      <c r="M27" s="771"/>
      <c r="N27" s="771"/>
      <c r="O27" s="771"/>
      <c r="P27" s="771"/>
      <c r="Q27" s="771"/>
      <c r="R27" s="771"/>
      <c r="S27" s="861"/>
      <c r="T27" s="960"/>
      <c r="U27" s="378" t="s">
        <v>1018</v>
      </c>
      <c r="V27" s="1549"/>
      <c r="W27" s="1549"/>
      <c r="X27" s="1549"/>
      <c r="Y27" s="1549"/>
      <c r="Z27" s="1549"/>
      <c r="AA27" s="829"/>
      <c r="AB27" s="829"/>
      <c r="AC27" s="829"/>
      <c r="AD27" s="829"/>
      <c r="AE27" s="829"/>
      <c r="AF27" s="829"/>
      <c r="AG27" s="829"/>
      <c r="AH27" s="829"/>
    </row>
    <row r="28" spans="1:34" s="359" customFormat="1" ht="26.1" customHeight="1" x14ac:dyDescent="0.2">
      <c r="A28" s="1549"/>
      <c r="B28" s="953" t="s">
        <v>1504</v>
      </c>
      <c r="C28" s="864">
        <v>192927.17540041829</v>
      </c>
      <c r="D28" s="864">
        <v>211388.12789197423</v>
      </c>
      <c r="E28" s="864">
        <v>291469.382396292</v>
      </c>
      <c r="F28" s="864">
        <v>247319.79840696999</v>
      </c>
      <c r="G28" s="864">
        <v>288418.40802444227</v>
      </c>
      <c r="H28" s="864">
        <v>442654.65207380877</v>
      </c>
      <c r="I28" s="770">
        <v>297652.94332195562</v>
      </c>
      <c r="J28" s="768">
        <v>305044.03299383429</v>
      </c>
      <c r="K28" s="768">
        <v>312803.8721170926</v>
      </c>
      <c r="L28" s="768">
        <v>317549.40320544445</v>
      </c>
      <c r="M28" s="768">
        <v>321634.71705778042</v>
      </c>
      <c r="N28" s="768">
        <v>333154.90252570726</v>
      </c>
      <c r="O28" s="768">
        <v>342693.27043471637</v>
      </c>
      <c r="P28" s="768">
        <v>341964.32153524796</v>
      </c>
      <c r="Q28" s="768">
        <v>355027.34479962545</v>
      </c>
      <c r="R28" s="768">
        <v>370218.99971728434</v>
      </c>
      <c r="S28" s="865">
        <v>393811.1622807454</v>
      </c>
      <c r="T28" s="959">
        <v>442654.65207380877</v>
      </c>
      <c r="U28" s="606" t="s">
        <v>1304</v>
      </c>
      <c r="V28" s="1549"/>
      <c r="W28" s="1549"/>
      <c r="X28" s="1549"/>
      <c r="Y28" s="1549"/>
      <c r="Z28" s="1549"/>
      <c r="AA28" s="829"/>
      <c r="AB28" s="829"/>
      <c r="AC28" s="829"/>
      <c r="AD28" s="829"/>
      <c r="AE28" s="829"/>
      <c r="AF28" s="829"/>
      <c r="AG28" s="829"/>
      <c r="AH28" s="829"/>
    </row>
    <row r="29" spans="1:34" s="359" customFormat="1" ht="26.1" customHeight="1" x14ac:dyDescent="0.2">
      <c r="A29" s="1549"/>
      <c r="B29" s="953" t="s">
        <v>1505</v>
      </c>
      <c r="C29" s="864">
        <v>40453.565508244392</v>
      </c>
      <c r="D29" s="864">
        <v>57295.741734677962</v>
      </c>
      <c r="E29" s="864">
        <v>87621.513660984536</v>
      </c>
      <c r="F29" s="864">
        <v>132462.79005542054</v>
      </c>
      <c r="G29" s="864">
        <v>128630.3454273216</v>
      </c>
      <c r="H29" s="864">
        <v>154469.92674014071</v>
      </c>
      <c r="I29" s="770">
        <v>138769.61112669783</v>
      </c>
      <c r="J29" s="768">
        <v>140158.55332145203</v>
      </c>
      <c r="K29" s="768">
        <v>138947.78123326314</v>
      </c>
      <c r="L29" s="768">
        <v>139838.96646551363</v>
      </c>
      <c r="M29" s="768">
        <v>139801.71345923532</v>
      </c>
      <c r="N29" s="768">
        <v>152186.60846637451</v>
      </c>
      <c r="O29" s="768">
        <v>145035.25735632592</v>
      </c>
      <c r="P29" s="768">
        <v>147066.15171270931</v>
      </c>
      <c r="Q29" s="768">
        <v>143216.08505393952</v>
      </c>
      <c r="R29" s="768">
        <v>145489.68562757003</v>
      </c>
      <c r="S29" s="865">
        <v>155121.45463109884</v>
      </c>
      <c r="T29" s="959">
        <v>154469.92674014071</v>
      </c>
      <c r="U29" s="606" t="s">
        <v>1305</v>
      </c>
      <c r="V29" s="1549"/>
      <c r="W29" s="1549"/>
      <c r="X29" s="1549"/>
      <c r="Y29" s="1549"/>
      <c r="Z29" s="1549"/>
      <c r="AA29" s="829"/>
      <c r="AB29" s="829"/>
      <c r="AC29" s="829"/>
      <c r="AD29" s="829"/>
      <c r="AE29" s="829"/>
      <c r="AF29" s="829"/>
      <c r="AG29" s="829"/>
      <c r="AH29" s="829"/>
    </row>
    <row r="30" spans="1:34" s="359" customFormat="1" ht="26.1" customHeight="1" x14ac:dyDescent="0.2">
      <c r="A30" s="1549"/>
      <c r="B30" s="952" t="s">
        <v>1500</v>
      </c>
      <c r="C30" s="860">
        <v>233380.74090866267</v>
      </c>
      <c r="D30" s="860">
        <v>268683.86962665222</v>
      </c>
      <c r="E30" s="860">
        <v>379090.89605727652</v>
      </c>
      <c r="F30" s="860">
        <v>379782.58846239053</v>
      </c>
      <c r="G30" s="860">
        <v>417048.75345176389</v>
      </c>
      <c r="H30" s="860">
        <v>597124.57881394948</v>
      </c>
      <c r="I30" s="773">
        <v>436422.55444865348</v>
      </c>
      <c r="J30" s="771">
        <v>445202.58631528635</v>
      </c>
      <c r="K30" s="771">
        <v>451751.65335035574</v>
      </c>
      <c r="L30" s="771">
        <v>457388.36967095808</v>
      </c>
      <c r="M30" s="771">
        <v>461436.43051701575</v>
      </c>
      <c r="N30" s="771">
        <v>485341.51099208178</v>
      </c>
      <c r="O30" s="771">
        <v>487728.52779104229</v>
      </c>
      <c r="P30" s="771">
        <v>489030.4732479573</v>
      </c>
      <c r="Q30" s="771">
        <v>498243.42985356494</v>
      </c>
      <c r="R30" s="771">
        <v>515708.68534485437</v>
      </c>
      <c r="S30" s="861">
        <v>548932.61691184423</v>
      </c>
      <c r="T30" s="960">
        <v>597124.57881394948</v>
      </c>
      <c r="U30" s="604" t="s">
        <v>1014</v>
      </c>
      <c r="V30" s="1549"/>
      <c r="W30" s="1549"/>
      <c r="X30" s="1549"/>
      <c r="Y30" s="1549"/>
      <c r="Z30" s="1549"/>
      <c r="AA30" s="829"/>
      <c r="AB30" s="829"/>
      <c r="AC30" s="829"/>
      <c r="AD30" s="829"/>
      <c r="AE30" s="829"/>
      <c r="AF30" s="829"/>
      <c r="AG30" s="829"/>
      <c r="AH30" s="829"/>
    </row>
    <row r="31" spans="1:34" s="359" customFormat="1" ht="26.1" customHeight="1" thickBot="1" x14ac:dyDescent="0.25">
      <c r="A31" s="1549"/>
      <c r="B31" s="1133"/>
      <c r="C31" s="994"/>
      <c r="D31" s="994"/>
      <c r="E31" s="994"/>
      <c r="F31" s="995"/>
      <c r="G31" s="995"/>
      <c r="H31" s="995"/>
      <c r="I31" s="996"/>
      <c r="J31" s="997"/>
      <c r="K31" s="997"/>
      <c r="L31" s="997"/>
      <c r="M31" s="997"/>
      <c r="N31" s="997"/>
      <c r="O31" s="997"/>
      <c r="P31" s="997"/>
      <c r="Q31" s="997"/>
      <c r="R31" s="997"/>
      <c r="S31" s="1129"/>
      <c r="T31" s="1520"/>
      <c r="U31" s="1138"/>
      <c r="V31" s="1549"/>
      <c r="W31" s="1549"/>
      <c r="X31" s="1549"/>
      <c r="Y31" s="1549"/>
      <c r="Z31" s="1549"/>
      <c r="AA31" s="829"/>
      <c r="AB31" s="829"/>
      <c r="AC31" s="829"/>
      <c r="AD31" s="829"/>
      <c r="AE31" s="829"/>
      <c r="AF31" s="829"/>
      <c r="AG31" s="829"/>
      <c r="AH31" s="829"/>
    </row>
    <row r="32" spans="1:34" s="359" customFormat="1" ht="12" customHeight="1" thickTop="1" x14ac:dyDescent="0.2">
      <c r="A32" s="1549"/>
      <c r="B32" s="952"/>
      <c r="C32" s="860"/>
      <c r="D32" s="860"/>
      <c r="E32" s="860"/>
      <c r="F32" s="860"/>
      <c r="G32" s="860"/>
      <c r="H32" s="860"/>
      <c r="I32" s="773"/>
      <c r="J32" s="771"/>
      <c r="K32" s="771"/>
      <c r="L32" s="771"/>
      <c r="M32" s="771"/>
      <c r="N32" s="771"/>
      <c r="O32" s="771"/>
      <c r="P32" s="771"/>
      <c r="Q32" s="771"/>
      <c r="R32" s="771"/>
      <c r="S32" s="861"/>
      <c r="T32" s="960"/>
      <c r="U32" s="1137"/>
      <c r="V32" s="1549"/>
      <c r="W32" s="1549"/>
      <c r="X32" s="1549"/>
      <c r="Y32" s="1549"/>
      <c r="Z32" s="1549"/>
      <c r="AA32" s="829"/>
      <c r="AB32" s="829"/>
      <c r="AC32" s="829"/>
      <c r="AD32" s="829"/>
      <c r="AE32" s="829"/>
      <c r="AF32" s="829"/>
      <c r="AG32" s="829"/>
      <c r="AH32" s="829"/>
    </row>
    <row r="33" spans="1:34" s="359" customFormat="1" ht="26.1" customHeight="1" x14ac:dyDescent="0.2">
      <c r="A33" s="1549"/>
      <c r="B33" s="951" t="s">
        <v>1617</v>
      </c>
      <c r="C33" s="860"/>
      <c r="D33" s="860"/>
      <c r="E33" s="860"/>
      <c r="F33" s="860"/>
      <c r="G33" s="860"/>
      <c r="H33" s="860"/>
      <c r="I33" s="773"/>
      <c r="J33" s="771"/>
      <c r="K33" s="771"/>
      <c r="L33" s="771"/>
      <c r="M33" s="771"/>
      <c r="N33" s="771"/>
      <c r="O33" s="771"/>
      <c r="P33" s="771"/>
      <c r="Q33" s="771"/>
      <c r="R33" s="771"/>
      <c r="S33" s="861"/>
      <c r="T33" s="960"/>
      <c r="U33" s="378" t="s">
        <v>1621</v>
      </c>
      <c r="V33" s="1549"/>
      <c r="W33" s="1549"/>
      <c r="X33" s="1549"/>
      <c r="Y33" s="1549"/>
      <c r="Z33" s="1549"/>
      <c r="AA33" s="829"/>
      <c r="AB33" s="829"/>
      <c r="AC33" s="829"/>
      <c r="AD33" s="829"/>
      <c r="AE33" s="829"/>
      <c r="AF33" s="829"/>
      <c r="AG33" s="829"/>
      <c r="AH33" s="829"/>
    </row>
    <row r="34" spans="1:34" s="364" customFormat="1" ht="26.1" customHeight="1" x14ac:dyDescent="0.2">
      <c r="A34" s="1549"/>
      <c r="B34" s="953" t="s">
        <v>1618</v>
      </c>
      <c r="C34" s="864">
        <v>136111.26556718306</v>
      </c>
      <c r="D34" s="864">
        <v>182917.47102878601</v>
      </c>
      <c r="E34" s="864">
        <v>276439.69474321051</v>
      </c>
      <c r="F34" s="864">
        <v>251605.53456584073</v>
      </c>
      <c r="G34" s="864">
        <v>253255.06416093413</v>
      </c>
      <c r="H34" s="864">
        <v>371896.7477234347</v>
      </c>
      <c r="I34" s="770">
        <v>264744.97033556493</v>
      </c>
      <c r="J34" s="768">
        <v>266232.37002151058</v>
      </c>
      <c r="K34" s="768">
        <v>270603.84492302663</v>
      </c>
      <c r="L34" s="768">
        <v>269213.74651142966</v>
      </c>
      <c r="M34" s="768">
        <v>273165.4178273431</v>
      </c>
      <c r="N34" s="768">
        <v>290567.11158463202</v>
      </c>
      <c r="O34" s="768">
        <v>288574.51271663891</v>
      </c>
      <c r="P34" s="768">
        <v>287144.21324598632</v>
      </c>
      <c r="Q34" s="768">
        <v>287458.09910214797</v>
      </c>
      <c r="R34" s="768">
        <v>302923.81419399026</v>
      </c>
      <c r="S34" s="865">
        <v>330260.21828748082</v>
      </c>
      <c r="T34" s="959">
        <v>371896.7477234347</v>
      </c>
      <c r="U34" s="606" t="s">
        <v>1622</v>
      </c>
      <c r="V34" s="1549"/>
      <c r="W34" s="1549"/>
      <c r="X34" s="1549"/>
      <c r="Y34" s="1549"/>
      <c r="Z34" s="1549"/>
      <c r="AA34" s="829"/>
      <c r="AB34" s="829"/>
      <c r="AC34" s="829"/>
      <c r="AD34" s="829"/>
      <c r="AE34" s="829"/>
      <c r="AF34" s="829"/>
      <c r="AG34" s="829"/>
      <c r="AH34" s="829"/>
    </row>
    <row r="35" spans="1:34" s="364" customFormat="1" ht="26.1" customHeight="1" x14ac:dyDescent="0.2">
      <c r="A35" s="1549"/>
      <c r="B35" s="953" t="s">
        <v>1619</v>
      </c>
      <c r="C35" s="864">
        <v>71046.314853589633</v>
      </c>
      <c r="D35" s="864">
        <v>58941.218317366802</v>
      </c>
      <c r="E35" s="864">
        <v>70208.439223851645</v>
      </c>
      <c r="F35" s="864">
        <v>85949.943295104924</v>
      </c>
      <c r="G35" s="864">
        <v>102248.90030195611</v>
      </c>
      <c r="H35" s="864">
        <v>145350.82740261132</v>
      </c>
      <c r="I35" s="770">
        <v>108878.45871478655</v>
      </c>
      <c r="J35" s="768">
        <v>115436.76359682172</v>
      </c>
      <c r="K35" s="768">
        <v>117178.41663777846</v>
      </c>
      <c r="L35" s="768">
        <v>122318.34924831372</v>
      </c>
      <c r="M35" s="768">
        <v>122595.0912518197</v>
      </c>
      <c r="N35" s="768">
        <v>126953.5153401884</v>
      </c>
      <c r="O35" s="768">
        <v>127002.2888923999</v>
      </c>
      <c r="P35" s="768">
        <v>130649.80568051139</v>
      </c>
      <c r="Q35" s="768">
        <v>136385.87180025506</v>
      </c>
      <c r="R35" s="768">
        <v>136429.64764256263</v>
      </c>
      <c r="S35" s="865">
        <v>142019.48175609752</v>
      </c>
      <c r="T35" s="959">
        <v>145350.82740261132</v>
      </c>
      <c r="U35" s="606" t="s">
        <v>1624</v>
      </c>
      <c r="V35" s="1549"/>
      <c r="W35" s="1549"/>
      <c r="X35" s="1549"/>
      <c r="Y35" s="1549"/>
      <c r="Z35" s="1549"/>
      <c r="AA35" s="829"/>
      <c r="AB35" s="829"/>
      <c r="AC35" s="829"/>
      <c r="AD35" s="829"/>
      <c r="AE35" s="829"/>
      <c r="AF35" s="829"/>
      <c r="AG35" s="829"/>
      <c r="AH35" s="829"/>
    </row>
    <row r="36" spans="1:34" s="364" customFormat="1" ht="26.1" customHeight="1" x14ac:dyDescent="0.2">
      <c r="A36" s="1549"/>
      <c r="B36" s="953" t="s">
        <v>1620</v>
      </c>
      <c r="C36" s="864">
        <v>26223.162034583049</v>
      </c>
      <c r="D36" s="864">
        <v>26825.180575870181</v>
      </c>
      <c r="E36" s="864">
        <v>32442.762279456903</v>
      </c>
      <c r="F36" s="864">
        <v>42227.110137228767</v>
      </c>
      <c r="G36" s="864">
        <v>61544.788916901765</v>
      </c>
      <c r="H36" s="864">
        <v>79877.004345199734</v>
      </c>
      <c r="I36" s="770">
        <v>62799.125343940017</v>
      </c>
      <c r="J36" s="768">
        <v>63533.452557069148</v>
      </c>
      <c r="K36" s="768">
        <v>63969.39164563494</v>
      </c>
      <c r="L36" s="768">
        <v>65856.273904094051</v>
      </c>
      <c r="M36" s="768">
        <v>65675.920809540941</v>
      </c>
      <c r="N36" s="768">
        <v>67820.884107678168</v>
      </c>
      <c r="O36" s="768">
        <v>72151.725454382962</v>
      </c>
      <c r="P36" s="768">
        <v>71236.452572694645</v>
      </c>
      <c r="Q36" s="768">
        <v>74399.459024794371</v>
      </c>
      <c r="R36" s="768">
        <v>76355.223026865599</v>
      </c>
      <c r="S36" s="865">
        <v>76652.916182491463</v>
      </c>
      <c r="T36" s="959">
        <v>79877.004345199734</v>
      </c>
      <c r="U36" s="606" t="s">
        <v>1623</v>
      </c>
      <c r="V36" s="1549"/>
      <c r="W36" s="1549"/>
      <c r="X36" s="1549"/>
      <c r="Y36" s="1549"/>
      <c r="Z36" s="1549"/>
      <c r="AA36" s="829"/>
      <c r="AB36" s="829"/>
      <c r="AC36" s="829"/>
      <c r="AD36" s="829"/>
      <c r="AE36" s="829"/>
      <c r="AF36" s="829"/>
      <c r="AG36" s="829"/>
      <c r="AH36" s="829"/>
    </row>
    <row r="37" spans="1:34" s="359" customFormat="1" ht="26.1" customHeight="1" x14ac:dyDescent="0.2">
      <c r="A37" s="1549"/>
      <c r="B37" s="952" t="s">
        <v>1500</v>
      </c>
      <c r="C37" s="860">
        <v>233380.74245535574</v>
      </c>
      <c r="D37" s="860">
        <v>268683.86992202303</v>
      </c>
      <c r="E37" s="860">
        <v>379090.89624651906</v>
      </c>
      <c r="F37" s="860">
        <v>379782.58799817436</v>
      </c>
      <c r="G37" s="860">
        <v>417048.75337979198</v>
      </c>
      <c r="H37" s="860">
        <v>597124.57947124576</v>
      </c>
      <c r="I37" s="773">
        <v>436422.55439429148</v>
      </c>
      <c r="J37" s="771">
        <v>445202.58617540146</v>
      </c>
      <c r="K37" s="771">
        <v>451751.65320644004</v>
      </c>
      <c r="L37" s="771">
        <v>457388.36966383742</v>
      </c>
      <c r="M37" s="771">
        <v>461436.42988870374</v>
      </c>
      <c r="N37" s="771">
        <v>485341.51103249856</v>
      </c>
      <c r="O37" s="771">
        <v>487728.52706342179</v>
      </c>
      <c r="P37" s="771">
        <v>489030.47149919235</v>
      </c>
      <c r="Q37" s="771">
        <v>498243.4299271974</v>
      </c>
      <c r="R37" s="771">
        <v>515708.68486341846</v>
      </c>
      <c r="S37" s="861">
        <v>548932.61622606986</v>
      </c>
      <c r="T37" s="960">
        <v>597124.57947124576</v>
      </c>
      <c r="U37" s="604" t="s">
        <v>1014</v>
      </c>
      <c r="V37" s="1549"/>
      <c r="W37" s="1549"/>
      <c r="X37" s="1549"/>
      <c r="Y37" s="1549"/>
      <c r="Z37" s="1549"/>
      <c r="AA37" s="829"/>
      <c r="AB37" s="829"/>
      <c r="AC37" s="829"/>
      <c r="AD37" s="829"/>
      <c r="AE37" s="829"/>
      <c r="AF37" s="829"/>
      <c r="AG37" s="829"/>
      <c r="AH37" s="829"/>
    </row>
    <row r="38" spans="1:34" s="359" customFormat="1" ht="26.1" customHeight="1" thickBot="1" x14ac:dyDescent="0.25">
      <c r="A38" s="1549"/>
      <c r="B38" s="1133"/>
      <c r="C38" s="967"/>
      <c r="D38" s="967"/>
      <c r="E38" s="967"/>
      <c r="F38" s="967"/>
      <c r="G38" s="967"/>
      <c r="H38" s="972"/>
      <c r="I38" s="968"/>
      <c r="J38" s="969"/>
      <c r="K38" s="969"/>
      <c r="L38" s="969"/>
      <c r="M38" s="969"/>
      <c r="N38" s="969"/>
      <c r="O38" s="969"/>
      <c r="P38" s="969"/>
      <c r="Q38" s="969"/>
      <c r="R38" s="969"/>
      <c r="S38" s="971"/>
      <c r="T38" s="1130"/>
      <c r="U38" s="1138"/>
      <c r="V38" s="1549"/>
      <c r="W38" s="1549"/>
      <c r="X38" s="1549"/>
      <c r="Y38" s="1549"/>
      <c r="Z38" s="1549"/>
      <c r="AA38" s="829"/>
      <c r="AB38" s="829"/>
      <c r="AC38" s="829"/>
      <c r="AD38" s="829"/>
      <c r="AE38" s="829"/>
      <c r="AF38" s="829"/>
      <c r="AG38" s="829"/>
      <c r="AH38" s="829"/>
    </row>
    <row r="39" spans="1:34" s="364" customFormat="1" ht="12" customHeight="1" thickTop="1" x14ac:dyDescent="0.2">
      <c r="A39" s="1549"/>
      <c r="B39" s="1131"/>
      <c r="C39" s="330"/>
      <c r="D39" s="330"/>
      <c r="E39" s="330"/>
      <c r="F39" s="330"/>
      <c r="G39" s="330"/>
      <c r="H39" s="330"/>
      <c r="I39" s="895"/>
      <c r="J39" s="863"/>
      <c r="K39" s="863"/>
      <c r="L39" s="863"/>
      <c r="M39" s="863"/>
      <c r="N39" s="863"/>
      <c r="O39" s="863"/>
      <c r="P39" s="863"/>
      <c r="Q39" s="863"/>
      <c r="R39" s="863"/>
      <c r="S39" s="950"/>
      <c r="T39" s="363"/>
      <c r="U39" s="607"/>
      <c r="V39" s="1549"/>
      <c r="W39" s="1549"/>
      <c r="X39" s="1549"/>
      <c r="Y39" s="1549"/>
      <c r="Z39" s="1549"/>
      <c r="AA39" s="829"/>
      <c r="AB39" s="829"/>
      <c r="AC39" s="829"/>
      <c r="AD39" s="829"/>
      <c r="AE39" s="829"/>
      <c r="AF39" s="829"/>
      <c r="AG39" s="829"/>
      <c r="AH39" s="829"/>
    </row>
    <row r="40" spans="1:34" s="359" customFormat="1" ht="26.1" customHeight="1" x14ac:dyDescent="0.2">
      <c r="A40" s="1549"/>
      <c r="B40" s="952" t="s">
        <v>1501</v>
      </c>
      <c r="C40" s="360"/>
      <c r="D40" s="360"/>
      <c r="E40" s="360"/>
      <c r="F40" s="360"/>
      <c r="G40" s="360"/>
      <c r="H40" s="360"/>
      <c r="I40" s="893"/>
      <c r="J40" s="859"/>
      <c r="K40" s="859"/>
      <c r="L40" s="859"/>
      <c r="M40" s="859"/>
      <c r="N40" s="859"/>
      <c r="O40" s="859"/>
      <c r="P40" s="859"/>
      <c r="Q40" s="859"/>
      <c r="R40" s="859"/>
      <c r="S40" s="949"/>
      <c r="T40" s="858"/>
      <c r="U40" s="604" t="s">
        <v>1231</v>
      </c>
      <c r="V40" s="1549"/>
      <c r="W40" s="1549"/>
      <c r="X40" s="1549"/>
      <c r="Y40" s="1549"/>
      <c r="Z40" s="1549"/>
      <c r="AA40" s="829"/>
      <c r="AB40" s="829"/>
      <c r="AC40" s="829"/>
      <c r="AD40" s="829"/>
      <c r="AE40" s="829"/>
      <c r="AF40" s="829"/>
      <c r="AG40" s="829"/>
      <c r="AH40" s="829"/>
    </row>
    <row r="41" spans="1:34" s="359" customFormat="1" ht="12" customHeight="1" x14ac:dyDescent="0.2">
      <c r="A41" s="1549"/>
      <c r="B41" s="952"/>
      <c r="C41" s="360"/>
      <c r="D41" s="360"/>
      <c r="E41" s="360"/>
      <c r="F41" s="360"/>
      <c r="G41" s="360"/>
      <c r="H41" s="360"/>
      <c r="I41" s="893"/>
      <c r="J41" s="859"/>
      <c r="K41" s="859"/>
      <c r="L41" s="859"/>
      <c r="M41" s="859"/>
      <c r="N41" s="859"/>
      <c r="O41" s="859"/>
      <c r="P41" s="859"/>
      <c r="Q41" s="859"/>
      <c r="R41" s="859"/>
      <c r="S41" s="949"/>
      <c r="T41" s="858"/>
      <c r="U41" s="1137"/>
      <c r="V41" s="1549"/>
      <c r="W41" s="1549"/>
      <c r="X41" s="1549"/>
      <c r="Y41" s="1549"/>
      <c r="Z41" s="1549"/>
      <c r="AA41" s="829"/>
      <c r="AB41" s="829"/>
      <c r="AC41" s="829"/>
      <c r="AD41" s="829"/>
      <c r="AE41" s="829"/>
      <c r="AF41" s="829"/>
      <c r="AG41" s="829"/>
      <c r="AH41" s="829"/>
    </row>
    <row r="42" spans="1:34" s="359" customFormat="1" ht="26.1" customHeight="1" x14ac:dyDescent="0.2">
      <c r="A42" s="1549"/>
      <c r="B42" s="1131" t="s">
        <v>1502</v>
      </c>
      <c r="C42" s="360"/>
      <c r="D42" s="360"/>
      <c r="E42" s="360"/>
      <c r="F42" s="360"/>
      <c r="G42" s="360"/>
      <c r="H42" s="360"/>
      <c r="I42" s="893"/>
      <c r="J42" s="859"/>
      <c r="K42" s="859"/>
      <c r="L42" s="859"/>
      <c r="M42" s="859"/>
      <c r="N42" s="859"/>
      <c r="O42" s="859"/>
      <c r="P42" s="859"/>
      <c r="Q42" s="859"/>
      <c r="R42" s="859"/>
      <c r="S42" s="949"/>
      <c r="T42" s="858"/>
      <c r="U42" s="378" t="s">
        <v>1017</v>
      </c>
      <c r="V42" s="1549"/>
      <c r="W42" s="1549"/>
      <c r="X42" s="1549"/>
      <c r="Y42" s="1549"/>
      <c r="Z42" s="1549"/>
      <c r="AA42" s="829"/>
      <c r="AB42" s="829"/>
      <c r="AC42" s="829"/>
      <c r="AD42" s="829"/>
      <c r="AE42" s="829"/>
      <c r="AF42" s="829"/>
      <c r="AG42" s="829"/>
      <c r="AH42" s="829"/>
    </row>
    <row r="43" spans="1:34" s="359" customFormat="1" ht="26.1" customHeight="1" x14ac:dyDescent="0.2">
      <c r="A43" s="1549"/>
      <c r="B43" s="1134" t="s">
        <v>934</v>
      </c>
      <c r="C43" s="1071">
        <v>2.1625358203722573E-3</v>
      </c>
      <c r="D43" s="1071">
        <v>0</v>
      </c>
      <c r="E43" s="1071">
        <v>0</v>
      </c>
      <c r="F43" s="1071">
        <v>0</v>
      </c>
      <c r="G43" s="1613">
        <v>0</v>
      </c>
      <c r="H43" s="1613">
        <v>0</v>
      </c>
      <c r="I43" s="1728">
        <v>0</v>
      </c>
      <c r="J43" s="1727">
        <v>0</v>
      </c>
      <c r="K43" s="1727">
        <v>0</v>
      </c>
      <c r="L43" s="1727">
        <v>0</v>
      </c>
      <c r="M43" s="1727">
        <v>0</v>
      </c>
      <c r="N43" s="1727">
        <v>0</v>
      </c>
      <c r="O43" s="1727">
        <v>0</v>
      </c>
      <c r="P43" s="1727">
        <v>0</v>
      </c>
      <c r="Q43" s="1727">
        <v>0</v>
      </c>
      <c r="R43" s="1727">
        <v>0</v>
      </c>
      <c r="S43" s="1729">
        <v>0</v>
      </c>
      <c r="T43" s="1730">
        <v>0</v>
      </c>
      <c r="U43" s="606" t="s">
        <v>937</v>
      </c>
      <c r="V43" s="1549"/>
      <c r="W43" s="1549"/>
      <c r="X43" s="1549"/>
      <c r="Y43" s="1549"/>
      <c r="Z43" s="1549"/>
      <c r="AA43" s="829"/>
      <c r="AB43" s="829"/>
      <c r="AC43" s="829"/>
      <c r="AD43" s="829"/>
      <c r="AE43" s="829"/>
      <c r="AF43" s="829"/>
      <c r="AG43" s="829"/>
      <c r="AH43" s="829"/>
    </row>
    <row r="44" spans="1:34" s="359" customFormat="1" ht="26.1" customHeight="1" x14ac:dyDescent="0.2">
      <c r="A44" s="1549"/>
      <c r="B44" s="1134" t="s">
        <v>953</v>
      </c>
      <c r="C44" s="1071">
        <v>0</v>
      </c>
      <c r="D44" s="1071">
        <v>1.0212001203543138E-9</v>
      </c>
      <c r="E44" s="1071">
        <v>1.0551559115773761E-8</v>
      </c>
      <c r="F44" s="1071">
        <v>5.2661708586939541E-9</v>
      </c>
      <c r="G44" s="1613">
        <v>2.3978011964389214E-9</v>
      </c>
      <c r="H44" s="1613">
        <v>0</v>
      </c>
      <c r="I44" s="1728">
        <v>2.2913572862047241E-9</v>
      </c>
      <c r="J44" s="1727">
        <v>0</v>
      </c>
      <c r="K44" s="1727">
        <v>0</v>
      </c>
      <c r="L44" s="1727">
        <v>2.1863258147980305E-10</v>
      </c>
      <c r="M44" s="1727">
        <v>0</v>
      </c>
      <c r="N44" s="1727">
        <v>0</v>
      </c>
      <c r="O44" s="1727">
        <v>0</v>
      </c>
      <c r="P44" s="1727">
        <v>0</v>
      </c>
      <c r="Q44" s="1727">
        <v>0</v>
      </c>
      <c r="R44" s="1727">
        <v>0</v>
      </c>
      <c r="S44" s="1729">
        <v>0</v>
      </c>
      <c r="T44" s="1730">
        <v>0</v>
      </c>
      <c r="U44" s="606" t="s">
        <v>1272</v>
      </c>
      <c r="V44" s="1549"/>
      <c r="W44" s="1549"/>
      <c r="X44" s="1549"/>
      <c r="Y44" s="1549"/>
      <c r="Z44" s="1549"/>
      <c r="AA44" s="829"/>
      <c r="AB44" s="829"/>
      <c r="AC44" s="829"/>
      <c r="AD44" s="829"/>
      <c r="AE44" s="829"/>
      <c r="AF44" s="829"/>
      <c r="AG44" s="829"/>
      <c r="AH44" s="829"/>
    </row>
    <row r="45" spans="1:34" s="359" customFormat="1" ht="26.1" customHeight="1" x14ac:dyDescent="0.2">
      <c r="A45" s="1549"/>
      <c r="B45" s="1134" t="s">
        <v>1019</v>
      </c>
      <c r="C45" s="1071">
        <v>0.9976920114821265</v>
      </c>
      <c r="D45" s="1071">
        <v>0.9998146417211824</v>
      </c>
      <c r="E45" s="1071">
        <v>0.99932663244534192</v>
      </c>
      <c r="F45" s="1071">
        <v>0.99845306305789694</v>
      </c>
      <c r="G45" s="1613">
        <v>0.99800533904020139</v>
      </c>
      <c r="H45" s="1613">
        <v>0.99802244622015823</v>
      </c>
      <c r="I45" s="1728">
        <v>0.9979001290379399</v>
      </c>
      <c r="J45" s="1727">
        <v>0.99798213527639523</v>
      </c>
      <c r="K45" s="1727">
        <v>0.99807430077663728</v>
      </c>
      <c r="L45" s="1727">
        <v>0.99820249628359758</v>
      </c>
      <c r="M45" s="1727">
        <v>0.99822896390814231</v>
      </c>
      <c r="N45" s="1727">
        <v>0.99834029102278643</v>
      </c>
      <c r="O45" s="1727">
        <v>0.99845357537339774</v>
      </c>
      <c r="P45" s="1727">
        <v>0.99848066440546068</v>
      </c>
      <c r="Q45" s="1727">
        <v>0.99851385229935163</v>
      </c>
      <c r="R45" s="1727">
        <v>0.99865955872948364</v>
      </c>
      <c r="S45" s="1729">
        <v>0.9987581313414392</v>
      </c>
      <c r="T45" s="1730">
        <v>0.99802244622015823</v>
      </c>
      <c r="U45" s="606" t="s">
        <v>295</v>
      </c>
      <c r="V45" s="1549"/>
      <c r="W45" s="1549"/>
      <c r="X45" s="1549"/>
      <c r="Y45" s="1549"/>
      <c r="Z45" s="1549"/>
      <c r="AA45" s="829"/>
      <c r="AB45" s="829"/>
      <c r="AC45" s="829"/>
      <c r="AD45" s="829"/>
      <c r="AE45" s="829"/>
      <c r="AF45" s="829"/>
      <c r="AG45" s="829"/>
      <c r="AH45" s="829"/>
    </row>
    <row r="46" spans="1:34" s="359" customFormat="1" ht="26.1" customHeight="1" x14ac:dyDescent="0.2">
      <c r="A46" s="1549"/>
      <c r="B46" s="1134" t="s">
        <v>935</v>
      </c>
      <c r="C46" s="1071">
        <v>1.4545269750122728E-4</v>
      </c>
      <c r="D46" s="1071">
        <v>1.8535725761729843E-4</v>
      </c>
      <c r="E46" s="1071">
        <v>6.7335700309888841E-4</v>
      </c>
      <c r="F46" s="1071">
        <v>1.5469316759322135E-3</v>
      </c>
      <c r="G46" s="1613">
        <v>1.9946585619973916E-3</v>
      </c>
      <c r="H46" s="1613">
        <v>1.9775537798418529E-3</v>
      </c>
      <c r="I46" s="1728">
        <v>2.0998686707027672E-3</v>
      </c>
      <c r="J46" s="1727">
        <v>2.0178647236047159E-3</v>
      </c>
      <c r="K46" s="1727">
        <v>1.9256992233627091E-3</v>
      </c>
      <c r="L46" s="1727">
        <v>1.7975034977698583E-3</v>
      </c>
      <c r="M46" s="1727">
        <v>1.7710360918576512E-3</v>
      </c>
      <c r="N46" s="1727">
        <v>1.6597089772136591E-3</v>
      </c>
      <c r="O46" s="1727">
        <v>1.5464246266021933E-3</v>
      </c>
      <c r="P46" s="1727">
        <v>1.5193355945392584E-3</v>
      </c>
      <c r="Q46" s="1727">
        <v>1.4861477006483036E-3</v>
      </c>
      <c r="R46" s="1727">
        <v>1.340441270516402E-3</v>
      </c>
      <c r="S46" s="1729">
        <v>1.2418686585608338E-3</v>
      </c>
      <c r="T46" s="1730">
        <v>1.9775537798418529E-3</v>
      </c>
      <c r="U46" s="606" t="s">
        <v>1228</v>
      </c>
      <c r="V46" s="1549"/>
      <c r="W46" s="1549"/>
      <c r="X46" s="1549"/>
      <c r="Y46" s="1549"/>
      <c r="Z46" s="1549"/>
      <c r="AA46" s="829"/>
      <c r="AB46" s="829"/>
      <c r="AC46" s="829"/>
      <c r="AD46" s="829"/>
      <c r="AE46" s="829"/>
      <c r="AF46" s="829"/>
      <c r="AG46" s="829"/>
      <c r="AH46" s="829"/>
    </row>
    <row r="47" spans="1:34" s="359" customFormat="1" ht="26.1" customHeight="1" x14ac:dyDescent="0.2">
      <c r="A47" s="1549"/>
      <c r="B47" s="1135" t="s">
        <v>1500</v>
      </c>
      <c r="C47" s="1072">
        <v>1</v>
      </c>
      <c r="D47" s="1072">
        <v>0.99999999999999978</v>
      </c>
      <c r="E47" s="1072">
        <v>0.99999999999999989</v>
      </c>
      <c r="F47" s="1072">
        <v>1</v>
      </c>
      <c r="G47" s="1072">
        <v>1</v>
      </c>
      <c r="H47" s="1072">
        <v>1</v>
      </c>
      <c r="I47" s="1731">
        <v>1</v>
      </c>
      <c r="J47" s="1724">
        <v>1</v>
      </c>
      <c r="K47" s="1724">
        <v>1</v>
      </c>
      <c r="L47" s="1724">
        <v>1</v>
      </c>
      <c r="M47" s="1724">
        <v>1</v>
      </c>
      <c r="N47" s="1724">
        <v>1</v>
      </c>
      <c r="O47" s="1724">
        <v>0.99999999999999989</v>
      </c>
      <c r="P47" s="1724">
        <v>0.99999999999999989</v>
      </c>
      <c r="Q47" s="1724">
        <v>0.99999999999999989</v>
      </c>
      <c r="R47" s="1724">
        <v>1</v>
      </c>
      <c r="S47" s="1725">
        <v>1</v>
      </c>
      <c r="T47" s="1726">
        <v>1</v>
      </c>
      <c r="U47" s="604" t="s">
        <v>1014</v>
      </c>
      <c r="V47" s="1549"/>
      <c r="W47" s="1549"/>
      <c r="X47" s="1549"/>
      <c r="Y47" s="1549"/>
      <c r="Z47" s="1549"/>
      <c r="AA47" s="829"/>
      <c r="AB47" s="829"/>
      <c r="AC47" s="829"/>
      <c r="AD47" s="829"/>
      <c r="AE47" s="829"/>
      <c r="AF47" s="829"/>
      <c r="AG47" s="829"/>
      <c r="AH47" s="829"/>
    </row>
    <row r="48" spans="1:34" s="359" customFormat="1" ht="12" customHeight="1" x14ac:dyDescent="0.2">
      <c r="A48" s="1549"/>
      <c r="B48" s="1135"/>
      <c r="C48" s="1071"/>
      <c r="D48" s="1071"/>
      <c r="E48" s="1071"/>
      <c r="F48" s="1071"/>
      <c r="G48" s="1071"/>
      <c r="H48" s="1071"/>
      <c r="I48" s="1719"/>
      <c r="J48" s="1720"/>
      <c r="K48" s="1720"/>
      <c r="L48" s="1720"/>
      <c r="M48" s="1720"/>
      <c r="N48" s="1720"/>
      <c r="O48" s="1720"/>
      <c r="P48" s="1720"/>
      <c r="Q48" s="1720"/>
      <c r="R48" s="1720"/>
      <c r="S48" s="1721"/>
      <c r="T48" s="1722"/>
      <c r="U48" s="1137"/>
      <c r="V48" s="1549"/>
      <c r="W48" s="1549"/>
      <c r="X48" s="1549"/>
      <c r="Y48" s="1549"/>
      <c r="Z48" s="1549"/>
      <c r="AA48" s="829"/>
      <c r="AB48" s="829"/>
      <c r="AC48" s="829"/>
      <c r="AD48" s="829"/>
      <c r="AE48" s="829"/>
      <c r="AF48" s="829"/>
      <c r="AG48" s="829"/>
      <c r="AH48" s="829"/>
    </row>
    <row r="49" spans="1:34" s="359" customFormat="1" ht="26.1" customHeight="1" x14ac:dyDescent="0.2">
      <c r="A49" s="1549"/>
      <c r="B49" s="1136" t="s">
        <v>1503</v>
      </c>
      <c r="C49" s="1071"/>
      <c r="D49" s="1071"/>
      <c r="E49" s="1071"/>
      <c r="F49" s="1071"/>
      <c r="G49" s="1071"/>
      <c r="H49" s="1071"/>
      <c r="I49" s="1719"/>
      <c r="J49" s="1720"/>
      <c r="K49" s="1720"/>
      <c r="L49" s="1720"/>
      <c r="M49" s="1720"/>
      <c r="N49" s="1720"/>
      <c r="O49" s="1720"/>
      <c r="P49" s="1720"/>
      <c r="Q49" s="1720"/>
      <c r="R49" s="1720"/>
      <c r="S49" s="1721"/>
      <c r="T49" s="1722"/>
      <c r="U49" s="378" t="s">
        <v>1018</v>
      </c>
      <c r="V49" s="1549"/>
      <c r="W49" s="1549"/>
      <c r="X49" s="1549"/>
      <c r="Y49" s="1549"/>
      <c r="Z49" s="1549"/>
      <c r="AA49" s="829"/>
      <c r="AB49" s="829"/>
      <c r="AC49" s="829"/>
      <c r="AD49" s="829"/>
      <c r="AE49" s="829"/>
      <c r="AF49" s="829"/>
      <c r="AG49" s="829"/>
      <c r="AH49" s="829"/>
    </row>
    <row r="50" spans="1:34" s="359" customFormat="1" ht="26.1" customHeight="1" x14ac:dyDescent="0.2">
      <c r="A50" s="1549"/>
      <c r="B50" s="1134" t="s">
        <v>1504</v>
      </c>
      <c r="C50" s="1071">
        <v>0.82666279423597966</v>
      </c>
      <c r="D50" s="1071">
        <v>0.78675406970171724</v>
      </c>
      <c r="E50" s="1071">
        <v>0.76886410469813593</v>
      </c>
      <c r="F50" s="1071">
        <v>0.65121415757442447</v>
      </c>
      <c r="G50" s="1071">
        <v>0.69157000383601652</v>
      </c>
      <c r="H50" s="1071">
        <v>0.74131038610576094</v>
      </c>
      <c r="I50" s="1719">
        <v>0.68202924044104474</v>
      </c>
      <c r="J50" s="1720">
        <v>0.68518028055166391</v>
      </c>
      <c r="K50" s="1720">
        <v>0.69242441017586653</v>
      </c>
      <c r="L50" s="1720">
        <v>0.69426645770177153</v>
      </c>
      <c r="M50" s="1720">
        <v>0.69702931061902784</v>
      </c>
      <c r="N50" s="1720">
        <v>0.68643397479994783</v>
      </c>
      <c r="O50" s="1720">
        <v>0.7026311788379469</v>
      </c>
      <c r="P50" s="1720">
        <v>0.69926996422952736</v>
      </c>
      <c r="Q50" s="1720">
        <v>0.7125580058405766</v>
      </c>
      <c r="R50" s="1720">
        <v>0.71788397255655856</v>
      </c>
      <c r="S50" s="1721">
        <v>0.71741257514670409</v>
      </c>
      <c r="T50" s="1722">
        <v>0.74131038610576094</v>
      </c>
      <c r="U50" s="606" t="s">
        <v>1304</v>
      </c>
      <c r="V50" s="1549"/>
      <c r="W50" s="1549"/>
      <c r="X50" s="1549"/>
      <c r="Y50" s="1549"/>
      <c r="Z50" s="1549"/>
      <c r="AA50" s="829"/>
      <c r="AB50" s="829"/>
      <c r="AC50" s="829"/>
      <c r="AD50" s="829"/>
      <c r="AE50" s="829"/>
      <c r="AF50" s="829"/>
      <c r="AG50" s="829"/>
      <c r="AH50" s="829"/>
    </row>
    <row r="51" spans="1:34" s="359" customFormat="1" ht="26.1" customHeight="1" x14ac:dyDescent="0.2">
      <c r="A51" s="1549"/>
      <c r="B51" s="1134" t="s">
        <v>1505</v>
      </c>
      <c r="C51" s="1071">
        <v>0.1733372057640204</v>
      </c>
      <c r="D51" s="1071">
        <v>0.21324593029828273</v>
      </c>
      <c r="E51" s="1071">
        <v>0.23113589530186415</v>
      </c>
      <c r="F51" s="1071">
        <v>0.34878584242557553</v>
      </c>
      <c r="G51" s="1071">
        <v>0.30842999616398342</v>
      </c>
      <c r="H51" s="1071">
        <v>0.25868961389423906</v>
      </c>
      <c r="I51" s="1719">
        <v>0.31797075955895521</v>
      </c>
      <c r="J51" s="1720">
        <v>0.31481971944833598</v>
      </c>
      <c r="K51" s="1720">
        <v>0.30757558982413347</v>
      </c>
      <c r="L51" s="1720">
        <v>0.30573354229822847</v>
      </c>
      <c r="M51" s="1720">
        <v>0.30297068938097216</v>
      </c>
      <c r="N51" s="1720">
        <v>0.31356602520005217</v>
      </c>
      <c r="O51" s="1720">
        <v>0.29736882116205315</v>
      </c>
      <c r="P51" s="1720">
        <v>0.30073003577047253</v>
      </c>
      <c r="Q51" s="1720">
        <v>0.28744199415942345</v>
      </c>
      <c r="R51" s="1720">
        <v>0.28211602744344139</v>
      </c>
      <c r="S51" s="1721">
        <v>0.28258742485329585</v>
      </c>
      <c r="T51" s="1722">
        <v>0.25868961389423906</v>
      </c>
      <c r="U51" s="606" t="s">
        <v>1305</v>
      </c>
      <c r="V51" s="1549"/>
      <c r="W51" s="1549"/>
      <c r="X51" s="1549"/>
      <c r="Y51" s="1549"/>
      <c r="Z51" s="1549"/>
      <c r="AA51" s="829"/>
      <c r="AB51" s="829"/>
      <c r="AC51" s="829"/>
      <c r="AD51" s="829"/>
      <c r="AE51" s="829"/>
      <c r="AF51" s="829"/>
      <c r="AG51" s="829"/>
      <c r="AH51" s="829"/>
    </row>
    <row r="52" spans="1:34" s="359" customFormat="1" ht="26.1" customHeight="1" x14ac:dyDescent="0.2">
      <c r="A52" s="1549"/>
      <c r="B52" s="1135" t="s">
        <v>1500</v>
      </c>
      <c r="C52" s="1072">
        <v>1</v>
      </c>
      <c r="D52" s="1072">
        <v>1</v>
      </c>
      <c r="E52" s="1072">
        <v>1</v>
      </c>
      <c r="F52" s="1072">
        <v>1</v>
      </c>
      <c r="G52" s="1072">
        <v>1</v>
      </c>
      <c r="H52" s="1072">
        <v>1</v>
      </c>
      <c r="I52" s="1723">
        <v>1</v>
      </c>
      <c r="J52" s="1724">
        <v>0.99999999999999989</v>
      </c>
      <c r="K52" s="1724">
        <v>1</v>
      </c>
      <c r="L52" s="1724">
        <v>1</v>
      </c>
      <c r="M52" s="1724">
        <v>1</v>
      </c>
      <c r="N52" s="1724">
        <v>1</v>
      </c>
      <c r="O52" s="1724">
        <v>1</v>
      </c>
      <c r="P52" s="1724">
        <v>0.99999999999999989</v>
      </c>
      <c r="Q52" s="1724">
        <v>1</v>
      </c>
      <c r="R52" s="1724">
        <v>1</v>
      </c>
      <c r="S52" s="1725">
        <v>1</v>
      </c>
      <c r="T52" s="1726">
        <v>1</v>
      </c>
      <c r="U52" s="604" t="s">
        <v>1014</v>
      </c>
      <c r="V52" s="1549"/>
      <c r="W52" s="1549"/>
      <c r="X52" s="1549"/>
      <c r="Y52" s="1549"/>
      <c r="Z52" s="1549"/>
      <c r="AA52" s="829"/>
      <c r="AB52" s="829"/>
      <c r="AC52" s="829"/>
      <c r="AD52" s="829"/>
      <c r="AE52" s="829"/>
      <c r="AF52" s="829"/>
      <c r="AG52" s="829"/>
      <c r="AH52" s="829"/>
    </row>
    <row r="53" spans="1:34" s="359" customFormat="1" ht="26.25" customHeight="1" thickBot="1" x14ac:dyDescent="0.25">
      <c r="A53" s="1549"/>
      <c r="B53" s="1133"/>
      <c r="C53" s="967"/>
      <c r="D53" s="967"/>
      <c r="E53" s="967"/>
      <c r="F53" s="972"/>
      <c r="G53" s="972"/>
      <c r="H53" s="972"/>
      <c r="I53" s="968"/>
      <c r="J53" s="969"/>
      <c r="K53" s="969"/>
      <c r="L53" s="969"/>
      <c r="M53" s="969"/>
      <c r="N53" s="969"/>
      <c r="O53" s="969"/>
      <c r="P53" s="969"/>
      <c r="Q53" s="969"/>
      <c r="R53" s="969"/>
      <c r="S53" s="971"/>
      <c r="T53" s="1130"/>
      <c r="U53" s="916"/>
      <c r="V53" s="1549"/>
      <c r="W53" s="1549"/>
      <c r="X53" s="1549"/>
      <c r="Y53" s="1549"/>
      <c r="Z53" s="1549"/>
      <c r="AA53" s="829"/>
      <c r="AB53" s="829"/>
      <c r="AC53" s="829"/>
      <c r="AD53" s="829"/>
      <c r="AE53" s="829"/>
      <c r="AF53" s="829"/>
      <c r="AG53" s="829"/>
      <c r="AH53" s="829"/>
    </row>
    <row r="54" spans="1:34" s="762" customFormat="1" ht="24.95" customHeight="1" thickTop="1" x14ac:dyDescent="0.2">
      <c r="B54" s="757"/>
      <c r="C54" s="497"/>
      <c r="D54" s="497"/>
      <c r="E54" s="497"/>
      <c r="F54" s="497"/>
      <c r="G54" s="497"/>
      <c r="H54" s="497"/>
      <c r="I54" s="497"/>
      <c r="J54" s="497"/>
      <c r="K54" s="497"/>
      <c r="L54" s="497"/>
      <c r="M54" s="497"/>
      <c r="N54" s="497"/>
      <c r="O54" s="497"/>
      <c r="P54" s="497"/>
      <c r="Q54" s="497"/>
      <c r="R54" s="497"/>
      <c r="S54" s="497"/>
      <c r="T54" s="497"/>
      <c r="U54" s="757"/>
      <c r="V54" s="1549"/>
      <c r="W54" s="1549"/>
      <c r="X54" s="1549"/>
      <c r="Y54" s="1549"/>
      <c r="Z54" s="1549"/>
      <c r="AA54" s="794"/>
      <c r="AB54" s="794"/>
      <c r="AC54" s="794"/>
      <c r="AD54" s="794"/>
      <c r="AE54" s="794"/>
      <c r="AF54" s="794"/>
      <c r="AG54" s="794"/>
    </row>
    <row r="55" spans="1:34" s="762" customFormat="1" ht="15" customHeight="1" x14ac:dyDescent="0.2">
      <c r="B55" s="795"/>
      <c r="C55" s="497"/>
      <c r="D55" s="497"/>
      <c r="E55" s="497"/>
      <c r="F55" s="497"/>
      <c r="G55" s="497"/>
      <c r="H55" s="497"/>
      <c r="I55" s="497"/>
      <c r="J55" s="497"/>
      <c r="K55" s="497"/>
      <c r="L55" s="497"/>
      <c r="M55" s="497"/>
      <c r="N55" s="497"/>
      <c r="O55" s="497"/>
      <c r="P55" s="497"/>
      <c r="Q55" s="497"/>
      <c r="R55" s="497"/>
      <c r="S55" s="497"/>
      <c r="T55" s="497"/>
      <c r="V55" s="1549"/>
      <c r="W55" s="1549"/>
      <c r="X55" s="1549"/>
      <c r="Y55" s="1549"/>
      <c r="Z55" s="1549"/>
      <c r="AA55" s="794"/>
      <c r="AB55" s="794"/>
      <c r="AC55" s="794"/>
      <c r="AD55" s="794"/>
      <c r="AE55" s="794"/>
      <c r="AF55" s="794"/>
      <c r="AG55" s="794"/>
    </row>
    <row r="56" spans="1:34" s="797" customFormat="1" ht="36.75" x14ac:dyDescent="0.2">
      <c r="B56" s="1803" t="s">
        <v>1799</v>
      </c>
      <c r="C56" s="1803"/>
      <c r="D56" s="1803"/>
      <c r="E56" s="1803"/>
      <c r="F56" s="1803"/>
      <c r="G56" s="1803"/>
      <c r="H56" s="1803"/>
      <c r="I56" s="1803"/>
      <c r="J56" s="1803"/>
      <c r="K56" s="1803"/>
      <c r="L56" s="1804" t="s">
        <v>1798</v>
      </c>
      <c r="M56" s="1804"/>
      <c r="N56" s="1804"/>
      <c r="O56" s="1804"/>
      <c r="P56" s="1804"/>
      <c r="Q56" s="1804"/>
      <c r="R56" s="1804"/>
      <c r="S56" s="1804"/>
      <c r="T56" s="1804"/>
      <c r="U56" s="1804"/>
      <c r="V56" s="1549"/>
      <c r="W56" s="1549"/>
      <c r="X56" s="1549"/>
      <c r="Y56" s="1549"/>
      <c r="Z56" s="1549"/>
      <c r="AA56" s="796"/>
      <c r="AB56" s="796"/>
      <c r="AC56" s="796"/>
      <c r="AD56" s="796"/>
      <c r="AE56" s="796"/>
      <c r="AF56" s="796"/>
      <c r="AG56" s="796"/>
    </row>
    <row r="57" spans="1:34" s="762" customFormat="1" ht="12.75" customHeight="1" x14ac:dyDescent="0.2">
      <c r="B57" s="798"/>
      <c r="C57" s="761"/>
      <c r="D57" s="761"/>
      <c r="E57" s="761"/>
      <c r="F57" s="761"/>
      <c r="G57" s="761"/>
      <c r="H57" s="761"/>
      <c r="I57" s="761"/>
      <c r="J57" s="761"/>
      <c r="K57" s="761"/>
      <c r="L57" s="761"/>
      <c r="M57" s="761"/>
      <c r="N57" s="761"/>
      <c r="O57" s="761"/>
      <c r="P57" s="761"/>
      <c r="Q57" s="761"/>
      <c r="R57" s="761"/>
      <c r="S57" s="761"/>
      <c r="T57" s="761"/>
      <c r="V57" s="1549"/>
      <c r="W57" s="1549"/>
      <c r="X57" s="1549"/>
      <c r="Y57" s="1549"/>
      <c r="Z57" s="1549"/>
      <c r="AA57" s="794"/>
      <c r="AB57" s="794"/>
      <c r="AC57" s="794"/>
      <c r="AD57" s="794"/>
      <c r="AE57" s="794"/>
      <c r="AF57" s="794"/>
      <c r="AG57" s="794"/>
    </row>
    <row r="58" spans="1:34" s="801" customFormat="1" ht="24.95" customHeight="1" x14ac:dyDescent="0.2">
      <c r="B58" s="1706" t="s">
        <v>1725</v>
      </c>
      <c r="C58" s="799"/>
      <c r="D58" s="799"/>
      <c r="E58" s="799"/>
      <c r="F58" s="799"/>
      <c r="G58" s="799"/>
      <c r="H58" s="799"/>
      <c r="I58" s="799"/>
      <c r="J58" s="799"/>
      <c r="K58" s="799"/>
      <c r="L58" s="799"/>
      <c r="M58" s="799"/>
      <c r="N58" s="799"/>
      <c r="O58" s="799"/>
      <c r="P58" s="799"/>
      <c r="Q58" s="799"/>
      <c r="R58" s="799"/>
      <c r="S58" s="799"/>
      <c r="T58" s="799"/>
      <c r="U58" s="687" t="s">
        <v>1729</v>
      </c>
      <c r="V58" s="1549"/>
      <c r="W58" s="1549"/>
      <c r="X58" s="1549"/>
      <c r="Y58" s="1549"/>
      <c r="Z58" s="1549"/>
      <c r="AA58" s="800"/>
      <c r="AB58" s="800"/>
      <c r="AC58" s="800"/>
      <c r="AD58" s="800"/>
      <c r="AE58" s="800"/>
      <c r="AF58" s="800"/>
      <c r="AG58" s="800"/>
    </row>
    <row r="59" spans="1:34" s="762" customFormat="1" ht="12.75" customHeight="1" thickBot="1" x14ac:dyDescent="0.25">
      <c r="B59" s="802"/>
      <c r="C59" s="497"/>
      <c r="D59" s="497"/>
      <c r="E59" s="497"/>
      <c r="F59" s="497"/>
      <c r="G59" s="497"/>
      <c r="H59" s="497"/>
      <c r="I59" s="497"/>
      <c r="J59" s="497"/>
      <c r="K59" s="497"/>
      <c r="L59" s="497"/>
      <c r="M59" s="497"/>
      <c r="N59" s="497"/>
      <c r="O59" s="497"/>
      <c r="P59" s="497"/>
      <c r="Q59" s="497"/>
      <c r="R59" s="497"/>
      <c r="S59" s="497"/>
      <c r="T59" s="497"/>
      <c r="U59" s="802"/>
      <c r="V59" s="1549"/>
      <c r="W59" s="1549"/>
      <c r="X59" s="1549"/>
      <c r="Y59" s="1549"/>
      <c r="Z59" s="1549"/>
      <c r="AA59" s="794"/>
      <c r="AB59" s="794"/>
      <c r="AC59" s="794"/>
      <c r="AD59" s="794"/>
      <c r="AE59" s="794"/>
      <c r="AF59" s="794"/>
      <c r="AG59" s="794"/>
    </row>
    <row r="60" spans="1:34" s="803" customFormat="1" ht="27" customHeight="1" thickTop="1" x14ac:dyDescent="0.2">
      <c r="B60" s="1805" t="s">
        <v>886</v>
      </c>
      <c r="C60" s="1760">
        <v>2013</v>
      </c>
      <c r="D60" s="1760">
        <v>2014</v>
      </c>
      <c r="E60" s="1760">
        <v>2015</v>
      </c>
      <c r="F60" s="1760">
        <v>2016</v>
      </c>
      <c r="G60" s="1760">
        <v>2017</v>
      </c>
      <c r="H60" s="1760">
        <v>2018</v>
      </c>
      <c r="I60" s="1808">
        <v>2018</v>
      </c>
      <c r="J60" s="1809"/>
      <c r="K60" s="1810"/>
      <c r="L60" s="1811">
        <v>2018</v>
      </c>
      <c r="M60" s="1812"/>
      <c r="N60" s="1812"/>
      <c r="O60" s="1812"/>
      <c r="P60" s="1812"/>
      <c r="Q60" s="1812"/>
      <c r="R60" s="1812"/>
      <c r="S60" s="1812"/>
      <c r="T60" s="1813"/>
      <c r="U60" s="1814" t="s">
        <v>885</v>
      </c>
      <c r="V60" s="1549"/>
      <c r="W60" s="1549"/>
      <c r="X60" s="1549"/>
      <c r="Y60" s="1549"/>
      <c r="Z60" s="1549"/>
    </row>
    <row r="61" spans="1:34" s="804" customFormat="1" ht="24.95" customHeight="1" x14ac:dyDescent="0.2">
      <c r="B61" s="1806"/>
      <c r="C61" s="1761"/>
      <c r="D61" s="1761"/>
      <c r="E61" s="1761"/>
      <c r="F61" s="1761"/>
      <c r="G61" s="1761"/>
      <c r="H61" s="1761"/>
      <c r="I61" s="366" t="s">
        <v>373</v>
      </c>
      <c r="J61" s="367" t="s">
        <v>374</v>
      </c>
      <c r="K61" s="367" t="s">
        <v>375</v>
      </c>
      <c r="L61" s="367" t="s">
        <v>376</v>
      </c>
      <c r="M61" s="367" t="s">
        <v>377</v>
      </c>
      <c r="N61" s="367" t="s">
        <v>367</v>
      </c>
      <c r="O61" s="367" t="s">
        <v>368</v>
      </c>
      <c r="P61" s="367" t="s">
        <v>369</v>
      </c>
      <c r="Q61" s="367" t="s">
        <v>370</v>
      </c>
      <c r="R61" s="367" t="s">
        <v>371</v>
      </c>
      <c r="S61" s="367" t="s">
        <v>372</v>
      </c>
      <c r="T61" s="368" t="s">
        <v>1471</v>
      </c>
      <c r="U61" s="1815"/>
      <c r="V61" s="1549"/>
      <c r="W61" s="1549"/>
      <c r="X61" s="1549"/>
      <c r="Y61" s="1549"/>
      <c r="Z61" s="1549"/>
    </row>
    <row r="62" spans="1:34" s="804" customFormat="1" ht="24.95" customHeight="1" x14ac:dyDescent="0.2">
      <c r="B62" s="1807"/>
      <c r="C62" s="1762"/>
      <c r="D62" s="1762"/>
      <c r="E62" s="1762"/>
      <c r="F62" s="1762"/>
      <c r="G62" s="1762"/>
      <c r="H62" s="1762"/>
      <c r="I62" s="369" t="s">
        <v>672</v>
      </c>
      <c r="J62" s="370" t="s">
        <v>149</v>
      </c>
      <c r="K62" s="370" t="s">
        <v>150</v>
      </c>
      <c r="L62" s="370" t="s">
        <v>151</v>
      </c>
      <c r="M62" s="370" t="s">
        <v>366</v>
      </c>
      <c r="N62" s="370" t="s">
        <v>666</v>
      </c>
      <c r="O62" s="370" t="s">
        <v>667</v>
      </c>
      <c r="P62" s="370" t="s">
        <v>668</v>
      </c>
      <c r="Q62" s="370" t="s">
        <v>669</v>
      </c>
      <c r="R62" s="370" t="s">
        <v>670</v>
      </c>
      <c r="S62" s="370" t="s">
        <v>671</v>
      </c>
      <c r="T62" s="371" t="s">
        <v>665</v>
      </c>
      <c r="U62" s="1816"/>
      <c r="V62" s="1549"/>
      <c r="W62" s="1549"/>
      <c r="X62" s="1549"/>
      <c r="Y62" s="1549"/>
      <c r="Z62" s="1549"/>
    </row>
    <row r="63" spans="1:34" s="762" customFormat="1" ht="12" customHeight="1" x14ac:dyDescent="0.2">
      <c r="B63" s="767"/>
      <c r="C63" s="756"/>
      <c r="D63" s="756"/>
      <c r="E63" s="756"/>
      <c r="F63" s="756"/>
      <c r="G63" s="756"/>
      <c r="H63" s="756"/>
      <c r="I63" s="760"/>
      <c r="J63" s="761"/>
      <c r="K63" s="761"/>
      <c r="L63" s="761"/>
      <c r="M63" s="761"/>
      <c r="N63" s="761"/>
      <c r="O63" s="761"/>
      <c r="P63" s="761"/>
      <c r="Q63" s="761"/>
      <c r="R63" s="761"/>
      <c r="S63" s="761"/>
      <c r="T63" s="759"/>
      <c r="U63" s="774"/>
      <c r="V63" s="1549"/>
      <c r="W63" s="1549"/>
      <c r="X63" s="1549"/>
      <c r="Y63" s="1549"/>
      <c r="Z63" s="1549"/>
      <c r="AA63" s="794"/>
      <c r="AB63" s="794"/>
      <c r="AC63" s="794"/>
      <c r="AD63" s="794"/>
      <c r="AE63" s="794"/>
      <c r="AF63" s="794"/>
      <c r="AG63" s="794"/>
    </row>
    <row r="64" spans="1:34" s="762" customFormat="1" ht="26.1" customHeight="1" x14ac:dyDescent="0.2">
      <c r="B64" s="825" t="s">
        <v>333</v>
      </c>
      <c r="C64" s="756"/>
      <c r="D64" s="756"/>
      <c r="E64" s="756"/>
      <c r="F64" s="756"/>
      <c r="G64" s="756"/>
      <c r="H64" s="756"/>
      <c r="I64" s="760"/>
      <c r="J64" s="761"/>
      <c r="K64" s="761"/>
      <c r="L64" s="761"/>
      <c r="M64" s="761"/>
      <c r="N64" s="761"/>
      <c r="O64" s="761"/>
      <c r="P64" s="761"/>
      <c r="Q64" s="761"/>
      <c r="R64" s="761"/>
      <c r="S64" s="761"/>
      <c r="T64" s="759"/>
      <c r="U64" s="422" t="s">
        <v>334</v>
      </c>
      <c r="V64" s="1549"/>
      <c r="W64" s="1549"/>
      <c r="X64" s="1549"/>
      <c r="Y64" s="1549"/>
      <c r="Z64" s="1549"/>
      <c r="AA64" s="794"/>
      <c r="AB64" s="794"/>
      <c r="AC64" s="794"/>
      <c r="AD64" s="794"/>
      <c r="AE64" s="794"/>
      <c r="AF64" s="794"/>
      <c r="AG64" s="794"/>
    </row>
    <row r="65" spans="2:33" s="762" customFormat="1" ht="26.1" customHeight="1" x14ac:dyDescent="0.2">
      <c r="B65" s="826" t="s">
        <v>335</v>
      </c>
      <c r="C65" s="765">
        <v>494160.76500000001</v>
      </c>
      <c r="D65" s="765">
        <v>519756.67580000003</v>
      </c>
      <c r="E65" s="765">
        <v>544611.90330000001</v>
      </c>
      <c r="F65" s="765">
        <v>572527.24479999999</v>
      </c>
      <c r="G65" s="756">
        <v>628841.13450000004</v>
      </c>
      <c r="H65" s="756">
        <v>736612.39300000004</v>
      </c>
      <c r="I65" s="760">
        <v>636141.28570000001</v>
      </c>
      <c r="J65" s="761">
        <v>642960.28430000006</v>
      </c>
      <c r="K65" s="761">
        <v>649535.63630000001</v>
      </c>
      <c r="L65" s="761">
        <v>656959.16929999995</v>
      </c>
      <c r="M65" s="761">
        <v>664766.45429999998</v>
      </c>
      <c r="N65" s="761">
        <v>672313.57960000006</v>
      </c>
      <c r="O65" s="761">
        <v>682898.69709999999</v>
      </c>
      <c r="P65" s="761">
        <v>694378.11600000004</v>
      </c>
      <c r="Q65" s="761">
        <v>704432.14049999998</v>
      </c>
      <c r="R65" s="761">
        <v>715341.15249999997</v>
      </c>
      <c r="S65" s="761">
        <v>724657.26549999998</v>
      </c>
      <c r="T65" s="759">
        <v>736612.39300000004</v>
      </c>
      <c r="U65" s="824" t="s">
        <v>336</v>
      </c>
      <c r="V65" s="1549"/>
      <c r="W65" s="1549"/>
      <c r="X65" s="1549"/>
      <c r="Y65" s="1549"/>
      <c r="Z65" s="1549"/>
      <c r="AA65" s="794"/>
      <c r="AB65" s="794"/>
      <c r="AC65" s="794"/>
      <c r="AD65" s="794"/>
      <c r="AE65" s="794"/>
      <c r="AF65" s="794"/>
      <c r="AG65" s="794"/>
    </row>
    <row r="66" spans="2:33" s="762" customFormat="1" ht="26.1" customHeight="1" x14ac:dyDescent="0.2">
      <c r="B66" s="826" t="s">
        <v>989</v>
      </c>
      <c r="C66" s="765">
        <v>8830.7729999999992</v>
      </c>
      <c r="D66" s="765">
        <v>8973.77</v>
      </c>
      <c r="E66" s="765">
        <v>9102.7099999999991</v>
      </c>
      <c r="F66" s="765">
        <v>9224.8330000000005</v>
      </c>
      <c r="G66" s="756">
        <v>9387.3490000000002</v>
      </c>
      <c r="H66" s="756">
        <v>9630.7780000000002</v>
      </c>
      <c r="I66" s="760">
        <v>9407.2170000000006</v>
      </c>
      <c r="J66" s="761">
        <v>9424.7049999999999</v>
      </c>
      <c r="K66" s="761">
        <v>9441.9590000000007</v>
      </c>
      <c r="L66" s="761">
        <v>9460.0460000000003</v>
      </c>
      <c r="M66" s="761">
        <v>9478.6239999999998</v>
      </c>
      <c r="N66" s="761">
        <v>9495.6869999999999</v>
      </c>
      <c r="O66" s="761">
        <v>9519.9830000000002</v>
      </c>
      <c r="P66" s="761">
        <v>9540.1710000000003</v>
      </c>
      <c r="Q66" s="761">
        <v>9562.1039999999994</v>
      </c>
      <c r="R66" s="761">
        <v>9586.3169999999991</v>
      </c>
      <c r="S66" s="761">
        <v>9607.5509999999995</v>
      </c>
      <c r="T66" s="759">
        <v>9630.7780000000002</v>
      </c>
      <c r="U66" s="824" t="s">
        <v>99</v>
      </c>
      <c r="V66" s="1549"/>
      <c r="W66" s="1549"/>
      <c r="X66" s="1549"/>
      <c r="Y66" s="1549"/>
      <c r="Z66" s="1549"/>
      <c r="AA66" s="794"/>
      <c r="AB66" s="794"/>
      <c r="AC66" s="794"/>
      <c r="AD66" s="794"/>
      <c r="AE66" s="794"/>
      <c r="AF66" s="794"/>
      <c r="AG66" s="794"/>
    </row>
    <row r="67" spans="2:33" s="762" customFormat="1" ht="12" customHeight="1" x14ac:dyDescent="0.2">
      <c r="B67" s="826"/>
      <c r="C67" s="765"/>
      <c r="D67" s="765"/>
      <c r="E67" s="765"/>
      <c r="F67" s="765"/>
      <c r="G67" s="756"/>
      <c r="H67" s="756"/>
      <c r="I67" s="760"/>
      <c r="J67" s="761"/>
      <c r="K67" s="761"/>
      <c r="L67" s="761"/>
      <c r="M67" s="761"/>
      <c r="N67" s="761"/>
      <c r="O67" s="761"/>
      <c r="P67" s="761"/>
      <c r="Q67" s="761"/>
      <c r="R67" s="761"/>
      <c r="S67" s="761"/>
      <c r="T67" s="759"/>
      <c r="U67" s="1139"/>
      <c r="V67" s="1549"/>
      <c r="W67" s="1549"/>
      <c r="X67" s="1549"/>
      <c r="Y67" s="1549"/>
      <c r="Z67" s="1549"/>
      <c r="AA67" s="794"/>
      <c r="AB67" s="794"/>
      <c r="AC67" s="794"/>
      <c r="AD67" s="794"/>
      <c r="AE67" s="794"/>
      <c r="AF67" s="794"/>
      <c r="AG67" s="794"/>
    </row>
    <row r="68" spans="2:33" s="762" customFormat="1" ht="26.1" customHeight="1" x14ac:dyDescent="0.2">
      <c r="B68" s="825" t="s">
        <v>990</v>
      </c>
      <c r="C68" s="765"/>
      <c r="D68" s="765"/>
      <c r="E68" s="765"/>
      <c r="F68" s="765"/>
      <c r="G68" s="756"/>
      <c r="H68" s="756"/>
      <c r="I68" s="760"/>
      <c r="J68" s="761"/>
      <c r="K68" s="761"/>
      <c r="L68" s="761"/>
      <c r="M68" s="761"/>
      <c r="N68" s="761"/>
      <c r="O68" s="761"/>
      <c r="P68" s="761"/>
      <c r="Q68" s="761"/>
      <c r="R68" s="761"/>
      <c r="S68" s="761"/>
      <c r="T68" s="759"/>
      <c r="U68" s="422" t="s">
        <v>695</v>
      </c>
      <c r="V68" s="1549"/>
      <c r="W68" s="1549"/>
      <c r="X68" s="1549"/>
      <c r="Y68" s="1549"/>
      <c r="Z68" s="1549"/>
      <c r="AA68" s="794"/>
      <c r="AB68" s="794"/>
      <c r="AC68" s="794"/>
      <c r="AD68" s="794"/>
      <c r="AE68" s="794"/>
      <c r="AF68" s="794"/>
      <c r="AG68" s="794"/>
    </row>
    <row r="69" spans="2:33" s="762" customFormat="1" ht="26.1" customHeight="1" x14ac:dyDescent="0.2">
      <c r="B69" s="826" t="s">
        <v>335</v>
      </c>
      <c r="C69" s="765">
        <v>440222.03694999998</v>
      </c>
      <c r="D69" s="765">
        <v>455048.58519999997</v>
      </c>
      <c r="E69" s="765">
        <v>477526.30619999999</v>
      </c>
      <c r="F69" s="765">
        <v>501951.95289999997</v>
      </c>
      <c r="G69" s="756">
        <v>524057.86180000001</v>
      </c>
      <c r="H69" s="756">
        <v>560805.56885000004</v>
      </c>
      <c r="I69" s="760">
        <v>526482.84779999999</v>
      </c>
      <c r="J69" s="761">
        <v>528977.86399999994</v>
      </c>
      <c r="K69" s="761">
        <v>531736.9</v>
      </c>
      <c r="L69" s="761">
        <v>534213.40330000001</v>
      </c>
      <c r="M69" s="761">
        <v>536924.89130000002</v>
      </c>
      <c r="N69" s="761">
        <v>539659.50040000002</v>
      </c>
      <c r="O69" s="761">
        <v>542856.84215000004</v>
      </c>
      <c r="P69" s="761">
        <v>545900.78564999998</v>
      </c>
      <c r="Q69" s="761">
        <v>549495.88555000001</v>
      </c>
      <c r="R69" s="761">
        <v>553359.97975000006</v>
      </c>
      <c r="S69" s="761">
        <v>557680.90495</v>
      </c>
      <c r="T69" s="759">
        <v>560805.56885000004</v>
      </c>
      <c r="U69" s="824" t="s">
        <v>336</v>
      </c>
      <c r="V69" s="1549"/>
      <c r="W69" s="1549"/>
      <c r="X69" s="1549"/>
      <c r="Y69" s="1549"/>
      <c r="Z69" s="1549"/>
      <c r="AA69" s="794"/>
      <c r="AB69" s="794"/>
      <c r="AC69" s="794"/>
      <c r="AD69" s="794"/>
      <c r="AE69" s="794"/>
      <c r="AF69" s="794"/>
      <c r="AG69" s="794"/>
    </row>
    <row r="70" spans="2:33" s="762" customFormat="1" ht="26.1" customHeight="1" x14ac:dyDescent="0.2">
      <c r="B70" s="826" t="s">
        <v>989</v>
      </c>
      <c r="C70" s="765">
        <v>6966.6490000000003</v>
      </c>
      <c r="D70" s="765">
        <v>7072.6970000000001</v>
      </c>
      <c r="E70" s="765">
        <v>7196.09</v>
      </c>
      <c r="F70" s="765">
        <v>7312.8540000000003</v>
      </c>
      <c r="G70" s="756">
        <v>7407.4129999999996</v>
      </c>
      <c r="H70" s="756">
        <v>7527.3</v>
      </c>
      <c r="I70" s="760">
        <v>7418.6779999999999</v>
      </c>
      <c r="J70" s="761">
        <v>7427.38</v>
      </c>
      <c r="K70" s="761">
        <v>7435.6540000000005</v>
      </c>
      <c r="L70" s="761">
        <v>7444.3050000000003</v>
      </c>
      <c r="M70" s="761">
        <v>7454.0680000000002</v>
      </c>
      <c r="N70" s="761">
        <v>7463.473</v>
      </c>
      <c r="O70" s="761">
        <v>7474.1530000000002</v>
      </c>
      <c r="P70" s="761">
        <v>7484.1239999999998</v>
      </c>
      <c r="Q70" s="761">
        <v>7495.6909999999998</v>
      </c>
      <c r="R70" s="761">
        <v>7506.63</v>
      </c>
      <c r="S70" s="761">
        <v>7517.82</v>
      </c>
      <c r="T70" s="759">
        <v>7527.3</v>
      </c>
      <c r="U70" s="824" t="s">
        <v>99</v>
      </c>
      <c r="V70" s="1549"/>
      <c r="W70" s="1549"/>
      <c r="X70" s="1549"/>
      <c r="Y70" s="1549"/>
      <c r="Z70" s="1549"/>
      <c r="AA70" s="794"/>
      <c r="AB70" s="794"/>
      <c r="AC70" s="794"/>
      <c r="AD70" s="794"/>
      <c r="AE70" s="794"/>
      <c r="AF70" s="794"/>
      <c r="AG70" s="794"/>
    </row>
    <row r="71" spans="2:33" s="762" customFormat="1" ht="12" customHeight="1" x14ac:dyDescent="0.2">
      <c r="B71" s="826"/>
      <c r="C71" s="765"/>
      <c r="D71" s="765"/>
      <c r="E71" s="765"/>
      <c r="F71" s="765"/>
      <c r="G71" s="756"/>
      <c r="H71" s="756"/>
      <c r="I71" s="760"/>
      <c r="J71" s="761"/>
      <c r="K71" s="761"/>
      <c r="L71" s="761"/>
      <c r="M71" s="761"/>
      <c r="N71" s="761"/>
      <c r="O71" s="761"/>
      <c r="P71" s="761"/>
      <c r="Q71" s="761"/>
      <c r="R71" s="761"/>
      <c r="S71" s="761"/>
      <c r="T71" s="759"/>
      <c r="U71" s="1139"/>
      <c r="V71" s="1549"/>
      <c r="W71" s="1549"/>
      <c r="X71" s="1549"/>
      <c r="Y71" s="1549"/>
      <c r="Z71" s="1549"/>
      <c r="AA71" s="794"/>
      <c r="AB71" s="794"/>
      <c r="AC71" s="794"/>
      <c r="AD71" s="794"/>
      <c r="AE71" s="794"/>
      <c r="AF71" s="794"/>
      <c r="AG71" s="794"/>
    </row>
    <row r="72" spans="2:33" s="762" customFormat="1" ht="26.1" customHeight="1" x14ac:dyDescent="0.2">
      <c r="B72" s="825" t="s">
        <v>991</v>
      </c>
      <c r="C72" s="764">
        <v>53938.728050000034</v>
      </c>
      <c r="D72" s="764">
        <v>64708.090600000054</v>
      </c>
      <c r="E72" s="764">
        <v>67085.597100000014</v>
      </c>
      <c r="F72" s="764">
        <v>70575.291900000011</v>
      </c>
      <c r="G72" s="459">
        <v>104783.27270000003</v>
      </c>
      <c r="H72" s="459">
        <v>175806.82415</v>
      </c>
      <c r="I72" s="758">
        <v>109658.43790000002</v>
      </c>
      <c r="J72" s="497">
        <v>113982.42030000011</v>
      </c>
      <c r="K72" s="497">
        <v>117798.73629999999</v>
      </c>
      <c r="L72" s="497">
        <v>122745.76599999995</v>
      </c>
      <c r="M72" s="497">
        <v>127841.56299999997</v>
      </c>
      <c r="N72" s="497">
        <v>132654.07920000004</v>
      </c>
      <c r="O72" s="497">
        <v>140041.85494999995</v>
      </c>
      <c r="P72" s="497">
        <v>148477.33035000006</v>
      </c>
      <c r="Q72" s="497">
        <v>154936.25494999997</v>
      </c>
      <c r="R72" s="497">
        <v>161981.17274999991</v>
      </c>
      <c r="S72" s="497">
        <v>166976.36054999998</v>
      </c>
      <c r="T72" s="1494">
        <v>175806.82415</v>
      </c>
      <c r="U72" s="422" t="s">
        <v>325</v>
      </c>
      <c r="V72" s="1549"/>
      <c r="W72" s="1549"/>
      <c r="X72" s="1549"/>
      <c r="Y72" s="1549"/>
      <c r="Z72" s="1549"/>
      <c r="AA72" s="794"/>
      <c r="AB72" s="794"/>
      <c r="AC72" s="794"/>
      <c r="AD72" s="794"/>
      <c r="AE72" s="794"/>
      <c r="AF72" s="794"/>
      <c r="AG72" s="794"/>
    </row>
    <row r="73" spans="2:33" s="257" customFormat="1" ht="26.1" customHeight="1" thickBot="1" x14ac:dyDescent="0.75">
      <c r="B73" s="433"/>
      <c r="C73" s="1672"/>
      <c r="D73" s="1672"/>
      <c r="E73" s="1672"/>
      <c r="F73" s="1672"/>
      <c r="G73" s="1672"/>
      <c r="H73" s="1672"/>
      <c r="I73" s="1673"/>
      <c r="J73" s="463"/>
      <c r="K73" s="463"/>
      <c r="L73" s="463"/>
      <c r="M73" s="463"/>
      <c r="N73" s="463"/>
      <c r="O73" s="463"/>
      <c r="P73" s="463"/>
      <c r="Q73" s="463"/>
      <c r="R73" s="463"/>
      <c r="S73" s="463"/>
      <c r="T73" s="1495"/>
      <c r="U73" s="351"/>
      <c r="V73" s="1549"/>
      <c r="W73" s="1549"/>
      <c r="X73" s="1549"/>
      <c r="Y73" s="1549"/>
      <c r="Z73" s="1549"/>
      <c r="AA73" s="256"/>
      <c r="AB73" s="256"/>
      <c r="AC73" s="256"/>
      <c r="AD73" s="256"/>
      <c r="AE73" s="256"/>
      <c r="AF73" s="256"/>
      <c r="AG73" s="256"/>
    </row>
    <row r="74" spans="2:33" s="257" customFormat="1" ht="12" customHeight="1" thickTop="1" x14ac:dyDescent="0.7">
      <c r="B74" s="434"/>
      <c r="C74" s="461"/>
      <c r="D74" s="461"/>
      <c r="E74" s="461"/>
      <c r="F74" s="461"/>
      <c r="G74" s="461"/>
      <c r="H74" s="461"/>
      <c r="I74" s="461"/>
      <c r="J74" s="461"/>
      <c r="K74" s="461"/>
      <c r="L74" s="461"/>
      <c r="M74" s="461"/>
      <c r="N74" s="461"/>
      <c r="O74" s="461"/>
      <c r="P74" s="461"/>
      <c r="Q74" s="461"/>
      <c r="R74" s="461"/>
      <c r="S74" s="461"/>
      <c r="T74" s="461"/>
      <c r="U74" s="437"/>
      <c r="V74" s="1549"/>
      <c r="W74" s="1549"/>
      <c r="X74" s="1549"/>
      <c r="Y74" s="1549"/>
      <c r="Z74" s="1549"/>
      <c r="AA74" s="256"/>
    </row>
    <row r="75" spans="2:33" s="416" customFormat="1" ht="26.1" customHeight="1" x14ac:dyDescent="0.5">
      <c r="B75" s="333" t="s">
        <v>1726</v>
      </c>
      <c r="C75" s="417"/>
      <c r="D75" s="417"/>
      <c r="E75" s="417"/>
      <c r="F75" s="417"/>
      <c r="G75" s="417"/>
      <c r="H75" s="417"/>
      <c r="I75" s="417"/>
      <c r="J75" s="417"/>
      <c r="K75" s="417"/>
      <c r="L75" s="417"/>
      <c r="M75" s="417"/>
      <c r="N75" s="417"/>
      <c r="O75" s="417"/>
      <c r="P75" s="417"/>
      <c r="Q75" s="417"/>
      <c r="R75" s="417"/>
      <c r="S75" s="417"/>
      <c r="T75" s="417"/>
      <c r="U75" s="333" t="s">
        <v>1728</v>
      </c>
      <c r="V75" s="471"/>
      <c r="W75" s="471"/>
      <c r="X75" s="471"/>
      <c r="Y75" s="471"/>
      <c r="Z75" s="471"/>
      <c r="AA75" s="471"/>
    </row>
    <row r="76" spans="2:33" s="791" customFormat="1" ht="23.25" x14ac:dyDescent="0.5">
      <c r="B76" s="356"/>
      <c r="C76" s="792"/>
      <c r="D76" s="792"/>
      <c r="E76" s="792"/>
      <c r="F76" s="792"/>
      <c r="G76" s="792"/>
      <c r="H76" s="792"/>
      <c r="I76" s="792"/>
      <c r="J76" s="792"/>
      <c r="K76" s="792"/>
      <c r="L76" s="792"/>
      <c r="M76" s="792"/>
      <c r="N76" s="792"/>
      <c r="O76" s="792"/>
      <c r="P76" s="792"/>
      <c r="Q76" s="792"/>
      <c r="R76" s="792"/>
      <c r="S76" s="792"/>
      <c r="T76" s="792"/>
      <c r="U76" s="355"/>
    </row>
    <row r="77" spans="2:33" ht="26.1" customHeight="1" x14ac:dyDescent="0.35"/>
    <row r="78" spans="2:33" ht="26.1" customHeight="1" x14ac:dyDescent="0.5">
      <c r="C78" s="1574"/>
      <c r="D78" s="1574"/>
      <c r="E78" s="1574"/>
      <c r="F78" s="1574"/>
      <c r="G78" s="1574"/>
      <c r="H78" s="1574"/>
      <c r="I78" s="1574"/>
      <c r="J78" s="1574"/>
      <c r="K78" s="1574"/>
      <c r="L78" s="1574"/>
      <c r="M78" s="1574"/>
      <c r="N78" s="1574"/>
      <c r="O78" s="1574"/>
      <c r="P78" s="1574"/>
      <c r="Q78" s="1574"/>
      <c r="R78" s="1574"/>
      <c r="S78" s="1574"/>
      <c r="T78" s="1574"/>
    </row>
    <row r="79" spans="2:33" ht="26.1" customHeight="1" x14ac:dyDescent="0.5">
      <c r="C79" s="1574"/>
      <c r="D79" s="1574"/>
      <c r="E79" s="1574"/>
      <c r="F79" s="1574"/>
      <c r="G79" s="1574"/>
      <c r="H79" s="1574"/>
      <c r="I79" s="1574"/>
      <c r="J79" s="1574"/>
      <c r="K79" s="1574"/>
      <c r="L79" s="1574"/>
      <c r="M79" s="1574"/>
      <c r="N79" s="1574"/>
      <c r="O79" s="1574"/>
      <c r="P79" s="1574"/>
      <c r="Q79" s="1574"/>
      <c r="R79" s="1574"/>
      <c r="S79" s="1574"/>
      <c r="T79" s="1574"/>
    </row>
    <row r="80" spans="2:33" ht="26.1" customHeight="1" x14ac:dyDescent="0.5">
      <c r="C80" s="1574"/>
      <c r="D80" s="1574"/>
      <c r="E80" s="1574"/>
      <c r="F80" s="1574"/>
      <c r="G80" s="1574"/>
      <c r="H80" s="1574"/>
      <c r="I80" s="1574"/>
      <c r="J80" s="1574"/>
      <c r="K80" s="1574"/>
      <c r="L80" s="1574"/>
      <c r="M80" s="1574"/>
      <c r="N80" s="1574"/>
      <c r="O80" s="1574"/>
      <c r="P80" s="1574"/>
      <c r="Q80" s="1574"/>
      <c r="R80" s="1574"/>
      <c r="S80" s="1574"/>
      <c r="T80" s="1574"/>
      <c r="V80" s="48"/>
      <c r="W80" s="48"/>
      <c r="X80" s="48"/>
      <c r="Y80" s="48"/>
      <c r="Z80" s="48"/>
      <c r="AA80" s="48"/>
    </row>
    <row r="81" spans="3:27" ht="21.75" x14ac:dyDescent="0.5">
      <c r="C81" s="1574"/>
      <c r="D81" s="1574"/>
      <c r="E81" s="1574"/>
      <c r="F81" s="1574"/>
      <c r="G81" s="1574"/>
      <c r="H81" s="1574"/>
      <c r="I81" s="1574"/>
      <c r="J81" s="1574"/>
      <c r="K81" s="1574"/>
      <c r="L81" s="1574"/>
      <c r="M81" s="1574"/>
      <c r="N81" s="1574"/>
      <c r="O81" s="1574"/>
      <c r="P81" s="1574"/>
      <c r="Q81" s="1574"/>
      <c r="R81" s="1574"/>
      <c r="S81" s="1574"/>
      <c r="T81" s="1574"/>
      <c r="V81" s="48"/>
      <c r="W81" s="48"/>
      <c r="X81" s="48"/>
      <c r="Y81" s="48"/>
      <c r="Z81" s="48"/>
      <c r="AA81" s="48"/>
    </row>
    <row r="82" spans="3:27" ht="18.75" x14ac:dyDescent="0.45">
      <c r="C82" s="1614"/>
      <c r="D82" s="1614"/>
      <c r="E82" s="1614"/>
      <c r="F82" s="1614"/>
      <c r="G82" s="1614"/>
      <c r="H82" s="1614"/>
      <c r="I82" s="1614"/>
      <c r="J82" s="1614"/>
      <c r="K82" s="1614"/>
      <c r="L82" s="1614"/>
      <c r="M82" s="1614"/>
      <c r="N82" s="1614"/>
      <c r="O82" s="1614"/>
      <c r="P82" s="1614"/>
      <c r="Q82" s="1614"/>
      <c r="R82" s="1614"/>
      <c r="S82" s="1614"/>
      <c r="T82" s="1614"/>
      <c r="V82" s="48"/>
      <c r="W82" s="48"/>
      <c r="X82" s="48"/>
      <c r="Y82" s="48"/>
      <c r="Z82" s="48"/>
      <c r="AA82" s="48"/>
    </row>
    <row r="83" spans="3:27" ht="18.75" x14ac:dyDescent="0.45">
      <c r="C83" s="1614"/>
      <c r="D83" s="1614"/>
      <c r="E83" s="1614"/>
      <c r="F83" s="1614"/>
      <c r="G83" s="1614"/>
      <c r="H83" s="1614"/>
      <c r="I83" s="1614"/>
      <c r="J83" s="1614"/>
      <c r="K83" s="1614"/>
      <c r="L83" s="1614"/>
      <c r="M83" s="1614"/>
      <c r="N83" s="1614"/>
      <c r="O83" s="1614"/>
      <c r="P83" s="1614"/>
      <c r="Q83" s="1614"/>
      <c r="R83" s="1614"/>
      <c r="S83" s="1614"/>
      <c r="T83" s="1614"/>
      <c r="V83" s="48"/>
      <c r="W83" s="48"/>
      <c r="X83" s="48"/>
      <c r="Y83" s="48"/>
      <c r="Z83" s="48"/>
      <c r="AA83" s="48"/>
    </row>
    <row r="84" spans="3:27" ht="18.75" x14ac:dyDescent="0.45">
      <c r="C84" s="1614"/>
      <c r="D84" s="1614"/>
      <c r="E84" s="1614"/>
      <c r="F84" s="1614"/>
      <c r="G84" s="1614"/>
      <c r="H84" s="1614"/>
      <c r="I84" s="1614"/>
      <c r="J84" s="1614"/>
      <c r="K84" s="1614"/>
      <c r="L84" s="1614"/>
      <c r="M84" s="1614"/>
      <c r="N84" s="1614"/>
      <c r="O84" s="1614"/>
      <c r="P84" s="1614"/>
      <c r="Q84" s="1614"/>
      <c r="R84" s="1614"/>
      <c r="S84" s="1614"/>
      <c r="T84" s="1614"/>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row r="201" spans="22:27" x14ac:dyDescent="0.35">
      <c r="V201" s="48"/>
      <c r="W201" s="48"/>
      <c r="X201" s="48"/>
      <c r="Y201" s="48"/>
      <c r="Z201" s="48"/>
      <c r="AA201" s="48"/>
    </row>
  </sheetData>
  <mergeCells count="24">
    <mergeCell ref="E9:E11"/>
    <mergeCell ref="D9:D11"/>
    <mergeCell ref="F9:F11"/>
    <mergeCell ref="C9:C11"/>
    <mergeCell ref="L4:U4"/>
    <mergeCell ref="B4:K4"/>
    <mergeCell ref="L9:T9"/>
    <mergeCell ref="I9:K9"/>
    <mergeCell ref="H9:H11"/>
    <mergeCell ref="U9:U11"/>
    <mergeCell ref="G9:G11"/>
    <mergeCell ref="B9:B11"/>
    <mergeCell ref="B56:K56"/>
    <mergeCell ref="L56:U56"/>
    <mergeCell ref="B60:B62"/>
    <mergeCell ref="C60:C62"/>
    <mergeCell ref="D60:D62"/>
    <mergeCell ref="E60:E62"/>
    <mergeCell ref="F60:F62"/>
    <mergeCell ref="G60:G62"/>
    <mergeCell ref="H60:H62"/>
    <mergeCell ref="I60:K60"/>
    <mergeCell ref="L60:T60"/>
    <mergeCell ref="U60:U62"/>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06" customWidth="1"/>
    <col min="23" max="24" width="9.85546875" style="1606"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596"/>
      <c r="W1" s="1596"/>
      <c r="X1" s="1596"/>
    </row>
    <row r="2" spans="1:33" s="5" customFormat="1" ht="13.5" customHeight="1" x14ac:dyDescent="0.65">
      <c r="B2" s="2"/>
      <c r="C2" s="2"/>
      <c r="D2" s="2"/>
      <c r="E2" s="2"/>
      <c r="F2" s="2"/>
      <c r="G2" s="2"/>
      <c r="H2" s="2"/>
      <c r="I2" s="2"/>
      <c r="J2" s="2"/>
      <c r="K2" s="2"/>
      <c r="L2" s="2"/>
      <c r="M2" s="2"/>
      <c r="N2" s="2"/>
      <c r="O2" s="2"/>
      <c r="P2" s="2"/>
      <c r="Q2" s="2"/>
      <c r="R2" s="2"/>
      <c r="S2" s="2"/>
      <c r="T2" s="2"/>
      <c r="U2" s="236"/>
      <c r="V2" s="1596"/>
      <c r="W2" s="1596"/>
      <c r="X2" s="1596"/>
    </row>
    <row r="3" spans="1:33" s="5" customFormat="1" ht="13.5" customHeight="1" x14ac:dyDescent="0.65">
      <c r="B3" s="2"/>
      <c r="C3" s="2"/>
      <c r="D3" s="2"/>
      <c r="E3" s="2"/>
      <c r="F3" s="2"/>
      <c r="G3" s="2"/>
      <c r="H3" s="2"/>
      <c r="I3" s="2"/>
      <c r="J3" s="2"/>
      <c r="K3" s="2"/>
      <c r="L3" s="2"/>
      <c r="M3" s="2"/>
      <c r="N3" s="2"/>
      <c r="O3" s="2"/>
      <c r="P3" s="2"/>
      <c r="Q3" s="2"/>
      <c r="R3" s="2"/>
      <c r="S3" s="2"/>
      <c r="T3" s="2"/>
      <c r="U3" s="237"/>
      <c r="V3" s="1596"/>
      <c r="W3" s="1596"/>
      <c r="X3" s="1596"/>
    </row>
    <row r="4" spans="1:33" s="1610" customFormat="1" ht="36.75" x14ac:dyDescent="0.85">
      <c r="B4" s="1820" t="s">
        <v>1800</v>
      </c>
      <c r="C4" s="1820"/>
      <c r="D4" s="1820"/>
      <c r="E4" s="1820"/>
      <c r="F4" s="1820"/>
      <c r="G4" s="1820"/>
      <c r="H4" s="1820"/>
      <c r="I4" s="1820"/>
      <c r="J4" s="1820"/>
      <c r="K4" s="1820"/>
      <c r="L4" s="1752" t="s">
        <v>1801</v>
      </c>
      <c r="M4" s="1752"/>
      <c r="N4" s="1752"/>
      <c r="O4" s="1752"/>
      <c r="P4" s="1752"/>
      <c r="Q4" s="1752"/>
      <c r="R4" s="1752"/>
      <c r="S4" s="1752"/>
      <c r="T4" s="1752"/>
      <c r="U4" s="1752"/>
      <c r="V4" s="1597"/>
      <c r="W4" s="1597"/>
      <c r="X4" s="1597"/>
      <c r="Y4" s="467"/>
      <c r="Z4" s="467"/>
      <c r="AA4" s="467"/>
      <c r="AB4" s="467"/>
      <c r="AC4" s="467"/>
      <c r="AD4" s="467"/>
      <c r="AE4" s="467"/>
      <c r="AF4" s="467"/>
      <c r="AG4" s="467"/>
    </row>
    <row r="5" spans="1:33" s="76" customFormat="1" ht="13.5" customHeight="1" x14ac:dyDescent="0.65">
      <c r="C5" s="75"/>
      <c r="D5" s="75"/>
      <c r="E5" s="75"/>
      <c r="F5" s="75"/>
      <c r="G5" s="75"/>
      <c r="H5" s="75"/>
      <c r="I5" s="75"/>
      <c r="J5" s="75"/>
      <c r="K5" s="75"/>
      <c r="L5" s="75"/>
      <c r="M5" s="75"/>
      <c r="N5" s="75"/>
      <c r="O5" s="75"/>
      <c r="P5" s="75"/>
      <c r="Q5" s="75"/>
      <c r="R5" s="75"/>
      <c r="S5" s="75"/>
      <c r="T5" s="75"/>
      <c r="U5" s="75"/>
      <c r="V5" s="1598"/>
      <c r="W5" s="1596"/>
      <c r="X5" s="1596"/>
    </row>
    <row r="6" spans="1:33" s="5" customFormat="1" ht="13.5" customHeight="1" x14ac:dyDescent="0.65">
      <c r="A6" s="239"/>
      <c r="B6" s="239"/>
      <c r="C6" s="239"/>
      <c r="D6" s="239"/>
      <c r="E6" s="239"/>
      <c r="F6" s="239"/>
      <c r="G6" s="239"/>
      <c r="H6" s="239"/>
      <c r="I6" s="240"/>
      <c r="J6" s="240"/>
      <c r="K6" s="240"/>
      <c r="L6" s="240"/>
      <c r="M6" s="240"/>
      <c r="N6" s="240"/>
      <c r="O6" s="240"/>
      <c r="P6" s="240"/>
      <c r="Q6" s="240"/>
      <c r="R6" s="240"/>
      <c r="S6" s="240"/>
      <c r="T6" s="240"/>
      <c r="U6" s="239"/>
      <c r="V6" s="237"/>
      <c r="W6" s="237"/>
      <c r="X6" s="1598"/>
      <c r="Y6" s="2"/>
      <c r="Z6" s="2"/>
      <c r="AA6" s="2"/>
      <c r="AB6" s="2"/>
      <c r="AC6" s="2"/>
    </row>
    <row r="7" spans="1:33" s="491" customFormat="1" ht="22.5" x14ac:dyDescent="0.5">
      <c r="B7" s="492" t="s">
        <v>1730</v>
      </c>
      <c r="U7" s="493" t="s">
        <v>1731</v>
      </c>
      <c r="V7" s="1599"/>
      <c r="W7" s="1599"/>
      <c r="X7" s="1599"/>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598"/>
      <c r="W8" s="1596"/>
      <c r="X8" s="1596"/>
    </row>
    <row r="9" spans="1:33" s="1498" customFormat="1" ht="25.5" customHeight="1" thickTop="1" x14ac:dyDescent="0.7">
      <c r="A9" s="257"/>
      <c r="B9" s="1821"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c r="V9" s="1600"/>
      <c r="W9" s="1600"/>
      <c r="X9" s="1600"/>
    </row>
    <row r="10" spans="1:33" s="257" customFormat="1" ht="21" customHeight="1" x14ac:dyDescent="0.7">
      <c r="B10" s="1822"/>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83"/>
      <c r="V10" s="1601"/>
      <c r="W10" s="1601"/>
      <c r="X10" s="1601"/>
    </row>
    <row r="11" spans="1:33" s="337" customFormat="1" ht="21" customHeight="1" x14ac:dyDescent="0.7">
      <c r="A11" s="257"/>
      <c r="B11" s="1823"/>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84"/>
      <c r="V11" s="1602"/>
      <c r="W11" s="1602"/>
      <c r="X11" s="1602"/>
    </row>
    <row r="12" spans="1:33" s="483" customFormat="1" ht="8.25" customHeight="1" x14ac:dyDescent="0.7">
      <c r="B12" s="484"/>
      <c r="C12" s="485"/>
      <c r="D12" s="485"/>
      <c r="E12" s="485"/>
      <c r="F12" s="485"/>
      <c r="G12" s="485"/>
      <c r="H12" s="485"/>
      <c r="I12" s="487"/>
      <c r="J12" s="486"/>
      <c r="K12" s="486"/>
      <c r="L12" s="486"/>
      <c r="M12" s="486"/>
      <c r="N12" s="486"/>
      <c r="O12" s="486"/>
      <c r="P12" s="486"/>
      <c r="Q12" s="486"/>
      <c r="R12" s="486"/>
      <c r="S12" s="486"/>
      <c r="T12" s="488"/>
      <c r="U12" s="489"/>
      <c r="V12" s="1603"/>
      <c r="W12" s="1603"/>
      <c r="X12" s="1603"/>
    </row>
    <row r="13" spans="1:33" s="1140" customFormat="1" ht="26.1" customHeight="1" x14ac:dyDescent="0.2">
      <c r="B13" s="1172" t="s">
        <v>807</v>
      </c>
      <c r="C13" s="1141"/>
      <c r="D13" s="1141"/>
      <c r="E13" s="1141"/>
      <c r="F13" s="1141"/>
      <c r="G13" s="1141"/>
      <c r="H13" s="1141"/>
      <c r="I13" s="1143"/>
      <c r="J13" s="1142"/>
      <c r="K13" s="1142"/>
      <c r="L13" s="1142"/>
      <c r="M13" s="1142"/>
      <c r="N13" s="1142"/>
      <c r="O13" s="1142"/>
      <c r="P13" s="1142"/>
      <c r="Q13" s="1142"/>
      <c r="R13" s="1142"/>
      <c r="S13" s="1142"/>
      <c r="T13" s="1144"/>
      <c r="U13" s="1179" t="s">
        <v>808</v>
      </c>
      <c r="V13" s="880"/>
      <c r="W13" s="880"/>
      <c r="X13" s="880"/>
    </row>
    <row r="14" spans="1:33" s="1140" customFormat="1" ht="12" customHeight="1" x14ac:dyDescent="0.2">
      <c r="B14" s="1173"/>
      <c r="C14" s="1141"/>
      <c r="D14" s="1141"/>
      <c r="E14" s="1141"/>
      <c r="F14" s="1141"/>
      <c r="G14" s="1141"/>
      <c r="H14" s="1141"/>
      <c r="I14" s="1143"/>
      <c r="J14" s="1142"/>
      <c r="K14" s="1142"/>
      <c r="L14" s="1142"/>
      <c r="M14" s="1142"/>
      <c r="N14" s="1142"/>
      <c r="O14" s="1142"/>
      <c r="P14" s="1142"/>
      <c r="Q14" s="1142"/>
      <c r="R14" s="1142"/>
      <c r="S14" s="1142"/>
      <c r="T14" s="1144"/>
      <c r="U14" s="1180"/>
      <c r="V14" s="880"/>
      <c r="W14" s="880"/>
      <c r="X14" s="880"/>
    </row>
    <row r="15" spans="1:33" s="830" customFormat="1" ht="26.1" customHeight="1" x14ac:dyDescent="0.2">
      <c r="B15" s="1175" t="s">
        <v>1786</v>
      </c>
      <c r="C15" s="1145"/>
      <c r="D15" s="1145"/>
      <c r="E15" s="1145"/>
      <c r="F15" s="1145"/>
      <c r="G15" s="1145"/>
      <c r="H15" s="1145"/>
      <c r="I15" s="1155"/>
      <c r="J15" s="1146"/>
      <c r="K15" s="1146"/>
      <c r="L15" s="1146"/>
      <c r="M15" s="1146"/>
      <c r="N15" s="1146"/>
      <c r="O15" s="1146"/>
      <c r="P15" s="1146"/>
      <c r="Q15" s="1146"/>
      <c r="R15" s="1146"/>
      <c r="S15" s="1146"/>
      <c r="T15" s="1156"/>
      <c r="U15" s="490" t="s">
        <v>1784</v>
      </c>
      <c r="V15" s="1595"/>
      <c r="W15" s="1595"/>
      <c r="X15" s="1549"/>
      <c r="Y15" s="1549"/>
      <c r="Z15" s="1549"/>
    </row>
    <row r="16" spans="1:33" s="830" customFormat="1" ht="26.1" customHeight="1" x14ac:dyDescent="0.2">
      <c r="B16" s="1174" t="s">
        <v>1695</v>
      </c>
      <c r="C16" s="1145">
        <v>108.87943835616437</v>
      </c>
      <c r="D16" s="1145">
        <v>154.18963013698652</v>
      </c>
      <c r="E16" s="1145">
        <v>237.21539726027424</v>
      </c>
      <c r="F16" s="1145">
        <v>460.55016393442651</v>
      </c>
      <c r="G16" s="1145">
        <v>492.52035616438297</v>
      </c>
      <c r="H16" s="1145">
        <v>436.50001369863014</v>
      </c>
      <c r="I16" s="1149">
        <v>436.5</v>
      </c>
      <c r="J16" s="1147">
        <v>436.5</v>
      </c>
      <c r="K16" s="1147">
        <v>436.5</v>
      </c>
      <c r="L16" s="1147">
        <v>436.5</v>
      </c>
      <c r="M16" s="1147">
        <v>436.5</v>
      </c>
      <c r="N16" s="1147">
        <v>436.5</v>
      </c>
      <c r="O16" s="1147">
        <v>436.5</v>
      </c>
      <c r="P16" s="1147">
        <v>436.50016129032258</v>
      </c>
      <c r="Q16" s="1147">
        <v>436.5</v>
      </c>
      <c r="R16" s="1147">
        <v>436.5</v>
      </c>
      <c r="S16" s="1147">
        <v>436.5</v>
      </c>
      <c r="T16" s="1148">
        <v>436.5</v>
      </c>
      <c r="U16" s="984" t="s">
        <v>1696</v>
      </c>
      <c r="V16" s="1549"/>
      <c r="W16" s="1549"/>
      <c r="X16" s="1549"/>
      <c r="Y16" s="1549"/>
      <c r="Z16" s="1549"/>
    </row>
    <row r="17" spans="2:26" s="830" customFormat="1" ht="26.1" customHeight="1" x14ac:dyDescent="0.2">
      <c r="B17" s="1176" t="s">
        <v>809</v>
      </c>
      <c r="C17" s="1145">
        <v>145.02405479452051</v>
      </c>
      <c r="D17" s="1145">
        <v>204.40553424657512</v>
      </c>
      <c r="E17" s="1145">
        <v>262.97943835616434</v>
      </c>
      <c r="F17" s="1145">
        <v>510.02987704918019</v>
      </c>
      <c r="G17" s="1145">
        <v>556.12147945205493</v>
      </c>
      <c r="H17" s="1145">
        <v>515.30960273972607</v>
      </c>
      <c r="I17" s="1155">
        <v>531.66564516129029</v>
      </c>
      <c r="J17" s="1146">
        <v>539.03178571428555</v>
      </c>
      <c r="K17" s="1146">
        <v>538.34</v>
      </c>
      <c r="L17" s="1146">
        <v>535.97283333333348</v>
      </c>
      <c r="M17" s="1146">
        <v>516.35645161290313</v>
      </c>
      <c r="N17" s="1146">
        <v>510.14833333333337</v>
      </c>
      <c r="O17" s="1146">
        <v>510.16580645161287</v>
      </c>
      <c r="P17" s="1146">
        <v>502.25241935483859</v>
      </c>
      <c r="Q17" s="1146">
        <v>508.10466666666673</v>
      </c>
      <c r="R17" s="1146">
        <v>501.52854838709675</v>
      </c>
      <c r="S17" s="1146">
        <v>495.95000000000005</v>
      </c>
      <c r="T17" s="1156">
        <v>496.14032258064503</v>
      </c>
      <c r="U17" s="984" t="s">
        <v>810</v>
      </c>
      <c r="V17" s="1549"/>
      <c r="W17" s="1549"/>
      <c r="X17" s="1549"/>
      <c r="Y17" s="1549"/>
      <c r="Z17" s="1549"/>
    </row>
    <row r="18" spans="2:26" s="830" customFormat="1" ht="26.1" customHeight="1" x14ac:dyDescent="0.2">
      <c r="B18" s="1176" t="s">
        <v>811</v>
      </c>
      <c r="C18" s="1145">
        <v>170.97628767123291</v>
      </c>
      <c r="D18" s="1145">
        <v>253.74315068493146</v>
      </c>
      <c r="E18" s="1145">
        <v>362.74991780821904</v>
      </c>
      <c r="F18" s="1145">
        <v>622.15934426229478</v>
      </c>
      <c r="G18" s="1145">
        <v>634.23708219178127</v>
      </c>
      <c r="H18" s="1145">
        <v>582.5274931506849</v>
      </c>
      <c r="I18" s="1155">
        <v>602.09258064516143</v>
      </c>
      <c r="J18" s="1146">
        <v>609.98750000000007</v>
      </c>
      <c r="K18" s="1146">
        <v>609.28661290322566</v>
      </c>
      <c r="L18" s="1146">
        <v>614.01016666666669</v>
      </c>
      <c r="M18" s="1146">
        <v>588.37919354838687</v>
      </c>
      <c r="N18" s="1146">
        <v>580.55733333333342</v>
      </c>
      <c r="O18" s="1146">
        <v>575.23822580645162</v>
      </c>
      <c r="P18" s="1146">
        <v>560.82064516129026</v>
      </c>
      <c r="Q18" s="1146">
        <v>568.42233333333343</v>
      </c>
      <c r="R18" s="1146">
        <v>568.24758064516141</v>
      </c>
      <c r="S18" s="1146">
        <v>563.09299999999985</v>
      </c>
      <c r="T18" s="1156">
        <v>552.72225806451615</v>
      </c>
      <c r="U18" s="984" t="s">
        <v>812</v>
      </c>
      <c r="V18" s="1549"/>
      <c r="W18" s="1549"/>
      <c r="X18" s="1549"/>
      <c r="Y18" s="1549"/>
      <c r="Z18" s="1549"/>
    </row>
    <row r="19" spans="2:26" s="830" customFormat="1" ht="26.1" customHeight="1" x14ac:dyDescent="0.2">
      <c r="B19" s="1176" t="s">
        <v>1732</v>
      </c>
      <c r="C19" s="1145">
        <v>111.1263972602739</v>
      </c>
      <c r="D19" s="1145">
        <v>145.59950684931511</v>
      </c>
      <c r="E19" s="1145">
        <v>195.83898630136969</v>
      </c>
      <c r="F19" s="1145">
        <v>426.44133879781407</v>
      </c>
      <c r="G19" s="1145">
        <v>439.419594520548</v>
      </c>
      <c r="H19" s="1145">
        <v>395.27891780821915</v>
      </c>
      <c r="I19" s="1155">
        <v>393.13419354838709</v>
      </c>
      <c r="J19" s="1146">
        <v>404.14553571428576</v>
      </c>
      <c r="K19" s="1146">
        <v>411.38</v>
      </c>
      <c r="L19" s="1146">
        <v>405.77516666666668</v>
      </c>
      <c r="M19" s="1146">
        <v>397.79661290322588</v>
      </c>
      <c r="N19" s="1146">
        <v>396.82999999999993</v>
      </c>
      <c r="O19" s="1146">
        <v>391.87112903225807</v>
      </c>
      <c r="P19" s="1146">
        <v>392.82274193548369</v>
      </c>
      <c r="Q19" s="1146">
        <v>389.82899999999995</v>
      </c>
      <c r="R19" s="1146">
        <v>386.79887096774189</v>
      </c>
      <c r="S19" s="1146">
        <v>385.13733333333334</v>
      </c>
      <c r="T19" s="1156">
        <v>388.56532258064522</v>
      </c>
      <c r="U19" s="984" t="s">
        <v>1057</v>
      </c>
      <c r="V19" s="1549"/>
      <c r="W19" s="1549"/>
      <c r="X19" s="1549"/>
      <c r="Y19" s="1549"/>
      <c r="Z19" s="1549"/>
    </row>
    <row r="20" spans="2:26" s="830" customFormat="1" ht="26.1" customHeight="1" x14ac:dyDescent="0.2">
      <c r="B20" s="1176" t="s">
        <v>813</v>
      </c>
      <c r="C20" s="1145">
        <v>29.031164383561634</v>
      </c>
      <c r="D20" s="1145">
        <v>41.10497260273975</v>
      </c>
      <c r="E20" s="1145">
        <v>63.235465753424648</v>
      </c>
      <c r="F20" s="1145">
        <v>122.80219945355195</v>
      </c>
      <c r="G20" s="1145">
        <v>131.32598630137028</v>
      </c>
      <c r="H20" s="1145">
        <v>116.34328767123293</v>
      </c>
      <c r="I20" s="1155">
        <v>116.36225806451611</v>
      </c>
      <c r="J20" s="1146">
        <v>116.35892857142858</v>
      </c>
      <c r="K20" s="1146">
        <v>116.36</v>
      </c>
      <c r="L20" s="1146">
        <v>116.34750000000003</v>
      </c>
      <c r="M20" s="1146">
        <v>116.33403225806454</v>
      </c>
      <c r="N20" s="1146">
        <v>116.35933333333338</v>
      </c>
      <c r="O20" s="1146">
        <v>116.35403225806452</v>
      </c>
      <c r="P20" s="1146">
        <v>116.3506451612903</v>
      </c>
      <c r="Q20" s="1146">
        <v>116.34616666666668</v>
      </c>
      <c r="R20" s="1146">
        <v>116.32629032258063</v>
      </c>
      <c r="S20" s="1146">
        <v>116.30350000000003</v>
      </c>
      <c r="T20" s="1156">
        <v>116.31790322580645</v>
      </c>
      <c r="U20" s="984" t="s">
        <v>814</v>
      </c>
      <c r="V20" s="1549"/>
      <c r="W20" s="1549"/>
      <c r="X20" s="1549"/>
      <c r="Y20" s="1549"/>
      <c r="Z20" s="1549"/>
    </row>
    <row r="21" spans="2:26" s="830" customFormat="1" ht="26.1" customHeight="1" x14ac:dyDescent="0.2">
      <c r="B21" s="1176" t="s">
        <v>815</v>
      </c>
      <c r="C21" s="1145">
        <v>153.75620547945206</v>
      </c>
      <c r="D21" s="1145">
        <v>217.79304109589052</v>
      </c>
      <c r="E21" s="1145">
        <v>334.6870547945208</v>
      </c>
      <c r="F21" s="1145">
        <v>649.83374863387974</v>
      </c>
      <c r="G21" s="1145">
        <v>694.46875342465796</v>
      </c>
      <c r="H21" s="1145">
        <v>614.9674794520547</v>
      </c>
      <c r="I21" s="1155">
        <v>614.91177419354835</v>
      </c>
      <c r="J21" s="1146">
        <v>615.00142857142873</v>
      </c>
      <c r="K21" s="1146">
        <v>615.28847826086962</v>
      </c>
      <c r="L21" s="1146">
        <v>615.04566666666665</v>
      </c>
      <c r="M21" s="1146">
        <v>615.02258064516127</v>
      </c>
      <c r="N21" s="1146">
        <v>614.81566666666663</v>
      </c>
      <c r="O21" s="1146">
        <v>614.9809677419355</v>
      </c>
      <c r="P21" s="1146">
        <v>614.93919354838704</v>
      </c>
      <c r="Q21" s="1146">
        <v>614.75716666666654</v>
      </c>
      <c r="R21" s="1146">
        <v>614.94403225806445</v>
      </c>
      <c r="S21" s="1146">
        <v>615.00549999999998</v>
      </c>
      <c r="T21" s="1156">
        <v>614.88080645161301</v>
      </c>
      <c r="U21" s="984" t="s">
        <v>816</v>
      </c>
      <c r="V21" s="1549"/>
      <c r="W21" s="1549"/>
      <c r="X21" s="1549"/>
      <c r="Y21" s="1549"/>
      <c r="Z21" s="1549"/>
    </row>
    <row r="22" spans="2:26" s="830" customFormat="1" ht="26.1" customHeight="1" x14ac:dyDescent="0.2">
      <c r="B22" s="1176" t="s">
        <v>817</v>
      </c>
      <c r="C22" s="1160">
        <v>7.1413318815035265E-2</v>
      </c>
      <c r="D22" s="1160">
        <v>0.10779655986615921</v>
      </c>
      <c r="E22" s="1160">
        <v>0.15704954002926419</v>
      </c>
      <c r="F22" s="1160">
        <v>0.30504169011165233</v>
      </c>
      <c r="G22" s="1160">
        <v>0.32682442005596901</v>
      </c>
      <c r="H22" s="1145">
        <v>0.28945698498785183</v>
      </c>
      <c r="I22" s="1155">
        <v>0.28945692307692306</v>
      </c>
      <c r="J22" s="1146">
        <v>0.2894566666666667</v>
      </c>
      <c r="K22" s="1146">
        <v>0.28945697826086958</v>
      </c>
      <c r="L22" s="1146">
        <v>0.28945688636363631</v>
      </c>
      <c r="M22" s="1698">
        <v>0.28945706000000004</v>
      </c>
      <c r="N22" s="1698">
        <v>0.28945724408261725</v>
      </c>
      <c r="O22" s="1698">
        <v>0.28945716666666665</v>
      </c>
      <c r="P22" s="1698">
        <v>0.28945694736842104</v>
      </c>
      <c r="Q22" s="1698">
        <v>0.28945694736842104</v>
      </c>
      <c r="R22" s="1698">
        <v>0.28945700000000002</v>
      </c>
      <c r="S22" s="1698">
        <v>0.28945700000000008</v>
      </c>
      <c r="T22" s="1699">
        <v>0.28945700000000002</v>
      </c>
      <c r="U22" s="984" t="s">
        <v>818</v>
      </c>
      <c r="V22" s="1549"/>
      <c r="W22" s="1549"/>
      <c r="X22" s="1549"/>
      <c r="Y22" s="1549"/>
      <c r="Z22" s="1549"/>
    </row>
    <row r="23" spans="2:26" s="830" customFormat="1" ht="26.1" customHeight="1" x14ac:dyDescent="0.2">
      <c r="B23" s="1176" t="s">
        <v>819</v>
      </c>
      <c r="C23" s="1145">
        <v>15.816972602739732</v>
      </c>
      <c r="D23" s="1145">
        <v>21.758246575342469</v>
      </c>
      <c r="E23" s="1145">
        <v>30.710835616438345</v>
      </c>
      <c r="F23" s="1145">
        <v>48.63642076502731</v>
      </c>
      <c r="G23" s="1145">
        <v>27.633506849315054</v>
      </c>
      <c r="H23" s="1145">
        <v>24.498835616438363</v>
      </c>
      <c r="I23" s="1155">
        <v>24.651129032258059</v>
      </c>
      <c r="J23" s="1146">
        <v>24.702678571428574</v>
      </c>
      <c r="K23" s="1146">
        <v>24.770869565217392</v>
      </c>
      <c r="L23" s="1146">
        <v>24.689000000000004</v>
      </c>
      <c r="M23" s="1146">
        <v>24.520806451612902</v>
      </c>
      <c r="N23" s="1146">
        <v>24.403166666666664</v>
      </c>
      <c r="O23" s="1146">
        <v>24.38967741935484</v>
      </c>
      <c r="P23" s="1146">
        <v>24.395483870967745</v>
      </c>
      <c r="Q23" s="1146">
        <v>24.393833333333333</v>
      </c>
      <c r="R23" s="1146">
        <v>24.362258064516134</v>
      </c>
      <c r="S23" s="1146">
        <v>24.362666666666666</v>
      </c>
      <c r="T23" s="1156">
        <v>24.360483870967741</v>
      </c>
      <c r="U23" s="984" t="s">
        <v>820</v>
      </c>
      <c r="V23" s="1549"/>
      <c r="W23" s="1549"/>
      <c r="X23" s="1549"/>
      <c r="Y23" s="1549"/>
      <c r="Z23" s="1549"/>
    </row>
    <row r="24" spans="2:26" s="830" customFormat="1" ht="26.1" customHeight="1" x14ac:dyDescent="0.2">
      <c r="B24" s="1176" t="s">
        <v>821</v>
      </c>
      <c r="C24" s="1145">
        <v>56.386002921075843</v>
      </c>
      <c r="D24" s="1145">
        <v>70.419268277797897</v>
      </c>
      <c r="E24" s="1145">
        <v>86.43</v>
      </c>
      <c r="F24" s="1145">
        <v>152.25399999999999</v>
      </c>
      <c r="G24" s="1145">
        <v>135.35900000000001</v>
      </c>
      <c r="H24" s="1145">
        <v>93.765000000000001</v>
      </c>
      <c r="I24" s="1155">
        <v>115.66624423076925</v>
      </c>
      <c r="J24" s="1146">
        <v>115.34011874999999</v>
      </c>
      <c r="K24" s="1146">
        <v>112.46703695652174</v>
      </c>
      <c r="L24" s="1146">
        <v>107.48165227272727</v>
      </c>
      <c r="M24" s="1146">
        <v>98.372047999999992</v>
      </c>
      <c r="N24" s="1146">
        <v>94.280324975763847</v>
      </c>
      <c r="O24" s="1146">
        <v>91.78150370370372</v>
      </c>
      <c r="P24" s="1146">
        <v>75.655176315789475</v>
      </c>
      <c r="Q24" s="1146">
        <v>75.655176315789475</v>
      </c>
      <c r="R24" s="1146">
        <v>75.123696153846168</v>
      </c>
      <c r="S24" s="1146">
        <v>81.168868750000001</v>
      </c>
      <c r="T24" s="1156">
        <v>82.190771153846157</v>
      </c>
      <c r="U24" s="984" t="s">
        <v>822</v>
      </c>
      <c r="V24" s="1549"/>
      <c r="W24" s="1549"/>
      <c r="X24" s="1549"/>
      <c r="Y24" s="1549"/>
      <c r="Z24" s="1549"/>
    </row>
    <row r="25" spans="2:26" s="830" customFormat="1" ht="12" customHeight="1" x14ac:dyDescent="0.2">
      <c r="B25" s="1176"/>
      <c r="C25" s="1145"/>
      <c r="D25" s="1145"/>
      <c r="E25" s="1145"/>
      <c r="F25" s="1145"/>
      <c r="G25" s="1145"/>
      <c r="H25" s="1145"/>
      <c r="I25" s="1155"/>
      <c r="J25" s="1146"/>
      <c r="K25" s="1146"/>
      <c r="L25" s="1146"/>
      <c r="M25" s="1146"/>
      <c r="N25" s="1146"/>
      <c r="O25" s="1146"/>
      <c r="P25" s="1146"/>
      <c r="Q25" s="1146"/>
      <c r="R25" s="1146"/>
      <c r="S25" s="1146"/>
      <c r="T25" s="1156"/>
      <c r="U25" s="984"/>
      <c r="V25" s="1549"/>
      <c r="W25" s="1549"/>
      <c r="X25" s="1549"/>
      <c r="Y25" s="1549"/>
      <c r="Z25" s="1549"/>
    </row>
    <row r="26" spans="2:26" s="830" customFormat="1" ht="26.1" customHeight="1" x14ac:dyDescent="0.2">
      <c r="B26" s="1173" t="s">
        <v>1780</v>
      </c>
      <c r="C26" s="1145">
        <v>165.66927947843828</v>
      </c>
      <c r="D26" s="1145">
        <v>233.97934623383577</v>
      </c>
      <c r="E26" s="1145">
        <v>331.75576748479409</v>
      </c>
      <c r="F26" s="1145">
        <v>639.99974148237743</v>
      </c>
      <c r="G26" s="1145">
        <v>682.91945401534224</v>
      </c>
      <c r="H26" s="1145">
        <v>617.94530781260312</v>
      </c>
      <c r="I26" s="1155">
        <v>627.72600338709663</v>
      </c>
      <c r="J26" s="1146">
        <v>633.86487803571436</v>
      </c>
      <c r="K26" s="1146">
        <v>634.06398338709687</v>
      </c>
      <c r="L26" s="1146">
        <v>632.87232899999981</v>
      </c>
      <c r="M26" s="1146">
        <v>621.71370870967746</v>
      </c>
      <c r="N26" s="1146">
        <v>617.14814399999989</v>
      </c>
      <c r="O26" s="1146">
        <v>613.16464499999995</v>
      </c>
      <c r="P26" s="1146">
        <v>608.79899999999998</v>
      </c>
      <c r="Q26" s="1146">
        <v>611.32261499999993</v>
      </c>
      <c r="R26" s="1146">
        <v>606.66999999999996</v>
      </c>
      <c r="S26" s="1146">
        <v>604.55999999999995</v>
      </c>
      <c r="T26" s="1156">
        <v>604.78919564516127</v>
      </c>
      <c r="U26" s="490" t="s">
        <v>1785</v>
      </c>
      <c r="V26" s="1549"/>
      <c r="W26" s="1549"/>
      <c r="X26" s="1549"/>
      <c r="Y26" s="1549"/>
      <c r="Z26" s="1549"/>
    </row>
    <row r="27" spans="2:26" s="830" customFormat="1" ht="12" customHeight="1" x14ac:dyDescent="0.2">
      <c r="B27" s="1173"/>
      <c r="C27" s="1145"/>
      <c r="D27" s="1145"/>
      <c r="E27" s="1145"/>
      <c r="F27" s="1145"/>
      <c r="G27" s="1145"/>
      <c r="H27" s="1145"/>
      <c r="I27" s="1155"/>
      <c r="J27" s="1146"/>
      <c r="K27" s="1146"/>
      <c r="L27" s="1146"/>
      <c r="M27" s="1146"/>
      <c r="N27" s="1146"/>
      <c r="O27" s="1146"/>
      <c r="P27" s="1146"/>
      <c r="Q27" s="1146"/>
      <c r="R27" s="1146"/>
      <c r="S27" s="1146"/>
      <c r="T27" s="1156"/>
      <c r="U27" s="490"/>
      <c r="V27" s="1549"/>
      <c r="W27" s="1549"/>
      <c r="X27" s="1549"/>
      <c r="Y27" s="1549"/>
      <c r="Z27" s="1549"/>
    </row>
    <row r="28" spans="2:26" s="830" customFormat="1" ht="26.1" customHeight="1" x14ac:dyDescent="0.2">
      <c r="B28" s="1173" t="s">
        <v>1788</v>
      </c>
      <c r="C28" s="1145"/>
      <c r="D28" s="1145"/>
      <c r="E28" s="1145"/>
      <c r="F28" s="1145"/>
      <c r="G28" s="1145"/>
      <c r="H28" s="1145"/>
      <c r="I28" s="1155"/>
      <c r="J28" s="1146"/>
      <c r="K28" s="1146"/>
      <c r="L28" s="1146"/>
      <c r="M28" s="1146"/>
      <c r="N28" s="1146"/>
      <c r="O28" s="1146"/>
      <c r="P28" s="1146"/>
      <c r="Q28" s="1146"/>
      <c r="R28" s="1146"/>
      <c r="S28" s="1146"/>
      <c r="T28" s="1156"/>
      <c r="U28" s="490" t="s">
        <v>1787</v>
      </c>
      <c r="V28" s="1549"/>
      <c r="W28" s="1549"/>
      <c r="X28" s="1549"/>
      <c r="Y28" s="1549"/>
      <c r="Z28" s="1549"/>
    </row>
    <row r="29" spans="2:26" s="830" customFormat="1" ht="26.1" customHeight="1" x14ac:dyDescent="0.2">
      <c r="B29" s="1176" t="s">
        <v>1038</v>
      </c>
      <c r="C29" s="1160">
        <v>1.5201410849315065</v>
      </c>
      <c r="D29" s="1160">
        <v>1.5196029041095895</v>
      </c>
      <c r="E29" s="1160">
        <v>1.3994962191780824</v>
      </c>
      <c r="F29" s="1160">
        <v>1.3897515300546448</v>
      </c>
      <c r="G29" s="1160">
        <v>1.3869349041095866</v>
      </c>
      <c r="H29" s="1160">
        <v>1.4156822191780822</v>
      </c>
      <c r="I29" s="1159">
        <v>1.438089</v>
      </c>
      <c r="J29" s="1157">
        <v>1.4521500000000001</v>
      </c>
      <c r="K29" s="1157">
        <v>1.45260935483871</v>
      </c>
      <c r="L29" s="1157">
        <v>1.4498793333333337</v>
      </c>
      <c r="M29" s="1157">
        <v>1.424315483870968</v>
      </c>
      <c r="N29" s="1157">
        <v>1.4138560000000002</v>
      </c>
      <c r="O29" s="1157">
        <v>1.40473</v>
      </c>
      <c r="P29" s="1157">
        <v>1.3947270000000001</v>
      </c>
      <c r="Q29" s="1157">
        <v>1.4005099999999999</v>
      </c>
      <c r="R29" s="1157">
        <v>1.3898509677419351</v>
      </c>
      <c r="S29" s="1157">
        <v>1.385</v>
      </c>
      <c r="T29" s="1158">
        <v>1.3855422580645167</v>
      </c>
      <c r="U29" s="984" t="s">
        <v>1236</v>
      </c>
      <c r="V29" s="1549"/>
      <c r="W29" s="1549"/>
      <c r="X29" s="1549"/>
      <c r="Y29" s="1549"/>
      <c r="Z29" s="1549"/>
    </row>
    <row r="30" spans="2:26" s="830" customFormat="1" ht="26.1" customHeight="1" x14ac:dyDescent="0.2">
      <c r="B30" s="1176" t="s">
        <v>1733</v>
      </c>
      <c r="C30" s="1160">
        <v>1.33304</v>
      </c>
      <c r="D30" s="1160">
        <v>1.3306</v>
      </c>
      <c r="E30" s="1160">
        <v>1.1133200000000001</v>
      </c>
      <c r="F30" s="1160">
        <v>1.1105100000000001</v>
      </c>
      <c r="G30" s="1160">
        <v>1.1288499999999999</v>
      </c>
      <c r="H30" s="1160">
        <v>1.1813</v>
      </c>
      <c r="I30" s="1159">
        <v>1.2182333333333333</v>
      </c>
      <c r="J30" s="1157">
        <v>1.2345437499999998</v>
      </c>
      <c r="K30" s="1157">
        <v>1.2347666666666668</v>
      </c>
      <c r="L30" s="1157">
        <v>1.2287875000000001</v>
      </c>
      <c r="M30" s="1157">
        <v>1.1809888888888886</v>
      </c>
      <c r="N30" s="1157">
        <v>1.16816875</v>
      </c>
      <c r="O30" s="1157">
        <v>1.1690666666666667</v>
      </c>
      <c r="P30" s="1157">
        <v>1.1564571428571429</v>
      </c>
      <c r="Q30" s="1157">
        <v>1.1655374999999999</v>
      </c>
      <c r="R30" s="1157">
        <v>1.1490333333333334</v>
      </c>
      <c r="S30" s="1157">
        <v>1.1351249999999999</v>
      </c>
      <c r="T30" s="1158">
        <v>1.1359625000000002</v>
      </c>
      <c r="U30" s="984" t="s">
        <v>1736</v>
      </c>
      <c r="V30" s="1549"/>
      <c r="W30" s="1549"/>
      <c r="X30" s="1549"/>
      <c r="Y30" s="1549"/>
      <c r="Z30" s="1549"/>
    </row>
    <row r="31" spans="2:26" s="830" customFormat="1" ht="26.1" customHeight="1" x14ac:dyDescent="0.2">
      <c r="B31" s="1176" t="s">
        <v>1734</v>
      </c>
      <c r="C31" s="1160">
        <v>1.5640000000000001</v>
      </c>
      <c r="D31" s="1160">
        <v>1.648666</v>
      </c>
      <c r="E31" s="1160">
        <v>1.5289999999999999</v>
      </c>
      <c r="F31" s="1160">
        <v>1.3560000000000001</v>
      </c>
      <c r="G31" s="1160">
        <v>1.288</v>
      </c>
      <c r="H31" s="1160">
        <v>1.335</v>
      </c>
      <c r="I31" s="1159">
        <v>1.3744666666666665</v>
      </c>
      <c r="J31" s="1157">
        <v>1.3965562499999997</v>
      </c>
      <c r="K31" s="1157">
        <v>1.3963000000000001</v>
      </c>
      <c r="L31" s="1157">
        <v>1.4070999999999998</v>
      </c>
      <c r="M31" s="1157">
        <v>1.3459944444444443</v>
      </c>
      <c r="N31" s="1157">
        <v>1.3297499999999998</v>
      </c>
      <c r="O31" s="1157">
        <v>1.3181</v>
      </c>
      <c r="P31" s="1157">
        <v>1.2900857142857145</v>
      </c>
      <c r="Q31" s="1157">
        <v>1.3041562500000001</v>
      </c>
      <c r="R31" s="1157">
        <v>1.3017611111111111</v>
      </c>
      <c r="S31" s="1157">
        <v>1.2897249999999998</v>
      </c>
      <c r="T31" s="1158">
        <v>1.26516875</v>
      </c>
      <c r="U31" s="984" t="s">
        <v>1058</v>
      </c>
      <c r="V31" s="1549"/>
      <c r="W31" s="1549"/>
      <c r="X31" s="1549"/>
      <c r="Y31" s="1549"/>
      <c r="Z31" s="1549"/>
    </row>
    <row r="32" spans="2:26" s="830" customFormat="1" ht="26.1" customHeight="1" x14ac:dyDescent="0.2">
      <c r="B32" s="1176" t="s">
        <v>1735</v>
      </c>
      <c r="C32" s="1160">
        <v>1.0254306808859721</v>
      </c>
      <c r="D32" s="1160">
        <v>0.94330723516649373</v>
      </c>
      <c r="E32" s="1160">
        <v>0.83015108749792466</v>
      </c>
      <c r="F32" s="1160">
        <v>0.91776798825256978</v>
      </c>
      <c r="G32" s="1160">
        <v>0.89134503966485423</v>
      </c>
      <c r="H32" s="1160">
        <v>0.90481360839667035</v>
      </c>
      <c r="I32" s="1159">
        <v>0.9006484668961654</v>
      </c>
      <c r="J32" s="1157">
        <v>0.92552422270426626</v>
      </c>
      <c r="K32" s="1157">
        <v>0.94261367920971295</v>
      </c>
      <c r="L32" s="1157">
        <v>0.93108244153093223</v>
      </c>
      <c r="M32" s="1157">
        <v>0.91101416120901701</v>
      </c>
      <c r="N32" s="1157">
        <v>0.90844570617459197</v>
      </c>
      <c r="O32" s="1157">
        <v>0.89802882672533801</v>
      </c>
      <c r="P32" s="1157">
        <v>0.89899761765631325</v>
      </c>
      <c r="Q32" s="1157">
        <v>0.89279735731982235</v>
      </c>
      <c r="R32" s="1157">
        <v>0.88645933367806751</v>
      </c>
      <c r="S32" s="1157">
        <v>0.88204811572471287</v>
      </c>
      <c r="T32" s="1158">
        <v>0.88881482098714004</v>
      </c>
      <c r="U32" s="984" t="s">
        <v>1164</v>
      </c>
      <c r="V32" s="1549"/>
      <c r="W32" s="1549"/>
      <c r="X32" s="1549"/>
      <c r="Y32" s="1549"/>
      <c r="Z32" s="1549"/>
    </row>
    <row r="33" spans="1:26" s="830" customFormat="1" ht="26.1" customHeight="1" x14ac:dyDescent="0.2">
      <c r="B33" s="1176" t="s">
        <v>975</v>
      </c>
      <c r="C33" s="1160">
        <v>1.0787486515641855</v>
      </c>
      <c r="D33" s="1160">
        <v>1.0917030567685588</v>
      </c>
      <c r="E33" s="1160">
        <v>1.0416666666666667</v>
      </c>
      <c r="F33" s="1160">
        <v>1.0148266168725073</v>
      </c>
      <c r="G33" s="1160">
        <v>1.0150223304912709</v>
      </c>
      <c r="H33" s="1160">
        <v>1.0224948875255624</v>
      </c>
      <c r="I33" s="1159">
        <v>1.0388890812757559</v>
      </c>
      <c r="J33" s="1157">
        <v>1.0693971941691116</v>
      </c>
      <c r="K33" s="1157">
        <v>1.0568664613997139</v>
      </c>
      <c r="L33" s="1157">
        <v>1.0350694466906889</v>
      </c>
      <c r="M33" s="1157">
        <v>1.0024504343951883</v>
      </c>
      <c r="N33" s="1157">
        <v>1.0103944327266756</v>
      </c>
      <c r="O33" s="1157">
        <v>1.0064468512191986</v>
      </c>
      <c r="P33" s="1157">
        <v>1.0110201193003741</v>
      </c>
      <c r="Q33" s="1157">
        <v>1.0326244796540707</v>
      </c>
      <c r="R33" s="1157">
        <v>1.0068127663858779</v>
      </c>
      <c r="S33" s="1157">
        <v>0.99828419903291221</v>
      </c>
      <c r="T33" s="1158">
        <v>1.0063146242672771</v>
      </c>
      <c r="U33" s="984" t="s">
        <v>1059</v>
      </c>
      <c r="V33" s="1549"/>
      <c r="W33" s="1549"/>
      <c r="X33" s="1549"/>
      <c r="Y33" s="1549"/>
      <c r="Z33" s="1549"/>
    </row>
    <row r="34" spans="1:26" s="1140" customFormat="1" ht="26.1" customHeight="1" thickBot="1" x14ac:dyDescent="0.25">
      <c r="B34" s="1177"/>
      <c r="C34" s="1675"/>
      <c r="D34" s="1675"/>
      <c r="E34" s="1675"/>
      <c r="F34" s="1675"/>
      <c r="G34" s="1675"/>
      <c r="H34" s="1675"/>
      <c r="I34" s="1163"/>
      <c r="J34" s="1162"/>
      <c r="K34" s="1162"/>
      <c r="L34" s="1162"/>
      <c r="M34" s="1162"/>
      <c r="N34" s="1162"/>
      <c r="O34" s="1162"/>
      <c r="P34" s="1162"/>
      <c r="Q34" s="1162"/>
      <c r="R34" s="1162"/>
      <c r="S34" s="1162"/>
      <c r="T34" s="1164"/>
      <c r="U34" s="1181"/>
      <c r="V34" s="1549"/>
      <c r="W34" s="1549"/>
      <c r="X34" s="1549"/>
      <c r="Y34" s="1594"/>
      <c r="Z34" s="1594"/>
    </row>
    <row r="35" spans="1:26" s="1140" customFormat="1" ht="26.1" customHeight="1" thickTop="1" x14ac:dyDescent="0.2">
      <c r="B35" s="1178"/>
      <c r="C35" s="1165"/>
      <c r="D35" s="1165"/>
      <c r="E35" s="1165"/>
      <c r="F35" s="1165"/>
      <c r="G35" s="1165"/>
      <c r="H35" s="1165"/>
      <c r="I35" s="1167"/>
      <c r="J35" s="1166"/>
      <c r="K35" s="1166"/>
      <c r="L35" s="1166"/>
      <c r="M35" s="1166"/>
      <c r="N35" s="1166"/>
      <c r="O35" s="1166"/>
      <c r="P35" s="1166"/>
      <c r="Q35" s="1166"/>
      <c r="R35" s="1166"/>
      <c r="S35" s="1166"/>
      <c r="T35" s="1168"/>
      <c r="U35" s="1182"/>
      <c r="V35" s="1549"/>
      <c r="W35" s="1549"/>
      <c r="X35" s="1549"/>
      <c r="Y35" s="1594"/>
      <c r="Z35" s="1594"/>
    </row>
    <row r="36" spans="1:26" s="1140" customFormat="1" ht="26.1" customHeight="1" x14ac:dyDescent="0.2">
      <c r="B36" s="1172" t="s">
        <v>886</v>
      </c>
      <c r="C36" s="1150"/>
      <c r="D36" s="1150"/>
      <c r="E36" s="1150"/>
      <c r="F36" s="1150"/>
      <c r="G36" s="1150"/>
      <c r="H36" s="1150"/>
      <c r="I36" s="1170"/>
      <c r="J36" s="1169"/>
      <c r="K36" s="1169"/>
      <c r="L36" s="1169"/>
      <c r="M36" s="1169"/>
      <c r="N36" s="1169"/>
      <c r="O36" s="1169"/>
      <c r="P36" s="1169"/>
      <c r="Q36" s="1169"/>
      <c r="R36" s="1169"/>
      <c r="S36" s="1169"/>
      <c r="T36" s="1171"/>
      <c r="U36" s="1179" t="s">
        <v>823</v>
      </c>
      <c r="V36" s="1549"/>
      <c r="W36" s="1549"/>
      <c r="X36" s="1549"/>
      <c r="Y36" s="1594"/>
      <c r="Z36" s="1594"/>
    </row>
    <row r="37" spans="1:26" s="1140" customFormat="1" ht="12" customHeight="1" x14ac:dyDescent="0.2">
      <c r="B37" s="1173"/>
      <c r="C37" s="1151"/>
      <c r="D37" s="1151"/>
      <c r="E37" s="1151"/>
      <c r="F37" s="1151"/>
      <c r="G37" s="1151"/>
      <c r="H37" s="1151"/>
      <c r="I37" s="1153"/>
      <c r="J37" s="1152"/>
      <c r="K37" s="1152"/>
      <c r="L37" s="1152"/>
      <c r="M37" s="1152"/>
      <c r="N37" s="1152"/>
      <c r="O37" s="1152"/>
      <c r="P37" s="1152"/>
      <c r="Q37" s="1152"/>
      <c r="R37" s="1152"/>
      <c r="S37" s="1152"/>
      <c r="T37" s="1154"/>
      <c r="U37" s="1180"/>
      <c r="V37" s="1549"/>
      <c r="W37" s="1549"/>
      <c r="X37" s="1549"/>
      <c r="Y37" s="1594"/>
      <c r="Z37" s="1594"/>
    </row>
    <row r="38" spans="1:26" s="830" customFormat="1" ht="26.1" customHeight="1" x14ac:dyDescent="0.2">
      <c r="A38" s="1607"/>
      <c r="B38" s="1175" t="s">
        <v>1786</v>
      </c>
      <c r="C38" s="883"/>
      <c r="D38" s="883"/>
      <c r="E38" s="883"/>
      <c r="F38" s="883"/>
      <c r="G38" s="883"/>
      <c r="H38" s="883"/>
      <c r="I38" s="1155"/>
      <c r="J38" s="1146"/>
      <c r="K38" s="1146"/>
      <c r="L38" s="1146"/>
      <c r="M38" s="1146"/>
      <c r="N38" s="1146"/>
      <c r="O38" s="1146"/>
      <c r="P38" s="1146"/>
      <c r="Q38" s="1146"/>
      <c r="R38" s="1146"/>
      <c r="S38" s="1146"/>
      <c r="T38" s="1156"/>
      <c r="U38" s="490" t="s">
        <v>1784</v>
      </c>
      <c r="V38" s="1549"/>
      <c r="W38" s="1549"/>
      <c r="X38" s="1549"/>
      <c r="Y38" s="1549"/>
      <c r="Z38" s="1549"/>
    </row>
    <row r="39" spans="1:26" s="830" customFormat="1" ht="26.1" customHeight="1" x14ac:dyDescent="0.2">
      <c r="A39" s="1607"/>
      <c r="B39" s="1174" t="s">
        <v>1695</v>
      </c>
      <c r="C39" s="883">
        <v>141.79500000000002</v>
      </c>
      <c r="D39" s="883">
        <v>180.89</v>
      </c>
      <c r="E39" s="883">
        <v>313.05500000000001</v>
      </c>
      <c r="F39" s="883">
        <v>498.57</v>
      </c>
      <c r="G39" s="883">
        <v>436.5</v>
      </c>
      <c r="H39" s="883">
        <v>436.5</v>
      </c>
      <c r="I39" s="1155">
        <v>436.5</v>
      </c>
      <c r="J39" s="1146">
        <v>436.5</v>
      </c>
      <c r="K39" s="1146">
        <v>436.5</v>
      </c>
      <c r="L39" s="1146">
        <v>436.5</v>
      </c>
      <c r="M39" s="1146">
        <v>436.5</v>
      </c>
      <c r="N39" s="1146">
        <v>436.5</v>
      </c>
      <c r="O39" s="1146">
        <v>436.5</v>
      </c>
      <c r="P39" s="1146">
        <v>436.5</v>
      </c>
      <c r="Q39" s="1146">
        <v>436.5</v>
      </c>
      <c r="R39" s="1146">
        <v>436.5</v>
      </c>
      <c r="S39" s="1146">
        <v>436.5</v>
      </c>
      <c r="T39" s="1156">
        <v>436.5</v>
      </c>
      <c r="U39" s="984" t="s">
        <v>1696</v>
      </c>
      <c r="V39" s="1549"/>
      <c r="W39" s="1549"/>
      <c r="X39" s="1549"/>
      <c r="Y39" s="1549"/>
      <c r="Z39" s="1549"/>
    </row>
    <row r="40" spans="1:26" s="830" customFormat="1" ht="26.1" customHeight="1" x14ac:dyDescent="0.2">
      <c r="A40" s="1607"/>
      <c r="B40" s="1176" t="s">
        <v>809</v>
      </c>
      <c r="C40" s="883">
        <v>195.58500000000001</v>
      </c>
      <c r="D40" s="883">
        <v>219.92500000000001</v>
      </c>
      <c r="E40" s="883">
        <v>342.15499999999997</v>
      </c>
      <c r="F40" s="883">
        <v>524.04999999999995</v>
      </c>
      <c r="G40" s="883">
        <v>520.54999999999995</v>
      </c>
      <c r="H40" s="883">
        <v>498.64499999999998</v>
      </c>
      <c r="I40" s="1155">
        <v>542.80500000000006</v>
      </c>
      <c r="J40" s="1146">
        <v>533.59500000000003</v>
      </c>
      <c r="K40" s="1146">
        <v>538.11500000000001</v>
      </c>
      <c r="L40" s="1146">
        <v>529.26</v>
      </c>
      <c r="M40" s="1146">
        <v>509.53499999999997</v>
      </c>
      <c r="N40" s="1146">
        <v>504.51499999999999</v>
      </c>
      <c r="O40" s="1146">
        <v>511.125</v>
      </c>
      <c r="P40" s="1146">
        <v>510.23</v>
      </c>
      <c r="Q40" s="1146">
        <v>506.32500000000005</v>
      </c>
      <c r="R40" s="1146">
        <v>495</v>
      </c>
      <c r="S40" s="1146">
        <v>496.75</v>
      </c>
      <c r="T40" s="1156">
        <v>498.64499999999998</v>
      </c>
      <c r="U40" s="984" t="s">
        <v>810</v>
      </c>
      <c r="V40" s="1549"/>
      <c r="W40" s="1549"/>
      <c r="X40" s="1549"/>
      <c r="Y40" s="1549"/>
      <c r="Z40" s="1549"/>
    </row>
    <row r="41" spans="1:26" s="830" customFormat="1" ht="26.1" customHeight="1" x14ac:dyDescent="0.2">
      <c r="A41" s="1607"/>
      <c r="B41" s="1176" t="s">
        <v>811</v>
      </c>
      <c r="C41" s="883">
        <v>233.72499999999999</v>
      </c>
      <c r="D41" s="883">
        <v>281.52499999999998</v>
      </c>
      <c r="E41" s="883">
        <v>464.38499999999999</v>
      </c>
      <c r="F41" s="883">
        <v>615.44000000000005</v>
      </c>
      <c r="G41" s="883">
        <v>586.42000000000007</v>
      </c>
      <c r="H41" s="883">
        <v>553.54</v>
      </c>
      <c r="I41" s="1155">
        <v>619.38499999999999</v>
      </c>
      <c r="J41" s="1146">
        <v>606.6</v>
      </c>
      <c r="K41" s="1146">
        <v>614.82500000000005</v>
      </c>
      <c r="L41" s="1146">
        <v>601.47500000000002</v>
      </c>
      <c r="M41" s="1146">
        <v>580.745</v>
      </c>
      <c r="N41" s="1146">
        <v>572.02</v>
      </c>
      <c r="O41" s="1146">
        <v>572.97500000000002</v>
      </c>
      <c r="P41" s="1146">
        <v>568.375</v>
      </c>
      <c r="Q41" s="1146">
        <v>568.62</v>
      </c>
      <c r="R41" s="1146">
        <v>554.84999999999991</v>
      </c>
      <c r="S41" s="1146">
        <v>560.17000000000007</v>
      </c>
      <c r="T41" s="1156">
        <v>553.54</v>
      </c>
      <c r="U41" s="984" t="s">
        <v>812</v>
      </c>
      <c r="V41" s="1549"/>
      <c r="W41" s="1549"/>
      <c r="X41" s="1549"/>
      <c r="Y41" s="1549"/>
      <c r="Z41" s="1549"/>
    </row>
    <row r="42" spans="1:26" s="830" customFormat="1" ht="26.1" customHeight="1" x14ac:dyDescent="0.2">
      <c r="A42" s="1607"/>
      <c r="B42" s="1176" t="s">
        <v>1732</v>
      </c>
      <c r="C42" s="883">
        <v>135.04</v>
      </c>
      <c r="D42" s="883">
        <v>151.12</v>
      </c>
      <c r="E42" s="883">
        <v>260.06</v>
      </c>
      <c r="F42" s="883">
        <v>426.59</v>
      </c>
      <c r="G42" s="883">
        <v>386.84500000000003</v>
      </c>
      <c r="H42" s="883">
        <v>395.19499999999999</v>
      </c>
      <c r="I42" s="1155">
        <v>401.54499999999996</v>
      </c>
      <c r="J42" s="1146">
        <v>407.58</v>
      </c>
      <c r="K42" s="1146">
        <v>409.53</v>
      </c>
      <c r="L42" s="1146">
        <v>399.83000000000004</v>
      </c>
      <c r="M42" s="1146">
        <v>401.28499999999997</v>
      </c>
      <c r="N42" s="1146">
        <v>395.51499999999999</v>
      </c>
      <c r="O42" s="1146">
        <v>392.72500000000002</v>
      </c>
      <c r="P42" s="1146">
        <v>390.77</v>
      </c>
      <c r="Q42" s="1146">
        <v>383.76</v>
      </c>
      <c r="R42" s="1146">
        <v>385.37</v>
      </c>
      <c r="S42" s="1146">
        <v>385.29999999999995</v>
      </c>
      <c r="T42" s="1156">
        <v>395.19499999999999</v>
      </c>
      <c r="U42" s="984" t="s">
        <v>1057</v>
      </c>
      <c r="V42" s="1549"/>
      <c r="W42" s="1549"/>
      <c r="X42" s="1549"/>
      <c r="Y42" s="1549"/>
      <c r="Z42" s="1549"/>
    </row>
    <row r="43" spans="1:26" s="830" customFormat="1" ht="26.1" customHeight="1" x14ac:dyDescent="0.2">
      <c r="A43" s="1607"/>
      <c r="B43" s="1176" t="s">
        <v>813</v>
      </c>
      <c r="C43" s="883">
        <v>37.81</v>
      </c>
      <c r="D43" s="883">
        <v>48.2</v>
      </c>
      <c r="E43" s="883">
        <v>83.490000000000009</v>
      </c>
      <c r="F43" s="883">
        <v>132.97999999999999</v>
      </c>
      <c r="G43" s="883">
        <v>116.37</v>
      </c>
      <c r="H43" s="883">
        <v>116.315</v>
      </c>
      <c r="I43" s="1155">
        <v>116.355</v>
      </c>
      <c r="J43" s="1146">
        <v>116.345</v>
      </c>
      <c r="K43" s="1146">
        <v>116.36499999999999</v>
      </c>
      <c r="L43" s="1146">
        <v>116.27000000000001</v>
      </c>
      <c r="M43" s="1146">
        <v>116.36499999999999</v>
      </c>
      <c r="N43" s="1146">
        <v>116.35</v>
      </c>
      <c r="O43" s="1146">
        <v>116.355</v>
      </c>
      <c r="P43" s="1146">
        <v>116.36</v>
      </c>
      <c r="Q43" s="1146">
        <v>116.36</v>
      </c>
      <c r="R43" s="1146">
        <v>116.32</v>
      </c>
      <c r="S43" s="1146">
        <v>116.325</v>
      </c>
      <c r="T43" s="1156">
        <v>116.315</v>
      </c>
      <c r="U43" s="984" t="s">
        <v>814</v>
      </c>
      <c r="V43" s="1549"/>
      <c r="W43" s="1549"/>
      <c r="X43" s="1549"/>
      <c r="Y43" s="1549"/>
      <c r="Z43" s="1549"/>
    </row>
    <row r="44" spans="1:26" s="830" customFormat="1" ht="26.1" customHeight="1" x14ac:dyDescent="0.2">
      <c r="A44" s="1607"/>
      <c r="B44" s="1176" t="s">
        <v>815</v>
      </c>
      <c r="C44" s="883">
        <v>200.39</v>
      </c>
      <c r="D44" s="883">
        <v>255.52500000000001</v>
      </c>
      <c r="E44" s="883">
        <v>441.54499999999996</v>
      </c>
      <c r="F44" s="883">
        <v>704.1</v>
      </c>
      <c r="G44" s="883">
        <v>614.59</v>
      </c>
      <c r="H44" s="883">
        <v>614.93000000000006</v>
      </c>
      <c r="I44" s="1155">
        <v>615.02</v>
      </c>
      <c r="J44" s="1146">
        <v>615.01499999999999</v>
      </c>
      <c r="K44" s="1146">
        <v>615.625</v>
      </c>
      <c r="L44" s="1146">
        <v>615.02</v>
      </c>
      <c r="M44" s="1146">
        <v>614.84500000000003</v>
      </c>
      <c r="N44" s="1146">
        <v>615.02</v>
      </c>
      <c r="O44" s="1146">
        <v>615.02</v>
      </c>
      <c r="P44" s="1146">
        <v>615.02</v>
      </c>
      <c r="Q44" s="1146">
        <v>615.02</v>
      </c>
      <c r="R44" s="1146">
        <v>615.02</v>
      </c>
      <c r="S44" s="1146">
        <v>615.02</v>
      </c>
      <c r="T44" s="1156">
        <v>614.93000000000006</v>
      </c>
      <c r="U44" s="984" t="s">
        <v>816</v>
      </c>
      <c r="V44" s="1549"/>
      <c r="W44" s="1549"/>
      <c r="X44" s="1549"/>
      <c r="Y44" s="1549"/>
      <c r="Z44" s="1549"/>
    </row>
    <row r="45" spans="1:26" s="830" customFormat="1" ht="26.1" customHeight="1" x14ac:dyDescent="0.2">
      <c r="A45" s="1607"/>
      <c r="B45" s="1176" t="s">
        <v>817</v>
      </c>
      <c r="C45" s="1700">
        <v>9.4350000000000003E-2</v>
      </c>
      <c r="D45" s="883">
        <v>0.12690499999999999</v>
      </c>
      <c r="E45" s="883">
        <v>0.20766449999999997</v>
      </c>
      <c r="F45" s="883">
        <v>0.33074999999999999</v>
      </c>
      <c r="G45" s="883">
        <v>0.28945700438749</v>
      </c>
      <c r="H45" s="883">
        <v>0.28945699999999996</v>
      </c>
      <c r="I45" s="1155">
        <v>0.28945699999999996</v>
      </c>
      <c r="J45" s="1146">
        <v>0.28945600000000005</v>
      </c>
      <c r="K45" s="1146">
        <v>0.28945600000000005</v>
      </c>
      <c r="L45" s="1146">
        <v>0.28945749999999998</v>
      </c>
      <c r="M45" s="1698">
        <v>0.28945650000000001</v>
      </c>
      <c r="N45" s="1698">
        <v>0.28945699999999996</v>
      </c>
      <c r="O45" s="1698">
        <v>0.28945600000000005</v>
      </c>
      <c r="P45" s="1698">
        <v>0.28945600000000005</v>
      </c>
      <c r="Q45" s="1698">
        <v>0.28945600000000005</v>
      </c>
      <c r="R45" s="1698">
        <v>0.28945699999999996</v>
      </c>
      <c r="S45" s="1698">
        <v>0.28945699999999996</v>
      </c>
      <c r="T45" s="1699">
        <v>0.28945699999999996</v>
      </c>
      <c r="U45" s="984" t="s">
        <v>818</v>
      </c>
      <c r="V45" s="1549"/>
      <c r="W45" s="1549"/>
      <c r="X45" s="1549"/>
      <c r="Y45" s="1549"/>
      <c r="Z45" s="1549"/>
    </row>
    <row r="46" spans="1:26" s="830" customFormat="1" ht="26.1" customHeight="1" x14ac:dyDescent="0.2">
      <c r="A46" s="1607"/>
      <c r="B46" s="1176" t="s">
        <v>819</v>
      </c>
      <c r="C46" s="883">
        <v>20.43</v>
      </c>
      <c r="D46" s="883">
        <v>25.31</v>
      </c>
      <c r="E46" s="883">
        <v>39.97</v>
      </c>
      <c r="F46" s="883">
        <v>27.52</v>
      </c>
      <c r="G46" s="883">
        <v>24.47</v>
      </c>
      <c r="H46" s="883">
        <v>24.365000000000002</v>
      </c>
      <c r="I46" s="1155">
        <v>24.675000000000001</v>
      </c>
      <c r="J46" s="1146">
        <v>24.71</v>
      </c>
      <c r="K46" s="1146">
        <v>24.734999999999999</v>
      </c>
      <c r="L46" s="1146">
        <v>24.655000000000001</v>
      </c>
      <c r="M46" s="1146">
        <v>24.344999999999999</v>
      </c>
      <c r="N46" s="1146">
        <v>24.384999999999998</v>
      </c>
      <c r="O46" s="1146">
        <v>24.375</v>
      </c>
      <c r="P46" s="1146">
        <v>24.395</v>
      </c>
      <c r="Q46" s="1146">
        <v>24.445</v>
      </c>
      <c r="R46" s="1146">
        <v>24.355</v>
      </c>
      <c r="S46" s="1146">
        <v>24.365000000000002</v>
      </c>
      <c r="T46" s="1156">
        <v>24.365000000000002</v>
      </c>
      <c r="U46" s="984" t="s">
        <v>820</v>
      </c>
      <c r="V46" s="1549"/>
      <c r="W46" s="1549"/>
      <c r="X46" s="1549"/>
      <c r="Y46" s="1549"/>
      <c r="Z46" s="1549"/>
    </row>
    <row r="47" spans="1:26" s="830" customFormat="1" ht="26.1" customHeight="1" x14ac:dyDescent="0.2">
      <c r="A47" s="1607"/>
      <c r="B47" s="1176" t="s">
        <v>821</v>
      </c>
      <c r="C47" s="883">
        <v>66.864999999999995</v>
      </c>
      <c r="D47" s="883">
        <v>79.97045</v>
      </c>
      <c r="E47" s="883">
        <v>107.575</v>
      </c>
      <c r="F47" s="883">
        <v>141.11000000000001</v>
      </c>
      <c r="G47" s="883">
        <v>114.43763761664314</v>
      </c>
      <c r="H47" s="883">
        <v>82.400499999999994</v>
      </c>
      <c r="I47" s="1155">
        <v>115.62780000000001</v>
      </c>
      <c r="J47" s="1146">
        <v>114.604</v>
      </c>
      <c r="K47" s="1146">
        <v>109.02199999999999</v>
      </c>
      <c r="L47" s="1146">
        <v>107.75975</v>
      </c>
      <c r="M47" s="1146">
        <v>97.700649999999996</v>
      </c>
      <c r="N47" s="1146">
        <v>93.493200000000002</v>
      </c>
      <c r="O47" s="1146">
        <v>89.804400000000001</v>
      </c>
      <c r="P47" s="1146">
        <v>66.689899999999994</v>
      </c>
      <c r="Q47" s="1146">
        <v>66.689899999999994</v>
      </c>
      <c r="R47" s="1146">
        <v>79.44935000000001</v>
      </c>
      <c r="S47" s="1146">
        <v>83.627499999999998</v>
      </c>
      <c r="T47" s="1156">
        <v>82.400499999999994</v>
      </c>
      <c r="U47" s="984" t="s">
        <v>822</v>
      </c>
      <c r="V47" s="1549"/>
      <c r="W47" s="1549"/>
      <c r="X47" s="1549"/>
      <c r="Y47" s="1549"/>
      <c r="Z47" s="1549"/>
    </row>
    <row r="48" spans="1:26" s="830" customFormat="1" ht="12" customHeight="1" x14ac:dyDescent="0.2">
      <c r="A48" s="1607"/>
      <c r="B48" s="1176"/>
      <c r="C48" s="883"/>
      <c r="D48" s="883"/>
      <c r="E48" s="883"/>
      <c r="F48" s="883"/>
      <c r="G48" s="883"/>
      <c r="H48" s="883"/>
      <c r="I48" s="1155"/>
      <c r="J48" s="1146"/>
      <c r="K48" s="1146"/>
      <c r="L48" s="1146"/>
      <c r="M48" s="1146"/>
      <c r="N48" s="1146"/>
      <c r="O48" s="1146"/>
      <c r="P48" s="1146"/>
      <c r="Q48" s="1146"/>
      <c r="R48" s="1146"/>
      <c r="S48" s="1146"/>
      <c r="T48" s="1156"/>
      <c r="U48" s="984"/>
      <c r="V48" s="1549"/>
      <c r="W48" s="1549"/>
      <c r="X48" s="1549"/>
      <c r="Y48" s="1549"/>
      <c r="Z48" s="1549"/>
    </row>
    <row r="49" spans="1:26" s="830" customFormat="1" ht="26.1" customHeight="1" x14ac:dyDescent="0.2">
      <c r="A49" s="1607"/>
      <c r="B49" s="1173" t="s">
        <v>1780</v>
      </c>
      <c r="C49" s="883">
        <v>218.36430000000004</v>
      </c>
      <c r="D49" s="883">
        <v>262.07524089999998</v>
      </c>
      <c r="E49" s="883">
        <v>433.80970514999996</v>
      </c>
      <c r="F49" s="883">
        <v>670.23599999999999</v>
      </c>
      <c r="G49" s="883">
        <v>621.632745</v>
      </c>
      <c r="H49" s="883">
        <v>607.079835</v>
      </c>
      <c r="I49" s="1155">
        <v>636.03287999999998</v>
      </c>
      <c r="J49" s="1146">
        <v>631.13098500000001</v>
      </c>
      <c r="K49" s="1146">
        <v>634.60988999999995</v>
      </c>
      <c r="L49" s="1146">
        <v>627.71318999999994</v>
      </c>
      <c r="M49" s="1146">
        <v>618.36772499999995</v>
      </c>
      <c r="N49" s="1146">
        <v>613.967805</v>
      </c>
      <c r="O49" s="1146">
        <v>613.22575500000005</v>
      </c>
      <c r="P49" s="1146">
        <v>611.70673499999998</v>
      </c>
      <c r="Q49" s="1146">
        <v>609.02662500000008</v>
      </c>
      <c r="R49" s="1146">
        <v>603.29974500000003</v>
      </c>
      <c r="S49" s="1146">
        <v>603.77989500000001</v>
      </c>
      <c r="T49" s="1156">
        <v>607.079835</v>
      </c>
      <c r="U49" s="490" t="s">
        <v>1785</v>
      </c>
      <c r="V49" s="1549"/>
      <c r="W49" s="1549"/>
      <c r="X49" s="1549"/>
      <c r="Y49" s="1549"/>
      <c r="Z49" s="1549"/>
    </row>
    <row r="50" spans="1:26" s="830" customFormat="1" ht="12" customHeight="1" x14ac:dyDescent="0.2">
      <c r="A50" s="1607"/>
      <c r="B50" s="1173"/>
      <c r="C50" s="883"/>
      <c r="D50" s="883"/>
      <c r="E50" s="883"/>
      <c r="F50" s="883"/>
      <c r="G50" s="883"/>
      <c r="H50" s="883"/>
      <c r="I50" s="1155"/>
      <c r="J50" s="1146"/>
      <c r="K50" s="1146"/>
      <c r="L50" s="1146"/>
      <c r="M50" s="1146"/>
      <c r="N50" s="1146"/>
      <c r="O50" s="1146"/>
      <c r="P50" s="1146"/>
      <c r="Q50" s="1146"/>
      <c r="R50" s="1146"/>
      <c r="S50" s="1146"/>
      <c r="T50" s="1156"/>
      <c r="U50" s="984"/>
      <c r="V50" s="1549"/>
      <c r="W50" s="1549"/>
      <c r="X50" s="1549"/>
      <c r="Y50" s="1549"/>
      <c r="Z50" s="1549"/>
    </row>
    <row r="51" spans="1:26" s="830" customFormat="1" ht="26.1" customHeight="1" x14ac:dyDescent="0.2">
      <c r="A51" s="1607"/>
      <c r="B51" s="1173" t="s">
        <v>1788</v>
      </c>
      <c r="C51" s="883"/>
      <c r="D51" s="883"/>
      <c r="E51" s="883"/>
      <c r="F51" s="883"/>
      <c r="G51" s="883"/>
      <c r="H51" s="883"/>
      <c r="I51" s="1155"/>
      <c r="J51" s="1146"/>
      <c r="K51" s="1146"/>
      <c r="L51" s="1146"/>
      <c r="M51" s="1146"/>
      <c r="N51" s="1146"/>
      <c r="O51" s="1146"/>
      <c r="P51" s="1146"/>
      <c r="Q51" s="1146"/>
      <c r="R51" s="1146"/>
      <c r="S51" s="1146"/>
      <c r="T51" s="1156"/>
      <c r="U51" s="490" t="s">
        <v>1787</v>
      </c>
      <c r="V51" s="1549"/>
      <c r="W51" s="1549"/>
      <c r="X51" s="1549"/>
      <c r="Y51" s="1549"/>
      <c r="Z51" s="1549"/>
    </row>
    <row r="52" spans="1:26" s="830" customFormat="1" ht="26.1" customHeight="1" x14ac:dyDescent="0.2">
      <c r="A52" s="1607"/>
      <c r="B52" s="1176" t="s">
        <v>974</v>
      </c>
      <c r="C52" s="1161">
        <v>1.54</v>
      </c>
      <c r="D52" s="1161">
        <v>1.4488099999999999</v>
      </c>
      <c r="E52" s="1161">
        <v>1.3857299999999999</v>
      </c>
      <c r="F52" s="1161">
        <v>1.34433</v>
      </c>
      <c r="G52" s="1161">
        <v>1.4241299999999999</v>
      </c>
      <c r="H52" s="1161">
        <v>1.39079</v>
      </c>
      <c r="I52" s="1159">
        <v>1.45712</v>
      </c>
      <c r="J52" s="1157">
        <v>1.4458899999999999</v>
      </c>
      <c r="K52" s="1157">
        <v>1.4538599999999999</v>
      </c>
      <c r="L52" s="1157">
        <v>1.4380599999999999</v>
      </c>
      <c r="M52" s="1157">
        <v>1.41665</v>
      </c>
      <c r="N52" s="1157">
        <v>1.4065700000000001</v>
      </c>
      <c r="O52" s="1157">
        <v>1.4048700000000001</v>
      </c>
      <c r="P52" s="1157">
        <v>1.4013899999999999</v>
      </c>
      <c r="Q52" s="1157">
        <v>1.3952500000000001</v>
      </c>
      <c r="R52" s="1157">
        <v>1.3821300000000001</v>
      </c>
      <c r="S52" s="1157">
        <v>1.38323</v>
      </c>
      <c r="T52" s="1158">
        <v>1.39079</v>
      </c>
      <c r="U52" s="984" t="s">
        <v>1236</v>
      </c>
      <c r="V52" s="1549"/>
      <c r="W52" s="1549"/>
      <c r="X52" s="1549"/>
      <c r="Y52" s="1549"/>
      <c r="Z52" s="1549"/>
    </row>
    <row r="53" spans="1:26" s="830" customFormat="1" ht="26.1" customHeight="1" x14ac:dyDescent="0.2">
      <c r="A53" s="1607"/>
      <c r="B53" s="1176" t="s">
        <v>1733</v>
      </c>
      <c r="C53" s="1161">
        <v>1.30803</v>
      </c>
      <c r="D53" s="1161">
        <v>1.2157</v>
      </c>
      <c r="E53" s="1161">
        <v>1.0921000000000001</v>
      </c>
      <c r="F53" s="1161">
        <v>1.0414000000000001</v>
      </c>
      <c r="G53" s="1161">
        <v>1.1889000000000001</v>
      </c>
      <c r="H53" s="1161">
        <v>1.1443000000000001</v>
      </c>
      <c r="I53" s="1159">
        <v>1.2403999999999999</v>
      </c>
      <c r="J53" s="1157">
        <v>1.2233000000000001</v>
      </c>
      <c r="K53" s="1157">
        <v>1.2310000000000001</v>
      </c>
      <c r="L53" s="1157">
        <v>1.2131000000000001</v>
      </c>
      <c r="M53" s="1157">
        <v>1.1666000000000001</v>
      </c>
      <c r="N53" s="1157">
        <v>1.1554</v>
      </c>
      <c r="O53" s="1157">
        <v>1.1707000000000001</v>
      </c>
      <c r="P53" s="1157">
        <v>1.1709000000000001</v>
      </c>
      <c r="Q53" s="1157">
        <v>1.1605000000000001</v>
      </c>
      <c r="R53" s="1157">
        <v>1.1347</v>
      </c>
      <c r="S53" s="1157">
        <v>1.1368</v>
      </c>
      <c r="T53" s="1158">
        <v>1.1443000000000001</v>
      </c>
      <c r="U53" s="984" t="s">
        <v>1021</v>
      </c>
      <c r="V53" s="1549"/>
      <c r="W53" s="1549"/>
      <c r="X53" s="1549"/>
      <c r="Y53" s="1549"/>
      <c r="Z53" s="1549"/>
    </row>
    <row r="54" spans="1:26" s="830" customFormat="1" ht="26.1" customHeight="1" x14ac:dyDescent="0.2">
      <c r="A54" s="1607"/>
      <c r="B54" s="1176" t="s">
        <v>1734</v>
      </c>
      <c r="C54" s="1161">
        <v>1.65</v>
      </c>
      <c r="D54" s="1161">
        <v>1.5563</v>
      </c>
      <c r="E54" s="1161">
        <v>1.4817</v>
      </c>
      <c r="F54" s="1161">
        <v>1.2225999999999999</v>
      </c>
      <c r="G54" s="1161">
        <v>1.3401000000000001</v>
      </c>
      <c r="H54" s="1161">
        <v>1.2699</v>
      </c>
      <c r="I54" s="1159">
        <v>1.4149</v>
      </c>
      <c r="J54" s="1157">
        <v>1.3908</v>
      </c>
      <c r="K54" s="1157">
        <v>1.4076</v>
      </c>
      <c r="L54" s="1157">
        <v>1.3784000000000001</v>
      </c>
      <c r="M54" s="1157">
        <v>1.3283</v>
      </c>
      <c r="N54" s="1157">
        <v>1.3115000000000001</v>
      </c>
      <c r="O54" s="1157">
        <v>1.3132999999999999</v>
      </c>
      <c r="P54" s="1157">
        <v>1.3028</v>
      </c>
      <c r="Q54" s="1157">
        <v>1.3029999999999999</v>
      </c>
      <c r="R54" s="1157">
        <v>1.2706999999999999</v>
      </c>
      <c r="S54" s="1157">
        <v>1.2824</v>
      </c>
      <c r="T54" s="1158">
        <v>1.2699</v>
      </c>
      <c r="U54" s="984" t="s">
        <v>1058</v>
      </c>
      <c r="V54" s="1549"/>
      <c r="W54" s="1549"/>
      <c r="X54" s="1549"/>
      <c r="Y54" s="1549"/>
      <c r="Z54" s="1549"/>
    </row>
    <row r="55" spans="1:26" s="830" customFormat="1" ht="26.1" customHeight="1" x14ac:dyDescent="0.2">
      <c r="A55" s="1607"/>
      <c r="B55" s="1176" t="s">
        <v>1735</v>
      </c>
      <c r="C55" s="1161">
        <v>0.95093191327500959</v>
      </c>
      <c r="D55" s="1161">
        <v>0.82870638932626162</v>
      </c>
      <c r="E55" s="1161">
        <v>0.8302200083022</v>
      </c>
      <c r="F55" s="1161">
        <v>0.85280573085451139</v>
      </c>
      <c r="G55" s="1161">
        <v>0.88222320247022501</v>
      </c>
      <c r="H55" s="1161">
        <v>0.90686496780629366</v>
      </c>
      <c r="I55" s="1159">
        <v>0.91928663357234774</v>
      </c>
      <c r="J55" s="1157">
        <v>0.93170595360104347</v>
      </c>
      <c r="K55" s="1157">
        <v>0.93589143659335516</v>
      </c>
      <c r="L55" s="1157">
        <v>0.9170105456212746</v>
      </c>
      <c r="M55" s="1157">
        <v>0.9181893306399781</v>
      </c>
      <c r="N55" s="1157">
        <v>0.90694721567204795</v>
      </c>
      <c r="O55" s="1157">
        <v>0.90041419052764271</v>
      </c>
      <c r="P55" s="1157">
        <v>0.89541547277936961</v>
      </c>
      <c r="Q55" s="1157">
        <v>0.87958483595742798</v>
      </c>
      <c r="R55" s="1157">
        <v>0.88401697312588401</v>
      </c>
      <c r="S55" s="1157">
        <v>0.87958483595742798</v>
      </c>
      <c r="T55" s="1158">
        <v>0.90686496780629366</v>
      </c>
      <c r="U55" s="984" t="s">
        <v>1164</v>
      </c>
      <c r="V55" s="1549"/>
      <c r="W55" s="1549"/>
      <c r="X55" s="1549"/>
      <c r="Y55" s="1549"/>
      <c r="Z55" s="1549"/>
    </row>
    <row r="56" spans="1:26" s="830" customFormat="1" ht="26.1" customHeight="1" x14ac:dyDescent="0.2">
      <c r="A56" s="1607"/>
      <c r="B56" s="1176" t="s">
        <v>975</v>
      </c>
      <c r="C56" s="1161">
        <v>1.1215791834903546</v>
      </c>
      <c r="D56" s="1161">
        <v>1.0103051121438675</v>
      </c>
      <c r="E56" s="1161">
        <v>1.0068465565847766</v>
      </c>
      <c r="F56" s="1161">
        <v>0.9724788485850433</v>
      </c>
      <c r="G56" s="1161">
        <v>1.013787510137875</v>
      </c>
      <c r="H56" s="1161">
        <v>1.0159504216194251</v>
      </c>
      <c r="I56" s="1159">
        <v>1.070663811563169</v>
      </c>
      <c r="J56" s="1157">
        <v>1.0650761529449355</v>
      </c>
      <c r="K56" s="1157">
        <v>1.0454783063251438</v>
      </c>
      <c r="L56" s="1157">
        <v>1.0123506782749545</v>
      </c>
      <c r="M56" s="1157">
        <v>1.0109179134654267</v>
      </c>
      <c r="N56" s="1157">
        <v>1.0030090270812437</v>
      </c>
      <c r="O56" s="1157">
        <v>1.0120433154539015</v>
      </c>
      <c r="P56" s="1157">
        <v>1.0303967027305512</v>
      </c>
      <c r="Q56" s="1157">
        <v>1.0186411327289395</v>
      </c>
      <c r="R56" s="1157">
        <v>0.99492587802208721</v>
      </c>
      <c r="S56" s="1157">
        <v>1.0064412238325282</v>
      </c>
      <c r="T56" s="1158">
        <v>1.0159504216194251</v>
      </c>
      <c r="U56" s="984" t="s">
        <v>1059</v>
      </c>
      <c r="V56" s="1549"/>
      <c r="W56" s="1549"/>
      <c r="X56" s="1549"/>
      <c r="Y56" s="1549"/>
      <c r="Z56" s="1549"/>
    </row>
    <row r="57" spans="1:26" s="763" customFormat="1" ht="15" customHeight="1" thickBot="1" x14ac:dyDescent="0.25">
      <c r="A57" s="1608"/>
      <c r="B57" s="827"/>
      <c r="C57" s="1681"/>
      <c r="D57" s="1681"/>
      <c r="E57" s="1681"/>
      <c r="F57" s="1681"/>
      <c r="G57" s="1681"/>
      <c r="H57" s="1681"/>
      <c r="I57" s="806"/>
      <c r="J57" s="805"/>
      <c r="K57" s="805"/>
      <c r="L57" s="805"/>
      <c r="M57" s="805"/>
      <c r="N57" s="805"/>
      <c r="O57" s="805"/>
      <c r="P57" s="805"/>
      <c r="Q57" s="805"/>
      <c r="R57" s="805"/>
      <c r="S57" s="805"/>
      <c r="T57" s="807"/>
      <c r="U57" s="1183"/>
      <c r="V57" s="1604"/>
      <c r="W57" s="1604"/>
      <c r="X57" s="1604"/>
    </row>
    <row r="58" spans="1:26" ht="7.5" customHeight="1" thickTop="1" x14ac:dyDescent="0.5">
      <c r="A58" s="53"/>
      <c r="C58" s="53"/>
      <c r="D58" s="53"/>
      <c r="E58" s="53"/>
      <c r="F58" s="53"/>
      <c r="G58" s="53"/>
      <c r="H58" s="53"/>
      <c r="I58" s="53"/>
      <c r="J58" s="53"/>
      <c r="K58" s="53"/>
      <c r="L58" s="53"/>
      <c r="M58" s="53"/>
      <c r="N58" s="53"/>
      <c r="O58" s="53"/>
      <c r="P58" s="53"/>
      <c r="Q58" s="53"/>
      <c r="R58" s="53"/>
      <c r="S58" s="53"/>
      <c r="T58" s="53"/>
      <c r="U58" s="1184"/>
      <c r="V58" s="1605"/>
      <c r="W58" s="1605"/>
    </row>
    <row r="59" spans="1:26" s="333" customFormat="1" ht="26.25" customHeight="1" x14ac:dyDescent="0.5">
      <c r="B59" s="333" t="s">
        <v>1726</v>
      </c>
      <c r="U59" s="333" t="s">
        <v>1728</v>
      </c>
      <c r="V59" s="1599"/>
      <c r="W59" s="1599"/>
      <c r="X59" s="1599"/>
    </row>
    <row r="60" spans="1:26" s="333" customFormat="1" ht="26.25" customHeight="1" x14ac:dyDescent="0.5">
      <c r="B60" s="356" t="s">
        <v>1697</v>
      </c>
      <c r="U60" s="414" t="s">
        <v>1698</v>
      </c>
      <c r="V60" s="1599"/>
      <c r="W60" s="1599"/>
      <c r="X60" s="1599"/>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3" customFormat="1" ht="36.75" x14ac:dyDescent="0.85">
      <c r="B3" s="1752" t="s">
        <v>1802</v>
      </c>
      <c r="C3" s="1752"/>
      <c r="D3" s="1752"/>
      <c r="E3" s="1752"/>
      <c r="F3" s="1752"/>
      <c r="G3" s="1752"/>
    </row>
    <row r="4" spans="2:22" s="5" customFormat="1" ht="12.75" customHeight="1" x14ac:dyDescent="0.85">
      <c r="B4" s="1553"/>
      <c r="C4" s="1553"/>
      <c r="D4" s="1553"/>
      <c r="E4" s="1553"/>
      <c r="F4" s="1553"/>
      <c r="G4" s="1553"/>
    </row>
    <row r="5" spans="2:22" s="233" customFormat="1" ht="36.75" x14ac:dyDescent="0.85">
      <c r="B5" s="1752" t="s">
        <v>1803</v>
      </c>
      <c r="C5" s="1752"/>
      <c r="D5" s="1752"/>
      <c r="E5" s="1752"/>
      <c r="F5" s="1752"/>
      <c r="G5" s="1753"/>
    </row>
    <row r="6" spans="2:22" s="5" customFormat="1" ht="19.5" customHeight="1" x14ac:dyDescent="0.65">
      <c r="B6" s="2"/>
      <c r="C6" s="2"/>
      <c r="D6" s="2"/>
      <c r="E6" s="2"/>
      <c r="F6" s="2"/>
      <c r="G6" s="2"/>
      <c r="H6" s="2"/>
      <c r="I6" s="2"/>
      <c r="J6" s="2"/>
      <c r="K6" s="2"/>
      <c r="L6" s="2"/>
      <c r="M6" s="2"/>
      <c r="N6" s="2"/>
      <c r="O6" s="2"/>
      <c r="P6" s="2"/>
      <c r="Q6" s="2"/>
      <c r="R6" s="2"/>
      <c r="S6" s="2"/>
    </row>
    <row r="7" spans="2:22" s="416" customFormat="1" ht="22.5" x14ac:dyDescent="0.5">
      <c r="B7" s="354" t="s">
        <v>1737</v>
      </c>
      <c r="G7" s="228" t="s">
        <v>1740</v>
      </c>
    </row>
    <row r="8" spans="2:22" s="5" customFormat="1" ht="19.5" customHeight="1" thickBot="1" x14ac:dyDescent="0.7">
      <c r="B8" s="2"/>
      <c r="C8" s="2"/>
      <c r="D8" s="2"/>
      <c r="E8" s="2"/>
      <c r="F8" s="2"/>
      <c r="G8" s="2"/>
      <c r="H8" s="2"/>
      <c r="I8" s="2"/>
      <c r="J8" s="2"/>
      <c r="K8" s="2"/>
      <c r="L8" s="2"/>
      <c r="M8" s="2"/>
      <c r="N8" s="2"/>
      <c r="O8" s="2"/>
      <c r="P8" s="2"/>
      <c r="Q8" s="2"/>
      <c r="R8" s="2"/>
      <c r="S8" s="2"/>
    </row>
    <row r="9" spans="2:22" s="317" customFormat="1" ht="20.100000000000001" customHeight="1" thickTop="1" x14ac:dyDescent="0.7">
      <c r="B9" s="1827"/>
      <c r="C9" s="1830" t="s">
        <v>1116</v>
      </c>
      <c r="D9" s="1830" t="s">
        <v>324</v>
      </c>
      <c r="E9" s="1831"/>
      <c r="F9" s="1831"/>
      <c r="G9" s="1824"/>
    </row>
    <row r="10" spans="2:22" s="317" customFormat="1" ht="20.100000000000001" customHeight="1" x14ac:dyDescent="0.7">
      <c r="B10" s="1828"/>
      <c r="C10" s="1836"/>
      <c r="D10" s="1832" t="s">
        <v>123</v>
      </c>
      <c r="E10" s="1833"/>
      <c r="F10" s="1833"/>
      <c r="G10" s="1825"/>
    </row>
    <row r="11" spans="2:22" s="255" customFormat="1" ht="20.100000000000001" customHeight="1" x14ac:dyDescent="0.7">
      <c r="B11" s="1828"/>
      <c r="C11" s="1834" t="s">
        <v>183</v>
      </c>
      <c r="D11" s="521" t="s">
        <v>182</v>
      </c>
      <c r="E11" s="521" t="s">
        <v>796</v>
      </c>
      <c r="F11" s="521" t="s">
        <v>797</v>
      </c>
      <c r="G11" s="1825"/>
    </row>
    <row r="12" spans="2:22" s="319" customFormat="1" ht="20.100000000000001" customHeight="1" x14ac:dyDescent="0.7">
      <c r="B12" s="1829"/>
      <c r="C12" s="1835"/>
      <c r="D12" s="1556" t="s">
        <v>88</v>
      </c>
      <c r="E12" s="1556" t="s">
        <v>87</v>
      </c>
      <c r="F12" s="1556" t="s">
        <v>644</v>
      </c>
      <c r="G12" s="1826"/>
    </row>
    <row r="13" spans="2:22" s="327" customFormat="1" ht="15" customHeight="1" x14ac:dyDescent="0.7">
      <c r="B13" s="320"/>
      <c r="C13" s="321"/>
      <c r="D13" s="321"/>
      <c r="E13" s="321"/>
      <c r="F13" s="321"/>
      <c r="G13" s="324"/>
    </row>
    <row r="14" spans="2:22" s="750" customFormat="1" ht="24.95" customHeight="1" x14ac:dyDescent="0.2">
      <c r="B14" s="1191" t="s">
        <v>89</v>
      </c>
      <c r="C14" s="745"/>
      <c r="D14" s="745"/>
      <c r="E14" s="745"/>
      <c r="F14" s="745"/>
      <c r="G14" s="1197" t="s">
        <v>11</v>
      </c>
    </row>
    <row r="15" spans="2:22" s="750" customFormat="1" ht="15" customHeight="1" x14ac:dyDescent="0.2">
      <c r="B15" s="980"/>
      <c r="C15" s="745"/>
      <c r="D15" s="745"/>
      <c r="E15" s="745"/>
      <c r="F15" s="745"/>
      <c r="G15" s="490"/>
    </row>
    <row r="16" spans="2:22" s="750" customFormat="1" ht="24.75" customHeight="1" x14ac:dyDescent="0.2">
      <c r="B16" s="1192" t="s">
        <v>573</v>
      </c>
      <c r="C16" s="1185">
        <v>5</v>
      </c>
      <c r="D16" s="1185"/>
      <c r="E16" s="1186"/>
      <c r="F16" s="1186"/>
      <c r="G16" s="1198" t="s">
        <v>509</v>
      </c>
    </row>
    <row r="17" spans="2:7" s="830" customFormat="1" ht="24.75" customHeight="1" x14ac:dyDescent="0.2">
      <c r="B17" s="1192" t="s">
        <v>574</v>
      </c>
      <c r="C17" s="1185">
        <v>4.25</v>
      </c>
      <c r="D17" s="1185"/>
      <c r="E17" s="1161"/>
      <c r="F17" s="1161"/>
      <c r="G17" s="1198" t="s">
        <v>130</v>
      </c>
    </row>
    <row r="18" spans="2:7" s="830" customFormat="1" ht="24.95" customHeight="1" x14ac:dyDescent="0.2">
      <c r="B18" s="1192" t="s">
        <v>575</v>
      </c>
      <c r="C18" s="1185">
        <v>3.25</v>
      </c>
      <c r="D18" s="1185"/>
      <c r="E18" s="1161"/>
      <c r="F18" s="1161"/>
      <c r="G18" s="1198" t="s">
        <v>131</v>
      </c>
    </row>
    <row r="19" spans="2:7" s="750" customFormat="1" ht="15" customHeight="1" x14ac:dyDescent="0.2">
      <c r="B19" s="980"/>
      <c r="C19" s="1187"/>
      <c r="D19" s="1187"/>
      <c r="E19" s="1187"/>
      <c r="F19" s="1187"/>
      <c r="G19" s="490"/>
    </row>
    <row r="20" spans="2:7" s="750" customFormat="1" ht="24.95" customHeight="1" x14ac:dyDescent="0.2">
      <c r="B20" s="1192" t="s">
        <v>135</v>
      </c>
      <c r="C20" s="1185"/>
      <c r="D20" s="1185">
        <v>3.25</v>
      </c>
      <c r="E20" s="1186"/>
      <c r="F20" s="1186"/>
      <c r="G20" s="1198" t="s">
        <v>132</v>
      </c>
    </row>
    <row r="21" spans="2:7" s="750" customFormat="1" ht="24.95" customHeight="1" x14ac:dyDescent="0.2">
      <c r="B21" s="1192" t="s">
        <v>136</v>
      </c>
      <c r="C21" s="1185"/>
      <c r="D21" s="1185">
        <v>3.25</v>
      </c>
      <c r="E21" s="1186"/>
      <c r="F21" s="1186"/>
      <c r="G21" s="1198" t="s">
        <v>133</v>
      </c>
    </row>
    <row r="22" spans="2:7" s="830" customFormat="1" ht="24.95" customHeight="1" x14ac:dyDescent="0.2">
      <c r="B22" s="1192" t="s">
        <v>137</v>
      </c>
      <c r="C22" s="1185"/>
      <c r="D22" s="1185">
        <v>4.75</v>
      </c>
      <c r="E22" s="1161"/>
      <c r="F22" s="1161"/>
      <c r="G22" s="1198" t="s">
        <v>616</v>
      </c>
    </row>
    <row r="23" spans="2:7" s="830" customFormat="1" ht="24.95" customHeight="1" x14ac:dyDescent="0.2">
      <c r="B23" s="1192" t="s">
        <v>138</v>
      </c>
      <c r="C23" s="1185"/>
      <c r="D23" s="1185">
        <v>3.25</v>
      </c>
      <c r="E23" s="1161"/>
      <c r="F23" s="1161"/>
      <c r="G23" s="1198" t="s">
        <v>134</v>
      </c>
    </row>
    <row r="24" spans="2:7" s="750" customFormat="1" ht="15" customHeight="1" x14ac:dyDescent="0.2">
      <c r="B24" s="980"/>
      <c r="C24" s="1187"/>
      <c r="D24" s="1187"/>
      <c r="E24" s="1187"/>
      <c r="F24" s="1187"/>
      <c r="G24" s="490"/>
    </row>
    <row r="25" spans="2:7" s="830" customFormat="1" ht="24.95" customHeight="1" x14ac:dyDescent="0.2">
      <c r="B25" s="1192" t="s">
        <v>576</v>
      </c>
      <c r="C25" s="1161"/>
      <c r="D25" s="1185">
        <v>5.75</v>
      </c>
      <c r="E25" s="1161"/>
      <c r="F25" s="1161"/>
      <c r="G25" s="1198" t="s">
        <v>127</v>
      </c>
    </row>
    <row r="26" spans="2:7" s="830" customFormat="1" ht="24.95" customHeight="1" thickBot="1" x14ac:dyDescent="0.25">
      <c r="B26" s="981"/>
      <c r="C26" s="1161"/>
      <c r="D26" s="1161"/>
      <c r="E26" s="1161"/>
      <c r="F26" s="1161"/>
      <c r="G26" s="984"/>
    </row>
    <row r="27" spans="2:7" s="750" customFormat="1" ht="15" customHeight="1" thickTop="1" x14ac:dyDescent="0.2">
      <c r="B27" s="1193"/>
      <c r="C27" s="1188"/>
      <c r="D27" s="1188"/>
      <c r="E27" s="1188"/>
      <c r="F27" s="1188"/>
      <c r="G27" s="1199"/>
    </row>
    <row r="28" spans="2:7" s="830" customFormat="1" ht="24.95" customHeight="1" x14ac:dyDescent="0.2">
      <c r="B28" s="1191" t="s">
        <v>184</v>
      </c>
      <c r="C28" s="1185"/>
      <c r="D28" s="1185"/>
      <c r="E28" s="1185"/>
      <c r="F28" s="1185"/>
      <c r="G28" s="1197" t="s">
        <v>12</v>
      </c>
    </row>
    <row r="29" spans="2:7" s="750" customFormat="1" ht="15" customHeight="1" x14ac:dyDescent="0.2">
      <c r="B29" s="980"/>
      <c r="C29" s="1187"/>
      <c r="D29" s="1187"/>
      <c r="E29" s="1187"/>
      <c r="F29" s="1187"/>
      <c r="G29" s="490"/>
    </row>
    <row r="30" spans="2:7" s="750" customFormat="1" ht="24.95" customHeight="1" x14ac:dyDescent="0.2">
      <c r="B30" s="1192" t="s">
        <v>139</v>
      </c>
      <c r="C30" s="1185">
        <v>3.5</v>
      </c>
      <c r="D30" s="1185">
        <v>4.25</v>
      </c>
      <c r="E30" s="1185"/>
      <c r="F30" s="1185"/>
      <c r="G30" s="1198" t="s">
        <v>509</v>
      </c>
    </row>
    <row r="31" spans="2:7" s="750" customFormat="1" ht="24.95" customHeight="1" x14ac:dyDescent="0.2">
      <c r="B31" s="1192" t="s">
        <v>140</v>
      </c>
      <c r="C31" s="1185">
        <v>2.75</v>
      </c>
      <c r="D31" s="1185"/>
      <c r="E31" s="1185"/>
      <c r="F31" s="1185"/>
      <c r="G31" s="1198" t="s">
        <v>130</v>
      </c>
    </row>
    <row r="32" spans="2:7" s="750" customFormat="1" ht="15" customHeight="1" x14ac:dyDescent="0.2">
      <c r="B32" s="980"/>
      <c r="C32" s="1187"/>
      <c r="D32" s="1187"/>
      <c r="E32" s="1187"/>
      <c r="F32" s="1187"/>
      <c r="G32" s="490"/>
    </row>
    <row r="33" spans="2:7" s="750" customFormat="1" ht="24.95" customHeight="1" x14ac:dyDescent="0.2">
      <c r="B33" s="1192" t="s">
        <v>129</v>
      </c>
      <c r="C33" s="1185"/>
      <c r="D33" s="1185">
        <v>2.75</v>
      </c>
      <c r="E33" s="1185">
        <v>3</v>
      </c>
      <c r="F33" s="1185"/>
      <c r="G33" s="1198" t="s">
        <v>128</v>
      </c>
    </row>
    <row r="34" spans="2:7" s="750" customFormat="1" ht="24.95" customHeight="1" thickBot="1" x14ac:dyDescent="0.25">
      <c r="B34" s="1194"/>
      <c r="C34" s="1189"/>
      <c r="D34" s="1189"/>
      <c r="E34" s="1189"/>
      <c r="F34" s="1190"/>
      <c r="G34" s="1200"/>
    </row>
    <row r="35" spans="2:7" s="750" customFormat="1" ht="15" customHeight="1" thickTop="1" x14ac:dyDescent="0.2">
      <c r="B35" s="980"/>
      <c r="C35" s="1187"/>
      <c r="D35" s="1187"/>
      <c r="E35" s="1187"/>
      <c r="F35" s="1187"/>
      <c r="G35" s="490"/>
    </row>
    <row r="36" spans="2:7" s="830" customFormat="1" ht="24.95" customHeight="1" x14ac:dyDescent="0.2">
      <c r="B36" s="1191" t="s">
        <v>185</v>
      </c>
      <c r="C36" s="1185"/>
      <c r="D36" s="1185"/>
      <c r="E36" s="1185"/>
      <c r="F36" s="1185"/>
      <c r="G36" s="1197" t="s">
        <v>643</v>
      </c>
    </row>
    <row r="37" spans="2:7" s="750" customFormat="1" ht="15" customHeight="1" x14ac:dyDescent="0.2">
      <c r="B37" s="980"/>
      <c r="C37" s="1187"/>
      <c r="D37" s="1187"/>
      <c r="E37" s="1187"/>
      <c r="F37" s="1187"/>
      <c r="G37" s="490"/>
    </row>
    <row r="38" spans="2:7" s="830" customFormat="1" ht="24.95" customHeight="1" x14ac:dyDescent="0.2">
      <c r="B38" s="1192" t="s">
        <v>577</v>
      </c>
      <c r="C38" s="1185">
        <v>2.75</v>
      </c>
      <c r="D38" s="1185">
        <v>2.5</v>
      </c>
      <c r="E38" s="1185">
        <v>2.5</v>
      </c>
      <c r="F38" s="1185">
        <v>3</v>
      </c>
      <c r="G38" s="1198" t="s">
        <v>833</v>
      </c>
    </row>
    <row r="39" spans="2:7" s="750" customFormat="1" ht="24.95" customHeight="1" x14ac:dyDescent="0.2">
      <c r="B39" s="1192" t="s">
        <v>578</v>
      </c>
      <c r="C39" s="1185">
        <v>2</v>
      </c>
      <c r="D39" s="1185">
        <v>1.75</v>
      </c>
      <c r="E39" s="1185">
        <v>2</v>
      </c>
      <c r="F39" s="1185">
        <v>2.5</v>
      </c>
      <c r="G39" s="1198" t="s">
        <v>579</v>
      </c>
    </row>
    <row r="40" spans="2:7" s="750" customFormat="1" ht="24.95" customHeight="1" thickBot="1" x14ac:dyDescent="0.25">
      <c r="B40" s="1192"/>
      <c r="C40" s="1185"/>
      <c r="D40" s="1185"/>
      <c r="E40" s="1185"/>
      <c r="F40" s="1185"/>
      <c r="G40" s="1198"/>
    </row>
    <row r="41" spans="2:7" s="750" customFormat="1" ht="15" customHeight="1" thickTop="1" x14ac:dyDescent="0.2">
      <c r="B41" s="1193"/>
      <c r="C41" s="1188"/>
      <c r="D41" s="1188"/>
      <c r="E41" s="1188"/>
      <c r="F41" s="1188"/>
      <c r="G41" s="1199"/>
    </row>
    <row r="42" spans="2:7" s="750" customFormat="1" ht="24.95" customHeight="1" x14ac:dyDescent="0.2">
      <c r="B42" s="1191" t="s">
        <v>1616</v>
      </c>
      <c r="C42" s="1185"/>
      <c r="D42" s="1185"/>
      <c r="E42" s="1185"/>
      <c r="F42" s="1185"/>
      <c r="G42" s="1197" t="s">
        <v>638</v>
      </c>
    </row>
    <row r="43" spans="2:7" s="750" customFormat="1" ht="15" customHeight="1" x14ac:dyDescent="0.2">
      <c r="B43" s="980"/>
      <c r="C43" s="1187"/>
      <c r="D43" s="1187"/>
      <c r="E43" s="1187"/>
      <c r="F43" s="1187"/>
      <c r="G43" s="490"/>
    </row>
    <row r="44" spans="2:7" s="750" customFormat="1" ht="24.95" customHeight="1" x14ac:dyDescent="0.2">
      <c r="B44" s="1192" t="s">
        <v>187</v>
      </c>
      <c r="C44" s="1185"/>
      <c r="D44" s="1185"/>
      <c r="E44" s="1185"/>
      <c r="F44" s="1185">
        <v>4</v>
      </c>
      <c r="G44" s="1198" t="s">
        <v>718</v>
      </c>
    </row>
    <row r="45" spans="2:7" s="750" customFormat="1" ht="24.95" customHeight="1" x14ac:dyDescent="0.2">
      <c r="B45" s="1192" t="s">
        <v>188</v>
      </c>
      <c r="C45" s="1185"/>
      <c r="D45" s="1185"/>
      <c r="E45" s="1185"/>
      <c r="F45" s="1185">
        <v>4</v>
      </c>
      <c r="G45" s="1198" t="s">
        <v>719</v>
      </c>
    </row>
    <row r="46" spans="2:7" s="830" customFormat="1" ht="24.95" customHeight="1" x14ac:dyDescent="0.2">
      <c r="B46" s="1192" t="s">
        <v>327</v>
      </c>
      <c r="C46" s="1185"/>
      <c r="D46" s="1185"/>
      <c r="E46" s="1185"/>
      <c r="F46" s="1185">
        <v>4.5</v>
      </c>
      <c r="G46" s="1198" t="s">
        <v>166</v>
      </c>
    </row>
    <row r="47" spans="2:7" s="830" customFormat="1" ht="24.95" customHeight="1" x14ac:dyDescent="0.2">
      <c r="B47" s="1195" t="s">
        <v>834</v>
      </c>
      <c r="C47" s="1185"/>
      <c r="D47" s="1185"/>
      <c r="E47" s="1185"/>
      <c r="F47" s="1185">
        <v>6</v>
      </c>
      <c r="G47" s="1198" t="s">
        <v>720</v>
      </c>
    </row>
    <row r="48" spans="2:7" s="750" customFormat="1" ht="24.95" customHeight="1" x14ac:dyDescent="0.2">
      <c r="B48" s="1192" t="s">
        <v>189</v>
      </c>
      <c r="C48" s="1185"/>
      <c r="D48" s="1185"/>
      <c r="E48" s="1185"/>
      <c r="F48" s="1185">
        <v>6</v>
      </c>
      <c r="G48" s="1198" t="s">
        <v>727</v>
      </c>
    </row>
    <row r="49" spans="2:7" s="830" customFormat="1" ht="24.95" customHeight="1" thickBot="1" x14ac:dyDescent="0.25">
      <c r="B49" s="1196"/>
      <c r="C49" s="1190"/>
      <c r="D49" s="1190"/>
      <c r="E49" s="1190"/>
      <c r="F49" s="1190"/>
      <c r="G49" s="1201"/>
    </row>
    <row r="50" spans="2:7" s="750" customFormat="1" ht="15" customHeight="1" thickTop="1" x14ac:dyDescent="0.2">
      <c r="B50" s="980"/>
      <c r="C50" s="1187"/>
      <c r="D50" s="1187"/>
      <c r="E50" s="1187"/>
      <c r="F50" s="1187"/>
      <c r="G50" s="490"/>
    </row>
    <row r="51" spans="2:7" s="750" customFormat="1" ht="24.95" customHeight="1" x14ac:dyDescent="0.2">
      <c r="B51" s="1191" t="s">
        <v>190</v>
      </c>
      <c r="C51" s="1185"/>
      <c r="D51" s="1185"/>
      <c r="E51" s="1185"/>
      <c r="F51" s="1186"/>
      <c r="G51" s="1197" t="s">
        <v>639</v>
      </c>
    </row>
    <row r="52" spans="2:7" s="750" customFormat="1" ht="15" customHeight="1" x14ac:dyDescent="0.2">
      <c r="B52" s="980"/>
      <c r="C52" s="1187"/>
      <c r="D52" s="1187"/>
      <c r="E52" s="1187"/>
      <c r="F52" s="1187"/>
      <c r="G52" s="490"/>
    </row>
    <row r="53" spans="2:7" s="750" customFormat="1" ht="24.95" customHeight="1" x14ac:dyDescent="0.2">
      <c r="B53" s="1192" t="s">
        <v>326</v>
      </c>
      <c r="C53" s="1185">
        <v>2.5</v>
      </c>
      <c r="D53" s="1185"/>
      <c r="E53" s="1185"/>
      <c r="F53" s="1185"/>
      <c r="G53" s="1198" t="s">
        <v>728</v>
      </c>
    </row>
    <row r="54" spans="2:7" s="830" customFormat="1" ht="24.95" customHeight="1" x14ac:dyDescent="0.2">
      <c r="B54" s="1192" t="s">
        <v>721</v>
      </c>
      <c r="C54" s="1185">
        <v>2.75</v>
      </c>
      <c r="D54" s="1185"/>
      <c r="E54" s="1185"/>
      <c r="F54" s="1185"/>
      <c r="G54" s="1198" t="s">
        <v>722</v>
      </c>
    </row>
    <row r="55" spans="2:7" s="830" customFormat="1" ht="24.95" customHeight="1" x14ac:dyDescent="0.2">
      <c r="B55" s="1192" t="s">
        <v>1738</v>
      </c>
      <c r="C55" s="1185">
        <v>3.25</v>
      </c>
      <c r="D55" s="1185"/>
      <c r="E55" s="1185"/>
      <c r="F55" s="1185"/>
      <c r="G55" s="1198" t="s">
        <v>328</v>
      </c>
    </row>
    <row r="56" spans="2:7" s="750" customFormat="1" ht="24.95" customHeight="1" x14ac:dyDescent="0.2">
      <c r="B56" s="1192" t="s">
        <v>1739</v>
      </c>
      <c r="C56" s="1185">
        <v>3.5</v>
      </c>
      <c r="D56" s="1185"/>
      <c r="E56" s="1185"/>
      <c r="F56" s="1185"/>
      <c r="G56" s="1198" t="s">
        <v>315</v>
      </c>
    </row>
    <row r="57" spans="2:7" s="750" customFormat="1" ht="24.95" customHeight="1" x14ac:dyDescent="0.2">
      <c r="B57" s="1192" t="s">
        <v>503</v>
      </c>
      <c r="C57" s="1186"/>
      <c r="D57" s="1185">
        <v>2.75</v>
      </c>
      <c r="E57" s="1185">
        <v>3</v>
      </c>
      <c r="F57" s="1185"/>
      <c r="G57" s="1198" t="s">
        <v>316</v>
      </c>
    </row>
    <row r="58" spans="2:7" s="830" customFormat="1" ht="24.95" customHeight="1" x14ac:dyDescent="0.2">
      <c r="B58" s="1192" t="s">
        <v>504</v>
      </c>
      <c r="C58" s="1185"/>
      <c r="D58" s="1185">
        <v>3.5</v>
      </c>
      <c r="E58" s="1185">
        <v>3.75</v>
      </c>
      <c r="F58" s="1185"/>
      <c r="G58" s="1198" t="s">
        <v>642</v>
      </c>
    </row>
    <row r="59" spans="2:7" s="763" customFormat="1" ht="24.95" customHeight="1" thickBot="1" x14ac:dyDescent="0.25">
      <c r="B59" s="809"/>
      <c r="C59" s="808"/>
      <c r="D59" s="808"/>
      <c r="E59" s="808"/>
      <c r="F59" s="808"/>
      <c r="G59" s="810"/>
    </row>
    <row r="60" spans="2:7" s="181" customFormat="1" ht="9" customHeight="1" thickTop="1" x14ac:dyDescent="0.5">
      <c r="B60" s="179"/>
      <c r="C60" s="234"/>
      <c r="D60" s="235"/>
      <c r="E60" s="235"/>
      <c r="F60" s="192"/>
      <c r="G60" s="175"/>
    </row>
    <row r="61" spans="2:7" s="333" customFormat="1" ht="18.75" customHeight="1" x14ac:dyDescent="0.5">
      <c r="B61" s="333" t="s">
        <v>1726</v>
      </c>
      <c r="G61" s="333" t="s">
        <v>1728</v>
      </c>
    </row>
    <row r="62" spans="2:7" s="333" customFormat="1" ht="22.5" x14ac:dyDescent="0.5">
      <c r="B62" s="522" t="s">
        <v>1675</v>
      </c>
      <c r="C62" s="523"/>
      <c r="D62" s="523"/>
      <c r="E62" s="523"/>
      <c r="F62" s="523"/>
      <c r="G62" s="415" t="s">
        <v>1459</v>
      </c>
    </row>
    <row r="63" spans="2:7" s="53" customFormat="1" x14ac:dyDescent="0.5">
      <c r="B63" s="182"/>
      <c r="C63" s="191"/>
      <c r="D63" s="191"/>
      <c r="E63" s="191"/>
      <c r="F63" s="191"/>
      <c r="G63" s="184"/>
    </row>
    <row r="64" spans="2:7" s="53" customFormat="1" x14ac:dyDescent="0.5">
      <c r="B64" s="182"/>
      <c r="C64" s="191"/>
      <c r="D64" s="191"/>
      <c r="E64" s="191"/>
      <c r="F64" s="191"/>
      <c r="G64" s="184"/>
    </row>
    <row r="65" spans="2:7" s="181" customFormat="1" ht="9.9499999999999993" customHeight="1" x14ac:dyDescent="0.5">
      <c r="B65" s="179"/>
      <c r="C65" s="192"/>
      <c r="D65" s="192"/>
      <c r="E65" s="192"/>
      <c r="F65" s="192"/>
      <c r="G65" s="175"/>
    </row>
    <row r="66" spans="2:7" s="53" customFormat="1" ht="9.9499999999999993" customHeight="1" x14ac:dyDescent="0.5">
      <c r="B66" s="185"/>
      <c r="C66" s="182"/>
      <c r="D66" s="182"/>
      <c r="E66" s="182"/>
      <c r="F66" s="182"/>
      <c r="G66" s="185"/>
    </row>
    <row r="67" spans="2:7" s="189" customFormat="1" ht="23.25" x14ac:dyDescent="0.5">
      <c r="B67" s="187"/>
      <c r="C67" s="195"/>
      <c r="D67" s="195"/>
      <c r="E67" s="195"/>
      <c r="F67" s="195"/>
      <c r="G67" s="188"/>
    </row>
    <row r="68" spans="2:7" s="181" customFormat="1" ht="9.9499999999999993" customHeight="1" x14ac:dyDescent="0.5">
      <c r="B68" s="179"/>
      <c r="C68" s="192"/>
      <c r="D68" s="192"/>
      <c r="E68" s="192"/>
      <c r="F68" s="192"/>
      <c r="G68" s="175"/>
    </row>
    <row r="69" spans="2:7" s="177" customFormat="1" x14ac:dyDescent="0.5">
      <c r="B69" s="175"/>
      <c r="C69" s="190"/>
      <c r="D69" s="190"/>
      <c r="E69" s="190"/>
      <c r="F69" s="190"/>
      <c r="G69" s="175"/>
    </row>
    <row r="70" spans="2:7" s="53" customFormat="1" x14ac:dyDescent="0.5">
      <c r="B70" s="182"/>
      <c r="C70" s="191"/>
      <c r="D70" s="191"/>
      <c r="E70" s="191"/>
      <c r="F70" s="191"/>
      <c r="G70" s="184"/>
    </row>
    <row r="71" spans="2:7" s="53" customFormat="1" x14ac:dyDescent="0.5">
      <c r="B71" s="182"/>
      <c r="C71" s="191"/>
      <c r="D71" s="191"/>
      <c r="E71" s="191"/>
      <c r="F71" s="191"/>
      <c r="G71" s="184"/>
    </row>
    <row r="72" spans="2:7" s="181" customFormat="1" ht="9.9499999999999993" customHeight="1" x14ac:dyDescent="0.5">
      <c r="B72" s="179"/>
      <c r="C72" s="192"/>
      <c r="D72" s="192"/>
      <c r="E72" s="192"/>
      <c r="F72" s="192"/>
      <c r="G72" s="175"/>
    </row>
    <row r="73" spans="2:7" s="177" customFormat="1" x14ac:dyDescent="0.5">
      <c r="B73" s="175"/>
      <c r="C73" s="190"/>
      <c r="D73" s="190"/>
      <c r="E73" s="190"/>
      <c r="F73" s="190"/>
      <c r="G73" s="175"/>
    </row>
    <row r="74" spans="2:7" s="53" customFormat="1" x14ac:dyDescent="0.5">
      <c r="B74" s="182"/>
      <c r="C74" s="191"/>
      <c r="D74" s="191"/>
      <c r="E74" s="191"/>
      <c r="F74" s="191"/>
      <c r="G74" s="184"/>
    </row>
    <row r="75" spans="2:7" s="53" customFormat="1" x14ac:dyDescent="0.5">
      <c r="B75" s="182"/>
      <c r="C75" s="191"/>
      <c r="D75" s="191"/>
      <c r="E75" s="191"/>
      <c r="F75" s="191"/>
      <c r="G75" s="184"/>
    </row>
    <row r="76" spans="2:7" s="53" customFormat="1" x14ac:dyDescent="0.5">
      <c r="B76" s="182"/>
      <c r="C76" s="191"/>
      <c r="D76" s="191"/>
      <c r="E76" s="191"/>
      <c r="F76" s="191"/>
      <c r="G76" s="184"/>
    </row>
    <row r="77" spans="2:7" s="53" customFormat="1" x14ac:dyDescent="0.5">
      <c r="B77" s="182"/>
      <c r="C77" s="191"/>
      <c r="D77" s="191"/>
      <c r="E77" s="191"/>
      <c r="F77" s="191"/>
      <c r="G77" s="184"/>
    </row>
    <row r="78" spans="2:7" s="53" customFormat="1" x14ac:dyDescent="0.5">
      <c r="B78" s="193"/>
      <c r="C78" s="191"/>
      <c r="D78" s="191"/>
      <c r="E78" s="191"/>
      <c r="F78" s="191"/>
      <c r="G78" s="184"/>
    </row>
    <row r="79" spans="2:7" s="177" customFormat="1" x14ac:dyDescent="0.5">
      <c r="B79" s="175"/>
      <c r="C79" s="190"/>
      <c r="D79" s="190"/>
      <c r="E79" s="190"/>
      <c r="F79" s="190"/>
      <c r="G79" s="175"/>
    </row>
    <row r="80" spans="2:7" s="53" customFormat="1" x14ac:dyDescent="0.5">
      <c r="B80" s="175"/>
      <c r="C80" s="194"/>
      <c r="D80" s="194"/>
      <c r="E80" s="194"/>
      <c r="F80" s="194"/>
      <c r="G80" s="175"/>
    </row>
    <row r="81" spans="2:7" s="177" customFormat="1" x14ac:dyDescent="0.5">
      <c r="B81" s="175"/>
      <c r="C81" s="190"/>
      <c r="D81" s="190"/>
      <c r="E81" s="190"/>
      <c r="F81" s="190"/>
      <c r="G81" s="175"/>
    </row>
    <row r="82" spans="2:7" s="53" customFormat="1" x14ac:dyDescent="0.5">
      <c r="B82" s="182"/>
      <c r="C82" s="191"/>
      <c r="D82" s="191"/>
      <c r="E82" s="191"/>
      <c r="F82" s="191"/>
      <c r="G82" s="184"/>
    </row>
    <row r="83" spans="2:7" s="53" customFormat="1" x14ac:dyDescent="0.5">
      <c r="B83" s="182"/>
      <c r="C83" s="191"/>
      <c r="D83" s="191"/>
      <c r="E83" s="191"/>
      <c r="F83" s="191"/>
      <c r="G83" s="184"/>
    </row>
    <row r="84" spans="2:7" s="181" customFormat="1" ht="9.9499999999999993" customHeight="1" x14ac:dyDescent="0.5">
      <c r="B84" s="179"/>
      <c r="C84" s="192"/>
      <c r="D84" s="192"/>
      <c r="E84" s="192"/>
      <c r="F84" s="192"/>
      <c r="G84" s="175"/>
    </row>
    <row r="85" spans="2:7" s="177" customFormat="1" x14ac:dyDescent="0.5">
      <c r="B85" s="175"/>
      <c r="C85" s="190"/>
      <c r="D85" s="190"/>
      <c r="E85" s="190"/>
      <c r="F85" s="190"/>
      <c r="G85" s="175"/>
    </row>
    <row r="86" spans="2:7" s="53" customFormat="1" x14ac:dyDescent="0.5">
      <c r="B86" s="182"/>
      <c r="C86" s="191"/>
      <c r="D86" s="191"/>
      <c r="E86" s="191"/>
      <c r="F86" s="191"/>
      <c r="G86" s="184"/>
    </row>
    <row r="87" spans="2:7" s="53" customFormat="1" x14ac:dyDescent="0.5">
      <c r="B87" s="182"/>
      <c r="C87" s="191"/>
      <c r="D87" s="191"/>
      <c r="E87" s="191"/>
      <c r="F87" s="191"/>
      <c r="G87" s="184"/>
    </row>
    <row r="88" spans="2:7" s="53" customFormat="1" x14ac:dyDescent="0.5">
      <c r="B88" s="182"/>
      <c r="C88" s="191"/>
      <c r="D88" s="191"/>
      <c r="E88" s="191"/>
      <c r="F88" s="191"/>
      <c r="G88" s="184"/>
    </row>
    <row r="89" spans="2:7" s="53" customFormat="1" ht="9.9499999999999993" customHeight="1" x14ac:dyDescent="0.5">
      <c r="B89" s="175"/>
      <c r="C89" s="196"/>
      <c r="D89" s="196"/>
      <c r="E89" s="196"/>
      <c r="F89" s="196"/>
      <c r="G89" s="175"/>
    </row>
    <row r="90" spans="2:7" x14ac:dyDescent="0.5">
      <c r="B90" s="197"/>
      <c r="C90" s="198"/>
      <c r="D90" s="198"/>
      <c r="E90" s="198"/>
      <c r="F90" s="198"/>
      <c r="G90" s="197"/>
    </row>
    <row r="91" spans="2:7" x14ac:dyDescent="0.5">
      <c r="B91" s="197"/>
      <c r="C91" s="198"/>
      <c r="D91" s="198"/>
      <c r="E91" s="198"/>
      <c r="F91" s="198"/>
      <c r="G91" s="197"/>
    </row>
    <row r="92" spans="2:7" x14ac:dyDescent="0.5">
      <c r="B92" s="197"/>
      <c r="C92" s="199"/>
      <c r="D92" s="199"/>
      <c r="E92" s="199"/>
      <c r="F92" s="199"/>
      <c r="G92" s="199"/>
    </row>
    <row r="93" spans="2:7" x14ac:dyDescent="0.5">
      <c r="B93" s="197"/>
      <c r="C93" s="199"/>
      <c r="D93" s="199"/>
      <c r="E93" s="199"/>
      <c r="F93" s="199"/>
      <c r="G93" s="199"/>
    </row>
    <row r="94" spans="2:7" x14ac:dyDescent="0.5">
      <c r="B94" s="197"/>
      <c r="C94" s="199"/>
      <c r="D94" s="199"/>
      <c r="E94" s="199"/>
      <c r="F94" s="199"/>
      <c r="G94" s="199"/>
    </row>
    <row r="95" spans="2:7" x14ac:dyDescent="0.5">
      <c r="B95" s="197"/>
      <c r="C95" s="197"/>
      <c r="D95" s="197"/>
      <c r="E95" s="197"/>
      <c r="F95" s="197"/>
      <c r="G95" s="197"/>
    </row>
    <row r="96" spans="2:7" x14ac:dyDescent="0.5">
      <c r="B96" s="197"/>
      <c r="C96" s="198"/>
      <c r="D96" s="198"/>
      <c r="E96" s="198"/>
      <c r="F96" s="198"/>
      <c r="G96" s="197"/>
    </row>
    <row r="97" spans="2:7" x14ac:dyDescent="0.5">
      <c r="B97" s="197"/>
      <c r="C97" s="198"/>
      <c r="D97" s="198"/>
      <c r="E97" s="198"/>
      <c r="F97" s="198"/>
      <c r="G97" s="197"/>
    </row>
    <row r="98" spans="2:7" x14ac:dyDescent="0.5">
      <c r="B98" s="197"/>
      <c r="C98" s="198"/>
      <c r="D98" s="198"/>
      <c r="E98" s="198"/>
      <c r="F98" s="198"/>
      <c r="G98" s="197"/>
    </row>
    <row r="99" spans="2:7" x14ac:dyDescent="0.5">
      <c r="B99" s="197"/>
      <c r="C99" s="198"/>
      <c r="D99" s="198"/>
      <c r="E99" s="198"/>
      <c r="F99" s="198"/>
      <c r="G99" s="197"/>
    </row>
    <row r="100" spans="2:7" x14ac:dyDescent="0.5">
      <c r="B100" s="197"/>
      <c r="C100" s="198"/>
      <c r="D100" s="198"/>
      <c r="E100" s="198"/>
      <c r="F100" s="198"/>
      <c r="G100" s="197"/>
    </row>
    <row r="101" spans="2:7" x14ac:dyDescent="0.5">
      <c r="B101" s="197"/>
      <c r="C101" s="198"/>
      <c r="D101" s="198"/>
      <c r="E101" s="198"/>
      <c r="F101" s="198"/>
      <c r="G101" s="197"/>
    </row>
    <row r="102" spans="2:7" x14ac:dyDescent="0.5">
      <c r="B102" s="197"/>
      <c r="C102" s="198"/>
      <c r="D102" s="198"/>
      <c r="E102" s="198"/>
      <c r="F102" s="198"/>
      <c r="G102" s="197"/>
    </row>
    <row r="103" spans="2:7" x14ac:dyDescent="0.5">
      <c r="B103" s="197"/>
      <c r="C103" s="198"/>
      <c r="D103" s="198"/>
      <c r="E103" s="198"/>
      <c r="F103" s="198"/>
      <c r="G103" s="197"/>
    </row>
    <row r="104" spans="2:7" x14ac:dyDescent="0.5">
      <c r="B104" s="197"/>
      <c r="C104" s="198"/>
      <c r="D104" s="198"/>
      <c r="E104" s="198"/>
      <c r="F104" s="198"/>
      <c r="G104" s="197"/>
    </row>
    <row r="105" spans="2:7" x14ac:dyDescent="0.5">
      <c r="B105" s="197"/>
      <c r="C105" s="198"/>
      <c r="D105" s="198"/>
      <c r="E105" s="198"/>
      <c r="F105" s="198"/>
      <c r="G105" s="197"/>
    </row>
    <row r="106" spans="2:7" x14ac:dyDescent="0.5">
      <c r="B106" s="197"/>
      <c r="C106" s="198"/>
      <c r="D106" s="198"/>
      <c r="E106" s="198"/>
      <c r="F106" s="198"/>
      <c r="G106" s="197"/>
    </row>
    <row r="107" spans="2:7" x14ac:dyDescent="0.5">
      <c r="B107" s="197"/>
      <c r="C107" s="198"/>
      <c r="D107" s="198"/>
      <c r="E107" s="198"/>
      <c r="F107" s="198"/>
      <c r="G107" s="197"/>
    </row>
    <row r="108" spans="2:7" x14ac:dyDescent="0.5">
      <c r="B108" s="197"/>
      <c r="C108" s="198"/>
      <c r="D108" s="198"/>
      <c r="E108" s="198"/>
      <c r="F108" s="198"/>
      <c r="G108" s="197"/>
    </row>
    <row r="109" spans="2:7" x14ac:dyDescent="0.5">
      <c r="B109" s="197"/>
      <c r="C109" s="198"/>
      <c r="D109" s="198"/>
      <c r="E109" s="198"/>
      <c r="F109" s="198"/>
      <c r="G109" s="197"/>
    </row>
    <row r="110" spans="2:7" x14ac:dyDescent="0.5">
      <c r="B110" s="197"/>
      <c r="C110" s="198"/>
      <c r="D110" s="198"/>
      <c r="E110" s="198"/>
      <c r="F110" s="198"/>
      <c r="G110" s="197"/>
    </row>
    <row r="111" spans="2:7" x14ac:dyDescent="0.5">
      <c r="B111" s="197"/>
      <c r="C111" s="198"/>
      <c r="D111" s="198"/>
      <c r="E111" s="198"/>
      <c r="F111" s="198"/>
      <c r="G111" s="197"/>
    </row>
    <row r="112" spans="2:7" x14ac:dyDescent="0.5">
      <c r="B112" s="197"/>
      <c r="C112" s="198"/>
      <c r="D112" s="198"/>
      <c r="E112" s="198"/>
      <c r="F112" s="198"/>
      <c r="G112" s="197"/>
    </row>
    <row r="113" spans="2:7" x14ac:dyDescent="0.5">
      <c r="B113" s="197"/>
      <c r="C113" s="198"/>
      <c r="D113" s="198"/>
      <c r="E113" s="198"/>
      <c r="F113" s="198"/>
      <c r="G113" s="197"/>
    </row>
    <row r="114" spans="2:7" x14ac:dyDescent="0.5">
      <c r="B114" s="197"/>
      <c r="C114" s="198"/>
      <c r="D114" s="198"/>
      <c r="E114" s="198"/>
      <c r="F114" s="198"/>
      <c r="G114" s="197"/>
    </row>
    <row r="115" spans="2:7" x14ac:dyDescent="0.5">
      <c r="B115" s="197"/>
      <c r="C115" s="198"/>
      <c r="D115" s="198"/>
      <c r="E115" s="198"/>
      <c r="F115" s="198"/>
      <c r="G115" s="197"/>
    </row>
    <row r="116" spans="2:7" x14ac:dyDescent="0.5">
      <c r="B116" s="197"/>
      <c r="C116" s="198"/>
      <c r="D116" s="198"/>
      <c r="E116" s="198"/>
      <c r="F116" s="198"/>
      <c r="G116" s="197"/>
    </row>
    <row r="117" spans="2:7" x14ac:dyDescent="0.5">
      <c r="B117" s="197"/>
      <c r="C117" s="198"/>
      <c r="D117" s="198"/>
      <c r="E117" s="198"/>
      <c r="F117" s="198"/>
      <c r="G117" s="197"/>
    </row>
    <row r="118" spans="2:7" x14ac:dyDescent="0.5">
      <c r="B118" s="197"/>
      <c r="C118" s="198"/>
      <c r="D118" s="198"/>
      <c r="E118" s="198"/>
      <c r="F118" s="198"/>
      <c r="G118" s="197"/>
    </row>
    <row r="119" spans="2:7" x14ac:dyDescent="0.5">
      <c r="B119" s="197"/>
      <c r="C119" s="198"/>
      <c r="D119" s="198"/>
      <c r="E119" s="198"/>
      <c r="F119" s="198"/>
      <c r="G119" s="197"/>
    </row>
    <row r="120" spans="2:7" x14ac:dyDescent="0.5">
      <c r="B120" s="197"/>
      <c r="C120" s="198"/>
      <c r="D120" s="198"/>
      <c r="E120" s="198"/>
      <c r="F120" s="198"/>
      <c r="G120" s="197"/>
    </row>
    <row r="121" spans="2:7" x14ac:dyDescent="0.5">
      <c r="B121" s="197"/>
      <c r="C121" s="198"/>
      <c r="D121" s="198"/>
      <c r="E121" s="198"/>
      <c r="F121" s="198"/>
      <c r="G121" s="197"/>
    </row>
    <row r="122" spans="2:7" x14ac:dyDescent="0.5">
      <c r="B122" s="197"/>
      <c r="C122" s="198"/>
      <c r="D122" s="198"/>
      <c r="E122" s="198"/>
      <c r="F122" s="198"/>
      <c r="G122" s="197"/>
    </row>
    <row r="123" spans="2:7" x14ac:dyDescent="0.5">
      <c r="B123" s="197"/>
      <c r="C123" s="198"/>
      <c r="D123" s="198"/>
      <c r="E123" s="198"/>
      <c r="F123" s="198"/>
      <c r="G123" s="197"/>
    </row>
    <row r="124" spans="2:7" x14ac:dyDescent="0.5">
      <c r="B124" s="197"/>
      <c r="C124" s="198"/>
      <c r="D124" s="198"/>
      <c r="E124" s="198"/>
      <c r="F124" s="198"/>
      <c r="G124" s="197"/>
    </row>
    <row r="125" spans="2:7" x14ac:dyDescent="0.5">
      <c r="B125" s="197"/>
      <c r="C125" s="198"/>
      <c r="D125" s="198"/>
      <c r="E125" s="198"/>
      <c r="F125" s="198"/>
      <c r="G125" s="197"/>
    </row>
    <row r="126" spans="2:7" x14ac:dyDescent="0.5">
      <c r="B126" s="197"/>
      <c r="C126" s="198"/>
      <c r="D126" s="198"/>
      <c r="E126" s="198"/>
      <c r="F126" s="198"/>
      <c r="G126" s="197"/>
    </row>
    <row r="127" spans="2:7" x14ac:dyDescent="0.5">
      <c r="B127" s="197"/>
      <c r="C127" s="198"/>
      <c r="D127" s="198"/>
      <c r="E127" s="198"/>
      <c r="F127" s="198"/>
      <c r="G127" s="197"/>
    </row>
    <row r="128" spans="2:7" x14ac:dyDescent="0.5">
      <c r="B128" s="197"/>
      <c r="C128" s="198"/>
      <c r="D128" s="198"/>
      <c r="E128" s="198"/>
      <c r="F128" s="198"/>
      <c r="G128" s="197"/>
    </row>
    <row r="129" spans="2:7" x14ac:dyDescent="0.5">
      <c r="B129" s="197"/>
      <c r="C129" s="198"/>
      <c r="D129" s="198"/>
      <c r="E129" s="198"/>
      <c r="F129" s="198"/>
      <c r="G129" s="197"/>
    </row>
    <row r="130" spans="2:7" x14ac:dyDescent="0.5">
      <c r="B130" s="197"/>
      <c r="C130" s="198"/>
      <c r="D130" s="198"/>
      <c r="E130" s="198"/>
      <c r="F130" s="198"/>
      <c r="G130" s="197"/>
    </row>
    <row r="131" spans="2:7" x14ac:dyDescent="0.5">
      <c r="B131" s="197"/>
      <c r="C131" s="198"/>
      <c r="D131" s="198"/>
      <c r="E131" s="198"/>
      <c r="F131" s="198"/>
      <c r="G131" s="197"/>
    </row>
    <row r="132" spans="2:7" x14ac:dyDescent="0.5">
      <c r="B132" s="197"/>
      <c r="C132" s="198"/>
      <c r="D132" s="198"/>
      <c r="E132" s="198"/>
      <c r="F132" s="198"/>
      <c r="G132" s="197"/>
    </row>
    <row r="133" spans="2:7" x14ac:dyDescent="0.5">
      <c r="B133" s="197"/>
      <c r="C133" s="198"/>
      <c r="D133" s="198"/>
      <c r="E133" s="198"/>
      <c r="F133" s="198"/>
      <c r="G133" s="197"/>
    </row>
    <row r="134" spans="2:7" x14ac:dyDescent="0.5">
      <c r="B134" s="197"/>
      <c r="C134" s="198"/>
      <c r="D134" s="198"/>
      <c r="E134" s="198"/>
      <c r="F134" s="198"/>
      <c r="G134" s="197"/>
    </row>
    <row r="135" spans="2:7" x14ac:dyDescent="0.5">
      <c r="B135" s="197"/>
      <c r="C135" s="198"/>
      <c r="D135" s="198"/>
      <c r="E135" s="198"/>
      <c r="F135" s="198"/>
      <c r="G135" s="197"/>
    </row>
    <row r="136" spans="2:7" x14ac:dyDescent="0.5">
      <c r="B136" s="197"/>
      <c r="C136" s="198"/>
      <c r="D136" s="198"/>
      <c r="E136" s="198"/>
      <c r="F136" s="198"/>
      <c r="G136" s="197"/>
    </row>
    <row r="137" spans="2:7" x14ac:dyDescent="0.5">
      <c r="B137" s="197"/>
      <c r="C137" s="198"/>
      <c r="D137" s="198"/>
      <c r="E137" s="198"/>
      <c r="F137" s="198"/>
      <c r="G137" s="197"/>
    </row>
    <row r="138" spans="2:7" x14ac:dyDescent="0.5">
      <c r="B138" s="197"/>
      <c r="C138" s="198"/>
      <c r="D138" s="198"/>
      <c r="E138" s="198"/>
      <c r="F138" s="198"/>
      <c r="G138" s="197"/>
    </row>
    <row r="139" spans="2:7" x14ac:dyDescent="0.5">
      <c r="B139" s="197"/>
      <c r="C139" s="198"/>
      <c r="D139" s="198"/>
      <c r="E139" s="198"/>
      <c r="F139" s="198"/>
      <c r="G139" s="197"/>
    </row>
    <row r="140" spans="2:7" x14ac:dyDescent="0.5">
      <c r="B140" s="197"/>
      <c r="C140" s="198"/>
      <c r="D140" s="198"/>
      <c r="E140" s="198"/>
      <c r="F140" s="198"/>
      <c r="G140" s="197"/>
    </row>
    <row r="141" spans="2:7" x14ac:dyDescent="0.5">
      <c r="B141" s="197"/>
      <c r="C141" s="198"/>
      <c r="D141" s="198"/>
      <c r="E141" s="198"/>
      <c r="F141" s="198"/>
      <c r="G141" s="197"/>
    </row>
    <row r="142" spans="2:7" x14ac:dyDescent="0.5">
      <c r="B142" s="197"/>
      <c r="C142" s="198"/>
      <c r="D142" s="198"/>
      <c r="E142" s="198"/>
      <c r="F142" s="198"/>
      <c r="G142" s="197"/>
    </row>
    <row r="143" spans="2:7" x14ac:dyDescent="0.5">
      <c r="B143" s="197"/>
      <c r="C143" s="198"/>
      <c r="D143" s="198"/>
      <c r="E143" s="198"/>
      <c r="F143" s="198"/>
      <c r="G143" s="197"/>
    </row>
    <row r="144" spans="2:7" x14ac:dyDescent="0.5">
      <c r="B144" s="197"/>
      <c r="C144" s="198"/>
      <c r="D144" s="198"/>
      <c r="E144" s="198"/>
      <c r="F144" s="198"/>
      <c r="G144" s="197"/>
    </row>
    <row r="145" spans="2:7" x14ac:dyDescent="0.5">
      <c r="B145" s="197"/>
      <c r="C145" s="198"/>
      <c r="D145" s="198"/>
      <c r="E145" s="198"/>
      <c r="F145" s="198"/>
      <c r="G145" s="197"/>
    </row>
    <row r="146" spans="2:7" x14ac:dyDescent="0.5">
      <c r="B146" s="197"/>
      <c r="C146" s="198"/>
      <c r="D146" s="198"/>
      <c r="E146" s="198"/>
      <c r="F146" s="198"/>
      <c r="G146" s="197"/>
    </row>
    <row r="147" spans="2:7" x14ac:dyDescent="0.5">
      <c r="B147" s="197"/>
      <c r="C147" s="198"/>
      <c r="D147" s="198"/>
      <c r="E147" s="198"/>
      <c r="F147" s="198"/>
      <c r="G147" s="197"/>
    </row>
    <row r="148" spans="2:7" x14ac:dyDescent="0.5">
      <c r="B148" s="197"/>
      <c r="C148" s="198"/>
      <c r="D148" s="198"/>
      <c r="E148" s="198"/>
      <c r="F148" s="198"/>
      <c r="G148" s="197"/>
    </row>
    <row r="149" spans="2:7" x14ac:dyDescent="0.5">
      <c r="B149" s="197"/>
      <c r="C149" s="198"/>
      <c r="D149" s="198"/>
      <c r="E149" s="198"/>
      <c r="F149" s="198"/>
      <c r="G149" s="197"/>
    </row>
    <row r="150" spans="2:7" x14ac:dyDescent="0.5">
      <c r="B150" s="197"/>
      <c r="C150" s="198"/>
      <c r="D150" s="198"/>
      <c r="E150" s="198"/>
      <c r="F150" s="198"/>
      <c r="G150" s="197"/>
    </row>
    <row r="151" spans="2:7" x14ac:dyDescent="0.5">
      <c r="B151" s="197"/>
      <c r="C151" s="198"/>
      <c r="D151" s="198"/>
      <c r="E151" s="198"/>
      <c r="F151" s="198"/>
      <c r="G151" s="197"/>
    </row>
    <row r="152" spans="2:7" x14ac:dyDescent="0.5">
      <c r="B152" s="197"/>
      <c r="C152" s="198"/>
      <c r="D152" s="198"/>
      <c r="E152" s="198"/>
      <c r="F152" s="198"/>
      <c r="G152" s="197"/>
    </row>
    <row r="153" spans="2:7" x14ac:dyDescent="0.5">
      <c r="B153" s="197"/>
      <c r="C153" s="198"/>
      <c r="D153" s="198"/>
      <c r="E153" s="198"/>
      <c r="F153" s="198"/>
      <c r="G153" s="197"/>
    </row>
    <row r="154" spans="2:7" x14ac:dyDescent="0.5">
      <c r="B154" s="197"/>
      <c r="C154" s="198"/>
      <c r="D154" s="198"/>
      <c r="E154" s="198"/>
      <c r="F154" s="198"/>
      <c r="G154" s="197"/>
    </row>
    <row r="155" spans="2:7" x14ac:dyDescent="0.5">
      <c r="B155" s="197"/>
      <c r="C155" s="198"/>
      <c r="D155" s="198"/>
      <c r="E155" s="198"/>
      <c r="F155" s="198"/>
      <c r="G155" s="197"/>
    </row>
    <row r="156" spans="2:7" x14ac:dyDescent="0.5">
      <c r="B156" s="197"/>
      <c r="C156" s="198"/>
      <c r="D156" s="198"/>
      <c r="E156" s="198"/>
      <c r="F156" s="198"/>
      <c r="G156" s="197"/>
    </row>
    <row r="157" spans="2:7" x14ac:dyDescent="0.5">
      <c r="B157" s="197"/>
      <c r="C157" s="198"/>
      <c r="D157" s="198"/>
      <c r="E157" s="198"/>
      <c r="F157" s="198"/>
      <c r="G157" s="197"/>
    </row>
    <row r="158" spans="2:7" x14ac:dyDescent="0.5">
      <c r="B158" s="197"/>
      <c r="C158" s="198"/>
      <c r="D158" s="198"/>
      <c r="E158" s="198"/>
      <c r="F158" s="198"/>
      <c r="G158" s="197"/>
    </row>
    <row r="159" spans="2:7" x14ac:dyDescent="0.5">
      <c r="B159" s="197"/>
      <c r="C159" s="198"/>
      <c r="D159" s="198"/>
      <c r="E159" s="198"/>
      <c r="F159" s="198"/>
      <c r="G159" s="197"/>
    </row>
    <row r="160" spans="2:7" x14ac:dyDescent="0.5">
      <c r="B160" s="197"/>
      <c r="C160" s="198"/>
      <c r="D160" s="198"/>
      <c r="E160" s="198"/>
      <c r="F160" s="198"/>
      <c r="G160" s="197"/>
    </row>
    <row r="161" spans="2:7" x14ac:dyDescent="0.5">
      <c r="B161" s="197"/>
      <c r="C161" s="198"/>
      <c r="D161" s="198"/>
      <c r="E161" s="198"/>
      <c r="F161" s="198"/>
      <c r="G161" s="197"/>
    </row>
    <row r="162" spans="2:7" x14ac:dyDescent="0.5">
      <c r="B162" s="197"/>
      <c r="C162" s="198"/>
      <c r="D162" s="198"/>
      <c r="E162" s="198"/>
      <c r="F162" s="198"/>
      <c r="G162" s="197"/>
    </row>
    <row r="163" spans="2:7" x14ac:dyDescent="0.5">
      <c r="B163" s="197"/>
      <c r="C163" s="198"/>
      <c r="D163" s="198"/>
      <c r="E163" s="198"/>
      <c r="F163" s="198"/>
      <c r="G163" s="197"/>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5.5703125" style="48" customWidth="1"/>
    <col min="5" max="5" width="21.85546875" style="48" customWidth="1"/>
    <col min="6" max="8" width="23.5703125" style="48" customWidth="1"/>
    <col min="9" max="9" width="22.7109375" style="48" customWidth="1"/>
    <col min="10" max="10" width="24.4257812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73" t="s">
        <v>1804</v>
      </c>
      <c r="C3" s="1773"/>
      <c r="D3" s="1773"/>
      <c r="E3" s="1773"/>
      <c r="F3" s="1773"/>
      <c r="G3" s="1773"/>
      <c r="H3" s="1773"/>
      <c r="I3" s="1773"/>
      <c r="J3" s="1773"/>
      <c r="K3" s="1773"/>
      <c r="L3" s="1773"/>
      <c r="M3" s="109"/>
      <c r="N3" s="109"/>
      <c r="O3" s="109"/>
      <c r="P3" s="109"/>
      <c r="Q3" s="109"/>
      <c r="R3" s="109"/>
      <c r="S3" s="109"/>
    </row>
    <row r="4" spans="2:34" ht="13.5" customHeight="1" x14ac:dyDescent="0.85">
      <c r="B4" s="468"/>
      <c r="C4" s="468"/>
      <c r="D4" s="524"/>
      <c r="E4" s="524"/>
      <c r="F4" s="524"/>
      <c r="G4" s="524"/>
      <c r="H4" s="524"/>
      <c r="I4" s="524"/>
      <c r="J4" s="524"/>
      <c r="K4" s="524"/>
      <c r="L4" s="524"/>
      <c r="M4" s="147"/>
      <c r="N4" s="147"/>
      <c r="O4" s="147"/>
      <c r="P4" s="147"/>
      <c r="Q4" s="147"/>
      <c r="R4" s="147"/>
      <c r="S4" s="147"/>
    </row>
    <row r="5" spans="2:34" ht="36.75" x14ac:dyDescent="0.85">
      <c r="B5" s="1773" t="s">
        <v>1805</v>
      </c>
      <c r="C5" s="1773"/>
      <c r="D5" s="1773"/>
      <c r="E5" s="1773"/>
      <c r="F5" s="1773"/>
      <c r="G5" s="1773"/>
      <c r="H5" s="1773"/>
      <c r="I5" s="1773"/>
      <c r="J5" s="1773"/>
      <c r="K5" s="1773"/>
      <c r="L5" s="1773"/>
      <c r="M5" s="227"/>
      <c r="N5" s="227"/>
      <c r="O5" s="227"/>
      <c r="P5" s="227"/>
      <c r="Q5" s="227"/>
      <c r="R5" s="227"/>
      <c r="S5" s="227"/>
    </row>
    <row r="6" spans="2:34" ht="9.75" customHeight="1" x14ac:dyDescent="0.35"/>
    <row r="7" spans="2:34" s="416" customFormat="1" ht="22.5" x14ac:dyDescent="0.5">
      <c r="B7" s="1868" t="s">
        <v>1742</v>
      </c>
      <c r="C7" s="1868"/>
      <c r="L7" s="228" t="s">
        <v>1741</v>
      </c>
    </row>
    <row r="8" spans="2:34" ht="15.75" thickBot="1" x14ac:dyDescent="0.4"/>
    <row r="9" spans="2:34" s="257" customFormat="1" ht="31.5" customHeight="1" thickTop="1" x14ac:dyDescent="0.7">
      <c r="B9" s="1842" t="s">
        <v>886</v>
      </c>
      <c r="C9" s="1843"/>
      <c r="D9" s="1743" t="s">
        <v>1072</v>
      </c>
      <c r="E9" s="539" t="s">
        <v>1097</v>
      </c>
      <c r="F9" s="1745" t="s">
        <v>979</v>
      </c>
      <c r="G9" s="1841"/>
      <c r="H9" s="1841"/>
      <c r="I9" s="1841"/>
      <c r="J9" s="1841"/>
      <c r="K9" s="1746" t="s">
        <v>1966</v>
      </c>
      <c r="L9" s="1747" t="s">
        <v>1077</v>
      </c>
    </row>
    <row r="10" spans="2:34" s="257" customFormat="1" ht="30.75" customHeight="1" x14ac:dyDescent="0.7">
      <c r="B10" s="1866" t="s">
        <v>885</v>
      </c>
      <c r="C10" s="1839"/>
      <c r="D10" s="1837" t="s">
        <v>788</v>
      </c>
      <c r="E10" s="1839" t="s">
        <v>826</v>
      </c>
      <c r="F10" s="1683" t="s">
        <v>1073</v>
      </c>
      <c r="G10" s="1683" t="s">
        <v>1078</v>
      </c>
      <c r="H10" s="540" t="s">
        <v>1074</v>
      </c>
      <c r="I10" s="540" t="s">
        <v>1967</v>
      </c>
      <c r="J10" s="1683" t="s">
        <v>1075</v>
      </c>
      <c r="K10" s="540" t="s">
        <v>1076</v>
      </c>
      <c r="L10" s="1863" t="s">
        <v>1084</v>
      </c>
    </row>
    <row r="11" spans="2:34" s="257" customFormat="1" ht="30.75" x14ac:dyDescent="0.7">
      <c r="B11" s="1867"/>
      <c r="C11" s="1840"/>
      <c r="D11" s="1838"/>
      <c r="E11" s="1840"/>
      <c r="F11" s="1684" t="s">
        <v>1079</v>
      </c>
      <c r="G11" s="1684" t="s">
        <v>1080</v>
      </c>
      <c r="H11" s="1684" t="s">
        <v>1081</v>
      </c>
      <c r="I11" s="1684" t="s">
        <v>1968</v>
      </c>
      <c r="J11" s="1684" t="s">
        <v>1082</v>
      </c>
      <c r="K11" s="1684" t="s">
        <v>1083</v>
      </c>
      <c r="L11" s="1864"/>
    </row>
    <row r="12" spans="2:34" s="364" customFormat="1" ht="27.75" customHeight="1" x14ac:dyDescent="0.2">
      <c r="B12" s="1844">
        <v>2013</v>
      </c>
      <c r="C12" s="1845"/>
      <c r="D12" s="1741">
        <v>0.10858513713199534</v>
      </c>
      <c r="E12" s="1629">
        <v>8.9999999999999982</v>
      </c>
      <c r="F12" s="1629">
        <v>7.0038576064059068</v>
      </c>
      <c r="G12" s="1629">
        <v>7.1254859690035683</v>
      </c>
      <c r="H12" s="1629">
        <v>8.0384798826171728</v>
      </c>
      <c r="I12" s="1629">
        <v>8.9449917524265796</v>
      </c>
      <c r="J12" s="1629">
        <v>9.9253768285666837</v>
      </c>
      <c r="K12" s="1629">
        <v>10.236946482726434</v>
      </c>
      <c r="L12" s="1496">
        <v>9.9999999782575841</v>
      </c>
      <c r="N12" s="1202"/>
      <c r="O12" s="1202"/>
      <c r="P12" s="1202"/>
      <c r="Q12" s="1202"/>
      <c r="R12" s="1202"/>
      <c r="S12" s="1202"/>
      <c r="T12" s="1202"/>
      <c r="U12" s="1202"/>
      <c r="V12" s="1202"/>
      <c r="W12" s="1202"/>
      <c r="X12" s="1202"/>
      <c r="Y12" s="1202"/>
      <c r="Z12" s="1202"/>
      <c r="AA12" s="1202"/>
      <c r="AB12" s="1202"/>
      <c r="AC12" s="1202"/>
      <c r="AD12" s="1203"/>
      <c r="AE12" s="1203"/>
      <c r="AF12" s="1203"/>
      <c r="AG12" s="1203"/>
      <c r="AH12" s="1203"/>
    </row>
    <row r="13" spans="2:34" s="364" customFormat="1" ht="27.75" customHeight="1" x14ac:dyDescent="0.2">
      <c r="B13" s="1844">
        <v>2014</v>
      </c>
      <c r="C13" s="1845"/>
      <c r="D13" s="1741">
        <v>8.3913392816005017E-2</v>
      </c>
      <c r="E13" s="1629">
        <v>8.9999999999999982</v>
      </c>
      <c r="F13" s="1629">
        <v>7.1123170470624011</v>
      </c>
      <c r="G13" s="1629">
        <v>7.2922881058001678</v>
      </c>
      <c r="H13" s="1629">
        <v>8.033673671263367</v>
      </c>
      <c r="I13" s="1629">
        <v>8.9320652147610868</v>
      </c>
      <c r="J13" s="1629">
        <v>9.9226226191701912</v>
      </c>
      <c r="K13" s="1629">
        <v>10.261873401262383</v>
      </c>
      <c r="L13" s="1496">
        <v>10</v>
      </c>
      <c r="N13" s="1202"/>
      <c r="O13" s="1202"/>
      <c r="P13" s="1202"/>
      <c r="Q13" s="1202"/>
      <c r="R13" s="1202"/>
      <c r="S13" s="1202"/>
      <c r="T13" s="1202"/>
      <c r="U13" s="1202"/>
      <c r="V13" s="1202"/>
      <c r="W13" s="1202"/>
      <c r="X13" s="1202"/>
      <c r="Y13" s="1202"/>
      <c r="Z13" s="1202"/>
      <c r="AA13" s="1202"/>
      <c r="AB13" s="1202"/>
      <c r="AC13" s="1202"/>
      <c r="AD13" s="1203"/>
      <c r="AE13" s="1203"/>
      <c r="AF13" s="1203"/>
      <c r="AG13" s="1203"/>
      <c r="AH13" s="1203"/>
    </row>
    <row r="14" spans="2:34" s="364" customFormat="1" ht="27.75" customHeight="1" x14ac:dyDescent="0.2">
      <c r="B14" s="1844">
        <v>2015</v>
      </c>
      <c r="C14" s="1845"/>
      <c r="D14" s="1741">
        <v>7.5014445182168404E-2</v>
      </c>
      <c r="E14" s="1629">
        <v>8.9999999999999982</v>
      </c>
      <c r="F14" s="1629">
        <v>7.1242584741805466</v>
      </c>
      <c r="G14" s="1629">
        <v>7.2047079272351278</v>
      </c>
      <c r="H14" s="1629">
        <v>8.0553294939656315</v>
      </c>
      <c r="I14" s="1629">
        <v>9.11677945322824</v>
      </c>
      <c r="J14" s="1629">
        <v>9.9188719710153883</v>
      </c>
      <c r="K14" s="1629">
        <v>10.244636509091826</v>
      </c>
      <c r="L14" s="1496">
        <v>10</v>
      </c>
      <c r="N14" s="1202"/>
      <c r="O14" s="1202"/>
      <c r="P14" s="1202"/>
      <c r="Q14" s="1202"/>
      <c r="R14" s="1202"/>
      <c r="S14" s="1202"/>
      <c r="T14" s="1202"/>
      <c r="U14" s="1202"/>
      <c r="V14" s="1202"/>
      <c r="W14" s="1202"/>
      <c r="X14" s="1202"/>
      <c r="Y14" s="1202"/>
      <c r="Z14" s="1202"/>
      <c r="AA14" s="1202"/>
      <c r="AB14" s="1202"/>
      <c r="AC14" s="1202"/>
      <c r="AD14" s="1203"/>
      <c r="AE14" s="1203"/>
      <c r="AF14" s="1203"/>
      <c r="AG14" s="1203"/>
      <c r="AH14" s="1203"/>
    </row>
    <row r="15" spans="2:34" s="364" customFormat="1" ht="27.75" customHeight="1" x14ac:dyDescent="0.2">
      <c r="B15" s="1844">
        <v>2016</v>
      </c>
      <c r="C15" s="1845"/>
      <c r="D15" s="1741">
        <v>7.2900158858878891E-2</v>
      </c>
      <c r="E15" s="1629">
        <v>8.9999999999999982</v>
      </c>
      <c r="F15" s="1629">
        <v>7.0252757888537438</v>
      </c>
      <c r="G15" s="1629">
        <v>7.1022839974233962</v>
      </c>
      <c r="H15" s="1629">
        <v>8.0535569542521355</v>
      </c>
      <c r="I15" s="1629">
        <v>9.1576722794177545</v>
      </c>
      <c r="J15" s="1629">
        <v>10.00310474964351</v>
      </c>
      <c r="K15" s="1629">
        <v>10.612936959599024</v>
      </c>
      <c r="L15" s="1496">
        <v>10</v>
      </c>
      <c r="N15" s="1202"/>
      <c r="O15" s="1202"/>
      <c r="P15" s="1202"/>
      <c r="Q15" s="1202"/>
      <c r="R15" s="1202"/>
      <c r="S15" s="1202"/>
      <c r="T15" s="1202"/>
      <c r="U15" s="1202"/>
      <c r="V15" s="1202"/>
      <c r="W15" s="1202"/>
      <c r="X15" s="1202"/>
      <c r="Y15" s="1202"/>
      <c r="Z15" s="1202"/>
      <c r="AA15" s="1202"/>
      <c r="AB15" s="1202"/>
      <c r="AC15" s="1202"/>
      <c r="AD15" s="1203"/>
      <c r="AE15" s="1203"/>
      <c r="AF15" s="1203"/>
      <c r="AG15" s="1203"/>
      <c r="AH15" s="1203"/>
    </row>
    <row r="16" spans="2:34" s="364" customFormat="1" ht="27.75" customHeight="1" x14ac:dyDescent="0.2">
      <c r="B16" s="1844">
        <v>2017</v>
      </c>
      <c r="C16" s="1845"/>
      <c r="D16" s="1741">
        <v>7.2321524094060355E-2</v>
      </c>
      <c r="E16" s="1629">
        <v>9.0008017349828116</v>
      </c>
      <c r="F16" s="1629">
        <v>7.0008823268160771</v>
      </c>
      <c r="G16" s="1629">
        <v>7.0002761149098021</v>
      </c>
      <c r="H16" s="1629">
        <v>7.9915037229114239</v>
      </c>
      <c r="I16" s="1629">
        <v>8.8172303500331957</v>
      </c>
      <c r="J16" s="1629">
        <v>9.998159792909826</v>
      </c>
      <c r="K16" s="1629">
        <v>11.455794163266852</v>
      </c>
      <c r="L16" s="1496">
        <v>10</v>
      </c>
      <c r="N16" s="1202"/>
      <c r="O16" s="1202"/>
      <c r="P16" s="1202"/>
      <c r="Q16" s="1202"/>
      <c r="R16" s="1202"/>
      <c r="S16" s="1202"/>
      <c r="T16" s="1202"/>
      <c r="U16" s="1202"/>
      <c r="V16" s="1202"/>
      <c r="W16" s="1202"/>
      <c r="X16" s="1202"/>
      <c r="Y16" s="1202"/>
      <c r="Z16" s="1202"/>
      <c r="AA16" s="1202"/>
      <c r="AB16" s="1202"/>
      <c r="AC16" s="1202"/>
      <c r="AD16" s="1203"/>
      <c r="AE16" s="1203"/>
      <c r="AF16" s="1203"/>
      <c r="AG16" s="1203"/>
      <c r="AH16" s="1203"/>
    </row>
    <row r="17" spans="2:34" s="364" customFormat="1" ht="27.75" customHeight="1" x14ac:dyDescent="0.2">
      <c r="B17" s="1844">
        <v>2018</v>
      </c>
      <c r="C17" s="1845"/>
      <c r="D17" s="1741">
        <v>7.0412005653589876E-2</v>
      </c>
      <c r="E17" s="1629">
        <v>8.79231035146117</v>
      </c>
      <c r="F17" s="1629">
        <v>6.9911227069943571</v>
      </c>
      <c r="G17" s="1629">
        <v>7.0078506716027471</v>
      </c>
      <c r="H17" s="1629">
        <v>7.9503406826637635</v>
      </c>
      <c r="I17" s="1629">
        <v>8.4011574028977734</v>
      </c>
      <c r="J17" s="1629">
        <v>9.9686318668420189</v>
      </c>
      <c r="K17" s="1629">
        <v>11.491669701108513</v>
      </c>
      <c r="L17" s="1496">
        <v>9.98672431312378</v>
      </c>
      <c r="N17" s="1202"/>
      <c r="O17" s="1202"/>
      <c r="P17" s="1202"/>
      <c r="Q17" s="1202"/>
      <c r="R17" s="1202"/>
      <c r="S17" s="1202"/>
      <c r="T17" s="1202"/>
      <c r="U17" s="1202"/>
      <c r="V17" s="1202"/>
      <c r="W17" s="1202"/>
      <c r="X17" s="1202"/>
      <c r="Y17" s="1202"/>
      <c r="Z17" s="1202"/>
      <c r="AA17" s="1202"/>
      <c r="AB17" s="1202"/>
      <c r="AC17" s="1202"/>
      <c r="AD17" s="1203"/>
      <c r="AE17" s="1203"/>
      <c r="AF17" s="1203"/>
      <c r="AG17" s="1203"/>
      <c r="AH17" s="1203"/>
    </row>
    <row r="18" spans="2:34" s="364" customFormat="1" ht="27.75" customHeight="1" x14ac:dyDescent="0.2">
      <c r="B18" s="1847">
        <v>2017</v>
      </c>
      <c r="C18" s="1630" t="s">
        <v>1085</v>
      </c>
      <c r="D18" s="1739">
        <v>7.9600590022395529E-2</v>
      </c>
      <c r="E18" s="1631">
        <v>9.0000000000000018</v>
      </c>
      <c r="F18" s="1631">
        <v>6.9973965904988056</v>
      </c>
      <c r="G18" s="1631">
        <v>7.0002103229051951</v>
      </c>
      <c r="H18" s="1631">
        <v>7.9992572386255327</v>
      </c>
      <c r="I18" s="1631">
        <v>8.8697530285997743</v>
      </c>
      <c r="J18" s="1631">
        <v>9.9997219518722495</v>
      </c>
      <c r="K18" s="1631">
        <v>11.289898363327993</v>
      </c>
      <c r="L18" s="1632">
        <v>10</v>
      </c>
      <c r="N18" s="1209"/>
      <c r="O18" s="1209"/>
      <c r="P18" s="1209"/>
      <c r="Q18" s="1209"/>
      <c r="R18" s="1209"/>
      <c r="S18" s="1209"/>
      <c r="T18" s="1209"/>
      <c r="U18" s="1209"/>
      <c r="V18" s="1209"/>
      <c r="W18" s="1204"/>
      <c r="X18" s="1203"/>
      <c r="Y18" s="1203"/>
      <c r="Z18" s="1203"/>
      <c r="AA18" s="1203"/>
      <c r="AB18" s="1203"/>
      <c r="AC18" s="1203"/>
      <c r="AD18" s="1203"/>
      <c r="AE18" s="1203"/>
      <c r="AF18" s="1203"/>
      <c r="AG18" s="1203"/>
      <c r="AH18" s="1203"/>
    </row>
    <row r="19" spans="2:34" s="364" customFormat="1" ht="27.75" customHeight="1" x14ac:dyDescent="0.2">
      <c r="B19" s="1848"/>
      <c r="C19" s="1205" t="s">
        <v>1086</v>
      </c>
      <c r="D19" s="1740">
        <v>7.9273283356251431E-2</v>
      </c>
      <c r="E19" s="1206">
        <v>9</v>
      </c>
      <c r="F19" s="1206">
        <v>6.9976186395707991</v>
      </c>
      <c r="G19" s="1206">
        <v>7.0000000000000018</v>
      </c>
      <c r="H19" s="1206">
        <v>7.9999999999999973</v>
      </c>
      <c r="I19" s="1206">
        <v>8.8821702959259223</v>
      </c>
      <c r="J19" s="1206">
        <v>9.9997220692058644</v>
      </c>
      <c r="K19" s="1206">
        <v>11.334727735202103</v>
      </c>
      <c r="L19" s="1207">
        <v>10</v>
      </c>
      <c r="N19" s="1209"/>
      <c r="O19" s="1209"/>
      <c r="P19" s="1209"/>
      <c r="Q19" s="1209"/>
      <c r="R19" s="1209"/>
      <c r="S19" s="1209"/>
      <c r="T19" s="1209"/>
      <c r="U19" s="1209"/>
      <c r="V19" s="1209"/>
      <c r="W19" s="1204"/>
      <c r="X19" s="1203"/>
      <c r="Y19" s="1203"/>
      <c r="Z19" s="1203"/>
      <c r="AA19" s="1203"/>
      <c r="AB19" s="1203"/>
      <c r="AC19" s="1203"/>
      <c r="AD19" s="1203"/>
      <c r="AE19" s="1203"/>
      <c r="AF19" s="1203"/>
      <c r="AG19" s="1203"/>
      <c r="AH19" s="1203"/>
    </row>
    <row r="20" spans="2:34" s="364" customFormat="1" ht="27.75" customHeight="1" x14ac:dyDescent="0.2">
      <c r="B20" s="1848"/>
      <c r="C20" s="1205" t="s">
        <v>1087</v>
      </c>
      <c r="D20" s="1740">
        <v>8.175214739220954E-2</v>
      </c>
      <c r="E20" s="1206">
        <v>8.9999999999999982</v>
      </c>
      <c r="F20" s="1206">
        <v>6.9977040028343485</v>
      </c>
      <c r="G20" s="1206">
        <v>7.0000000000000009</v>
      </c>
      <c r="H20" s="1206">
        <v>7.9974505973883963</v>
      </c>
      <c r="I20" s="1206">
        <v>8.8439722060691128</v>
      </c>
      <c r="J20" s="1206">
        <v>9.9997145342250011</v>
      </c>
      <c r="K20" s="1206">
        <v>11.376395339133937</v>
      </c>
      <c r="L20" s="1207">
        <v>10</v>
      </c>
      <c r="N20" s="1209"/>
      <c r="O20" s="1209"/>
      <c r="P20" s="1209"/>
      <c r="Q20" s="1209"/>
      <c r="R20" s="1209"/>
      <c r="S20" s="1209"/>
      <c r="T20" s="1209"/>
      <c r="U20" s="1209"/>
      <c r="V20" s="1209"/>
      <c r="W20" s="1204"/>
      <c r="X20" s="1203"/>
      <c r="Y20" s="1203"/>
      <c r="Z20" s="1203"/>
      <c r="AA20" s="1203"/>
      <c r="AB20" s="1203"/>
      <c r="AC20" s="1203"/>
      <c r="AD20" s="1203"/>
      <c r="AE20" s="1203"/>
      <c r="AF20" s="1203"/>
      <c r="AG20" s="1203"/>
      <c r="AH20" s="1203"/>
    </row>
    <row r="21" spans="2:34" s="364" customFormat="1" ht="27.75" customHeight="1" x14ac:dyDescent="0.2">
      <c r="B21" s="1848"/>
      <c r="C21" s="1205" t="s">
        <v>1088</v>
      </c>
      <c r="D21" s="1740">
        <v>7.8274161218661098E-2</v>
      </c>
      <c r="E21" s="1206">
        <v>9</v>
      </c>
      <c r="F21" s="1206">
        <v>6.9977920332834289</v>
      </c>
      <c r="G21" s="1206">
        <v>7.0020791848608974</v>
      </c>
      <c r="H21" s="1206">
        <v>7.9969090296618557</v>
      </c>
      <c r="I21" s="1206">
        <v>8.8137702088465009</v>
      </c>
      <c r="J21" s="1206">
        <v>9.999715098498319</v>
      </c>
      <c r="K21" s="1206">
        <v>11.425864331529782</v>
      </c>
      <c r="L21" s="1207">
        <v>10</v>
      </c>
      <c r="N21" s="1209"/>
      <c r="O21" s="1209"/>
      <c r="P21" s="1209"/>
      <c r="Q21" s="1209"/>
      <c r="R21" s="1209"/>
      <c r="S21" s="1209"/>
      <c r="T21" s="1209"/>
      <c r="U21" s="1209"/>
      <c r="V21" s="1209"/>
      <c r="W21" s="1204"/>
      <c r="X21" s="1203"/>
      <c r="Y21" s="1203"/>
      <c r="Z21" s="1203"/>
      <c r="AA21" s="1203"/>
      <c r="AB21" s="1203"/>
      <c r="AC21" s="1203"/>
      <c r="AD21" s="1203"/>
      <c r="AE21" s="1203"/>
      <c r="AF21" s="1203"/>
      <c r="AG21" s="1203"/>
      <c r="AH21" s="1203"/>
    </row>
    <row r="22" spans="2:34" s="364" customFormat="1" ht="27.75" customHeight="1" x14ac:dyDescent="0.2">
      <c r="B22" s="1848"/>
      <c r="C22" s="1205" t="s">
        <v>1089</v>
      </c>
      <c r="D22" s="1740">
        <v>7.7002248595239298E-2</v>
      </c>
      <c r="E22" s="1206">
        <v>9</v>
      </c>
      <c r="F22" s="1206">
        <v>6.9979100556687586</v>
      </c>
      <c r="G22" s="1206">
        <v>7.0000000000000018</v>
      </c>
      <c r="H22" s="1206">
        <v>7.9942767790482625</v>
      </c>
      <c r="I22" s="1206">
        <v>8.7746468591126163</v>
      </c>
      <c r="J22" s="1206">
        <v>9.9997093373238428</v>
      </c>
      <c r="K22" s="1206">
        <v>11.446834729471023</v>
      </c>
      <c r="L22" s="1207">
        <v>10</v>
      </c>
      <c r="N22" s="1209"/>
      <c r="O22" s="1209"/>
      <c r="P22" s="1209"/>
      <c r="Q22" s="1209"/>
      <c r="R22" s="1209"/>
      <c r="S22" s="1209"/>
      <c r="T22" s="1209"/>
      <c r="U22" s="1209"/>
      <c r="V22" s="1209"/>
      <c r="W22" s="1204"/>
      <c r="X22" s="1203"/>
      <c r="Y22" s="1203"/>
      <c r="Z22" s="1203"/>
      <c r="AA22" s="1203"/>
      <c r="AB22" s="1203"/>
      <c r="AC22" s="1203"/>
      <c r="AD22" s="1203"/>
      <c r="AE22" s="1203"/>
      <c r="AF22" s="1203"/>
      <c r="AG22" s="1203"/>
      <c r="AH22" s="1203"/>
    </row>
    <row r="23" spans="2:34" s="364" customFormat="1" ht="27.75" customHeight="1" x14ac:dyDescent="0.2">
      <c r="B23" s="1848"/>
      <c r="C23" s="1205" t="s">
        <v>1090</v>
      </c>
      <c r="D23" s="1740">
        <v>7.0273999486091254E-2</v>
      </c>
      <c r="E23" s="1206">
        <v>9</v>
      </c>
      <c r="F23" s="1206">
        <v>6.9977432760697376</v>
      </c>
      <c r="G23" s="1206">
        <v>7.0001714720871782</v>
      </c>
      <c r="H23" s="1206">
        <v>7.9938266569909153</v>
      </c>
      <c r="I23" s="1206">
        <v>8.9079094522210767</v>
      </c>
      <c r="J23" s="1206">
        <v>9.9997096007855824</v>
      </c>
      <c r="K23" s="1206">
        <v>11.58307902046802</v>
      </c>
      <c r="L23" s="1207">
        <v>10</v>
      </c>
      <c r="N23" s="1209"/>
      <c r="O23" s="1209"/>
      <c r="P23" s="1209"/>
      <c r="Q23" s="1209"/>
      <c r="R23" s="1209"/>
      <c r="S23" s="1209"/>
      <c r="T23" s="1209"/>
      <c r="U23" s="1209"/>
      <c r="V23" s="1209"/>
      <c r="W23" s="1204"/>
      <c r="X23" s="1203"/>
      <c r="Y23" s="1203"/>
      <c r="Z23" s="1203"/>
      <c r="AA23" s="1203"/>
      <c r="AB23" s="1203"/>
      <c r="AC23" s="1203"/>
      <c r="AD23" s="1203"/>
      <c r="AE23" s="1203"/>
      <c r="AF23" s="1203"/>
      <c r="AG23" s="1203"/>
      <c r="AH23" s="1203"/>
    </row>
    <row r="24" spans="2:34" s="364" customFormat="1" ht="27.75" customHeight="1" x14ac:dyDescent="0.2">
      <c r="B24" s="1848"/>
      <c r="C24" s="1205" t="s">
        <v>1091</v>
      </c>
      <c r="D24" s="1740">
        <v>6.9005590856029073E-2</v>
      </c>
      <c r="E24" s="1206">
        <v>9</v>
      </c>
      <c r="F24" s="1206">
        <v>6.9978235622115941</v>
      </c>
      <c r="G24" s="1206">
        <v>7.0001828901728045</v>
      </c>
      <c r="H24" s="1206">
        <v>7.9928620580328573</v>
      </c>
      <c r="I24" s="1206">
        <v>8.9021004429772503</v>
      </c>
      <c r="J24" s="1206">
        <v>9.9993758977054306</v>
      </c>
      <c r="K24" s="1206">
        <v>11.594359152438455</v>
      </c>
      <c r="L24" s="1207">
        <v>10</v>
      </c>
      <c r="N24" s="1209"/>
      <c r="O24" s="1209"/>
      <c r="P24" s="1209"/>
      <c r="Q24" s="1209"/>
      <c r="R24" s="1209"/>
      <c r="S24" s="1209"/>
      <c r="T24" s="1209"/>
      <c r="U24" s="1209"/>
      <c r="V24" s="1209"/>
      <c r="W24" s="1204"/>
      <c r="X24" s="1203"/>
      <c r="Y24" s="1203"/>
      <c r="Z24" s="1203"/>
      <c r="AA24" s="1203"/>
      <c r="AB24" s="1203"/>
      <c r="AC24" s="1203"/>
      <c r="AD24" s="1203"/>
      <c r="AE24" s="1203"/>
      <c r="AF24" s="1203"/>
      <c r="AG24" s="1203"/>
      <c r="AH24" s="1203"/>
    </row>
    <row r="25" spans="2:34" s="364" customFormat="1" ht="27.75" customHeight="1" x14ac:dyDescent="0.2">
      <c r="B25" s="1848"/>
      <c r="C25" s="1205" t="s">
        <v>1092</v>
      </c>
      <c r="D25" s="1740">
        <v>6.776934151081318E-2</v>
      </c>
      <c r="E25" s="1206">
        <v>9.0000000000000018</v>
      </c>
      <c r="F25" s="1206">
        <v>6.9979072113261989</v>
      </c>
      <c r="G25" s="1206">
        <v>7.0003752372821051</v>
      </c>
      <c r="H25" s="1206">
        <v>7.9935402406228953</v>
      </c>
      <c r="I25" s="1206">
        <v>8.8993923294471227</v>
      </c>
      <c r="J25" s="1206">
        <v>9.9993871499709712</v>
      </c>
      <c r="K25" s="1206">
        <v>11.606630963898363</v>
      </c>
      <c r="L25" s="1207">
        <v>10</v>
      </c>
      <c r="N25" s="1209"/>
      <c r="O25" s="1209"/>
      <c r="P25" s="1209"/>
      <c r="Q25" s="1209"/>
      <c r="R25" s="1209"/>
      <c r="S25" s="1209"/>
      <c r="T25" s="1209"/>
      <c r="U25" s="1209"/>
      <c r="V25" s="1209"/>
      <c r="W25" s="1204"/>
      <c r="X25" s="1203"/>
      <c r="Y25" s="1203"/>
      <c r="Z25" s="1203"/>
      <c r="AA25" s="1203"/>
      <c r="AB25" s="1203"/>
      <c r="AC25" s="1203"/>
      <c r="AD25" s="1203"/>
      <c r="AE25" s="1203"/>
      <c r="AF25" s="1203"/>
      <c r="AG25" s="1203"/>
      <c r="AH25" s="1203"/>
    </row>
    <row r="26" spans="2:34" s="364" customFormat="1" ht="27.75" customHeight="1" x14ac:dyDescent="0.2">
      <c r="B26" s="1848"/>
      <c r="C26" s="1205" t="s">
        <v>1093</v>
      </c>
      <c r="D26" s="1740">
        <v>7.0447053503741905E-2</v>
      </c>
      <c r="E26" s="1206">
        <v>9.0000000000000018</v>
      </c>
      <c r="F26" s="1206">
        <v>6.9981511990746021</v>
      </c>
      <c r="G26" s="1206">
        <v>7.0000000000000018</v>
      </c>
      <c r="H26" s="1206">
        <v>7.9903217994185542</v>
      </c>
      <c r="I26" s="1206">
        <v>8.6697063055884538</v>
      </c>
      <c r="J26" s="1206">
        <v>9.9990448903012297</v>
      </c>
      <c r="K26" s="1206">
        <v>11.490497730711249</v>
      </c>
      <c r="L26" s="1207">
        <v>10</v>
      </c>
      <c r="N26" s="1209"/>
      <c r="O26" s="1209"/>
      <c r="P26" s="1209"/>
      <c r="Q26" s="1209"/>
      <c r="R26" s="1209"/>
      <c r="S26" s="1209"/>
      <c r="T26" s="1209"/>
      <c r="U26" s="1209"/>
      <c r="V26" s="1209"/>
      <c r="W26" s="1204"/>
      <c r="X26" s="1203"/>
      <c r="Y26" s="1203"/>
      <c r="Z26" s="1203"/>
      <c r="AA26" s="1203"/>
      <c r="AB26" s="1203"/>
      <c r="AC26" s="1203"/>
      <c r="AD26" s="1203"/>
      <c r="AE26" s="1203"/>
      <c r="AF26" s="1203"/>
      <c r="AG26" s="1203"/>
      <c r="AH26" s="1203"/>
    </row>
    <row r="27" spans="2:34" s="364" customFormat="1" ht="27.75" customHeight="1" x14ac:dyDescent="0.2">
      <c r="B27" s="1848"/>
      <c r="C27" s="1205" t="s">
        <v>1094</v>
      </c>
      <c r="D27" s="1740">
        <v>6.6776756578733762E-2</v>
      </c>
      <c r="E27" s="1206">
        <v>9.0047413247173616</v>
      </c>
      <c r="F27" s="1206">
        <v>7.0153291196635363</v>
      </c>
      <c r="G27" s="1206">
        <v>7.0000000000000009</v>
      </c>
      <c r="H27" s="1206">
        <v>7.9820079725693107</v>
      </c>
      <c r="I27" s="1206">
        <v>8.7598501667241955</v>
      </c>
      <c r="J27" s="1206">
        <v>9.992077831339417</v>
      </c>
      <c r="K27" s="1206">
        <v>11.438837889281377</v>
      </c>
      <c r="L27" s="1207">
        <v>10</v>
      </c>
      <c r="N27" s="1209"/>
      <c r="O27" s="1209"/>
      <c r="P27" s="1209"/>
      <c r="Q27" s="1209"/>
      <c r="R27" s="1209"/>
      <c r="S27" s="1209"/>
      <c r="T27" s="1209"/>
      <c r="U27" s="1209"/>
      <c r="V27" s="1209"/>
      <c r="W27" s="1204"/>
      <c r="X27" s="1203"/>
      <c r="Y27" s="1203"/>
      <c r="Z27" s="1203"/>
      <c r="AA27" s="1203"/>
      <c r="AB27" s="1203"/>
      <c r="AC27" s="1203"/>
      <c r="AD27" s="1203"/>
      <c r="AE27" s="1203"/>
      <c r="AF27" s="1203"/>
      <c r="AG27" s="1203"/>
      <c r="AH27" s="1203"/>
    </row>
    <row r="28" spans="2:34" s="364" customFormat="1" ht="27.75" customHeight="1" x14ac:dyDescent="0.2">
      <c r="B28" s="1848"/>
      <c r="C28" s="1205" t="s">
        <v>1095</v>
      </c>
      <c r="D28" s="1740">
        <v>6.4939471873895122E-2</v>
      </c>
      <c r="E28" s="1206">
        <v>9.0048794950764126</v>
      </c>
      <c r="F28" s="1206">
        <v>7.0166001321411349</v>
      </c>
      <c r="G28" s="1206">
        <v>7.0001604640156421</v>
      </c>
      <c r="H28" s="1206">
        <v>7.9747248740195191</v>
      </c>
      <c r="I28" s="1206">
        <v>8.790303812434038</v>
      </c>
      <c r="J28" s="1206">
        <v>9.9913821376122467</v>
      </c>
      <c r="K28" s="1206">
        <v>11.395213118796505</v>
      </c>
      <c r="L28" s="1207">
        <v>10</v>
      </c>
      <c r="N28" s="1209"/>
      <c r="O28" s="1209"/>
      <c r="P28" s="1209"/>
      <c r="Q28" s="1209"/>
      <c r="R28" s="1209"/>
      <c r="S28" s="1209"/>
      <c r="T28" s="1209"/>
      <c r="U28" s="1209"/>
      <c r="V28" s="1209"/>
      <c r="W28" s="1204"/>
      <c r="X28" s="1203"/>
      <c r="Y28" s="1203"/>
      <c r="Z28" s="1203"/>
      <c r="AA28" s="1203"/>
      <c r="AB28" s="1203"/>
      <c r="AC28" s="1203"/>
      <c r="AD28" s="1203"/>
      <c r="AE28" s="1203"/>
      <c r="AF28" s="1203"/>
      <c r="AG28" s="1203"/>
      <c r="AH28" s="1203"/>
    </row>
    <row r="29" spans="2:34" s="364" customFormat="1" ht="27.75" customHeight="1" x14ac:dyDescent="0.2">
      <c r="B29" s="1849"/>
      <c r="C29" s="1210" t="s">
        <v>1096</v>
      </c>
      <c r="D29" s="1744">
        <v>6.2743644734663123E-2</v>
      </c>
      <c r="E29" s="1211">
        <v>8.9999999999999964</v>
      </c>
      <c r="F29" s="1211">
        <v>6.9986120994499776</v>
      </c>
      <c r="G29" s="1211">
        <v>7.0001338075937962</v>
      </c>
      <c r="H29" s="1211">
        <v>7.9828674285589667</v>
      </c>
      <c r="I29" s="1211">
        <v>8.6931890924522701</v>
      </c>
      <c r="J29" s="1211">
        <v>9.9983570160777493</v>
      </c>
      <c r="K29" s="1211">
        <v>11.487191584943403</v>
      </c>
      <c r="L29" s="1208">
        <v>10</v>
      </c>
      <c r="N29" s="1209"/>
      <c r="O29" s="1209"/>
      <c r="P29" s="1209"/>
      <c r="Q29" s="1209"/>
      <c r="R29" s="1209"/>
      <c r="S29" s="1209"/>
      <c r="T29" s="1209"/>
      <c r="U29" s="1209"/>
      <c r="V29" s="1209"/>
      <c r="W29" s="1204"/>
      <c r="X29" s="1203"/>
      <c r="Y29" s="1203"/>
      <c r="Z29" s="1203"/>
      <c r="AA29" s="1203"/>
      <c r="AB29" s="1203"/>
      <c r="AC29" s="1203"/>
      <c r="AD29" s="1203"/>
      <c r="AE29" s="1203"/>
      <c r="AF29" s="1203"/>
      <c r="AG29" s="1203"/>
      <c r="AH29" s="1203"/>
    </row>
    <row r="30" spans="2:34" s="364" customFormat="1" ht="27.75" customHeight="1" x14ac:dyDescent="0.2">
      <c r="B30" s="1848">
        <v>2018</v>
      </c>
      <c r="C30" s="1205" t="s">
        <v>1085</v>
      </c>
      <c r="D30" s="1739">
        <v>7.3048590683057968E-2</v>
      </c>
      <c r="E30" s="1206">
        <v>9</v>
      </c>
      <c r="F30" s="1206">
        <v>6.9893996829395828</v>
      </c>
      <c r="G30" s="1206">
        <v>7.0001401587309342</v>
      </c>
      <c r="H30" s="1206">
        <v>7.995884922818469</v>
      </c>
      <c r="I30" s="1206">
        <v>8.8167347977179364</v>
      </c>
      <c r="J30" s="1206">
        <v>9.9995098408801262</v>
      </c>
      <c r="K30" s="1206">
        <v>11.518162457881173</v>
      </c>
      <c r="L30" s="1207">
        <v>9.9995000065272883</v>
      </c>
      <c r="N30" s="1209"/>
      <c r="O30" s="1209"/>
      <c r="P30" s="1209"/>
      <c r="Q30" s="1209"/>
      <c r="R30" s="1209"/>
      <c r="S30" s="1209"/>
      <c r="T30" s="1209"/>
      <c r="U30" s="1209"/>
      <c r="V30" s="1209"/>
      <c r="W30" s="1204"/>
      <c r="X30" s="1203"/>
      <c r="Y30" s="1203"/>
      <c r="Z30" s="1203"/>
      <c r="AA30" s="1203"/>
      <c r="AB30" s="1203"/>
      <c r="AC30" s="1203"/>
      <c r="AD30" s="1203"/>
      <c r="AE30" s="1203"/>
      <c r="AF30" s="1203"/>
      <c r="AG30" s="1203"/>
      <c r="AH30" s="1203"/>
    </row>
    <row r="31" spans="2:34" s="364" customFormat="1" ht="27.75" customHeight="1" x14ac:dyDescent="0.2">
      <c r="B31" s="1848"/>
      <c r="C31" s="1205" t="s">
        <v>1086</v>
      </c>
      <c r="D31" s="1740">
        <v>7.7313611707220689E-2</v>
      </c>
      <c r="E31" s="1206">
        <v>8.9999999999999982</v>
      </c>
      <c r="F31" s="1206">
        <v>6.9897703307822381</v>
      </c>
      <c r="G31" s="1206">
        <v>7.0002536620273696</v>
      </c>
      <c r="H31" s="1206">
        <v>7.9996741053006106</v>
      </c>
      <c r="I31" s="1206">
        <v>8.8709274979700865</v>
      </c>
      <c r="J31" s="1206">
        <v>9.9995189526435198</v>
      </c>
      <c r="K31" s="1206">
        <v>11.638441888335281</v>
      </c>
      <c r="L31" s="1207">
        <v>9.9995001182073011</v>
      </c>
      <c r="N31" s="1209"/>
      <c r="O31" s="1209"/>
      <c r="P31" s="1209"/>
      <c r="Q31" s="1209"/>
      <c r="R31" s="1209"/>
      <c r="S31" s="1209"/>
      <c r="T31" s="1209"/>
      <c r="U31" s="1209"/>
      <c r="V31" s="1209"/>
      <c r="W31" s="1204"/>
      <c r="X31" s="1203"/>
      <c r="Y31" s="1203"/>
      <c r="Z31" s="1203"/>
      <c r="AA31" s="1203"/>
      <c r="AB31" s="1203"/>
      <c r="AC31" s="1203"/>
      <c r="AD31" s="1203"/>
      <c r="AE31" s="1203"/>
      <c r="AF31" s="1203"/>
      <c r="AG31" s="1203"/>
      <c r="AH31" s="1203"/>
    </row>
    <row r="32" spans="2:34" s="364" customFormat="1" ht="27.75" customHeight="1" x14ac:dyDescent="0.2">
      <c r="B32" s="1848"/>
      <c r="C32" s="1205" t="s">
        <v>1087</v>
      </c>
      <c r="D32" s="1740">
        <v>7.7721516333563306E-2</v>
      </c>
      <c r="E32" s="1206">
        <v>9.0000000000000018</v>
      </c>
      <c r="F32" s="1206">
        <v>6.9905140946014006</v>
      </c>
      <c r="G32" s="1206">
        <v>7.0001771756797035</v>
      </c>
      <c r="H32" s="1206">
        <v>7.9942720965792278</v>
      </c>
      <c r="I32" s="1206">
        <v>8.646369442360724</v>
      </c>
      <c r="J32" s="1206">
        <v>9.9943553855006986</v>
      </c>
      <c r="K32" s="1206">
        <v>11.589569286014937</v>
      </c>
      <c r="L32" s="1207">
        <v>9.9995008355636319</v>
      </c>
      <c r="N32" s="1209"/>
      <c r="O32" s="1209"/>
      <c r="P32" s="1209"/>
      <c r="Q32" s="1209"/>
      <c r="R32" s="1209"/>
      <c r="S32" s="1209"/>
      <c r="T32" s="1209"/>
      <c r="U32" s="1209"/>
      <c r="V32" s="1209"/>
      <c r="W32" s="1204"/>
      <c r="X32" s="1203"/>
      <c r="Y32" s="1203"/>
      <c r="Z32" s="1203"/>
      <c r="AA32" s="1203"/>
      <c r="AB32" s="1203"/>
      <c r="AC32" s="1203"/>
      <c r="AD32" s="1203"/>
      <c r="AE32" s="1203"/>
      <c r="AF32" s="1203"/>
      <c r="AG32" s="1203"/>
      <c r="AH32" s="1203"/>
    </row>
    <row r="33" spans="2:34" s="364" customFormat="1" ht="27.75" customHeight="1" x14ac:dyDescent="0.2">
      <c r="B33" s="1848"/>
      <c r="C33" s="1205" t="s">
        <v>1088</v>
      </c>
      <c r="D33" s="1740">
        <v>7.650331420321807E-2</v>
      </c>
      <c r="E33" s="1206">
        <v>9</v>
      </c>
      <c r="F33" s="1206">
        <v>6.9907497061711998</v>
      </c>
      <c r="G33" s="1206">
        <v>7.0004147987503487</v>
      </c>
      <c r="H33" s="1206">
        <v>7.9818533385447514</v>
      </c>
      <c r="I33" s="1206">
        <v>8.6024296015698436</v>
      </c>
      <c r="J33" s="1206">
        <v>9.9945893848807845</v>
      </c>
      <c r="K33" s="1206">
        <v>11.679475494629935</v>
      </c>
      <c r="L33" s="1207">
        <v>9.9995011725542327</v>
      </c>
      <c r="N33" s="1209"/>
      <c r="O33" s="1209"/>
      <c r="P33" s="1209"/>
      <c r="Q33" s="1209"/>
      <c r="R33" s="1209"/>
      <c r="S33" s="1209"/>
      <c r="T33" s="1209"/>
      <c r="U33" s="1209"/>
      <c r="V33" s="1209"/>
      <c r="W33" s="1204"/>
      <c r="X33" s="1203"/>
      <c r="Y33" s="1203"/>
      <c r="Z33" s="1203"/>
      <c r="AA33" s="1203"/>
      <c r="AB33" s="1203"/>
      <c r="AC33" s="1203"/>
      <c r="AD33" s="1203"/>
      <c r="AE33" s="1203"/>
      <c r="AF33" s="1203"/>
      <c r="AG33" s="1203"/>
      <c r="AH33" s="1203"/>
    </row>
    <row r="34" spans="2:34" s="364" customFormat="1" ht="27.75" customHeight="1" x14ac:dyDescent="0.2">
      <c r="B34" s="1848"/>
      <c r="C34" s="1205" t="s">
        <v>1089</v>
      </c>
      <c r="D34" s="1740">
        <v>7.9954301057364868E-2</v>
      </c>
      <c r="E34" s="1206">
        <v>8.9999999999999982</v>
      </c>
      <c r="F34" s="1206">
        <v>6.9907746062141989</v>
      </c>
      <c r="G34" s="1206">
        <v>7.0003327550436714</v>
      </c>
      <c r="H34" s="1206">
        <v>7.974941008959739</v>
      </c>
      <c r="I34" s="1206">
        <v>8.5446090500799272</v>
      </c>
      <c r="J34" s="1206">
        <v>9.9956931410036525</v>
      </c>
      <c r="K34" s="1206">
        <v>11.707426089341997</v>
      </c>
      <c r="L34" s="1207">
        <v>9.9995012990684433</v>
      </c>
      <c r="N34" s="1209"/>
      <c r="O34" s="1209"/>
      <c r="P34" s="1209"/>
      <c r="Q34" s="1209"/>
      <c r="R34" s="1209"/>
      <c r="S34" s="1209"/>
      <c r="T34" s="1209"/>
      <c r="U34" s="1209"/>
      <c r="V34" s="1209"/>
      <c r="W34" s="1204"/>
      <c r="X34" s="1203"/>
      <c r="Y34" s="1203"/>
      <c r="Z34" s="1203"/>
      <c r="AA34" s="1203"/>
      <c r="AB34" s="1203"/>
      <c r="AC34" s="1203"/>
      <c r="AD34" s="1203"/>
      <c r="AE34" s="1203"/>
      <c r="AF34" s="1203"/>
      <c r="AG34" s="1203"/>
      <c r="AH34" s="1203"/>
    </row>
    <row r="35" spans="2:34" s="364" customFormat="1" ht="27.75" customHeight="1" x14ac:dyDescent="0.2">
      <c r="B35" s="1848"/>
      <c r="C35" s="1205" t="s">
        <v>1090</v>
      </c>
      <c r="D35" s="1740">
        <v>8.0148523273774808E-2</v>
      </c>
      <c r="E35" s="1206">
        <v>9</v>
      </c>
      <c r="F35" s="1206">
        <v>6.9910218874448242</v>
      </c>
      <c r="G35" s="1206">
        <v>7.0003320760556447</v>
      </c>
      <c r="H35" s="1206">
        <v>7.9723776103715931</v>
      </c>
      <c r="I35" s="1206">
        <v>8.5364936797646997</v>
      </c>
      <c r="J35" s="1206">
        <v>9.9963600779681343</v>
      </c>
      <c r="K35" s="1206">
        <v>11.681002998356419</v>
      </c>
      <c r="L35" s="1207">
        <v>9.9994773907075842</v>
      </c>
      <c r="N35" s="1209"/>
      <c r="O35" s="1209"/>
      <c r="P35" s="1209"/>
      <c r="Q35" s="1209"/>
      <c r="R35" s="1209"/>
      <c r="S35" s="1209"/>
      <c r="T35" s="1209"/>
      <c r="U35" s="1209"/>
      <c r="V35" s="1209"/>
      <c r="W35" s="1204"/>
      <c r="X35" s="1203"/>
      <c r="Y35" s="1203"/>
      <c r="Z35" s="1203"/>
      <c r="AA35" s="1203"/>
      <c r="AB35" s="1203"/>
      <c r="AC35" s="1203"/>
      <c r="AD35" s="1203"/>
      <c r="AE35" s="1203"/>
      <c r="AF35" s="1203"/>
      <c r="AG35" s="1203"/>
      <c r="AH35" s="1203"/>
    </row>
    <row r="36" spans="2:34" s="364" customFormat="1" ht="27.75" customHeight="1" x14ac:dyDescent="0.2">
      <c r="B36" s="1848"/>
      <c r="C36" s="1205" t="s">
        <v>1091</v>
      </c>
      <c r="D36" s="1740">
        <v>8.3040632397341621E-2</v>
      </c>
      <c r="E36" s="1206">
        <v>9</v>
      </c>
      <c r="F36" s="1206">
        <v>6.9919185372089272</v>
      </c>
      <c r="G36" s="1206">
        <v>7.000371960018767</v>
      </c>
      <c r="H36" s="1206">
        <v>7.9730413489949195</v>
      </c>
      <c r="I36" s="1206">
        <v>8.4500994996443399</v>
      </c>
      <c r="J36" s="1206">
        <v>9.995892608620343</v>
      </c>
      <c r="K36" s="1206">
        <v>11.665355438227857</v>
      </c>
      <c r="L36" s="1207">
        <v>9.9994775221702277</v>
      </c>
      <c r="N36" s="1209"/>
      <c r="O36" s="1209"/>
      <c r="P36" s="1209"/>
      <c r="Q36" s="1209"/>
      <c r="R36" s="1209"/>
      <c r="S36" s="1209"/>
      <c r="T36" s="1209"/>
      <c r="U36" s="1209"/>
      <c r="V36" s="1209"/>
      <c r="W36" s="1204"/>
      <c r="X36" s="1203"/>
      <c r="Y36" s="1203"/>
      <c r="Z36" s="1203"/>
      <c r="AA36" s="1203"/>
      <c r="AB36" s="1203"/>
      <c r="AC36" s="1203"/>
      <c r="AD36" s="1203"/>
      <c r="AE36" s="1203"/>
      <c r="AF36" s="1203"/>
      <c r="AG36" s="1203"/>
      <c r="AH36" s="1203"/>
    </row>
    <row r="37" spans="2:34" s="364" customFormat="1" ht="27.75" customHeight="1" x14ac:dyDescent="0.2">
      <c r="B37" s="1848"/>
      <c r="C37" s="1205" t="s">
        <v>1092</v>
      </c>
      <c r="D37" s="1740">
        <v>7.8447219821228861E-2</v>
      </c>
      <c r="E37" s="1206">
        <v>8.9746976151864466</v>
      </c>
      <c r="F37" s="1206">
        <v>6.992090669054293</v>
      </c>
      <c r="G37" s="1206">
        <v>7.0007673962414847</v>
      </c>
      <c r="H37" s="1206">
        <v>7.9999999999999973</v>
      </c>
      <c r="I37" s="1206">
        <v>8.4088989638924261</v>
      </c>
      <c r="J37" s="1206">
        <v>9.9957059630041485</v>
      </c>
      <c r="K37" s="1206">
        <v>11.719185683813171</v>
      </c>
      <c r="L37" s="1207">
        <v>9.9926223708130877</v>
      </c>
      <c r="N37" s="1209"/>
      <c r="O37" s="1209"/>
      <c r="P37" s="1209"/>
      <c r="Q37" s="1209"/>
      <c r="R37" s="1209"/>
      <c r="S37" s="1209"/>
      <c r="T37" s="1209"/>
      <c r="U37" s="1209"/>
      <c r="V37" s="1209"/>
      <c r="W37" s="1204"/>
      <c r="X37" s="1203"/>
      <c r="Y37" s="1203"/>
      <c r="Z37" s="1203"/>
      <c r="AA37" s="1203"/>
      <c r="AB37" s="1203"/>
      <c r="AC37" s="1203"/>
      <c r="AD37" s="1203"/>
      <c r="AE37" s="1203"/>
      <c r="AF37" s="1203"/>
      <c r="AG37" s="1203"/>
      <c r="AH37" s="1203"/>
    </row>
    <row r="38" spans="2:34" s="364" customFormat="1" ht="27.75" customHeight="1" x14ac:dyDescent="0.2">
      <c r="B38" s="1848"/>
      <c r="C38" s="1205" t="s">
        <v>1093</v>
      </c>
      <c r="D38" s="1740">
        <v>6.969801654739749E-2</v>
      </c>
      <c r="E38" s="1206">
        <v>8.4231122543292152</v>
      </c>
      <c r="F38" s="1206">
        <v>6.9918959608484776</v>
      </c>
      <c r="G38" s="1206">
        <v>7.0055246515617089</v>
      </c>
      <c r="H38" s="1206">
        <v>7.8828859769719024</v>
      </c>
      <c r="I38" s="1206">
        <v>8.0991272143826176</v>
      </c>
      <c r="J38" s="1206">
        <v>9.9490523304834095</v>
      </c>
      <c r="K38" s="1206">
        <v>11.353343691179395</v>
      </c>
      <c r="L38" s="1207">
        <v>9.9641725705099304</v>
      </c>
      <c r="N38" s="1209"/>
      <c r="O38" s="1209"/>
      <c r="P38" s="1209"/>
      <c r="Q38" s="1209"/>
      <c r="R38" s="1209"/>
      <c r="S38" s="1209"/>
      <c r="T38" s="1209"/>
      <c r="U38" s="1209"/>
      <c r="V38" s="1209"/>
      <c r="W38" s="1204"/>
      <c r="X38" s="1203"/>
      <c r="Y38" s="1203"/>
      <c r="Z38" s="1203"/>
      <c r="AA38" s="1203"/>
      <c r="AB38" s="1203"/>
      <c r="AC38" s="1203"/>
      <c r="AD38" s="1203"/>
      <c r="AE38" s="1203"/>
      <c r="AF38" s="1203"/>
      <c r="AG38" s="1203"/>
      <c r="AH38" s="1203"/>
    </row>
    <row r="39" spans="2:34" s="364" customFormat="1" ht="27.75" customHeight="1" x14ac:dyDescent="0.2">
      <c r="B39" s="1848"/>
      <c r="C39" s="1205" t="s">
        <v>1094</v>
      </c>
      <c r="D39" s="1740">
        <v>6.825199572236923E-2</v>
      </c>
      <c r="E39" s="1206">
        <v>8.409291709249052</v>
      </c>
      <c r="F39" s="1206">
        <v>6.9917378608193719</v>
      </c>
      <c r="G39" s="1206">
        <v>7.021892653226379</v>
      </c>
      <c r="H39" s="1206">
        <v>7.8719451921644801</v>
      </c>
      <c r="I39" s="1206">
        <v>7.9977764070717452</v>
      </c>
      <c r="J39" s="1206">
        <v>9.9335116435922313</v>
      </c>
      <c r="K39" s="1206">
        <v>11.007008669359648</v>
      </c>
      <c r="L39" s="1207">
        <v>9.9638585396830077</v>
      </c>
      <c r="N39" s="1209"/>
      <c r="O39" s="1209"/>
      <c r="P39" s="1209"/>
      <c r="Q39" s="1209"/>
      <c r="R39" s="1209"/>
      <c r="S39" s="1209"/>
      <c r="T39" s="1209"/>
      <c r="U39" s="1209"/>
      <c r="V39" s="1209"/>
      <c r="W39" s="1204"/>
      <c r="X39" s="1203"/>
      <c r="Y39" s="1203"/>
      <c r="Z39" s="1203"/>
      <c r="AA39" s="1203"/>
      <c r="AB39" s="1203"/>
      <c r="AC39" s="1203"/>
      <c r="AD39" s="1203"/>
      <c r="AE39" s="1203"/>
      <c r="AF39" s="1203"/>
      <c r="AG39" s="1203"/>
      <c r="AH39" s="1203"/>
    </row>
    <row r="40" spans="2:34" s="364" customFormat="1" ht="27.75" customHeight="1" x14ac:dyDescent="0.2">
      <c r="B40" s="1848"/>
      <c r="C40" s="1205" t="s">
        <v>1095</v>
      </c>
      <c r="D40" s="1740">
        <v>4.0113520173188554E-2</v>
      </c>
      <c r="E40" s="1206">
        <v>8.3627508752039486</v>
      </c>
      <c r="F40" s="1206">
        <v>6.9915133296819754</v>
      </c>
      <c r="G40" s="1206">
        <v>7.0294325042057277</v>
      </c>
      <c r="H40" s="1206">
        <v>7.8620043774708339</v>
      </c>
      <c r="I40" s="1206">
        <v>7.9564846013632549</v>
      </c>
      <c r="J40" s="1206">
        <v>9.8945746677713622</v>
      </c>
      <c r="K40" s="1206">
        <v>11.199675787715311</v>
      </c>
      <c r="L40" s="1207">
        <v>9.9640028714934399</v>
      </c>
      <c r="N40" s="1209"/>
      <c r="O40" s="1209"/>
      <c r="P40" s="1209"/>
      <c r="Q40" s="1209"/>
      <c r="R40" s="1209"/>
      <c r="S40" s="1209"/>
      <c r="T40" s="1209"/>
      <c r="U40" s="1209"/>
      <c r="V40" s="1209"/>
      <c r="W40" s="1204"/>
      <c r="X40" s="1203"/>
      <c r="Y40" s="1203"/>
      <c r="Z40" s="1203"/>
      <c r="AA40" s="1203"/>
      <c r="AB40" s="1203"/>
      <c r="AC40" s="1203"/>
      <c r="AD40" s="1203"/>
      <c r="AE40" s="1203"/>
      <c r="AF40" s="1203"/>
      <c r="AG40" s="1203"/>
      <c r="AH40" s="1203"/>
    </row>
    <row r="41" spans="2:34" s="364" customFormat="1" ht="27.75" customHeight="1" thickBot="1" x14ac:dyDescent="0.25">
      <c r="B41" s="1849"/>
      <c r="C41" s="1210" t="s">
        <v>1096</v>
      </c>
      <c r="D41" s="1742">
        <v>4.0702825923353288E-2</v>
      </c>
      <c r="E41" s="1633">
        <v>8.3378717635653974</v>
      </c>
      <c r="F41" s="1633">
        <v>6.9920858181657843</v>
      </c>
      <c r="G41" s="1633">
        <v>7.0345682676912364</v>
      </c>
      <c r="H41" s="1633">
        <v>7.8952082137886359</v>
      </c>
      <c r="I41" s="1633">
        <v>7.8839380789556923</v>
      </c>
      <c r="J41" s="1633">
        <v>9.8748184057558159</v>
      </c>
      <c r="K41" s="1633">
        <v>11.141388928447048</v>
      </c>
      <c r="L41" s="1212">
        <v>9.9595770601871934</v>
      </c>
      <c r="N41" s="1209"/>
      <c r="O41" s="1209"/>
      <c r="P41" s="1209"/>
      <c r="Q41" s="1209"/>
      <c r="R41" s="1209"/>
      <c r="S41" s="1209"/>
      <c r="T41" s="1209"/>
      <c r="U41" s="1209"/>
      <c r="V41" s="1209"/>
      <c r="W41" s="1204"/>
      <c r="X41" s="1203"/>
      <c r="Y41" s="1203"/>
      <c r="Z41" s="1203"/>
      <c r="AA41" s="1203"/>
      <c r="AB41" s="1203"/>
      <c r="AC41" s="1203"/>
      <c r="AD41" s="1203"/>
      <c r="AE41" s="1203"/>
      <c r="AF41" s="1203"/>
      <c r="AG41" s="1203"/>
      <c r="AH41" s="1203"/>
    </row>
    <row r="42" spans="2:34" s="791" customFormat="1" ht="12.75" customHeight="1" thickTop="1" x14ac:dyDescent="0.2">
      <c r="B42" s="812"/>
      <c r="C42" s="812"/>
      <c r="D42" s="813"/>
      <c r="E42" s="813"/>
      <c r="F42" s="813"/>
      <c r="G42" s="813"/>
      <c r="H42" s="813"/>
      <c r="I42" s="813"/>
      <c r="J42" s="813"/>
      <c r="K42" s="813"/>
      <c r="L42" s="813"/>
      <c r="Q42" s="814"/>
      <c r="R42" s="814"/>
      <c r="S42" s="814"/>
      <c r="T42" s="814"/>
      <c r="U42" s="814"/>
      <c r="V42" s="814"/>
      <c r="W42" s="814"/>
      <c r="X42" s="814"/>
      <c r="Y42" s="814"/>
      <c r="Z42" s="814"/>
      <c r="AA42" s="814"/>
      <c r="AB42" s="814"/>
      <c r="AC42" s="814"/>
      <c r="AD42" s="814"/>
      <c r="AE42" s="814"/>
      <c r="AF42" s="814"/>
      <c r="AG42" s="814"/>
      <c r="AH42" s="814"/>
    </row>
    <row r="43" spans="2:34" s="801" customFormat="1" ht="21.75" customHeight="1" x14ac:dyDescent="0.2">
      <c r="B43" s="1862" t="s">
        <v>1534</v>
      </c>
      <c r="C43" s="1862"/>
      <c r="K43" s="1865" t="s">
        <v>1728</v>
      </c>
      <c r="L43" s="1865"/>
      <c r="Q43" s="815"/>
      <c r="R43" s="815"/>
      <c r="S43" s="815"/>
      <c r="T43" s="815"/>
      <c r="U43" s="815"/>
      <c r="V43" s="815"/>
      <c r="W43" s="815"/>
      <c r="X43" s="815"/>
      <c r="Y43" s="815"/>
      <c r="Z43" s="815"/>
      <c r="AA43" s="815"/>
      <c r="AB43" s="815"/>
      <c r="AC43" s="815"/>
      <c r="AD43" s="815"/>
      <c r="AE43" s="815"/>
      <c r="AF43" s="815"/>
      <c r="AG43" s="815"/>
      <c r="AH43" s="815"/>
    </row>
    <row r="44" spans="2:34" s="801" customFormat="1" ht="21.75" customHeight="1" x14ac:dyDescent="0.2">
      <c r="B44" s="816" t="s">
        <v>1438</v>
      </c>
      <c r="C44" s="816"/>
      <c r="D44" s="817"/>
      <c r="E44" s="817"/>
      <c r="F44" s="817"/>
      <c r="G44" s="817"/>
      <c r="H44" s="687"/>
      <c r="I44" s="687"/>
      <c r="J44" s="687"/>
      <c r="K44" s="687"/>
      <c r="L44" s="818" t="s">
        <v>1541</v>
      </c>
      <c r="Q44" s="815"/>
      <c r="R44" s="815"/>
      <c r="S44" s="815"/>
      <c r="T44" s="815"/>
      <c r="U44" s="815"/>
      <c r="V44" s="815"/>
      <c r="W44" s="815"/>
      <c r="X44" s="815"/>
      <c r="Y44" s="815"/>
      <c r="Z44" s="815"/>
      <c r="AA44" s="815"/>
      <c r="AB44" s="815"/>
      <c r="AC44" s="815"/>
      <c r="AD44" s="815"/>
      <c r="AE44" s="815"/>
      <c r="AF44" s="815"/>
      <c r="AG44" s="815"/>
      <c r="AH44" s="815"/>
    </row>
    <row r="45" spans="2:34" s="791" customFormat="1" ht="8.25" customHeight="1" x14ac:dyDescent="0.2">
      <c r="Q45" s="814"/>
      <c r="R45" s="814"/>
      <c r="S45" s="814"/>
      <c r="T45" s="814"/>
      <c r="U45" s="814"/>
      <c r="V45" s="814"/>
      <c r="W45" s="814"/>
      <c r="X45" s="814"/>
      <c r="Y45" s="814"/>
      <c r="Z45" s="814"/>
      <c r="AA45" s="814"/>
      <c r="AB45" s="814"/>
      <c r="AC45" s="814"/>
      <c r="AD45" s="814"/>
      <c r="AE45" s="814"/>
      <c r="AF45" s="814"/>
      <c r="AG45" s="814"/>
      <c r="AH45" s="814"/>
    </row>
    <row r="46" spans="2:34" s="791" customFormat="1" ht="8.25" customHeight="1" x14ac:dyDescent="0.2">
      <c r="Q46" s="814"/>
      <c r="R46" s="814"/>
      <c r="S46" s="814"/>
      <c r="T46" s="814"/>
      <c r="U46" s="814"/>
      <c r="V46" s="814"/>
      <c r="W46" s="814"/>
      <c r="X46" s="814"/>
      <c r="Y46" s="814"/>
      <c r="Z46" s="814"/>
      <c r="AA46" s="814"/>
      <c r="AB46" s="814"/>
      <c r="AC46" s="814"/>
      <c r="AD46" s="814"/>
      <c r="AE46" s="814"/>
      <c r="AF46" s="814"/>
      <c r="AG46" s="814"/>
      <c r="AH46" s="814"/>
    </row>
    <row r="47" spans="2:34" s="791" customFormat="1" ht="36.75" x14ac:dyDescent="0.2">
      <c r="B47" s="1803" t="s">
        <v>1806</v>
      </c>
      <c r="C47" s="1803"/>
      <c r="D47" s="1803"/>
      <c r="E47" s="1803"/>
      <c r="F47" s="1803"/>
      <c r="G47" s="1803"/>
      <c r="H47" s="1803"/>
      <c r="I47" s="1803"/>
      <c r="J47" s="1803"/>
      <c r="K47" s="1803"/>
      <c r="L47" s="1803"/>
      <c r="Q47" s="814"/>
      <c r="R47" s="814"/>
      <c r="S47" s="814"/>
      <c r="T47" s="814"/>
      <c r="U47" s="814"/>
      <c r="V47" s="814"/>
      <c r="W47" s="814"/>
      <c r="X47" s="814"/>
      <c r="Y47" s="814"/>
      <c r="Z47" s="814"/>
      <c r="AA47" s="814"/>
      <c r="AB47" s="814"/>
      <c r="AC47" s="814"/>
      <c r="AD47" s="814"/>
      <c r="AE47" s="814"/>
      <c r="AF47" s="814"/>
      <c r="AG47" s="814"/>
      <c r="AH47" s="814"/>
    </row>
    <row r="48" spans="2:34" s="791" customFormat="1" ht="9.75" customHeight="1" x14ac:dyDescent="0.2">
      <c r="B48" s="797"/>
      <c r="C48" s="797"/>
      <c r="D48" s="819"/>
      <c r="E48" s="819"/>
      <c r="F48" s="819"/>
      <c r="G48" s="819"/>
      <c r="H48" s="819"/>
      <c r="I48" s="819"/>
      <c r="J48" s="819"/>
      <c r="K48" s="819"/>
      <c r="L48" s="819"/>
      <c r="Q48" s="814"/>
      <c r="R48" s="814"/>
      <c r="S48" s="814"/>
      <c r="T48" s="814"/>
      <c r="U48" s="814"/>
      <c r="V48" s="814"/>
      <c r="W48" s="814"/>
      <c r="X48" s="814"/>
      <c r="Y48" s="814"/>
      <c r="Z48" s="814"/>
      <c r="AA48" s="814"/>
      <c r="AB48" s="814"/>
      <c r="AC48" s="814"/>
      <c r="AD48" s="814"/>
      <c r="AE48" s="814"/>
      <c r="AF48" s="814"/>
      <c r="AG48" s="814"/>
      <c r="AH48" s="814"/>
    </row>
    <row r="49" spans="2:34" s="791" customFormat="1" ht="36.75" x14ac:dyDescent="0.2">
      <c r="B49" s="1803" t="s">
        <v>1807</v>
      </c>
      <c r="C49" s="1803"/>
      <c r="D49" s="1803"/>
      <c r="E49" s="1803"/>
      <c r="F49" s="1803"/>
      <c r="G49" s="1803"/>
      <c r="H49" s="1803"/>
      <c r="I49" s="1803"/>
      <c r="J49" s="1803"/>
      <c r="K49" s="1803"/>
      <c r="L49" s="1803"/>
      <c r="Q49" s="814"/>
      <c r="R49" s="814"/>
      <c r="S49" s="814"/>
      <c r="T49" s="814"/>
      <c r="U49" s="814"/>
      <c r="V49" s="814"/>
      <c r="W49" s="814"/>
      <c r="X49" s="814"/>
      <c r="Y49" s="814"/>
      <c r="Z49" s="814"/>
      <c r="AA49" s="814"/>
      <c r="AB49" s="814"/>
      <c r="AC49" s="814"/>
      <c r="AD49" s="814"/>
      <c r="AE49" s="814"/>
      <c r="AF49" s="814"/>
      <c r="AG49" s="814"/>
      <c r="AH49" s="814"/>
    </row>
    <row r="50" spans="2:34" s="791" customFormat="1" ht="11.25" customHeight="1" x14ac:dyDescent="0.2">
      <c r="Q50" s="814"/>
      <c r="R50" s="814"/>
      <c r="S50" s="814"/>
      <c r="T50" s="814"/>
      <c r="U50" s="814"/>
      <c r="V50" s="814"/>
      <c r="W50" s="814"/>
      <c r="X50" s="814"/>
      <c r="Y50" s="814"/>
      <c r="Z50" s="814"/>
      <c r="AA50" s="814"/>
      <c r="AB50" s="814"/>
      <c r="AC50" s="814"/>
      <c r="AD50" s="814"/>
      <c r="AE50" s="814"/>
      <c r="AF50" s="814"/>
      <c r="AG50" s="814"/>
      <c r="AH50" s="814"/>
    </row>
    <row r="51" spans="2:34" s="801" customFormat="1" ht="22.5" x14ac:dyDescent="0.2">
      <c r="B51" s="1861" t="s">
        <v>1742</v>
      </c>
      <c r="C51" s="1861"/>
      <c r="L51" s="687" t="s">
        <v>1741</v>
      </c>
      <c r="Q51" s="815"/>
      <c r="R51" s="815"/>
      <c r="S51" s="815"/>
      <c r="T51" s="815"/>
      <c r="U51" s="815"/>
      <c r="V51" s="815"/>
      <c r="W51" s="815"/>
      <c r="X51" s="815"/>
      <c r="Y51" s="815"/>
      <c r="Z51" s="815"/>
      <c r="AA51" s="815"/>
      <c r="AB51" s="815"/>
      <c r="AC51" s="815"/>
      <c r="AD51" s="815"/>
      <c r="AE51" s="815"/>
      <c r="AF51" s="815"/>
      <c r="AG51" s="815"/>
      <c r="AH51" s="815"/>
    </row>
    <row r="52" spans="2:34" s="791" customFormat="1" ht="15.75" thickBot="1" x14ac:dyDescent="0.25">
      <c r="Q52" s="814"/>
      <c r="R52" s="814"/>
      <c r="S52" s="814"/>
      <c r="T52" s="814"/>
      <c r="U52" s="814"/>
      <c r="V52" s="814"/>
      <c r="W52" s="814"/>
      <c r="X52" s="814"/>
      <c r="Y52" s="814"/>
      <c r="Z52" s="814"/>
      <c r="AA52" s="814"/>
      <c r="AB52" s="814"/>
      <c r="AC52" s="814"/>
      <c r="AD52" s="814"/>
      <c r="AE52" s="814"/>
      <c r="AF52" s="814"/>
      <c r="AG52" s="814"/>
      <c r="AH52" s="814"/>
    </row>
    <row r="53" spans="2:34" s="762" customFormat="1" ht="31.5" thickTop="1" x14ac:dyDescent="0.2">
      <c r="B53" s="1858" t="s">
        <v>886</v>
      </c>
      <c r="C53" s="1859"/>
      <c r="D53" s="820" t="s">
        <v>1098</v>
      </c>
      <c r="E53" s="1855" t="s">
        <v>1907</v>
      </c>
      <c r="F53" s="1856"/>
      <c r="G53" s="1857"/>
      <c r="H53" s="1855" t="s">
        <v>1625</v>
      </c>
      <c r="I53" s="1856"/>
      <c r="J53" s="1856"/>
      <c r="K53" s="1856"/>
      <c r="L53" s="1860"/>
      <c r="Q53" s="811"/>
      <c r="R53" s="811"/>
      <c r="S53" s="811"/>
      <c r="T53" s="811"/>
      <c r="U53" s="811"/>
      <c r="V53" s="811"/>
      <c r="W53" s="811"/>
      <c r="X53" s="811"/>
      <c r="Y53" s="811"/>
      <c r="Z53" s="811"/>
      <c r="AA53" s="811"/>
      <c r="AB53" s="811"/>
      <c r="AC53" s="811"/>
      <c r="AD53" s="811"/>
      <c r="AE53" s="811"/>
      <c r="AF53" s="811"/>
      <c r="AG53" s="811"/>
      <c r="AH53" s="811"/>
    </row>
    <row r="54" spans="2:34" s="762" customFormat="1" ht="30.75" x14ac:dyDescent="0.2">
      <c r="B54" s="1853" t="s">
        <v>885</v>
      </c>
      <c r="C54" s="1851"/>
      <c r="D54" s="1851" t="s">
        <v>1099</v>
      </c>
      <c r="E54" s="1557" t="s">
        <v>1100</v>
      </c>
      <c r="F54" s="1557" t="s">
        <v>1101</v>
      </c>
      <c r="G54" s="707" t="s">
        <v>1102</v>
      </c>
      <c r="H54" s="707" t="s">
        <v>1103</v>
      </c>
      <c r="I54" s="707" t="s">
        <v>1104</v>
      </c>
      <c r="J54" s="707" t="s">
        <v>1106</v>
      </c>
      <c r="K54" s="707" t="s">
        <v>1105</v>
      </c>
      <c r="L54" s="821" t="s">
        <v>1109</v>
      </c>
      <c r="Q54" s="811"/>
      <c r="R54" s="811"/>
      <c r="S54" s="811"/>
      <c r="T54" s="811"/>
      <c r="U54" s="811"/>
      <c r="V54" s="811"/>
      <c r="W54" s="811"/>
      <c r="X54" s="811"/>
      <c r="Y54" s="811"/>
      <c r="Z54" s="811"/>
      <c r="AA54" s="811"/>
      <c r="AB54" s="811"/>
      <c r="AC54" s="811"/>
      <c r="AD54" s="811"/>
      <c r="AE54" s="811"/>
      <c r="AF54" s="811"/>
      <c r="AG54" s="811"/>
      <c r="AH54" s="811"/>
    </row>
    <row r="55" spans="2:34" s="762" customFormat="1" ht="30.75" x14ac:dyDescent="0.2">
      <c r="B55" s="1854"/>
      <c r="C55" s="1852"/>
      <c r="D55" s="1852"/>
      <c r="E55" s="822" t="s">
        <v>1107</v>
      </c>
      <c r="F55" s="822" t="s">
        <v>1108</v>
      </c>
      <c r="G55" s="822" t="s">
        <v>1110</v>
      </c>
      <c r="H55" s="822" t="s">
        <v>1114</v>
      </c>
      <c r="I55" s="822" t="s">
        <v>1111</v>
      </c>
      <c r="J55" s="822" t="s">
        <v>1115</v>
      </c>
      <c r="K55" s="822" t="s">
        <v>1112</v>
      </c>
      <c r="L55" s="823" t="s">
        <v>1113</v>
      </c>
      <c r="Q55" s="811"/>
      <c r="R55" s="811"/>
      <c r="S55" s="811"/>
      <c r="T55" s="811"/>
      <c r="U55" s="811"/>
      <c r="V55" s="811"/>
      <c r="W55" s="811"/>
      <c r="X55" s="811"/>
      <c r="Y55" s="811"/>
      <c r="Z55" s="811"/>
      <c r="AA55" s="811"/>
      <c r="AB55" s="811"/>
      <c r="AC55" s="811"/>
      <c r="AD55" s="811"/>
      <c r="AE55" s="811"/>
      <c r="AF55" s="811"/>
      <c r="AG55" s="811"/>
      <c r="AH55" s="811"/>
    </row>
    <row r="56" spans="2:34" s="364" customFormat="1" ht="27.95" customHeight="1" x14ac:dyDescent="0.2">
      <c r="B56" s="1844">
        <v>2013</v>
      </c>
      <c r="C56" s="1845"/>
      <c r="D56" s="1629">
        <v>11.483527870976245</v>
      </c>
      <c r="E56" s="1629">
        <v>8.9856208284779271</v>
      </c>
      <c r="F56" s="1629">
        <v>9.9793768073722084</v>
      </c>
      <c r="G56" s="1629">
        <v>10.616203904228612</v>
      </c>
      <c r="H56" s="1629">
        <v>13.072735434358199</v>
      </c>
      <c r="I56" s="1629">
        <v>12.685344235768312</v>
      </c>
      <c r="J56" s="1629">
        <v>11.945738048748353</v>
      </c>
      <c r="K56" s="1629">
        <v>13.577278072955027</v>
      </c>
      <c r="L56" s="1496">
        <v>12.820273947957475</v>
      </c>
      <c r="N56" s="1202"/>
      <c r="O56" s="1202"/>
      <c r="P56" s="1202"/>
      <c r="Q56" s="1202"/>
      <c r="R56" s="1202"/>
      <c r="S56" s="1202"/>
      <c r="T56" s="1202"/>
      <c r="U56" s="1202"/>
      <c r="V56" s="1202"/>
      <c r="W56" s="1202"/>
      <c r="X56" s="1202"/>
      <c r="Y56" s="1202"/>
      <c r="Z56" s="1202"/>
      <c r="AA56" s="1202"/>
      <c r="AB56" s="1203"/>
      <c r="AC56" s="1203"/>
      <c r="AD56" s="1203"/>
      <c r="AE56" s="1203"/>
      <c r="AF56" s="1203"/>
      <c r="AG56" s="1203"/>
      <c r="AH56" s="1203"/>
    </row>
    <row r="57" spans="2:34" s="364" customFormat="1" ht="27.95" customHeight="1" x14ac:dyDescent="0.2">
      <c r="B57" s="1844">
        <v>2014</v>
      </c>
      <c r="C57" s="1845"/>
      <c r="D57" s="1629">
        <v>11.165996312796027</v>
      </c>
      <c r="E57" s="1629">
        <v>8.7996554855531155</v>
      </c>
      <c r="F57" s="1629">
        <v>10.998753023441719</v>
      </c>
      <c r="G57" s="1629">
        <v>11.739451749016933</v>
      </c>
      <c r="H57" s="1629">
        <v>13.550480861129847</v>
      </c>
      <c r="I57" s="1629">
        <v>12.162830088753322</v>
      </c>
      <c r="J57" s="1629">
        <v>11.371279824172504</v>
      </c>
      <c r="K57" s="1629">
        <v>13.674204856957935</v>
      </c>
      <c r="L57" s="1496">
        <v>12.689698907753403</v>
      </c>
      <c r="N57" s="1202"/>
      <c r="O57" s="1202"/>
      <c r="P57" s="1202"/>
      <c r="Q57" s="1202"/>
      <c r="R57" s="1202"/>
      <c r="S57" s="1202"/>
      <c r="T57" s="1202"/>
      <c r="U57" s="1202"/>
      <c r="V57" s="1202"/>
      <c r="W57" s="1202"/>
      <c r="X57" s="1202"/>
      <c r="Y57" s="1202"/>
      <c r="Z57" s="1202"/>
      <c r="AA57" s="1202"/>
      <c r="AB57" s="1203"/>
      <c r="AC57" s="1203"/>
      <c r="AD57" s="1203"/>
      <c r="AE57" s="1203"/>
      <c r="AF57" s="1203"/>
      <c r="AG57" s="1203"/>
      <c r="AH57" s="1203"/>
    </row>
    <row r="58" spans="2:34" s="364" customFormat="1" ht="27.95" customHeight="1" x14ac:dyDescent="0.2">
      <c r="B58" s="1844">
        <v>2015</v>
      </c>
      <c r="C58" s="1845"/>
      <c r="D58" s="1629">
        <v>11.623713658050523</v>
      </c>
      <c r="E58" s="1629">
        <v>9.0633009738776984</v>
      </c>
      <c r="F58" s="1629">
        <v>11.463573331759846</v>
      </c>
      <c r="G58" s="1629">
        <v>12.087454303582657</v>
      </c>
      <c r="H58" s="1629">
        <v>13.50844080874484</v>
      </c>
      <c r="I58" s="1629">
        <v>11.676178502918257</v>
      </c>
      <c r="J58" s="1629">
        <v>12.261425543555848</v>
      </c>
      <c r="K58" s="1629">
        <v>13.182426014332924</v>
      </c>
      <c r="L58" s="1496">
        <v>12.657117717387967</v>
      </c>
      <c r="N58" s="1202"/>
      <c r="O58" s="1202"/>
      <c r="P58" s="1202"/>
      <c r="Q58" s="1202"/>
      <c r="R58" s="1202"/>
      <c r="S58" s="1202"/>
      <c r="T58" s="1202"/>
      <c r="U58" s="1202"/>
      <c r="V58" s="1202"/>
      <c r="W58" s="1202"/>
      <c r="X58" s="1202"/>
      <c r="Y58" s="1202"/>
      <c r="Z58" s="1202"/>
      <c r="AA58" s="1202"/>
      <c r="AB58" s="1203"/>
      <c r="AC58" s="1203"/>
      <c r="AD58" s="1203"/>
      <c r="AE58" s="1203"/>
      <c r="AF58" s="1203"/>
      <c r="AG58" s="1203"/>
      <c r="AH58" s="1203"/>
    </row>
    <row r="59" spans="2:34" s="364" customFormat="1" ht="27.75" customHeight="1" x14ac:dyDescent="0.2">
      <c r="B59" s="1844">
        <v>2016</v>
      </c>
      <c r="C59" s="1845"/>
      <c r="D59" s="1629">
        <v>13.790731142454597</v>
      </c>
      <c r="E59" s="1629">
        <v>9.2140176939733163</v>
      </c>
      <c r="F59" s="1629">
        <v>10.582531239229315</v>
      </c>
      <c r="G59" s="1629">
        <v>12.00697039427528</v>
      </c>
      <c r="H59" s="1629">
        <v>13.373879458692686</v>
      </c>
      <c r="I59" s="1629">
        <v>11.512317980677263</v>
      </c>
      <c r="J59" s="1629">
        <v>13.198014211838505</v>
      </c>
      <c r="K59" s="1629">
        <v>13.190266370829232</v>
      </c>
      <c r="L59" s="1496">
        <v>12.818619505509421</v>
      </c>
      <c r="N59" s="1202"/>
      <c r="O59" s="1202"/>
      <c r="P59" s="1202"/>
      <c r="Q59" s="1202"/>
      <c r="R59" s="1202"/>
      <c r="S59" s="1202"/>
      <c r="T59" s="1202"/>
      <c r="U59" s="1202"/>
      <c r="V59" s="1202"/>
      <c r="W59" s="1202"/>
      <c r="X59" s="1202"/>
      <c r="Y59" s="1202"/>
      <c r="Z59" s="1202"/>
      <c r="AA59" s="1202"/>
      <c r="AB59" s="1203"/>
      <c r="AC59" s="1203"/>
      <c r="AD59" s="1203"/>
      <c r="AE59" s="1203"/>
      <c r="AF59" s="1203"/>
      <c r="AG59" s="1203"/>
      <c r="AH59" s="1203"/>
    </row>
    <row r="60" spans="2:34" s="364" customFormat="1" ht="27.75" customHeight="1" x14ac:dyDescent="0.2">
      <c r="B60" s="1844">
        <v>2017</v>
      </c>
      <c r="C60" s="1845"/>
      <c r="D60" s="1629">
        <v>15.426039470408723</v>
      </c>
      <c r="E60" s="1629">
        <v>9.1716031975665029</v>
      </c>
      <c r="F60" s="1629">
        <v>11.234347271183214</v>
      </c>
      <c r="G60" s="1629">
        <v>12.254310734623745</v>
      </c>
      <c r="H60" s="1629">
        <v>11.836503893157744</v>
      </c>
      <c r="I60" s="1629">
        <v>11.271858583085766</v>
      </c>
      <c r="J60" s="1629">
        <v>12.552406863540549</v>
      </c>
      <c r="K60" s="1629">
        <v>13.164659361370312</v>
      </c>
      <c r="L60" s="1496">
        <v>12.206357175288591</v>
      </c>
      <c r="N60" s="1202"/>
      <c r="O60" s="1202"/>
      <c r="P60" s="1202"/>
      <c r="Q60" s="1202"/>
      <c r="R60" s="1202"/>
      <c r="S60" s="1202"/>
      <c r="T60" s="1202"/>
      <c r="U60" s="1202"/>
      <c r="V60" s="1202"/>
      <c r="W60" s="1202"/>
      <c r="X60" s="1202"/>
      <c r="Y60" s="1202"/>
      <c r="Z60" s="1202"/>
      <c r="AA60" s="1202"/>
      <c r="AB60" s="1203"/>
      <c r="AC60" s="1203"/>
      <c r="AD60" s="1203"/>
      <c r="AE60" s="1203"/>
      <c r="AF60" s="1203"/>
      <c r="AG60" s="1203"/>
      <c r="AH60" s="1203"/>
    </row>
    <row r="61" spans="2:34" s="364" customFormat="1" ht="27.75" customHeight="1" x14ac:dyDescent="0.2">
      <c r="B61" s="1844">
        <v>2018</v>
      </c>
      <c r="C61" s="1845"/>
      <c r="D61" s="1629">
        <v>15.686921647311694</v>
      </c>
      <c r="E61" s="1629">
        <v>10.758546976773596</v>
      </c>
      <c r="F61" s="1629">
        <v>11.50992890342304</v>
      </c>
      <c r="G61" s="1629">
        <v>11.853535881327486</v>
      </c>
      <c r="H61" s="1629">
        <v>13.793152951955992</v>
      </c>
      <c r="I61" s="1629">
        <v>12.194821071200508</v>
      </c>
      <c r="J61" s="1629">
        <v>13.060436782817847</v>
      </c>
      <c r="K61" s="1629">
        <v>14.551691718298457</v>
      </c>
      <c r="L61" s="1496">
        <v>13.400025631068202</v>
      </c>
      <c r="N61" s="1202"/>
      <c r="O61" s="1202"/>
      <c r="P61" s="1202"/>
      <c r="Q61" s="1202"/>
      <c r="R61" s="1202"/>
      <c r="S61" s="1202"/>
      <c r="T61" s="1202"/>
      <c r="U61" s="1202"/>
      <c r="V61" s="1202"/>
      <c r="W61" s="1202"/>
      <c r="X61" s="1202"/>
      <c r="Y61" s="1202"/>
      <c r="Z61" s="1202"/>
      <c r="AA61" s="1202"/>
      <c r="AB61" s="1203"/>
      <c r="AC61" s="1203"/>
      <c r="AD61" s="1203"/>
      <c r="AE61" s="1203"/>
      <c r="AF61" s="1203"/>
      <c r="AG61" s="1203"/>
      <c r="AH61" s="1203"/>
    </row>
    <row r="62" spans="2:34" s="364" customFormat="1" ht="27.75" customHeight="1" x14ac:dyDescent="0.2">
      <c r="B62" s="1847">
        <v>2017</v>
      </c>
      <c r="C62" s="1630" t="s">
        <v>1085</v>
      </c>
      <c r="D62" s="1631">
        <v>14.97682724879904</v>
      </c>
      <c r="E62" s="1631">
        <v>9.6068416214793633</v>
      </c>
      <c r="F62" s="1631">
        <v>11.180903471314846</v>
      </c>
      <c r="G62" s="1631">
        <v>12.290823444471881</v>
      </c>
      <c r="H62" s="1631">
        <v>12.503280398344263</v>
      </c>
      <c r="I62" s="1631">
        <v>11.290113823451032</v>
      </c>
      <c r="J62" s="1631">
        <v>12.50177415936267</v>
      </c>
      <c r="K62" s="1631">
        <v>13.019350784725262</v>
      </c>
      <c r="L62" s="1632">
        <v>12.328629791470805</v>
      </c>
      <c r="N62" s="1204"/>
      <c r="O62" s="1204"/>
      <c r="P62" s="1204"/>
      <c r="Q62" s="1204"/>
      <c r="R62" s="1204"/>
      <c r="S62" s="1204"/>
      <c r="T62" s="1204"/>
      <c r="U62" s="1204"/>
      <c r="V62" s="1204"/>
      <c r="W62" s="1204"/>
      <c r="X62" s="1204"/>
      <c r="Y62" s="1204"/>
      <c r="Z62" s="1204"/>
      <c r="AA62" s="1203"/>
      <c r="AB62" s="1203"/>
      <c r="AC62" s="1203"/>
      <c r="AD62" s="1203"/>
      <c r="AE62" s="1203"/>
      <c r="AF62" s="1203"/>
      <c r="AG62" s="1203"/>
      <c r="AH62" s="1203"/>
    </row>
    <row r="63" spans="2:34" s="364" customFormat="1" ht="27.75" customHeight="1" x14ac:dyDescent="0.2">
      <c r="B63" s="1848"/>
      <c r="C63" s="1205" t="s">
        <v>1086</v>
      </c>
      <c r="D63" s="1206">
        <v>15.05633082607692</v>
      </c>
      <c r="E63" s="1206">
        <v>9.6728638769011095</v>
      </c>
      <c r="F63" s="1206">
        <v>11.12776867880428</v>
      </c>
      <c r="G63" s="1206">
        <v>12.333452886211205</v>
      </c>
      <c r="H63" s="1206">
        <v>12.134554851747389</v>
      </c>
      <c r="I63" s="1206">
        <v>12.130811139128269</v>
      </c>
      <c r="J63" s="1206">
        <v>12.507649348688405</v>
      </c>
      <c r="K63" s="1206">
        <v>12.859227978818671</v>
      </c>
      <c r="L63" s="1207">
        <v>12.408060829595684</v>
      </c>
      <c r="N63" s="1204"/>
      <c r="O63" s="1204"/>
      <c r="P63" s="1204"/>
      <c r="Q63" s="1204"/>
      <c r="R63" s="1204"/>
      <c r="S63" s="1204"/>
      <c r="T63" s="1204"/>
      <c r="U63" s="1204"/>
      <c r="V63" s="1204"/>
      <c r="W63" s="1204"/>
      <c r="X63" s="1204"/>
      <c r="Y63" s="1204"/>
      <c r="Z63" s="1204"/>
      <c r="AA63" s="1203"/>
      <c r="AB63" s="1203"/>
      <c r="AC63" s="1203"/>
      <c r="AD63" s="1203"/>
      <c r="AE63" s="1203"/>
      <c r="AF63" s="1203"/>
      <c r="AG63" s="1203"/>
      <c r="AH63" s="1203"/>
    </row>
    <row r="64" spans="2:34" s="364" customFormat="1" ht="27.75" customHeight="1" x14ac:dyDescent="0.2">
      <c r="B64" s="1848"/>
      <c r="C64" s="1205" t="s">
        <v>1087</v>
      </c>
      <c r="D64" s="1206">
        <v>15.055615038266733</v>
      </c>
      <c r="E64" s="1206">
        <v>9.7336231555301431</v>
      </c>
      <c r="F64" s="1206">
        <v>11.336666143919311</v>
      </c>
      <c r="G64" s="1206">
        <v>12.456344706962238</v>
      </c>
      <c r="H64" s="1206">
        <v>11.855575947323807</v>
      </c>
      <c r="I64" s="1206">
        <v>11.049996034027448</v>
      </c>
      <c r="J64" s="1206">
        <v>12.71249888972924</v>
      </c>
      <c r="K64" s="1206">
        <v>11.50405336160801</v>
      </c>
      <c r="L64" s="1207">
        <v>11.780531058172125</v>
      </c>
      <c r="N64" s="1204"/>
      <c r="O64" s="1204"/>
      <c r="P64" s="1204"/>
      <c r="Q64" s="1204"/>
      <c r="R64" s="1204"/>
      <c r="S64" s="1204"/>
      <c r="T64" s="1204"/>
      <c r="U64" s="1204"/>
      <c r="V64" s="1204"/>
      <c r="W64" s="1204"/>
      <c r="X64" s="1204"/>
      <c r="Y64" s="1204"/>
      <c r="Z64" s="1204"/>
      <c r="AA64" s="1203"/>
      <c r="AB64" s="1203"/>
      <c r="AC64" s="1203"/>
      <c r="AD64" s="1203"/>
      <c r="AE64" s="1203"/>
      <c r="AF64" s="1203"/>
      <c r="AG64" s="1203"/>
      <c r="AH64" s="1203"/>
    </row>
    <row r="65" spans="2:34" s="364" customFormat="1" ht="27.75" customHeight="1" x14ac:dyDescent="0.2">
      <c r="B65" s="1848"/>
      <c r="C65" s="1205" t="s">
        <v>1088</v>
      </c>
      <c r="D65" s="1206">
        <v>15.24877546504111</v>
      </c>
      <c r="E65" s="1206">
        <v>9.7954059441772721</v>
      </c>
      <c r="F65" s="1206">
        <v>11.306101835741805</v>
      </c>
      <c r="G65" s="1206">
        <v>12.530086708490312</v>
      </c>
      <c r="H65" s="1206">
        <v>11.922282718963297</v>
      </c>
      <c r="I65" s="1206">
        <v>11.317280542683537</v>
      </c>
      <c r="J65" s="1206">
        <v>11.413622193677288</v>
      </c>
      <c r="K65" s="1206">
        <v>12.958404579907864</v>
      </c>
      <c r="L65" s="1207">
        <v>11.902897508807996</v>
      </c>
      <c r="N65" s="1204"/>
      <c r="O65" s="1204"/>
      <c r="P65" s="1204"/>
      <c r="Q65" s="1204"/>
      <c r="R65" s="1204"/>
      <c r="S65" s="1204"/>
      <c r="T65" s="1204"/>
      <c r="U65" s="1204"/>
      <c r="V65" s="1204"/>
      <c r="W65" s="1204"/>
      <c r="X65" s="1204"/>
      <c r="Y65" s="1204"/>
      <c r="Z65" s="1204"/>
      <c r="AA65" s="1203"/>
      <c r="AB65" s="1203"/>
      <c r="AC65" s="1203"/>
      <c r="AD65" s="1203"/>
      <c r="AE65" s="1203"/>
      <c r="AF65" s="1203"/>
      <c r="AG65" s="1203"/>
      <c r="AH65" s="1203"/>
    </row>
    <row r="66" spans="2:34" s="364" customFormat="1" ht="27.75" customHeight="1" x14ac:dyDescent="0.2">
      <c r="B66" s="1848"/>
      <c r="C66" s="1205" t="s">
        <v>1089</v>
      </c>
      <c r="D66" s="1206">
        <v>15.297175026871933</v>
      </c>
      <c r="E66" s="1206">
        <v>9.3577145780280873</v>
      </c>
      <c r="F66" s="1206">
        <v>11.681382459672598</v>
      </c>
      <c r="G66" s="1206">
        <v>12.517339414607703</v>
      </c>
      <c r="H66" s="1206">
        <v>10.437428483213216</v>
      </c>
      <c r="I66" s="1206">
        <v>10.536374460215178</v>
      </c>
      <c r="J66" s="1206">
        <v>12.031531299049524</v>
      </c>
      <c r="K66" s="1206">
        <v>12.870323109807247</v>
      </c>
      <c r="L66" s="1207">
        <v>11.468914338071292</v>
      </c>
      <c r="N66" s="1204"/>
      <c r="O66" s="1204"/>
      <c r="P66" s="1204"/>
      <c r="Q66" s="1204"/>
      <c r="R66" s="1204"/>
      <c r="S66" s="1204"/>
      <c r="T66" s="1204"/>
      <c r="U66" s="1204"/>
      <c r="V66" s="1204"/>
      <c r="W66" s="1204"/>
      <c r="X66" s="1204"/>
      <c r="Y66" s="1204"/>
      <c r="Z66" s="1204"/>
      <c r="AA66" s="1203"/>
      <c r="AB66" s="1203"/>
      <c r="AC66" s="1203"/>
      <c r="AD66" s="1203"/>
      <c r="AE66" s="1203"/>
      <c r="AF66" s="1203"/>
      <c r="AG66" s="1203"/>
      <c r="AH66" s="1203"/>
    </row>
    <row r="67" spans="2:34" s="364" customFormat="1" ht="27.75" customHeight="1" x14ac:dyDescent="0.2">
      <c r="B67" s="1848"/>
      <c r="C67" s="1205" t="s">
        <v>1090</v>
      </c>
      <c r="D67" s="1206">
        <v>15.073589823022109</v>
      </c>
      <c r="E67" s="1206">
        <v>9.2819528974819043</v>
      </c>
      <c r="F67" s="1206">
        <v>12.157523922508458</v>
      </c>
      <c r="G67" s="1206">
        <v>12.490616619167289</v>
      </c>
      <c r="H67" s="1206">
        <v>10.933562786056118</v>
      </c>
      <c r="I67" s="1206">
        <v>10.485634243256445</v>
      </c>
      <c r="J67" s="1206">
        <v>12.14818624147861</v>
      </c>
      <c r="K67" s="1206">
        <v>12.732904437204359</v>
      </c>
      <c r="L67" s="1207">
        <v>11.575071926998884</v>
      </c>
      <c r="N67" s="1204"/>
      <c r="O67" s="1204"/>
      <c r="P67" s="1204"/>
      <c r="Q67" s="1204"/>
      <c r="R67" s="1204"/>
      <c r="S67" s="1204"/>
      <c r="T67" s="1204"/>
      <c r="U67" s="1204"/>
      <c r="V67" s="1204"/>
      <c r="W67" s="1204"/>
      <c r="X67" s="1204"/>
      <c r="Y67" s="1204"/>
      <c r="Z67" s="1204"/>
      <c r="AA67" s="1203"/>
      <c r="AB67" s="1203"/>
      <c r="AC67" s="1203"/>
      <c r="AD67" s="1203"/>
      <c r="AE67" s="1203"/>
      <c r="AF67" s="1203"/>
      <c r="AG67" s="1203"/>
      <c r="AH67" s="1203"/>
    </row>
    <row r="68" spans="2:34" s="364" customFormat="1" ht="27.75" customHeight="1" x14ac:dyDescent="0.2">
      <c r="B68" s="1848"/>
      <c r="C68" s="1205" t="s">
        <v>1091</v>
      </c>
      <c r="D68" s="1206">
        <v>15.476880631870374</v>
      </c>
      <c r="E68" s="1206">
        <v>9.3172823342646485</v>
      </c>
      <c r="F68" s="1206">
        <v>11.690435063632757</v>
      </c>
      <c r="G68" s="1206">
        <v>12.528824115052743</v>
      </c>
      <c r="H68" s="1206">
        <v>11.481148354957995</v>
      </c>
      <c r="I68" s="1206">
        <v>10.385057515587958</v>
      </c>
      <c r="J68" s="1206">
        <v>12.597171327059442</v>
      </c>
      <c r="K68" s="1206">
        <v>12.250322009001057</v>
      </c>
      <c r="L68" s="1207">
        <v>11.678424801651612</v>
      </c>
      <c r="N68" s="1204"/>
      <c r="O68" s="1204"/>
      <c r="P68" s="1204"/>
      <c r="Q68" s="1204"/>
      <c r="R68" s="1204"/>
      <c r="S68" s="1204"/>
      <c r="T68" s="1204"/>
      <c r="U68" s="1204"/>
      <c r="V68" s="1204"/>
      <c r="W68" s="1204"/>
      <c r="X68" s="1204"/>
      <c r="Y68" s="1204"/>
      <c r="Z68" s="1204"/>
      <c r="AA68" s="1203"/>
      <c r="AB68" s="1203"/>
      <c r="AC68" s="1203"/>
      <c r="AD68" s="1203"/>
      <c r="AE68" s="1203"/>
      <c r="AF68" s="1203"/>
      <c r="AG68" s="1203"/>
      <c r="AH68" s="1203"/>
    </row>
    <row r="69" spans="2:34" s="364" customFormat="1" ht="27.75" customHeight="1" x14ac:dyDescent="0.2">
      <c r="B69" s="1848"/>
      <c r="C69" s="1205" t="s">
        <v>1092</v>
      </c>
      <c r="D69" s="1206">
        <v>15.584426534589124</v>
      </c>
      <c r="E69" s="1206">
        <v>8.508305700200907</v>
      </c>
      <c r="F69" s="1206">
        <v>10.54523842305627</v>
      </c>
      <c r="G69" s="1206">
        <v>11.961098268339219</v>
      </c>
      <c r="H69" s="1206">
        <v>11.125131977254357</v>
      </c>
      <c r="I69" s="1206">
        <v>9.5111193044653053</v>
      </c>
      <c r="J69" s="1206">
        <v>12.636505459129063</v>
      </c>
      <c r="K69" s="1206">
        <v>12.16168538432709</v>
      </c>
      <c r="L69" s="1207">
        <v>11.358610531293955</v>
      </c>
      <c r="N69" s="1204"/>
      <c r="O69" s="1204"/>
      <c r="P69" s="1204"/>
      <c r="Q69" s="1204"/>
      <c r="R69" s="1204"/>
      <c r="S69" s="1204"/>
      <c r="T69" s="1204"/>
      <c r="U69" s="1204"/>
      <c r="V69" s="1204"/>
      <c r="W69" s="1204"/>
      <c r="X69" s="1204"/>
      <c r="Y69" s="1204"/>
      <c r="Z69" s="1204"/>
      <c r="AA69" s="1203"/>
      <c r="AB69" s="1203"/>
      <c r="AC69" s="1203"/>
      <c r="AD69" s="1203"/>
      <c r="AE69" s="1203"/>
      <c r="AF69" s="1203"/>
      <c r="AG69" s="1203"/>
      <c r="AH69" s="1203"/>
    </row>
    <row r="70" spans="2:34" s="364" customFormat="1" ht="27.75" customHeight="1" x14ac:dyDescent="0.2">
      <c r="B70" s="1848"/>
      <c r="C70" s="1205" t="s">
        <v>1093</v>
      </c>
      <c r="D70" s="1206">
        <v>15.855227519223103</v>
      </c>
      <c r="E70" s="1206">
        <v>8.5194376226490682</v>
      </c>
      <c r="F70" s="1206">
        <v>10.652033074048266</v>
      </c>
      <c r="G70" s="1206">
        <v>12.054867386826658</v>
      </c>
      <c r="H70" s="1206">
        <v>13.099768326171368</v>
      </c>
      <c r="I70" s="1206">
        <v>12.116833526566392</v>
      </c>
      <c r="J70" s="1206">
        <v>13.055253872487629</v>
      </c>
      <c r="K70" s="1206">
        <v>14.558154893020166</v>
      </c>
      <c r="L70" s="1207">
        <v>13.20750265456139</v>
      </c>
      <c r="N70" s="1204"/>
      <c r="O70" s="1204"/>
      <c r="P70" s="1204"/>
      <c r="Q70" s="1204"/>
      <c r="R70" s="1204"/>
      <c r="S70" s="1204"/>
      <c r="T70" s="1204"/>
      <c r="U70" s="1204"/>
      <c r="V70" s="1204"/>
      <c r="W70" s="1204"/>
      <c r="X70" s="1204"/>
      <c r="Y70" s="1204"/>
      <c r="Z70" s="1204"/>
      <c r="AA70" s="1203"/>
      <c r="AB70" s="1203"/>
      <c r="AC70" s="1203"/>
      <c r="AD70" s="1203"/>
      <c r="AE70" s="1203"/>
      <c r="AF70" s="1203"/>
      <c r="AG70" s="1203"/>
      <c r="AH70" s="1203"/>
    </row>
    <row r="71" spans="2:34" s="364" customFormat="1" ht="27.75" customHeight="1" x14ac:dyDescent="0.2">
      <c r="B71" s="1848"/>
      <c r="C71" s="1205" t="s">
        <v>1094</v>
      </c>
      <c r="D71" s="1206">
        <v>15.82646279790348</v>
      </c>
      <c r="E71" s="1206">
        <v>8.5695855478479945</v>
      </c>
      <c r="F71" s="1206">
        <v>10.621741762360722</v>
      </c>
      <c r="G71" s="1206">
        <v>12.028313669855377</v>
      </c>
      <c r="H71" s="1206">
        <v>13.07975259451225</v>
      </c>
      <c r="I71" s="1206">
        <v>12.136440665061986</v>
      </c>
      <c r="J71" s="1206">
        <v>13.008393213939787</v>
      </c>
      <c r="K71" s="1206">
        <v>14.560246831257531</v>
      </c>
      <c r="L71" s="1207">
        <v>13.196208326192888</v>
      </c>
      <c r="N71" s="1204"/>
      <c r="O71" s="1204"/>
      <c r="P71" s="1204"/>
      <c r="Q71" s="1204"/>
      <c r="R71" s="1204"/>
      <c r="S71" s="1204"/>
      <c r="T71" s="1204"/>
      <c r="U71" s="1204"/>
      <c r="V71" s="1204"/>
      <c r="W71" s="1204"/>
      <c r="X71" s="1204"/>
      <c r="Y71" s="1204"/>
      <c r="Z71" s="1204"/>
      <c r="AA71" s="1203"/>
      <c r="AB71" s="1203"/>
      <c r="AC71" s="1203"/>
      <c r="AD71" s="1203"/>
      <c r="AE71" s="1203"/>
      <c r="AF71" s="1203"/>
      <c r="AG71" s="1203"/>
      <c r="AH71" s="1203"/>
    </row>
    <row r="72" spans="2:34" s="364" customFormat="1" ht="27.75" customHeight="1" x14ac:dyDescent="0.2">
      <c r="B72" s="1848"/>
      <c r="C72" s="1205" t="s">
        <v>1095</v>
      </c>
      <c r="D72" s="1206">
        <v>15.826040324933357</v>
      </c>
      <c r="E72" s="1206">
        <v>8.6823341395423537</v>
      </c>
      <c r="F72" s="1206">
        <v>10.750533725459617</v>
      </c>
      <c r="G72" s="1206">
        <v>12.064141275411437</v>
      </c>
      <c r="H72" s="1206">
        <v>11.73558944600447</v>
      </c>
      <c r="I72" s="1206">
        <v>12.13936530964374</v>
      </c>
      <c r="J72" s="1206">
        <v>13.009409304463752</v>
      </c>
      <c r="K72" s="1206">
        <v>14.306846063757536</v>
      </c>
      <c r="L72" s="1207">
        <v>12.797802530967376</v>
      </c>
      <c r="N72" s="1204"/>
      <c r="O72" s="1204"/>
      <c r="P72" s="1204"/>
      <c r="Q72" s="1204"/>
      <c r="R72" s="1204"/>
      <c r="S72" s="1204"/>
      <c r="T72" s="1204"/>
      <c r="U72" s="1204"/>
      <c r="V72" s="1204"/>
      <c r="W72" s="1204"/>
      <c r="X72" s="1204"/>
      <c r="Y72" s="1204"/>
      <c r="Z72" s="1204"/>
      <c r="AA72" s="1203"/>
      <c r="AB72" s="1203"/>
      <c r="AC72" s="1203"/>
      <c r="AD72" s="1203"/>
      <c r="AE72" s="1203"/>
      <c r="AF72" s="1203"/>
      <c r="AG72" s="1203"/>
      <c r="AH72" s="1203"/>
    </row>
    <row r="73" spans="2:34" s="364" customFormat="1" ht="27.75" customHeight="1" x14ac:dyDescent="0.2">
      <c r="B73" s="1849"/>
      <c r="C73" s="1210" t="s">
        <v>1096</v>
      </c>
      <c r="D73" s="1211">
        <v>15.83512240830736</v>
      </c>
      <c r="E73" s="1211">
        <v>9.0138909526951689</v>
      </c>
      <c r="F73" s="1211">
        <v>11.761838693679616</v>
      </c>
      <c r="G73" s="1211">
        <v>11.795820320088872</v>
      </c>
      <c r="H73" s="1211">
        <v>11.729970833344389</v>
      </c>
      <c r="I73" s="1211">
        <v>12.163276432941879</v>
      </c>
      <c r="J73" s="1211">
        <v>13.006887053421185</v>
      </c>
      <c r="K73" s="1211">
        <v>14.194392903008929</v>
      </c>
      <c r="L73" s="1208">
        <v>12.773631805679095</v>
      </c>
      <c r="N73" s="1204"/>
      <c r="O73" s="1204"/>
      <c r="P73" s="1204"/>
      <c r="Q73" s="1204"/>
      <c r="R73" s="1204"/>
      <c r="S73" s="1204"/>
      <c r="T73" s="1204"/>
      <c r="U73" s="1204"/>
      <c r="V73" s="1204"/>
      <c r="W73" s="1204"/>
      <c r="X73" s="1204"/>
      <c r="Y73" s="1204"/>
      <c r="Z73" s="1204"/>
      <c r="AA73" s="1203"/>
      <c r="AB73" s="1203"/>
      <c r="AC73" s="1203"/>
      <c r="AD73" s="1203"/>
      <c r="AE73" s="1203"/>
      <c r="AF73" s="1203"/>
      <c r="AG73" s="1203"/>
      <c r="AH73" s="1203"/>
    </row>
    <row r="74" spans="2:34" s="364" customFormat="1" ht="27.75" customHeight="1" x14ac:dyDescent="0.2">
      <c r="B74" s="1848">
        <v>2018</v>
      </c>
      <c r="C74" s="1205" t="s">
        <v>1085</v>
      </c>
      <c r="D74" s="1206">
        <v>15.766219094783285</v>
      </c>
      <c r="E74" s="1206">
        <v>9.1468319287287319</v>
      </c>
      <c r="F74" s="1206">
        <v>11.498917200309066</v>
      </c>
      <c r="G74" s="1206">
        <v>11.692378287996016</v>
      </c>
      <c r="H74" s="1206">
        <v>13.432924420712569</v>
      </c>
      <c r="I74" s="1206">
        <v>12.153059322417475</v>
      </c>
      <c r="J74" s="1206">
        <v>13.049708098380453</v>
      </c>
      <c r="K74" s="1206">
        <v>14.619629625355612</v>
      </c>
      <c r="L74" s="1207">
        <v>13.313830366716529</v>
      </c>
      <c r="N74" s="1204"/>
      <c r="O74" s="1204"/>
      <c r="P74" s="1204"/>
      <c r="Q74" s="1204"/>
      <c r="R74" s="1204"/>
      <c r="S74" s="1204"/>
      <c r="T74" s="1204"/>
      <c r="U74" s="1204"/>
      <c r="V74" s="1204"/>
      <c r="W74" s="1204"/>
      <c r="X74" s="1204"/>
      <c r="Y74" s="1204"/>
      <c r="Z74" s="1204"/>
      <c r="AA74" s="1203"/>
      <c r="AB74" s="1203"/>
      <c r="AC74" s="1203"/>
      <c r="AD74" s="1203"/>
      <c r="AE74" s="1203"/>
      <c r="AF74" s="1203"/>
      <c r="AG74" s="1203"/>
      <c r="AH74" s="1203"/>
    </row>
    <row r="75" spans="2:34" s="364" customFormat="1" ht="27.75" customHeight="1" x14ac:dyDescent="0.2">
      <c r="B75" s="1848"/>
      <c r="C75" s="1205" t="s">
        <v>1086</v>
      </c>
      <c r="D75" s="1206">
        <v>15.607707059029737</v>
      </c>
      <c r="E75" s="1206">
        <v>10.625980650190266</v>
      </c>
      <c r="F75" s="1206">
        <v>11.475871901158543</v>
      </c>
      <c r="G75" s="1206">
        <v>12.009140606947698</v>
      </c>
      <c r="H75" s="1206">
        <v>13.415882358376589</v>
      </c>
      <c r="I75" s="1206">
        <v>12.125887158660158</v>
      </c>
      <c r="J75" s="1206">
        <v>13.018146642546874</v>
      </c>
      <c r="K75" s="1206">
        <v>14.597033096329859</v>
      </c>
      <c r="L75" s="1207">
        <v>13.289237313978369</v>
      </c>
      <c r="N75" s="1204"/>
      <c r="O75" s="1204"/>
      <c r="P75" s="1204"/>
      <c r="Q75" s="1204"/>
      <c r="R75" s="1204"/>
      <c r="S75" s="1204"/>
      <c r="T75" s="1204"/>
      <c r="U75" s="1204"/>
      <c r="V75" s="1204"/>
      <c r="W75" s="1204"/>
      <c r="X75" s="1204"/>
      <c r="Y75" s="1204"/>
      <c r="Z75" s="1204"/>
      <c r="AA75" s="1203"/>
      <c r="AB75" s="1203"/>
      <c r="AC75" s="1203"/>
      <c r="AD75" s="1203"/>
      <c r="AE75" s="1203"/>
      <c r="AF75" s="1203"/>
      <c r="AG75" s="1203"/>
      <c r="AH75" s="1203"/>
    </row>
    <row r="76" spans="2:34" s="364" customFormat="1" ht="27.75" customHeight="1" x14ac:dyDescent="0.2">
      <c r="B76" s="1848"/>
      <c r="C76" s="1205" t="s">
        <v>1087</v>
      </c>
      <c r="D76" s="1206">
        <v>15.489391798091424</v>
      </c>
      <c r="E76" s="1206">
        <v>10.821628636713578</v>
      </c>
      <c r="F76" s="1206">
        <v>11.458370501092757</v>
      </c>
      <c r="G76" s="1206">
        <v>11.928570964404235</v>
      </c>
      <c r="H76" s="1206">
        <v>13.404088370178263</v>
      </c>
      <c r="I76" s="1206">
        <v>12.119575262431622</v>
      </c>
      <c r="J76" s="1206">
        <v>13.028627410227681</v>
      </c>
      <c r="K76" s="1206">
        <v>14.691344546560289</v>
      </c>
      <c r="L76" s="1207">
        <v>13.310908897349464</v>
      </c>
      <c r="N76" s="1204"/>
      <c r="O76" s="1204"/>
      <c r="P76" s="1204"/>
      <c r="Q76" s="1204"/>
      <c r="R76" s="1204"/>
      <c r="S76" s="1204"/>
      <c r="T76" s="1204"/>
      <c r="U76" s="1204"/>
      <c r="V76" s="1204"/>
      <c r="W76" s="1204"/>
      <c r="X76" s="1204"/>
      <c r="Y76" s="1204"/>
      <c r="Z76" s="1204"/>
      <c r="AA76" s="1203"/>
      <c r="AB76" s="1203"/>
      <c r="AC76" s="1203"/>
      <c r="AD76" s="1203"/>
      <c r="AE76" s="1203"/>
      <c r="AF76" s="1203"/>
      <c r="AG76" s="1203"/>
      <c r="AH76" s="1203"/>
    </row>
    <row r="77" spans="2:34" s="364" customFormat="1" ht="27.75" customHeight="1" x14ac:dyDescent="0.2">
      <c r="B77" s="1848"/>
      <c r="C77" s="1205" t="s">
        <v>1088</v>
      </c>
      <c r="D77" s="1206">
        <v>15.708454521534076</v>
      </c>
      <c r="E77" s="1206">
        <v>11.045527947744315</v>
      </c>
      <c r="F77" s="1206">
        <v>11.406784916507114</v>
      </c>
      <c r="G77" s="1206">
        <v>12.031973742349376</v>
      </c>
      <c r="H77" s="1206">
        <v>13.225962552512527</v>
      </c>
      <c r="I77" s="1206">
        <v>12.59670933633816</v>
      </c>
      <c r="J77" s="1206">
        <v>13.088509593364133</v>
      </c>
      <c r="K77" s="1206">
        <v>14.137611551202578</v>
      </c>
      <c r="L77" s="1207">
        <v>13.262198258354353</v>
      </c>
      <c r="N77" s="1204"/>
      <c r="O77" s="1204"/>
      <c r="P77" s="1204"/>
      <c r="Q77" s="1204"/>
      <c r="R77" s="1204"/>
      <c r="S77" s="1204"/>
      <c r="T77" s="1204"/>
      <c r="U77" s="1204"/>
      <c r="V77" s="1204"/>
      <c r="W77" s="1204"/>
      <c r="X77" s="1204"/>
      <c r="Y77" s="1204"/>
      <c r="Z77" s="1204"/>
      <c r="AA77" s="1203"/>
      <c r="AB77" s="1203"/>
      <c r="AC77" s="1203"/>
      <c r="AD77" s="1203"/>
      <c r="AE77" s="1203"/>
      <c r="AF77" s="1203"/>
      <c r="AG77" s="1203"/>
      <c r="AH77" s="1203"/>
    </row>
    <row r="78" spans="2:34" s="364" customFormat="1" ht="27.75" customHeight="1" x14ac:dyDescent="0.2">
      <c r="B78" s="1848"/>
      <c r="C78" s="1205" t="s">
        <v>1089</v>
      </c>
      <c r="D78" s="1206">
        <v>15.838604753525773</v>
      </c>
      <c r="E78" s="1206">
        <v>11.296771073086848</v>
      </c>
      <c r="F78" s="1206">
        <v>11.389736272005894</v>
      </c>
      <c r="G78" s="1206">
        <v>12.163256848115758</v>
      </c>
      <c r="H78" s="1206">
        <v>13.232256186234927</v>
      </c>
      <c r="I78" s="1206">
        <v>12.076536316340821</v>
      </c>
      <c r="J78" s="1206">
        <v>13.055404091172809</v>
      </c>
      <c r="K78" s="1206">
        <v>14.376722647621932</v>
      </c>
      <c r="L78" s="1207">
        <v>13.185229810342621</v>
      </c>
      <c r="N78" s="1204"/>
      <c r="O78" s="1204"/>
      <c r="P78" s="1204"/>
      <c r="Q78" s="1204"/>
      <c r="R78" s="1204"/>
      <c r="S78" s="1204"/>
      <c r="T78" s="1204"/>
      <c r="U78" s="1204"/>
      <c r="V78" s="1204"/>
      <c r="W78" s="1204"/>
      <c r="X78" s="1204"/>
      <c r="Y78" s="1204"/>
      <c r="Z78" s="1204"/>
      <c r="AA78" s="1203"/>
      <c r="AB78" s="1203"/>
      <c r="AC78" s="1203"/>
      <c r="AD78" s="1203"/>
      <c r="AE78" s="1203"/>
      <c r="AF78" s="1203"/>
      <c r="AG78" s="1203"/>
      <c r="AH78" s="1203"/>
    </row>
    <row r="79" spans="2:34" s="364" customFormat="1" ht="27.75" customHeight="1" x14ac:dyDescent="0.2">
      <c r="B79" s="1848"/>
      <c r="C79" s="1205" t="s">
        <v>1090</v>
      </c>
      <c r="D79" s="1206">
        <v>15.948404079021103</v>
      </c>
      <c r="E79" s="1206">
        <v>10.991517276456896</v>
      </c>
      <c r="F79" s="1206">
        <v>11.410899647394409</v>
      </c>
      <c r="G79" s="1206">
        <v>12.054602747505051</v>
      </c>
      <c r="H79" s="1206">
        <v>13.916044400553734</v>
      </c>
      <c r="I79" s="1206">
        <v>12.12994701333966</v>
      </c>
      <c r="J79" s="1206">
        <v>13.027712195395488</v>
      </c>
      <c r="K79" s="1206">
        <v>14.399541267121077</v>
      </c>
      <c r="L79" s="1207">
        <v>13.368311219102488</v>
      </c>
      <c r="N79" s="1204"/>
      <c r="O79" s="1204"/>
      <c r="P79" s="1204"/>
      <c r="Q79" s="1204"/>
      <c r="R79" s="1204"/>
      <c r="S79" s="1204"/>
      <c r="T79" s="1204"/>
      <c r="U79" s="1204"/>
      <c r="V79" s="1204"/>
      <c r="W79" s="1204"/>
      <c r="X79" s="1204"/>
      <c r="Y79" s="1204"/>
      <c r="Z79" s="1204"/>
      <c r="AA79" s="1203"/>
      <c r="AB79" s="1203"/>
      <c r="AC79" s="1203"/>
      <c r="AD79" s="1203"/>
      <c r="AE79" s="1203"/>
      <c r="AF79" s="1203"/>
      <c r="AG79" s="1203"/>
      <c r="AH79" s="1203"/>
    </row>
    <row r="80" spans="2:34" s="364" customFormat="1" ht="27.75" customHeight="1" x14ac:dyDescent="0.2">
      <c r="B80" s="1848"/>
      <c r="C80" s="1205" t="s">
        <v>1091</v>
      </c>
      <c r="D80" s="1206">
        <v>15.890831921179348</v>
      </c>
      <c r="E80" s="1206">
        <v>10.974446941503222</v>
      </c>
      <c r="F80" s="1206">
        <v>11.413753129083153</v>
      </c>
      <c r="G80" s="1206">
        <v>12.065639240748457</v>
      </c>
      <c r="H80" s="1206">
        <v>14.028024945524448</v>
      </c>
      <c r="I80" s="1206">
        <v>12.151432203445516</v>
      </c>
      <c r="J80" s="1206">
        <v>13.177605338880859</v>
      </c>
      <c r="K80" s="1206">
        <v>14.394209884153803</v>
      </c>
      <c r="L80" s="1207">
        <v>13.437818093001159</v>
      </c>
      <c r="N80" s="1204"/>
      <c r="O80" s="1204"/>
      <c r="P80" s="1204"/>
      <c r="Q80" s="1204"/>
      <c r="R80" s="1204"/>
      <c r="S80" s="1204"/>
      <c r="T80" s="1204"/>
      <c r="U80" s="1204"/>
      <c r="V80" s="1204"/>
      <c r="W80" s="1204"/>
      <c r="X80" s="1204"/>
      <c r="Y80" s="1204"/>
      <c r="Z80" s="1204"/>
      <c r="AA80" s="1203"/>
      <c r="AB80" s="1203"/>
      <c r="AC80" s="1203"/>
      <c r="AD80" s="1203"/>
      <c r="AE80" s="1203"/>
      <c r="AF80" s="1203"/>
      <c r="AG80" s="1203"/>
      <c r="AH80" s="1203"/>
    </row>
    <row r="81" spans="2:34" s="364" customFormat="1" ht="27.75" customHeight="1" x14ac:dyDescent="0.2">
      <c r="B81" s="1848"/>
      <c r="C81" s="1205" t="s">
        <v>1092</v>
      </c>
      <c r="D81" s="1206">
        <v>16.018965764469691</v>
      </c>
      <c r="E81" s="1206">
        <v>10.774540461771782</v>
      </c>
      <c r="F81" s="1206">
        <v>11.405881131808412</v>
      </c>
      <c r="G81" s="1206">
        <v>12.038468766796248</v>
      </c>
      <c r="H81" s="1206">
        <v>14.053628929152854</v>
      </c>
      <c r="I81" s="1206">
        <v>12.123291520443688</v>
      </c>
      <c r="J81" s="1206">
        <v>13.177303285278619</v>
      </c>
      <c r="K81" s="1206">
        <v>14.407432052939088</v>
      </c>
      <c r="L81" s="1207">
        <v>13.44041394695356</v>
      </c>
      <c r="N81" s="1204"/>
      <c r="O81" s="1204"/>
      <c r="P81" s="1204"/>
      <c r="Q81" s="1204"/>
      <c r="R81" s="1204"/>
      <c r="S81" s="1204"/>
      <c r="T81" s="1204"/>
      <c r="U81" s="1204"/>
      <c r="V81" s="1204"/>
      <c r="W81" s="1204"/>
      <c r="X81" s="1204"/>
      <c r="Y81" s="1204"/>
      <c r="Z81" s="1204"/>
      <c r="AA81" s="1203"/>
      <c r="AB81" s="1203"/>
      <c r="AC81" s="1203"/>
      <c r="AD81" s="1203"/>
      <c r="AE81" s="1203"/>
      <c r="AF81" s="1203"/>
      <c r="AG81" s="1203"/>
      <c r="AH81" s="1203"/>
    </row>
    <row r="82" spans="2:34" s="364" customFormat="1" ht="27.75" customHeight="1" x14ac:dyDescent="0.2">
      <c r="B82" s="1848"/>
      <c r="C82" s="1205" t="s">
        <v>1093</v>
      </c>
      <c r="D82" s="1206">
        <v>15.825433460981527</v>
      </c>
      <c r="E82" s="1206">
        <v>10.746253908219996</v>
      </c>
      <c r="F82" s="1206">
        <v>11.577841962651924</v>
      </c>
      <c r="G82" s="1206">
        <v>12.067218499516091</v>
      </c>
      <c r="H82" s="1206">
        <v>14.195159170594524</v>
      </c>
      <c r="I82" s="1206">
        <v>12.083696031580271</v>
      </c>
      <c r="J82" s="1206">
        <v>13.055374143313101</v>
      </c>
      <c r="K82" s="1206">
        <v>14.703950720120455</v>
      </c>
      <c r="L82" s="1207">
        <v>13.509545016402086</v>
      </c>
      <c r="N82" s="1204"/>
      <c r="O82" s="1204"/>
      <c r="P82" s="1204"/>
      <c r="Q82" s="1204"/>
      <c r="R82" s="1204"/>
      <c r="S82" s="1204"/>
      <c r="T82" s="1204"/>
      <c r="U82" s="1204"/>
      <c r="V82" s="1204"/>
      <c r="W82" s="1204"/>
      <c r="X82" s="1204"/>
      <c r="Y82" s="1204"/>
      <c r="Z82" s="1204"/>
      <c r="AA82" s="1203"/>
      <c r="AB82" s="1203"/>
      <c r="AC82" s="1203"/>
      <c r="AD82" s="1203"/>
      <c r="AE82" s="1203"/>
      <c r="AF82" s="1203"/>
      <c r="AG82" s="1203"/>
      <c r="AH82" s="1203"/>
    </row>
    <row r="83" spans="2:34" s="364" customFormat="1" ht="27.75" customHeight="1" x14ac:dyDescent="0.2">
      <c r="B83" s="1848"/>
      <c r="C83" s="1205" t="s">
        <v>1094</v>
      </c>
      <c r="D83" s="1206">
        <v>15.703679523569772</v>
      </c>
      <c r="E83" s="1206">
        <v>10.884470166195451</v>
      </c>
      <c r="F83" s="1206">
        <v>11.843324186552593</v>
      </c>
      <c r="G83" s="1206">
        <v>11.696032323661642</v>
      </c>
      <c r="H83" s="1206">
        <v>14.24461029433629</v>
      </c>
      <c r="I83" s="1206">
        <v>12.149089502726799</v>
      </c>
      <c r="J83" s="1206">
        <v>13.03801227912138</v>
      </c>
      <c r="K83" s="1206">
        <v>14.701989877759914</v>
      </c>
      <c r="L83" s="1207">
        <v>13.533425488486095</v>
      </c>
      <c r="N83" s="1204"/>
      <c r="O83" s="1204"/>
      <c r="P83" s="1204"/>
      <c r="Q83" s="1204"/>
      <c r="R83" s="1204"/>
      <c r="S83" s="1204"/>
      <c r="T83" s="1204"/>
      <c r="U83" s="1204"/>
      <c r="V83" s="1204"/>
      <c r="W83" s="1204"/>
      <c r="X83" s="1204"/>
      <c r="Y83" s="1204"/>
      <c r="Z83" s="1204"/>
      <c r="AA83" s="1203"/>
      <c r="AB83" s="1203"/>
      <c r="AC83" s="1203"/>
      <c r="AD83" s="1203"/>
      <c r="AE83" s="1203"/>
      <c r="AF83" s="1203"/>
      <c r="AG83" s="1203"/>
      <c r="AH83" s="1203"/>
    </row>
    <row r="84" spans="2:34" s="364" customFormat="1" ht="27.75" customHeight="1" x14ac:dyDescent="0.2">
      <c r="B84" s="1848"/>
      <c r="C84" s="1205" t="s">
        <v>1095</v>
      </c>
      <c r="D84" s="1206">
        <v>15.212893831230485</v>
      </c>
      <c r="E84" s="1206">
        <v>10.865799424089849</v>
      </c>
      <c r="F84" s="1206">
        <v>11.494258941218824</v>
      </c>
      <c r="G84" s="1206">
        <v>11.406611774579281</v>
      </c>
      <c r="H84" s="1206">
        <v>14.203214247269976</v>
      </c>
      <c r="I84" s="1206">
        <v>12.141200982901159</v>
      </c>
      <c r="J84" s="1206">
        <v>13.014778506850661</v>
      </c>
      <c r="K84" s="1206">
        <v>14.68487272963395</v>
      </c>
      <c r="L84" s="1207">
        <v>13.511016616663937</v>
      </c>
      <c r="N84" s="1204"/>
      <c r="O84" s="1204"/>
      <c r="P84" s="1204"/>
      <c r="Q84" s="1204"/>
      <c r="R84" s="1204"/>
      <c r="S84" s="1204"/>
      <c r="T84" s="1204"/>
      <c r="U84" s="1204"/>
      <c r="V84" s="1204"/>
      <c r="W84" s="1204"/>
      <c r="X84" s="1204"/>
      <c r="Y84" s="1204"/>
      <c r="Z84" s="1204"/>
      <c r="AA84" s="1203"/>
      <c r="AB84" s="1203"/>
      <c r="AC84" s="1203"/>
      <c r="AD84" s="1203"/>
      <c r="AE84" s="1203"/>
      <c r="AF84" s="1203"/>
      <c r="AG84" s="1203"/>
      <c r="AH84" s="1203"/>
    </row>
    <row r="85" spans="2:34" s="364" customFormat="1" ht="27.75" customHeight="1" thickBot="1" x14ac:dyDescent="0.25">
      <c r="B85" s="1849"/>
      <c r="C85" s="1210" t="s">
        <v>1096</v>
      </c>
      <c r="D85" s="1633">
        <v>15.232473960324114</v>
      </c>
      <c r="E85" s="1633">
        <v>10.928795306582186</v>
      </c>
      <c r="F85" s="1633">
        <v>11.743507051293808</v>
      </c>
      <c r="G85" s="1633">
        <v>11.088536773309986</v>
      </c>
      <c r="H85" s="1633">
        <v>14.166039548025203</v>
      </c>
      <c r="I85" s="1633">
        <v>12.487428203780762</v>
      </c>
      <c r="J85" s="1633">
        <v>12.994059809282096</v>
      </c>
      <c r="K85" s="1633">
        <v>14.905962620782926</v>
      </c>
      <c r="L85" s="1212">
        <v>13.638372545467748</v>
      </c>
      <c r="N85" s="1204"/>
      <c r="O85" s="1204"/>
      <c r="P85" s="1204"/>
      <c r="Q85" s="1204"/>
      <c r="R85" s="1204"/>
      <c r="S85" s="1204"/>
      <c r="T85" s="1204"/>
      <c r="U85" s="1204"/>
      <c r="V85" s="1204"/>
      <c r="W85" s="1204"/>
      <c r="X85" s="1204"/>
      <c r="Y85" s="1204"/>
      <c r="Z85" s="1204"/>
      <c r="AA85" s="1203"/>
      <c r="AB85" s="1203"/>
      <c r="AC85" s="1203"/>
      <c r="AD85" s="1203"/>
      <c r="AE85" s="1203"/>
      <c r="AF85" s="1203"/>
      <c r="AG85" s="1203"/>
      <c r="AH85" s="1203"/>
    </row>
    <row r="86" spans="2:34" ht="8.25" customHeight="1" thickTop="1" x14ac:dyDescent="0.35">
      <c r="B86" s="231"/>
      <c r="C86" s="231"/>
      <c r="D86" s="231"/>
      <c r="E86" s="231"/>
      <c r="F86" s="231"/>
      <c r="G86" s="231"/>
      <c r="H86" s="231"/>
      <c r="I86" s="231"/>
      <c r="J86" s="231"/>
      <c r="K86" s="231"/>
      <c r="L86" s="231"/>
      <c r="Q86" s="230"/>
      <c r="R86" s="230"/>
      <c r="S86" s="230"/>
      <c r="T86" s="230"/>
      <c r="U86" s="230"/>
      <c r="V86" s="230"/>
      <c r="W86" s="230"/>
      <c r="X86" s="230"/>
      <c r="Y86" s="230"/>
      <c r="Z86" s="230"/>
      <c r="AA86" s="230"/>
      <c r="AB86" s="230"/>
      <c r="AC86" s="230"/>
      <c r="AD86" s="230"/>
      <c r="AE86" s="230"/>
      <c r="AF86" s="230"/>
      <c r="AG86" s="230"/>
      <c r="AH86" s="230"/>
    </row>
    <row r="87" spans="2:34" s="416" customFormat="1" ht="22.5" customHeight="1" x14ac:dyDescent="0.5">
      <c r="B87" s="1850" t="s">
        <v>1726</v>
      </c>
      <c r="C87" s="1850"/>
      <c r="K87" s="1846" t="s">
        <v>1728</v>
      </c>
      <c r="L87" s="1846"/>
      <c r="Q87" s="525"/>
      <c r="R87" s="525"/>
      <c r="S87" s="525"/>
      <c r="T87" s="525"/>
      <c r="U87" s="525"/>
      <c r="V87" s="525"/>
      <c r="W87" s="525"/>
      <c r="X87" s="525"/>
      <c r="Y87" s="525"/>
      <c r="Z87" s="525"/>
      <c r="AA87" s="525"/>
      <c r="AB87" s="525"/>
      <c r="AC87" s="525"/>
      <c r="AD87" s="525"/>
      <c r="AE87" s="525"/>
      <c r="AF87" s="525"/>
      <c r="AG87" s="525"/>
      <c r="AH87" s="525"/>
    </row>
    <row r="88" spans="2:34" x14ac:dyDescent="0.35">
      <c r="Q88" s="230"/>
      <c r="R88" s="230"/>
      <c r="S88" s="230"/>
      <c r="T88" s="230"/>
      <c r="U88" s="230"/>
      <c r="V88" s="230"/>
      <c r="W88" s="230"/>
      <c r="X88" s="230"/>
      <c r="Y88" s="230"/>
      <c r="Z88" s="230"/>
      <c r="AA88" s="230"/>
      <c r="AB88" s="230"/>
      <c r="AC88" s="230"/>
      <c r="AD88" s="230"/>
      <c r="AE88" s="230"/>
      <c r="AF88" s="230"/>
      <c r="AG88" s="230"/>
      <c r="AH88" s="230"/>
    </row>
    <row r="89" spans="2:34" x14ac:dyDescent="0.35">
      <c r="Q89" s="230"/>
      <c r="R89" s="230"/>
      <c r="S89" s="230"/>
      <c r="T89" s="230"/>
      <c r="U89" s="230"/>
      <c r="V89" s="230"/>
      <c r="W89" s="230"/>
      <c r="X89" s="230"/>
      <c r="Y89" s="230"/>
      <c r="Z89" s="230"/>
      <c r="AA89" s="230"/>
      <c r="AB89" s="230"/>
      <c r="AC89" s="230"/>
      <c r="AD89" s="230"/>
      <c r="AE89" s="230"/>
      <c r="AF89" s="230"/>
      <c r="AG89" s="230"/>
      <c r="AH89" s="230"/>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7">
    <mergeCell ref="B16:C16"/>
    <mergeCell ref="B30:B41"/>
    <mergeCell ref="B17:C17"/>
    <mergeCell ref="B14:C14"/>
    <mergeCell ref="B15:C15"/>
    <mergeCell ref="B18:B29"/>
    <mergeCell ref="B49:L49"/>
    <mergeCell ref="B53:C53"/>
    <mergeCell ref="H53:L53"/>
    <mergeCell ref="B51:C51"/>
    <mergeCell ref="B43:C43"/>
    <mergeCell ref="K43:L43"/>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D10:D11"/>
    <mergeCell ref="E10:E11"/>
    <mergeCell ref="G9:J9"/>
    <mergeCell ref="B3:L3"/>
    <mergeCell ref="B9:C9"/>
    <mergeCell ref="L10:L11"/>
    <mergeCell ref="B5:L5"/>
    <mergeCell ref="B10:C11"/>
    <mergeCell ref="B7:C7"/>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6"/>
    <col min="2" max="2" width="60.42578125" style="209" customWidth="1"/>
    <col min="3" max="3" width="24.140625" style="226" customWidth="1"/>
    <col min="4" max="4" width="27.7109375" style="226" customWidth="1"/>
    <col min="5" max="5" width="22.85546875" style="226" customWidth="1"/>
    <col min="6" max="6" width="70" style="209" customWidth="1"/>
    <col min="7" max="16384" width="9.140625" style="226"/>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0" customFormat="1" ht="36.75" x14ac:dyDescent="0.85">
      <c r="B3" s="1752" t="s">
        <v>1808</v>
      </c>
      <c r="C3" s="1752"/>
      <c r="D3" s="1752"/>
      <c r="E3" s="1752"/>
      <c r="F3" s="1752"/>
      <c r="G3" s="2"/>
      <c r="H3" s="2"/>
      <c r="I3" s="2"/>
      <c r="J3" s="2"/>
    </row>
    <row r="4" spans="2:22" s="200" customFormat="1" ht="12.75" customHeight="1" x14ac:dyDescent="0.85">
      <c r="B4" s="534"/>
      <c r="C4" s="534"/>
      <c r="D4" s="534"/>
      <c r="E4" s="534"/>
      <c r="F4" s="534"/>
    </row>
    <row r="5" spans="2:22" s="200" customFormat="1" ht="36.75" x14ac:dyDescent="0.85">
      <c r="B5" s="1752" t="s">
        <v>1809</v>
      </c>
      <c r="C5" s="1752"/>
      <c r="D5" s="1752"/>
      <c r="E5" s="1752"/>
      <c r="F5" s="1752"/>
      <c r="G5" s="2"/>
      <c r="H5" s="2"/>
      <c r="I5" s="2"/>
      <c r="J5" s="201"/>
    </row>
    <row r="6" spans="2:22" s="200" customFormat="1" ht="19.5" customHeight="1" x14ac:dyDescent="0.65">
      <c r="K6" s="202"/>
      <c r="L6" s="202"/>
      <c r="M6" s="202"/>
      <c r="N6" s="202"/>
      <c r="O6" s="202"/>
      <c r="P6" s="202"/>
      <c r="Q6" s="202"/>
      <c r="R6" s="202"/>
    </row>
    <row r="7" spans="2:22" s="37" customFormat="1" ht="22.5" x14ac:dyDescent="0.5">
      <c r="B7" s="354" t="s">
        <v>1737</v>
      </c>
      <c r="C7" s="416"/>
      <c r="D7" s="416"/>
      <c r="E7" s="416"/>
      <c r="F7" s="228" t="s">
        <v>1740</v>
      </c>
    </row>
    <row r="8" spans="2:22" s="200" customFormat="1" ht="19.5" customHeight="1" thickBot="1" x14ac:dyDescent="0.7">
      <c r="B8" s="202"/>
      <c r="C8" s="202"/>
      <c r="D8" s="202"/>
      <c r="E8" s="202"/>
      <c r="F8" s="202"/>
      <c r="G8" s="202"/>
      <c r="H8" s="202"/>
      <c r="I8" s="202"/>
      <c r="J8" s="202"/>
      <c r="K8" s="202"/>
      <c r="L8" s="202"/>
      <c r="M8" s="202"/>
      <c r="N8" s="202"/>
      <c r="O8" s="202"/>
      <c r="P8" s="202"/>
      <c r="Q8" s="202"/>
      <c r="R8" s="202"/>
    </row>
    <row r="9" spans="2:22" s="200" customFormat="1" ht="12" customHeight="1" thickTop="1" x14ac:dyDescent="0.5">
      <c r="B9" s="1872"/>
      <c r="C9" s="203"/>
      <c r="D9" s="203"/>
      <c r="E9" s="203"/>
      <c r="F9" s="1869"/>
    </row>
    <row r="10" spans="2:22" s="526" customFormat="1" ht="23.1" customHeight="1" x14ac:dyDescent="0.7">
      <c r="B10" s="1873"/>
      <c r="C10" s="532" t="s">
        <v>529</v>
      </c>
      <c r="D10" s="532" t="s">
        <v>294</v>
      </c>
      <c r="E10" s="532" t="s">
        <v>180</v>
      </c>
      <c r="F10" s="1870"/>
    </row>
    <row r="11" spans="2:22" s="526" customFormat="1" ht="23.1" customHeight="1" x14ac:dyDescent="0.7">
      <c r="B11" s="1873"/>
      <c r="C11" s="533" t="s">
        <v>181</v>
      </c>
      <c r="D11" s="533" t="s">
        <v>824</v>
      </c>
      <c r="E11" s="533" t="s">
        <v>530</v>
      </c>
      <c r="F11" s="1870"/>
    </row>
    <row r="12" spans="2:22" s="528" customFormat="1" ht="12" customHeight="1" x14ac:dyDescent="0.7">
      <c r="B12" s="1874"/>
      <c r="C12" s="527"/>
      <c r="D12" s="527"/>
      <c r="E12" s="527"/>
      <c r="F12" s="1871"/>
    </row>
    <row r="13" spans="2:22" s="528" customFormat="1" ht="9" customHeight="1" x14ac:dyDescent="0.7">
      <c r="B13" s="529"/>
      <c r="C13" s="530"/>
      <c r="D13" s="530"/>
      <c r="E13" s="530"/>
      <c r="F13" s="531"/>
    </row>
    <row r="14" spans="2:22" s="1214" customFormat="1" ht="24.95" customHeight="1" x14ac:dyDescent="0.2">
      <c r="B14" s="1240" t="s">
        <v>89</v>
      </c>
      <c r="C14" s="1213"/>
      <c r="D14" s="1213"/>
      <c r="E14" s="1213"/>
      <c r="F14" s="1249" t="s">
        <v>11</v>
      </c>
    </row>
    <row r="15" spans="2:22" s="1214" customFormat="1" ht="9" customHeight="1" x14ac:dyDescent="0.2">
      <c r="B15" s="1241"/>
      <c r="C15" s="1215"/>
      <c r="D15" s="1215"/>
      <c r="E15" s="1215"/>
      <c r="F15" s="1250"/>
    </row>
    <row r="16" spans="2:22" s="1214" customFormat="1" ht="24.95" customHeight="1" x14ac:dyDescent="0.2">
      <c r="B16" s="1242" t="s">
        <v>531</v>
      </c>
      <c r="C16" s="1216">
        <v>7</v>
      </c>
      <c r="D16" s="1216">
        <v>8</v>
      </c>
      <c r="E16" s="1216">
        <v>8</v>
      </c>
      <c r="F16" s="1251" t="s">
        <v>292</v>
      </c>
    </row>
    <row r="17" spans="2:6" s="1214" customFormat="1" ht="9" customHeight="1" x14ac:dyDescent="0.2">
      <c r="B17" s="1241"/>
      <c r="C17" s="1217"/>
      <c r="D17" s="1217"/>
      <c r="E17" s="1217"/>
      <c r="F17" s="1250"/>
    </row>
    <row r="18" spans="2:6" s="1218" customFormat="1" ht="24.95" customHeight="1" x14ac:dyDescent="0.2">
      <c r="B18" s="1242" t="s">
        <v>532</v>
      </c>
      <c r="C18" s="1216"/>
      <c r="D18" s="1216"/>
      <c r="E18" s="1216"/>
      <c r="F18" s="1251" t="s">
        <v>123</v>
      </c>
    </row>
    <row r="19" spans="2:6" s="1218" customFormat="1" ht="24.95" customHeight="1" x14ac:dyDescent="0.2">
      <c r="B19" s="1559" t="s">
        <v>338</v>
      </c>
      <c r="C19" s="1216">
        <v>4.5</v>
      </c>
      <c r="D19" s="1216" t="s">
        <v>1121</v>
      </c>
      <c r="E19" s="1216" t="s">
        <v>1120</v>
      </c>
      <c r="F19" s="1558" t="s">
        <v>337</v>
      </c>
    </row>
    <row r="20" spans="2:6" s="1218" customFormat="1" ht="24.95" customHeight="1" x14ac:dyDescent="0.2">
      <c r="B20" s="1243" t="s">
        <v>457</v>
      </c>
      <c r="C20" s="1216">
        <v>4.5</v>
      </c>
      <c r="D20" s="1216" t="s">
        <v>1121</v>
      </c>
      <c r="E20" s="1216" t="s">
        <v>1120</v>
      </c>
      <c r="F20" s="1558" t="s">
        <v>458</v>
      </c>
    </row>
    <row r="21" spans="2:6" s="1214" customFormat="1" ht="24.95" customHeight="1" x14ac:dyDescent="0.2">
      <c r="B21" s="1559" t="s">
        <v>459</v>
      </c>
      <c r="C21" s="1216">
        <v>7</v>
      </c>
      <c r="D21" s="1216">
        <v>9.5</v>
      </c>
      <c r="E21" s="1216">
        <v>9.5</v>
      </c>
      <c r="F21" s="1558" t="s">
        <v>460</v>
      </c>
    </row>
    <row r="22" spans="2:6" s="1214" customFormat="1" ht="24.95" customHeight="1" x14ac:dyDescent="0.2">
      <c r="B22" s="1559" t="s">
        <v>1246</v>
      </c>
      <c r="C22" s="1216">
        <v>7</v>
      </c>
      <c r="D22" s="1216">
        <v>9.5</v>
      </c>
      <c r="E22" s="1216">
        <v>9.5</v>
      </c>
      <c r="F22" s="1558" t="s">
        <v>461</v>
      </c>
    </row>
    <row r="23" spans="2:6" s="1214" customFormat="1" ht="24.95" customHeight="1" x14ac:dyDescent="0.2">
      <c r="B23" s="1244" t="s">
        <v>462</v>
      </c>
      <c r="C23" s="1216">
        <v>12</v>
      </c>
      <c r="D23" s="1219">
        <v>12</v>
      </c>
      <c r="E23" s="1219">
        <v>12</v>
      </c>
      <c r="F23" s="1558" t="s">
        <v>1258</v>
      </c>
    </row>
    <row r="24" spans="2:6" s="1218" customFormat="1" ht="9" customHeight="1" thickBot="1" x14ac:dyDescent="0.25">
      <c r="B24" s="1245"/>
      <c r="C24" s="1220"/>
      <c r="D24" s="1220"/>
      <c r="E24" s="1220"/>
      <c r="F24" s="1252"/>
    </row>
    <row r="25" spans="2:6" s="1222" customFormat="1" ht="9" customHeight="1" thickTop="1" x14ac:dyDescent="0.2">
      <c r="B25" s="1246"/>
      <c r="C25" s="1221"/>
      <c r="D25" s="1221"/>
      <c r="E25" s="1221"/>
      <c r="F25" s="1253"/>
    </row>
    <row r="26" spans="2:6" s="1218" customFormat="1" ht="24.95" customHeight="1" x14ac:dyDescent="0.2">
      <c r="B26" s="1240" t="s">
        <v>184</v>
      </c>
      <c r="C26" s="1219"/>
      <c r="D26" s="1219"/>
      <c r="E26" s="1219"/>
      <c r="F26" s="1249" t="s">
        <v>12</v>
      </c>
    </row>
    <row r="27" spans="2:6" s="1214" customFormat="1" ht="9" customHeight="1" x14ac:dyDescent="0.2">
      <c r="B27" s="1241"/>
      <c r="C27" s="1217"/>
      <c r="D27" s="1217"/>
      <c r="E27" s="1217"/>
      <c r="F27" s="1250"/>
    </row>
    <row r="28" spans="2:6" s="1214" customFormat="1" ht="24.95" customHeight="1" x14ac:dyDescent="0.2">
      <c r="B28" s="1242" t="s">
        <v>463</v>
      </c>
      <c r="C28" s="1216"/>
      <c r="D28" s="1216"/>
      <c r="E28" s="1216"/>
      <c r="F28" s="1251" t="s">
        <v>292</v>
      </c>
    </row>
    <row r="29" spans="2:6" s="1214" customFormat="1" ht="24.95" customHeight="1" x14ac:dyDescent="0.2">
      <c r="B29" s="1559" t="s">
        <v>464</v>
      </c>
      <c r="C29" s="1223">
        <v>7</v>
      </c>
      <c r="D29" s="1223">
        <v>8</v>
      </c>
      <c r="E29" s="1223">
        <v>8</v>
      </c>
      <c r="F29" s="1558" t="s">
        <v>465</v>
      </c>
    </row>
    <row r="30" spans="2:6" s="1214" customFormat="1" ht="24.95" customHeight="1" x14ac:dyDescent="0.2">
      <c r="B30" s="1559" t="s">
        <v>466</v>
      </c>
      <c r="C30" s="1223">
        <v>7</v>
      </c>
      <c r="D30" s="1223">
        <v>8</v>
      </c>
      <c r="E30" s="1223">
        <v>8</v>
      </c>
      <c r="F30" s="1558" t="s">
        <v>467</v>
      </c>
    </row>
    <row r="31" spans="2:6" s="1214" customFormat="1" ht="9" customHeight="1" x14ac:dyDescent="0.2">
      <c r="B31" s="1241"/>
      <c r="C31" s="1217"/>
      <c r="D31" s="1217"/>
      <c r="E31" s="1217"/>
      <c r="F31" s="1250"/>
    </row>
    <row r="32" spans="2:6" s="1214" customFormat="1" ht="24.95" customHeight="1" x14ac:dyDescent="0.2">
      <c r="B32" s="1242" t="s">
        <v>532</v>
      </c>
      <c r="C32" s="1216"/>
      <c r="D32" s="1216"/>
      <c r="E32" s="1216"/>
      <c r="F32" s="1251" t="s">
        <v>123</v>
      </c>
    </row>
    <row r="33" spans="2:6" s="1214" customFormat="1" ht="24.95" customHeight="1" x14ac:dyDescent="0.2">
      <c r="B33" s="1559" t="s">
        <v>468</v>
      </c>
      <c r="C33" s="1223">
        <v>7</v>
      </c>
      <c r="D33" s="1223">
        <v>8.5</v>
      </c>
      <c r="E33" s="1223">
        <v>8.5</v>
      </c>
      <c r="F33" s="1558" t="s">
        <v>469</v>
      </c>
    </row>
    <row r="34" spans="2:6" s="1214" customFormat="1" ht="24.95" customHeight="1" x14ac:dyDescent="0.2">
      <c r="B34" s="1559" t="s">
        <v>797</v>
      </c>
      <c r="C34" s="1223">
        <v>7</v>
      </c>
      <c r="D34" s="1223">
        <v>9</v>
      </c>
      <c r="E34" s="1223">
        <v>9</v>
      </c>
      <c r="F34" s="1558" t="s">
        <v>470</v>
      </c>
    </row>
    <row r="35" spans="2:6" s="1214" customFormat="1" ht="24.95" customHeight="1" x14ac:dyDescent="0.2">
      <c r="B35" s="1244" t="s">
        <v>462</v>
      </c>
      <c r="C35" s="1223">
        <v>12</v>
      </c>
      <c r="D35" s="1221">
        <v>12</v>
      </c>
      <c r="E35" s="1219">
        <v>12</v>
      </c>
      <c r="F35" s="1558" t="s">
        <v>1258</v>
      </c>
    </row>
    <row r="36" spans="2:6" s="1214" customFormat="1" ht="9" customHeight="1" x14ac:dyDescent="0.2">
      <c r="B36" s="1241"/>
      <c r="C36" s="1217"/>
      <c r="D36" s="1217"/>
      <c r="E36" s="1217"/>
      <c r="F36" s="1250"/>
    </row>
    <row r="37" spans="2:6" s="1218" customFormat="1" ht="24.95" customHeight="1" x14ac:dyDescent="0.2">
      <c r="B37" s="1242" t="s">
        <v>471</v>
      </c>
      <c r="C37" s="1223">
        <v>7</v>
      </c>
      <c r="D37" s="1216">
        <v>9.5</v>
      </c>
      <c r="E37" s="1216">
        <v>9.5</v>
      </c>
      <c r="F37" s="1251" t="s">
        <v>472</v>
      </c>
    </row>
    <row r="38" spans="2:6" s="1218" customFormat="1" ht="9" customHeight="1" thickBot="1" x14ac:dyDescent="0.25">
      <c r="B38" s="1246"/>
      <c r="C38" s="1221"/>
      <c r="D38" s="1221"/>
      <c r="E38" s="1221"/>
      <c r="F38" s="1253"/>
    </row>
    <row r="39" spans="2:6" s="1222" customFormat="1" ht="9" customHeight="1" thickTop="1" x14ac:dyDescent="0.2">
      <c r="B39" s="1247"/>
      <c r="C39" s="1224"/>
      <c r="D39" s="1224"/>
      <c r="E39" s="1224"/>
      <c r="F39" s="1254"/>
    </row>
    <row r="40" spans="2:6" s="1218" customFormat="1" ht="24.95" customHeight="1" x14ac:dyDescent="0.2">
      <c r="B40" s="1191" t="s">
        <v>1306</v>
      </c>
      <c r="C40" s="1219"/>
      <c r="D40" s="1219"/>
      <c r="E40" s="1221"/>
      <c r="F40" s="1197" t="s">
        <v>1307</v>
      </c>
    </row>
    <row r="41" spans="2:6" s="1214" customFormat="1" ht="9" customHeight="1" x14ac:dyDescent="0.2">
      <c r="B41" s="1241"/>
      <c r="C41" s="1217"/>
      <c r="D41" s="1217"/>
      <c r="E41" s="1217"/>
      <c r="F41" s="1250"/>
    </row>
    <row r="42" spans="2:6" s="1218" customFormat="1" ht="24.95" customHeight="1" x14ac:dyDescent="0.2">
      <c r="B42" s="1248" t="s">
        <v>473</v>
      </c>
      <c r="C42" s="1216">
        <v>4.5</v>
      </c>
      <c r="D42" s="1216">
        <v>4.5</v>
      </c>
      <c r="E42" s="1216">
        <v>6</v>
      </c>
      <c r="F42" s="1558" t="s">
        <v>474</v>
      </c>
    </row>
    <row r="43" spans="2:6" s="1218" customFormat="1" ht="24.95" customHeight="1" x14ac:dyDescent="0.2">
      <c r="B43" s="1559" t="s">
        <v>475</v>
      </c>
      <c r="C43" s="1216">
        <v>4.5</v>
      </c>
      <c r="D43" s="1216" t="s">
        <v>1122</v>
      </c>
      <c r="E43" s="1216">
        <v>8</v>
      </c>
      <c r="F43" s="1558" t="s">
        <v>1249</v>
      </c>
    </row>
    <row r="44" spans="2:6" s="1218" customFormat="1" ht="24.95" customHeight="1" x14ac:dyDescent="0.2">
      <c r="B44" s="1248" t="s">
        <v>476</v>
      </c>
      <c r="C44" s="1216">
        <v>4.5</v>
      </c>
      <c r="D44" s="1216" t="s">
        <v>1122</v>
      </c>
      <c r="E44" s="1216">
        <v>6</v>
      </c>
      <c r="F44" s="1558" t="s">
        <v>477</v>
      </c>
    </row>
    <row r="45" spans="2:6" s="1218" customFormat="1" ht="24.95" customHeight="1" x14ac:dyDescent="0.2">
      <c r="B45" s="1244" t="s">
        <v>462</v>
      </c>
      <c r="C45" s="1216">
        <v>10</v>
      </c>
      <c r="D45" s="1216">
        <v>10</v>
      </c>
      <c r="E45" s="1216">
        <v>10</v>
      </c>
      <c r="F45" s="1558" t="s">
        <v>1258</v>
      </c>
    </row>
    <row r="46" spans="2:6" s="1218" customFormat="1" ht="9" customHeight="1" thickBot="1" x14ac:dyDescent="0.25">
      <c r="B46" s="1245"/>
      <c r="C46" s="1220"/>
      <c r="D46" s="1220"/>
      <c r="E46" s="1220"/>
      <c r="F46" s="1252"/>
    </row>
    <row r="47" spans="2:6" s="1222" customFormat="1" ht="9" customHeight="1" thickTop="1" x14ac:dyDescent="0.2">
      <c r="B47" s="1246"/>
      <c r="C47" s="1221"/>
      <c r="D47" s="1221"/>
      <c r="E47" s="1221"/>
      <c r="F47" s="1253"/>
    </row>
    <row r="48" spans="2:6" s="1214" customFormat="1" ht="24.95" customHeight="1" x14ac:dyDescent="0.2">
      <c r="B48" s="1240" t="s">
        <v>186</v>
      </c>
      <c r="C48" s="1219"/>
      <c r="D48" s="1219"/>
      <c r="E48" s="1219"/>
      <c r="F48" s="1249" t="s">
        <v>638</v>
      </c>
    </row>
    <row r="49" spans="2:6" s="1214" customFormat="1" ht="9" customHeight="1" x14ac:dyDescent="0.2">
      <c r="B49" s="1241"/>
      <c r="C49" s="1217"/>
      <c r="D49" s="1217"/>
      <c r="E49" s="1217"/>
      <c r="F49" s="1250"/>
    </row>
    <row r="50" spans="2:6" s="1218" customFormat="1" ht="24.95" customHeight="1" x14ac:dyDescent="0.2">
      <c r="B50" s="1559" t="s">
        <v>478</v>
      </c>
      <c r="C50" s="1216"/>
      <c r="D50" s="1216"/>
      <c r="E50" s="1216"/>
      <c r="F50" s="1558" t="s">
        <v>479</v>
      </c>
    </row>
    <row r="51" spans="2:6" s="1218" customFormat="1" ht="24.95" customHeight="1" x14ac:dyDescent="0.2">
      <c r="B51" s="1559" t="s">
        <v>480</v>
      </c>
      <c r="C51" s="1216">
        <v>7</v>
      </c>
      <c r="D51" s="1216">
        <v>7.5</v>
      </c>
      <c r="E51" s="1216">
        <v>7.5</v>
      </c>
      <c r="F51" s="1558" t="s">
        <v>481</v>
      </c>
    </row>
    <row r="52" spans="2:6" s="1218" customFormat="1" ht="24.95" customHeight="1" x14ac:dyDescent="0.2">
      <c r="B52" s="1559" t="s">
        <v>1247</v>
      </c>
      <c r="C52" s="1216">
        <v>7.5</v>
      </c>
      <c r="D52" s="1216">
        <v>8</v>
      </c>
      <c r="E52" s="1216">
        <v>8</v>
      </c>
      <c r="F52" s="1558" t="s">
        <v>482</v>
      </c>
    </row>
    <row r="53" spans="2:6" s="1214" customFormat="1" ht="25.5" customHeight="1" x14ac:dyDescent="0.2">
      <c r="B53" s="1559" t="s">
        <v>483</v>
      </c>
      <c r="C53" s="1216" t="s">
        <v>1170</v>
      </c>
      <c r="D53" s="1216" t="s">
        <v>1123</v>
      </c>
      <c r="E53" s="1216" t="s">
        <v>1123</v>
      </c>
      <c r="F53" s="1558" t="s">
        <v>484</v>
      </c>
    </row>
    <row r="54" spans="2:6" s="1218" customFormat="1" ht="24.95" customHeight="1" x14ac:dyDescent="0.2">
      <c r="B54" s="1244" t="s">
        <v>462</v>
      </c>
      <c r="C54" s="1219">
        <v>12</v>
      </c>
      <c r="D54" s="1216">
        <v>12</v>
      </c>
      <c r="E54" s="1216">
        <v>12</v>
      </c>
      <c r="F54" s="1558" t="s">
        <v>1258</v>
      </c>
    </row>
    <row r="55" spans="2:6" s="1218" customFormat="1" ht="9" customHeight="1" thickBot="1" x14ac:dyDescent="0.25">
      <c r="B55" s="1245"/>
      <c r="C55" s="1225"/>
      <c r="D55" s="1225"/>
      <c r="E55" s="1225"/>
      <c r="F55" s="1252"/>
    </row>
    <row r="56" spans="2:6" s="1222" customFormat="1" ht="9" customHeight="1" thickTop="1" x14ac:dyDescent="0.2">
      <c r="B56" s="1247"/>
      <c r="C56" s="1226"/>
      <c r="D56" s="1226"/>
      <c r="E56" s="1226"/>
      <c r="F56" s="1254"/>
    </row>
    <row r="57" spans="2:6" s="1214" customFormat="1" ht="24.95" customHeight="1" x14ac:dyDescent="0.2">
      <c r="B57" s="1240" t="s">
        <v>190</v>
      </c>
      <c r="C57" s="1227"/>
      <c r="D57" s="1228"/>
      <c r="E57" s="1227"/>
      <c r="F57" s="1249" t="s">
        <v>639</v>
      </c>
    </row>
    <row r="58" spans="2:6" s="1214" customFormat="1" ht="9" customHeight="1" x14ac:dyDescent="0.2">
      <c r="B58" s="1241"/>
      <c r="C58" s="1229"/>
      <c r="D58" s="1229"/>
      <c r="E58" s="1229"/>
      <c r="F58" s="1250"/>
    </row>
    <row r="59" spans="2:6" s="1214" customFormat="1" ht="25.5" customHeight="1" x14ac:dyDescent="0.2">
      <c r="B59" s="1241"/>
      <c r="C59" s="1230" t="s">
        <v>525</v>
      </c>
      <c r="D59" s="1230" t="s">
        <v>1366</v>
      </c>
      <c r="E59" s="1230" t="s">
        <v>425</v>
      </c>
      <c r="F59" s="1250"/>
    </row>
    <row r="60" spans="2:6" s="1214" customFormat="1" ht="30.75" x14ac:dyDescent="0.2">
      <c r="B60" s="1241"/>
      <c r="C60" s="1231" t="s">
        <v>474</v>
      </c>
      <c r="D60" s="1232" t="s">
        <v>1365</v>
      </c>
      <c r="E60" s="1231" t="s">
        <v>426</v>
      </c>
      <c r="F60" s="1250"/>
    </row>
    <row r="61" spans="2:6" s="1214" customFormat="1" ht="9" customHeight="1" x14ac:dyDescent="0.2">
      <c r="B61" s="1241"/>
      <c r="C61" s="1233"/>
      <c r="D61" s="1233"/>
      <c r="E61" s="1233"/>
      <c r="F61" s="1250"/>
    </row>
    <row r="62" spans="2:6" s="1214" customFormat="1" ht="24.75" customHeight="1" x14ac:dyDescent="0.2">
      <c r="B62" s="1242" t="s">
        <v>532</v>
      </c>
      <c r="C62" s="1234"/>
      <c r="D62" s="1234"/>
      <c r="E62" s="1234"/>
      <c r="F62" s="1251" t="s">
        <v>123</v>
      </c>
    </row>
    <row r="63" spans="2:6" s="1218" customFormat="1" ht="24.95" customHeight="1" x14ac:dyDescent="0.2">
      <c r="B63" s="1559" t="s">
        <v>526</v>
      </c>
      <c r="C63" s="1216">
        <v>7</v>
      </c>
      <c r="D63" s="1216">
        <v>8.5</v>
      </c>
      <c r="E63" s="1216">
        <v>9</v>
      </c>
      <c r="F63" s="1255" t="s">
        <v>527</v>
      </c>
    </row>
    <row r="64" spans="2:6" s="1214" customFormat="1" ht="24.95" customHeight="1" x14ac:dyDescent="0.2">
      <c r="B64" s="1559" t="s">
        <v>1248</v>
      </c>
      <c r="C64" s="1216">
        <v>7</v>
      </c>
      <c r="D64" s="1216">
        <v>8.5</v>
      </c>
      <c r="E64" s="1216">
        <v>9</v>
      </c>
      <c r="F64" s="1558" t="s">
        <v>1232</v>
      </c>
    </row>
    <row r="65" spans="1:6" s="1218" customFormat="1" ht="24.75" customHeight="1" x14ac:dyDescent="0.2">
      <c r="B65" s="1559" t="s">
        <v>1743</v>
      </c>
      <c r="C65" s="1216">
        <v>7</v>
      </c>
      <c r="D65" s="1216">
        <v>8.5</v>
      </c>
      <c r="E65" s="1216">
        <v>9</v>
      </c>
      <c r="F65" s="1558" t="s">
        <v>528</v>
      </c>
    </row>
    <row r="66" spans="1:6" s="1214" customFormat="1" ht="25.5" customHeight="1" x14ac:dyDescent="0.2">
      <c r="B66" s="1559" t="s">
        <v>683</v>
      </c>
      <c r="C66" s="1216">
        <v>7</v>
      </c>
      <c r="D66" s="1216">
        <v>8.5</v>
      </c>
      <c r="E66" s="1216">
        <v>9</v>
      </c>
      <c r="F66" s="1558" t="s">
        <v>96</v>
      </c>
    </row>
    <row r="67" spans="1:6" s="1214" customFormat="1" ht="24.95" customHeight="1" x14ac:dyDescent="0.2">
      <c r="B67" s="1246" t="s">
        <v>97</v>
      </c>
      <c r="C67" s="1216">
        <v>7</v>
      </c>
      <c r="D67" s="1216">
        <v>8.5</v>
      </c>
      <c r="E67" s="1216">
        <v>9</v>
      </c>
      <c r="F67" s="1253" t="s">
        <v>98</v>
      </c>
    </row>
    <row r="68" spans="1:6" s="1218" customFormat="1" ht="24.95" customHeight="1" x14ac:dyDescent="0.2">
      <c r="B68" s="1244" t="s">
        <v>518</v>
      </c>
      <c r="C68" s="1221">
        <v>7</v>
      </c>
      <c r="D68" s="1221">
        <v>7</v>
      </c>
      <c r="E68" s="1221" t="s">
        <v>709</v>
      </c>
      <c r="F68" s="1558" t="s">
        <v>519</v>
      </c>
    </row>
    <row r="69" spans="1:6" s="1218" customFormat="1" ht="24.95" customHeight="1" x14ac:dyDescent="0.2">
      <c r="B69" s="1244" t="s">
        <v>462</v>
      </c>
      <c r="C69" s="1221">
        <v>12</v>
      </c>
      <c r="D69" s="1221">
        <v>12</v>
      </c>
      <c r="E69" s="1221">
        <v>12</v>
      </c>
      <c r="F69" s="1558" t="s">
        <v>1258</v>
      </c>
    </row>
    <row r="70" spans="1:6" s="1218" customFormat="1" ht="8.25" customHeight="1" x14ac:dyDescent="0.2">
      <c r="B70" s="1244"/>
      <c r="C70" s="1235"/>
      <c r="D70" s="1235"/>
      <c r="E70" s="1235"/>
      <c r="F70" s="1558"/>
    </row>
    <row r="71" spans="1:6" s="1214" customFormat="1" ht="25.5" customHeight="1" x14ac:dyDescent="0.2">
      <c r="B71" s="1242" t="s">
        <v>471</v>
      </c>
      <c r="C71" s="1236">
        <v>9.5</v>
      </c>
      <c r="D71" s="1217" t="s">
        <v>709</v>
      </c>
      <c r="E71" s="1217" t="s">
        <v>709</v>
      </c>
      <c r="F71" s="1251" t="s">
        <v>472</v>
      </c>
    </row>
    <row r="72" spans="1:6" s="1214" customFormat="1" ht="15" customHeight="1" thickBot="1" x14ac:dyDescent="0.25">
      <c r="B72" s="1237"/>
      <c r="C72" s="1238"/>
      <c r="D72" s="1238"/>
      <c r="E72" s="1239"/>
      <c r="F72" s="1256"/>
    </row>
    <row r="73" spans="1:6" s="205" customFormat="1" ht="9" customHeight="1" thickTop="1" x14ac:dyDescent="0.5">
      <c r="B73" s="206"/>
      <c r="C73" s="207"/>
      <c r="D73" s="207"/>
      <c r="E73" s="207"/>
      <c r="F73" s="1257"/>
    </row>
    <row r="74" spans="1:6" s="333" customFormat="1" ht="18.75" customHeight="1" x14ac:dyDescent="0.5">
      <c r="B74" s="414" t="s">
        <v>1726</v>
      </c>
      <c r="F74" s="414" t="s">
        <v>1728</v>
      </c>
    </row>
    <row r="75" spans="1:6" s="333" customFormat="1" ht="18.75" customHeight="1" x14ac:dyDescent="0.5">
      <c r="B75" s="356" t="s">
        <v>1542</v>
      </c>
      <c r="C75" s="535"/>
      <c r="D75" s="535"/>
      <c r="E75" s="535"/>
      <c r="F75" s="414" t="s">
        <v>1544</v>
      </c>
    </row>
    <row r="76" spans="1:6" s="538" customFormat="1" ht="22.5" x14ac:dyDescent="0.5">
      <c r="A76" s="333"/>
      <c r="B76" s="536" t="s">
        <v>1543</v>
      </c>
      <c r="C76" s="537"/>
      <c r="D76" s="537"/>
      <c r="E76" s="537"/>
      <c r="F76" s="538" t="s">
        <v>1545</v>
      </c>
    </row>
    <row r="77" spans="1:6" s="209" customFormat="1" x14ac:dyDescent="0.5">
      <c r="B77" s="210"/>
      <c r="C77" s="208"/>
      <c r="D77" s="208"/>
      <c r="E77" s="208"/>
      <c r="F77" s="211"/>
    </row>
    <row r="78" spans="1:6" s="205" customFormat="1" ht="9.9499999999999993" customHeight="1" x14ac:dyDescent="0.5">
      <c r="B78" s="212"/>
      <c r="C78" s="213"/>
      <c r="D78" s="213"/>
      <c r="E78" s="213"/>
      <c r="F78" s="214"/>
    </row>
    <row r="79" spans="1:6" s="209" customFormat="1" ht="9.9499999999999993" customHeight="1" x14ac:dyDescent="0.5">
      <c r="B79" s="215"/>
      <c r="C79" s="210"/>
      <c r="D79" s="210"/>
      <c r="E79" s="210"/>
      <c r="F79" s="215"/>
    </row>
    <row r="80" spans="1:6" s="204" customFormat="1" ht="23.25" x14ac:dyDescent="0.5">
      <c r="B80" s="216"/>
      <c r="C80" s="217"/>
      <c r="D80" s="217"/>
      <c r="E80" s="217"/>
      <c r="F80" s="218"/>
    </row>
    <row r="81" spans="2:6" s="205" customFormat="1" ht="9.9499999999999993" customHeight="1" x14ac:dyDescent="0.5">
      <c r="B81" s="212"/>
      <c r="C81" s="213"/>
      <c r="D81" s="213"/>
      <c r="E81" s="213"/>
      <c r="F81" s="214"/>
    </row>
    <row r="82" spans="2:6" s="220" customFormat="1" x14ac:dyDescent="0.5">
      <c r="B82" s="214"/>
      <c r="C82" s="219"/>
      <c r="D82" s="219"/>
      <c r="E82" s="219"/>
      <c r="F82" s="214"/>
    </row>
    <row r="83" spans="2:6" s="209" customFormat="1" x14ac:dyDescent="0.5">
      <c r="B83" s="210"/>
      <c r="C83" s="208"/>
      <c r="D83" s="208"/>
      <c r="E83" s="208"/>
      <c r="F83" s="211"/>
    </row>
    <row r="84" spans="2:6" s="209" customFormat="1" x14ac:dyDescent="0.5">
      <c r="B84" s="210"/>
      <c r="C84" s="208"/>
      <c r="D84" s="208"/>
      <c r="E84" s="208"/>
      <c r="F84" s="211"/>
    </row>
    <row r="85" spans="2:6" s="205" customFormat="1" ht="9.9499999999999993" customHeight="1" x14ac:dyDescent="0.5">
      <c r="B85" s="212"/>
      <c r="C85" s="213"/>
      <c r="D85" s="213"/>
      <c r="E85" s="213"/>
      <c r="F85" s="214"/>
    </row>
    <row r="86" spans="2:6" s="220" customFormat="1" x14ac:dyDescent="0.5">
      <c r="B86" s="214"/>
      <c r="C86" s="219"/>
      <c r="D86" s="219"/>
      <c r="E86" s="219"/>
      <c r="F86" s="214"/>
    </row>
    <row r="87" spans="2:6" s="209" customFormat="1" x14ac:dyDescent="0.5">
      <c r="B87" s="210"/>
      <c r="C87" s="208"/>
      <c r="D87" s="208"/>
      <c r="E87" s="208"/>
      <c r="F87" s="211"/>
    </row>
    <row r="88" spans="2:6" s="209" customFormat="1" x14ac:dyDescent="0.5">
      <c r="B88" s="210"/>
      <c r="C88" s="208"/>
      <c r="D88" s="208"/>
      <c r="E88" s="208"/>
      <c r="F88" s="211"/>
    </row>
    <row r="89" spans="2:6" s="209" customFormat="1" x14ac:dyDescent="0.5">
      <c r="B89" s="210"/>
      <c r="C89" s="208"/>
      <c r="D89" s="208"/>
      <c r="E89" s="208"/>
      <c r="F89" s="211"/>
    </row>
    <row r="90" spans="2:6" s="209" customFormat="1" x14ac:dyDescent="0.5">
      <c r="B90" s="210"/>
      <c r="C90" s="208"/>
      <c r="D90" s="208"/>
      <c r="E90" s="208"/>
      <c r="F90" s="211"/>
    </row>
    <row r="91" spans="2:6" s="209" customFormat="1" x14ac:dyDescent="0.5">
      <c r="B91" s="221"/>
      <c r="C91" s="208"/>
      <c r="D91" s="208"/>
      <c r="E91" s="208"/>
      <c r="F91" s="211"/>
    </row>
    <row r="92" spans="2:6" s="220" customFormat="1" x14ac:dyDescent="0.5">
      <c r="B92" s="214"/>
      <c r="C92" s="219"/>
      <c r="D92" s="219"/>
      <c r="E92" s="219"/>
      <c r="F92" s="214"/>
    </row>
    <row r="93" spans="2:6" s="209" customFormat="1" x14ac:dyDescent="0.5">
      <c r="B93" s="214"/>
      <c r="C93" s="222"/>
      <c r="D93" s="222"/>
      <c r="E93" s="222"/>
      <c r="F93" s="214"/>
    </row>
    <row r="94" spans="2:6" s="220" customFormat="1" x14ac:dyDescent="0.5">
      <c r="B94" s="214"/>
      <c r="C94" s="219"/>
      <c r="D94" s="219"/>
      <c r="E94" s="219"/>
      <c r="F94" s="214"/>
    </row>
    <row r="95" spans="2:6" s="209" customFormat="1" x14ac:dyDescent="0.5">
      <c r="B95" s="210"/>
      <c r="C95" s="208"/>
      <c r="D95" s="208"/>
      <c r="E95" s="208"/>
      <c r="F95" s="211"/>
    </row>
    <row r="96" spans="2:6" s="209" customFormat="1" x14ac:dyDescent="0.5">
      <c r="B96" s="210"/>
      <c r="C96" s="208"/>
      <c r="D96" s="208"/>
      <c r="E96" s="208"/>
      <c r="F96" s="211"/>
    </row>
    <row r="97" spans="2:6" s="205" customFormat="1" ht="9.9499999999999993" customHeight="1" x14ac:dyDescent="0.5">
      <c r="B97" s="212"/>
      <c r="C97" s="213"/>
      <c r="D97" s="213"/>
      <c r="E97" s="213"/>
      <c r="F97" s="214"/>
    </row>
    <row r="98" spans="2:6" s="220" customFormat="1" x14ac:dyDescent="0.5">
      <c r="B98" s="214"/>
      <c r="C98" s="219"/>
      <c r="D98" s="219"/>
      <c r="E98" s="219"/>
      <c r="F98" s="214"/>
    </row>
    <row r="99" spans="2:6" s="209" customFormat="1" x14ac:dyDescent="0.5">
      <c r="B99" s="210"/>
      <c r="C99" s="208"/>
      <c r="D99" s="208"/>
      <c r="E99" s="208"/>
      <c r="F99" s="211"/>
    </row>
    <row r="100" spans="2:6" s="209" customFormat="1" x14ac:dyDescent="0.5">
      <c r="B100" s="210"/>
      <c r="C100" s="208"/>
      <c r="D100" s="208"/>
      <c r="E100" s="208"/>
      <c r="F100" s="211"/>
    </row>
    <row r="101" spans="2:6" s="209" customFormat="1" x14ac:dyDescent="0.5">
      <c r="B101" s="210"/>
      <c r="C101" s="208"/>
      <c r="D101" s="208"/>
      <c r="E101" s="208"/>
      <c r="F101" s="211"/>
    </row>
    <row r="102" spans="2:6" s="209" customFormat="1" ht="9.9499999999999993" customHeight="1" x14ac:dyDescent="0.5">
      <c r="B102" s="214"/>
      <c r="C102" s="223"/>
      <c r="D102" s="223"/>
      <c r="E102" s="223"/>
      <c r="F102" s="214"/>
    </row>
    <row r="103" spans="2:6" x14ac:dyDescent="0.5">
      <c r="B103" s="224"/>
      <c r="C103" s="225"/>
      <c r="D103" s="225"/>
      <c r="E103" s="225"/>
      <c r="F103" s="224"/>
    </row>
    <row r="104" spans="2:6" x14ac:dyDescent="0.5">
      <c r="B104" s="224"/>
      <c r="C104" s="225"/>
      <c r="D104" s="225"/>
      <c r="E104" s="225"/>
      <c r="F104" s="224"/>
    </row>
    <row r="105" spans="2:6" x14ac:dyDescent="0.5">
      <c r="B105" s="224"/>
      <c r="C105" s="199"/>
      <c r="D105" s="199"/>
      <c r="E105" s="199"/>
      <c r="F105" s="199"/>
    </row>
    <row r="106" spans="2:6" x14ac:dyDescent="0.5">
      <c r="B106" s="224"/>
      <c r="C106" s="199"/>
      <c r="D106" s="199"/>
      <c r="E106" s="199"/>
      <c r="F106" s="199"/>
    </row>
    <row r="107" spans="2:6" x14ac:dyDescent="0.5">
      <c r="B107" s="224"/>
      <c r="C107" s="199"/>
      <c r="D107" s="199"/>
      <c r="E107" s="199"/>
      <c r="F107" s="199"/>
    </row>
    <row r="108" spans="2:6" x14ac:dyDescent="0.5">
      <c r="B108" s="224"/>
      <c r="C108" s="224"/>
      <c r="D108" s="224"/>
      <c r="E108" s="224"/>
      <c r="F108" s="224"/>
    </row>
    <row r="109" spans="2:6" x14ac:dyDescent="0.5">
      <c r="B109" s="224"/>
      <c r="C109" s="225"/>
      <c r="D109" s="225"/>
      <c r="E109" s="225"/>
      <c r="F109" s="224"/>
    </row>
    <row r="110" spans="2:6" x14ac:dyDescent="0.5">
      <c r="B110" s="224"/>
      <c r="C110" s="225"/>
      <c r="D110" s="225"/>
      <c r="E110" s="225"/>
      <c r="F110" s="224"/>
    </row>
    <row r="111" spans="2:6" x14ac:dyDescent="0.5">
      <c r="B111" s="224"/>
      <c r="C111" s="225"/>
      <c r="D111" s="225"/>
      <c r="E111" s="225"/>
      <c r="F111" s="224"/>
    </row>
    <row r="112" spans="2:6" x14ac:dyDescent="0.5">
      <c r="B112" s="224"/>
      <c r="C112" s="225"/>
      <c r="D112" s="225"/>
      <c r="E112" s="225"/>
      <c r="F112" s="224"/>
    </row>
    <row r="113" spans="2:6" x14ac:dyDescent="0.5">
      <c r="B113" s="224"/>
      <c r="C113" s="225"/>
      <c r="D113" s="225"/>
      <c r="E113" s="225"/>
      <c r="F113" s="224"/>
    </row>
    <row r="114" spans="2:6" x14ac:dyDescent="0.5">
      <c r="B114" s="224"/>
      <c r="C114" s="225"/>
      <c r="D114" s="225"/>
      <c r="E114" s="225"/>
      <c r="F114" s="224"/>
    </row>
    <row r="115" spans="2:6" x14ac:dyDescent="0.5">
      <c r="B115" s="224"/>
      <c r="C115" s="225"/>
      <c r="D115" s="225"/>
      <c r="E115" s="225"/>
      <c r="F115" s="224"/>
    </row>
    <row r="116" spans="2:6" x14ac:dyDescent="0.5">
      <c r="B116" s="224"/>
      <c r="C116" s="225"/>
      <c r="D116" s="225"/>
      <c r="E116" s="225"/>
      <c r="F116" s="224"/>
    </row>
    <row r="117" spans="2:6" x14ac:dyDescent="0.5">
      <c r="B117" s="224"/>
      <c r="C117" s="225"/>
      <c r="D117" s="225"/>
      <c r="E117" s="225"/>
      <c r="F117" s="224"/>
    </row>
    <row r="118" spans="2:6" x14ac:dyDescent="0.5">
      <c r="B118" s="224"/>
      <c r="C118" s="225"/>
      <c r="D118" s="225"/>
      <c r="E118" s="225"/>
      <c r="F118" s="224"/>
    </row>
    <row r="119" spans="2:6" x14ac:dyDescent="0.5">
      <c r="B119" s="224"/>
      <c r="C119" s="225"/>
      <c r="D119" s="225"/>
      <c r="E119" s="225"/>
      <c r="F119" s="224"/>
    </row>
    <row r="120" spans="2:6" x14ac:dyDescent="0.5">
      <c r="B120" s="224"/>
      <c r="C120" s="225"/>
      <c r="D120" s="225"/>
      <c r="E120" s="225"/>
      <c r="F120" s="224"/>
    </row>
    <row r="121" spans="2:6" x14ac:dyDescent="0.5">
      <c r="B121" s="224"/>
      <c r="C121" s="225"/>
      <c r="D121" s="225"/>
      <c r="E121" s="225"/>
      <c r="F121" s="224"/>
    </row>
    <row r="122" spans="2:6" x14ac:dyDescent="0.5">
      <c r="B122" s="224"/>
      <c r="C122" s="225"/>
      <c r="D122" s="225"/>
      <c r="E122" s="225"/>
      <c r="F122" s="224"/>
    </row>
    <row r="123" spans="2:6" x14ac:dyDescent="0.5">
      <c r="B123" s="224"/>
      <c r="C123" s="225"/>
      <c r="D123" s="225"/>
      <c r="E123" s="225"/>
      <c r="F123" s="224"/>
    </row>
    <row r="124" spans="2:6" x14ac:dyDescent="0.5">
      <c r="B124" s="224"/>
      <c r="C124" s="225"/>
      <c r="D124" s="225"/>
      <c r="E124" s="225"/>
      <c r="F124" s="224"/>
    </row>
    <row r="125" spans="2:6" x14ac:dyDescent="0.5">
      <c r="B125" s="224"/>
      <c r="C125" s="225"/>
      <c r="D125" s="225"/>
      <c r="E125" s="225"/>
      <c r="F125" s="224"/>
    </row>
    <row r="126" spans="2:6" x14ac:dyDescent="0.5">
      <c r="B126" s="224"/>
      <c r="C126" s="225"/>
      <c r="D126" s="225"/>
      <c r="E126" s="225"/>
      <c r="F126" s="224"/>
    </row>
    <row r="127" spans="2:6" x14ac:dyDescent="0.5">
      <c r="B127" s="224"/>
      <c r="C127" s="225"/>
      <c r="D127" s="225"/>
      <c r="E127" s="225"/>
      <c r="F127" s="224"/>
    </row>
    <row r="128" spans="2:6" x14ac:dyDescent="0.5">
      <c r="B128" s="224"/>
      <c r="C128" s="225"/>
      <c r="D128" s="225"/>
      <c r="E128" s="225"/>
      <c r="F128" s="224"/>
    </row>
    <row r="129" spans="2:6" x14ac:dyDescent="0.5">
      <c r="B129" s="224"/>
      <c r="C129" s="225"/>
      <c r="D129" s="225"/>
      <c r="E129" s="225"/>
      <c r="F129" s="224"/>
    </row>
    <row r="130" spans="2:6" x14ac:dyDescent="0.5">
      <c r="B130" s="224"/>
      <c r="C130" s="225"/>
      <c r="D130" s="225"/>
      <c r="E130" s="225"/>
      <c r="F130" s="224"/>
    </row>
    <row r="131" spans="2:6" x14ac:dyDescent="0.5">
      <c r="B131" s="224"/>
      <c r="C131" s="225"/>
      <c r="D131" s="225"/>
      <c r="E131" s="225"/>
      <c r="F131" s="224"/>
    </row>
    <row r="132" spans="2:6" x14ac:dyDescent="0.5">
      <c r="B132" s="224"/>
      <c r="C132" s="225"/>
      <c r="D132" s="225"/>
      <c r="E132" s="225"/>
      <c r="F132" s="224"/>
    </row>
    <row r="133" spans="2:6" x14ac:dyDescent="0.5">
      <c r="B133" s="224"/>
      <c r="C133" s="225"/>
      <c r="D133" s="225"/>
      <c r="E133" s="225"/>
      <c r="F133" s="224"/>
    </row>
    <row r="134" spans="2:6" x14ac:dyDescent="0.5">
      <c r="B134" s="224"/>
      <c r="C134" s="225"/>
      <c r="D134" s="225"/>
      <c r="E134" s="225"/>
      <c r="F134" s="224"/>
    </row>
    <row r="135" spans="2:6" x14ac:dyDescent="0.5">
      <c r="B135" s="224"/>
      <c r="C135" s="225"/>
      <c r="D135" s="225"/>
      <c r="E135" s="225"/>
      <c r="F135" s="224"/>
    </row>
    <row r="136" spans="2:6" x14ac:dyDescent="0.5">
      <c r="B136" s="224"/>
      <c r="C136" s="225"/>
      <c r="D136" s="225"/>
      <c r="E136" s="225"/>
      <c r="F136" s="224"/>
    </row>
    <row r="137" spans="2:6" x14ac:dyDescent="0.5">
      <c r="B137" s="224"/>
      <c r="C137" s="225"/>
      <c r="D137" s="225"/>
      <c r="E137" s="225"/>
      <c r="F137" s="224"/>
    </row>
    <row r="138" spans="2:6" x14ac:dyDescent="0.5">
      <c r="B138" s="224"/>
      <c r="C138" s="225"/>
      <c r="D138" s="225"/>
      <c r="E138" s="225"/>
      <c r="F138" s="224"/>
    </row>
    <row r="139" spans="2:6" x14ac:dyDescent="0.5">
      <c r="B139" s="224"/>
      <c r="C139" s="225"/>
      <c r="D139" s="225"/>
      <c r="E139" s="225"/>
      <c r="F139" s="224"/>
    </row>
    <row r="140" spans="2:6" x14ac:dyDescent="0.5">
      <c r="B140" s="224"/>
      <c r="C140" s="225"/>
      <c r="D140" s="225"/>
      <c r="E140" s="225"/>
      <c r="F140" s="224"/>
    </row>
    <row r="141" spans="2:6" x14ac:dyDescent="0.5">
      <c r="B141" s="224"/>
      <c r="C141" s="225"/>
      <c r="D141" s="225"/>
      <c r="E141" s="225"/>
      <c r="F141" s="224"/>
    </row>
    <row r="142" spans="2:6" x14ac:dyDescent="0.5">
      <c r="B142" s="224"/>
      <c r="C142" s="225"/>
      <c r="D142" s="225"/>
      <c r="E142" s="225"/>
      <c r="F142" s="224"/>
    </row>
    <row r="143" spans="2:6" x14ac:dyDescent="0.5">
      <c r="B143" s="224"/>
      <c r="C143" s="225"/>
      <c r="D143" s="225"/>
      <c r="E143" s="225"/>
      <c r="F143" s="224"/>
    </row>
    <row r="144" spans="2:6" x14ac:dyDescent="0.5">
      <c r="B144" s="224"/>
      <c r="C144" s="225"/>
      <c r="D144" s="225"/>
      <c r="E144" s="225"/>
      <c r="F144" s="224"/>
    </row>
    <row r="145" spans="2:6" x14ac:dyDescent="0.5">
      <c r="B145" s="224"/>
      <c r="C145" s="225"/>
      <c r="D145" s="225"/>
      <c r="E145" s="225"/>
      <c r="F145" s="224"/>
    </row>
    <row r="146" spans="2:6" x14ac:dyDescent="0.5">
      <c r="B146" s="224"/>
      <c r="C146" s="225"/>
      <c r="D146" s="225"/>
      <c r="E146" s="225"/>
      <c r="F146" s="224"/>
    </row>
    <row r="147" spans="2:6" x14ac:dyDescent="0.5">
      <c r="B147" s="224"/>
      <c r="C147" s="225"/>
      <c r="D147" s="225"/>
      <c r="E147" s="225"/>
      <c r="F147" s="224"/>
    </row>
    <row r="148" spans="2:6" x14ac:dyDescent="0.5">
      <c r="B148" s="224"/>
      <c r="C148" s="225"/>
      <c r="D148" s="225"/>
      <c r="E148" s="225"/>
      <c r="F148" s="224"/>
    </row>
    <row r="149" spans="2:6" x14ac:dyDescent="0.5">
      <c r="B149" s="224"/>
      <c r="C149" s="225"/>
      <c r="D149" s="225"/>
      <c r="E149" s="225"/>
      <c r="F149" s="224"/>
    </row>
    <row r="150" spans="2:6" x14ac:dyDescent="0.5">
      <c r="B150" s="224"/>
      <c r="C150" s="225"/>
      <c r="D150" s="225"/>
      <c r="E150" s="225"/>
      <c r="F150" s="224"/>
    </row>
    <row r="151" spans="2:6" x14ac:dyDescent="0.5">
      <c r="B151" s="224"/>
      <c r="C151" s="225"/>
      <c r="D151" s="225"/>
      <c r="E151" s="225"/>
      <c r="F151" s="224"/>
    </row>
    <row r="152" spans="2:6" x14ac:dyDescent="0.5">
      <c r="B152" s="224"/>
      <c r="C152" s="225"/>
      <c r="D152" s="225"/>
      <c r="E152" s="225"/>
      <c r="F152" s="224"/>
    </row>
    <row r="153" spans="2:6" x14ac:dyDescent="0.5">
      <c r="B153" s="224"/>
      <c r="C153" s="225"/>
      <c r="D153" s="225"/>
      <c r="E153" s="225"/>
      <c r="F153" s="224"/>
    </row>
    <row r="154" spans="2:6" x14ac:dyDescent="0.5">
      <c r="B154" s="224"/>
      <c r="C154" s="225"/>
      <c r="D154" s="225"/>
      <c r="E154" s="225"/>
      <c r="F154" s="224"/>
    </row>
    <row r="155" spans="2:6" x14ac:dyDescent="0.5">
      <c r="B155" s="224"/>
      <c r="C155" s="225"/>
      <c r="D155" s="225"/>
      <c r="E155" s="225"/>
      <c r="F155" s="224"/>
    </row>
    <row r="156" spans="2:6" x14ac:dyDescent="0.5">
      <c r="B156" s="224"/>
      <c r="C156" s="225"/>
      <c r="D156" s="225"/>
      <c r="E156" s="225"/>
      <c r="F156" s="224"/>
    </row>
    <row r="157" spans="2:6" x14ac:dyDescent="0.5">
      <c r="B157" s="224"/>
      <c r="C157" s="225"/>
      <c r="D157" s="225"/>
      <c r="E157" s="225"/>
      <c r="F157" s="224"/>
    </row>
    <row r="158" spans="2:6" x14ac:dyDescent="0.5">
      <c r="B158" s="224"/>
      <c r="C158" s="225"/>
      <c r="D158" s="225"/>
      <c r="E158" s="225"/>
      <c r="F158" s="224"/>
    </row>
    <row r="159" spans="2:6" x14ac:dyDescent="0.5">
      <c r="B159" s="224"/>
      <c r="C159" s="225"/>
      <c r="D159" s="225"/>
      <c r="E159" s="225"/>
      <c r="F159" s="224"/>
    </row>
    <row r="160" spans="2:6" x14ac:dyDescent="0.5">
      <c r="B160" s="224"/>
      <c r="C160" s="225"/>
      <c r="D160" s="225"/>
      <c r="E160" s="225"/>
      <c r="F160" s="224"/>
    </row>
    <row r="161" spans="2:6" x14ac:dyDescent="0.5">
      <c r="B161" s="224"/>
      <c r="C161" s="225"/>
      <c r="D161" s="225"/>
      <c r="E161" s="225"/>
      <c r="F161" s="224"/>
    </row>
    <row r="162" spans="2:6" x14ac:dyDescent="0.5">
      <c r="B162" s="224"/>
      <c r="C162" s="225"/>
      <c r="D162" s="225"/>
      <c r="E162" s="225"/>
      <c r="F162" s="224"/>
    </row>
    <row r="163" spans="2:6" x14ac:dyDescent="0.5">
      <c r="B163" s="224"/>
      <c r="C163" s="225"/>
      <c r="D163" s="225"/>
      <c r="E163" s="225"/>
      <c r="F163" s="224"/>
    </row>
    <row r="164" spans="2:6" x14ac:dyDescent="0.5">
      <c r="B164" s="224"/>
      <c r="C164" s="225"/>
      <c r="D164" s="225"/>
      <c r="E164" s="225"/>
      <c r="F164" s="224"/>
    </row>
    <row r="165" spans="2:6" x14ac:dyDescent="0.5">
      <c r="B165" s="224"/>
      <c r="C165" s="225"/>
      <c r="D165" s="225"/>
      <c r="E165" s="225"/>
      <c r="F165" s="224"/>
    </row>
    <row r="166" spans="2:6" x14ac:dyDescent="0.5">
      <c r="B166" s="224"/>
      <c r="C166" s="225"/>
      <c r="D166" s="225"/>
      <c r="E166" s="225"/>
      <c r="F166" s="224"/>
    </row>
    <row r="167" spans="2:6" x14ac:dyDescent="0.5">
      <c r="B167" s="224"/>
      <c r="C167" s="225"/>
      <c r="D167" s="225"/>
      <c r="E167" s="225"/>
      <c r="F167" s="224"/>
    </row>
    <row r="168" spans="2:6" x14ac:dyDescent="0.5">
      <c r="B168" s="224"/>
      <c r="C168" s="225"/>
      <c r="D168" s="225"/>
      <c r="E168" s="225"/>
      <c r="F168" s="224"/>
    </row>
    <row r="169" spans="2:6" x14ac:dyDescent="0.5">
      <c r="B169" s="224"/>
      <c r="C169" s="225"/>
      <c r="D169" s="225"/>
      <c r="E169" s="225"/>
      <c r="F169" s="224"/>
    </row>
    <row r="170" spans="2:6" x14ac:dyDescent="0.5">
      <c r="B170" s="224"/>
      <c r="C170" s="225"/>
      <c r="D170" s="225"/>
      <c r="E170" s="225"/>
      <c r="F170" s="224"/>
    </row>
    <row r="171" spans="2:6" x14ac:dyDescent="0.5">
      <c r="B171" s="224"/>
      <c r="C171" s="225"/>
      <c r="D171" s="225"/>
      <c r="E171" s="225"/>
      <c r="F171" s="224"/>
    </row>
    <row r="172" spans="2:6" x14ac:dyDescent="0.5">
      <c r="B172" s="224"/>
      <c r="C172" s="225"/>
      <c r="D172" s="225"/>
      <c r="E172" s="225"/>
      <c r="F172" s="224"/>
    </row>
    <row r="173" spans="2:6" x14ac:dyDescent="0.5">
      <c r="B173" s="224"/>
      <c r="C173" s="225"/>
      <c r="D173" s="225"/>
      <c r="E173" s="225"/>
      <c r="F173" s="224"/>
    </row>
    <row r="174" spans="2:6" x14ac:dyDescent="0.5">
      <c r="B174" s="224"/>
      <c r="C174" s="225"/>
      <c r="D174" s="225"/>
      <c r="E174" s="225"/>
      <c r="F174" s="224"/>
    </row>
    <row r="175" spans="2:6" x14ac:dyDescent="0.5">
      <c r="B175" s="224"/>
      <c r="C175" s="225"/>
      <c r="D175" s="225"/>
      <c r="E175" s="225"/>
      <c r="F175" s="224"/>
    </row>
    <row r="176" spans="2:6" x14ac:dyDescent="0.5">
      <c r="B176" s="224"/>
      <c r="C176" s="225"/>
      <c r="D176" s="225"/>
      <c r="E176" s="225"/>
      <c r="F176" s="224"/>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50" t="s">
        <v>1610</v>
      </c>
      <c r="D2" s="1750"/>
      <c r="E2" s="1750"/>
      <c r="F2" s="7"/>
    </row>
    <row r="3" spans="2:13" s="5" customFormat="1" ht="17.25" customHeight="1" x14ac:dyDescent="0.85">
      <c r="B3" s="1"/>
      <c r="C3" s="1553"/>
      <c r="D3" s="1521"/>
      <c r="E3" s="736"/>
      <c r="F3" s="3"/>
      <c r="G3" s="2"/>
      <c r="H3" s="2"/>
      <c r="I3" s="2"/>
      <c r="J3" s="2"/>
      <c r="K3" s="2"/>
      <c r="L3" s="2"/>
      <c r="M3" s="2"/>
    </row>
    <row r="4" spans="2:13" ht="36.75" x14ac:dyDescent="0.85">
      <c r="C4" s="1750" t="s">
        <v>1904</v>
      </c>
      <c r="D4" s="1750"/>
      <c r="E4" s="1750"/>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37" t="s">
        <v>1023</v>
      </c>
      <c r="C8" s="738" t="s">
        <v>906</v>
      </c>
      <c r="D8" s="738" t="s">
        <v>907</v>
      </c>
      <c r="E8" s="739" t="s">
        <v>1022</v>
      </c>
      <c r="F8" s="740" t="s">
        <v>1024</v>
      </c>
    </row>
    <row r="9" spans="2:13" s="20" customFormat="1" ht="21" customHeight="1" x14ac:dyDescent="0.7">
      <c r="B9" s="741"/>
      <c r="C9" s="742"/>
      <c r="D9" s="743" t="s">
        <v>1138</v>
      </c>
      <c r="E9" s="742"/>
      <c r="F9" s="744"/>
    </row>
    <row r="10" spans="2:13" s="20" customFormat="1" ht="9.75" customHeight="1" x14ac:dyDescent="0.65">
      <c r="B10" s="21"/>
      <c r="C10" s="22"/>
      <c r="D10" s="23"/>
      <c r="E10" s="24"/>
      <c r="F10" s="25"/>
    </row>
    <row r="11" spans="2:13" s="20" customFormat="1" ht="32.25" customHeight="1" x14ac:dyDescent="0.65">
      <c r="B11" s="21"/>
      <c r="C11" s="1591" t="s">
        <v>1711</v>
      </c>
      <c r="D11" s="298" t="s">
        <v>1713</v>
      </c>
      <c r="E11" s="1592" t="s">
        <v>1712</v>
      </c>
      <c r="F11" s="25"/>
    </row>
    <row r="12" spans="2:13" s="301" customFormat="1" ht="23.25" customHeight="1" x14ac:dyDescent="0.65">
      <c r="B12" s="296"/>
      <c r="C12" s="297" t="s">
        <v>1672</v>
      </c>
      <c r="D12" s="298" t="s">
        <v>1837</v>
      </c>
      <c r="E12" s="299" t="s">
        <v>1222</v>
      </c>
      <c r="F12" s="300"/>
    </row>
    <row r="13" spans="2:13" s="8" customFormat="1" ht="23.25" customHeight="1" x14ac:dyDescent="0.65">
      <c r="B13" s="302">
        <v>1</v>
      </c>
      <c r="C13" s="1732" t="s">
        <v>1673</v>
      </c>
      <c r="D13" s="303" t="s">
        <v>1139</v>
      </c>
      <c r="E13" s="1735" t="s">
        <v>1025</v>
      </c>
      <c r="F13" s="305">
        <v>1</v>
      </c>
    </row>
    <row r="14" spans="2:13" s="8" customFormat="1" ht="23.25" customHeight="1" x14ac:dyDescent="0.65">
      <c r="B14" s="302">
        <v>2</v>
      </c>
      <c r="C14" s="1733" t="s">
        <v>1791</v>
      </c>
      <c r="D14" s="303" t="s">
        <v>1140</v>
      </c>
      <c r="E14" s="1736" t="s">
        <v>1792</v>
      </c>
      <c r="F14" s="305">
        <v>2</v>
      </c>
    </row>
    <row r="15" spans="2:13" s="8" customFormat="1" ht="23.25" customHeight="1" x14ac:dyDescent="0.65">
      <c r="B15" s="302">
        <v>3</v>
      </c>
      <c r="C15" s="1733" t="s">
        <v>1156</v>
      </c>
      <c r="D15" s="303" t="s">
        <v>1141</v>
      </c>
      <c r="E15" s="1736" t="s">
        <v>1957</v>
      </c>
      <c r="F15" s="305">
        <v>3</v>
      </c>
    </row>
    <row r="16" spans="2:13" s="8" customFormat="1" ht="23.25" customHeight="1" x14ac:dyDescent="0.65">
      <c r="B16" s="302">
        <v>4</v>
      </c>
      <c r="C16" s="1733" t="s">
        <v>1124</v>
      </c>
      <c r="D16" s="303" t="s">
        <v>1645</v>
      </c>
      <c r="E16" s="1736" t="s">
        <v>1125</v>
      </c>
      <c r="F16" s="305">
        <v>4</v>
      </c>
    </row>
    <row r="17" spans="2:6" s="8" customFormat="1" ht="23.25" customHeight="1" x14ac:dyDescent="0.65">
      <c r="B17" s="308">
        <v>5</v>
      </c>
      <c r="C17" s="1733" t="s">
        <v>1662</v>
      </c>
      <c r="D17" s="303" t="s">
        <v>1142</v>
      </c>
      <c r="E17" s="1736" t="s">
        <v>1639</v>
      </c>
      <c r="F17" s="309">
        <v>5</v>
      </c>
    </row>
    <row r="18" spans="2:6" s="8" customFormat="1" ht="53.25" customHeight="1" x14ac:dyDescent="0.65">
      <c r="B18" s="1499">
        <v>6</v>
      </c>
      <c r="C18" s="1734" t="s">
        <v>1953</v>
      </c>
      <c r="D18" s="303" t="s">
        <v>1143</v>
      </c>
      <c r="E18" s="1737" t="s">
        <v>1958</v>
      </c>
      <c r="F18" s="1500">
        <v>6</v>
      </c>
    </row>
    <row r="19" spans="2:6" s="8" customFormat="1" ht="24" customHeight="1" x14ac:dyDescent="0.65">
      <c r="B19" s="302">
        <v>7</v>
      </c>
      <c r="C19" s="1733" t="s">
        <v>1954</v>
      </c>
      <c r="D19" s="303" t="s">
        <v>1144</v>
      </c>
      <c r="E19" s="1737" t="s">
        <v>1959</v>
      </c>
      <c r="F19" s="305">
        <v>7</v>
      </c>
    </row>
    <row r="20" spans="2:6" s="8" customFormat="1" ht="53.25" customHeight="1" x14ac:dyDescent="0.65">
      <c r="B20" s="302">
        <v>8</v>
      </c>
      <c r="C20" s="1734" t="s">
        <v>1955</v>
      </c>
      <c r="D20" s="303" t="s">
        <v>1145</v>
      </c>
      <c r="E20" s="1737" t="s">
        <v>1960</v>
      </c>
      <c r="F20" s="305">
        <v>8</v>
      </c>
    </row>
    <row r="21" spans="2:6" s="8" customFormat="1" ht="53.25" customHeight="1" x14ac:dyDescent="0.65">
      <c r="B21" s="302">
        <v>9</v>
      </c>
      <c r="C21" s="1734" t="s">
        <v>1956</v>
      </c>
      <c r="D21" s="303" t="s">
        <v>1221</v>
      </c>
      <c r="E21" s="1737" t="s">
        <v>1961</v>
      </c>
      <c r="F21" s="305">
        <v>9</v>
      </c>
    </row>
    <row r="22" spans="2:6" s="8" customFormat="1" ht="23.25" customHeight="1" x14ac:dyDescent="0.65">
      <c r="B22" s="302">
        <v>10</v>
      </c>
      <c r="C22" s="1733" t="s">
        <v>1130</v>
      </c>
      <c r="D22" s="303" t="s">
        <v>1221</v>
      </c>
      <c r="E22" s="1736" t="s">
        <v>1126</v>
      </c>
      <c r="F22" s="305">
        <v>10</v>
      </c>
    </row>
    <row r="23" spans="2:6" s="8" customFormat="1" ht="23.25" customHeight="1" x14ac:dyDescent="0.65">
      <c r="B23" s="302">
        <v>11</v>
      </c>
      <c r="C23" s="1733" t="s">
        <v>1674</v>
      </c>
      <c r="D23" s="303" t="s">
        <v>1146</v>
      </c>
      <c r="E23" s="1738" t="s">
        <v>1026</v>
      </c>
      <c r="F23" s="305">
        <v>11</v>
      </c>
    </row>
    <row r="24" spans="2:6" s="8" customFormat="1" ht="23.25" customHeight="1" x14ac:dyDescent="0.65">
      <c r="B24" s="302">
        <v>12</v>
      </c>
      <c r="C24" s="306" t="s">
        <v>1678</v>
      </c>
      <c r="D24" s="303" t="s">
        <v>1816</v>
      </c>
      <c r="E24" s="304" t="s">
        <v>1159</v>
      </c>
      <c r="F24" s="305">
        <v>12</v>
      </c>
    </row>
    <row r="25" spans="2:6" s="8" customFormat="1" ht="23.25" customHeight="1" x14ac:dyDescent="0.65">
      <c r="B25" s="302">
        <v>13</v>
      </c>
      <c r="C25" s="306" t="s">
        <v>1663</v>
      </c>
      <c r="D25" s="303" t="s">
        <v>1817</v>
      </c>
      <c r="E25" s="310" t="s">
        <v>1131</v>
      </c>
      <c r="F25" s="305">
        <v>13</v>
      </c>
    </row>
    <row r="26" spans="2:6" s="8" customFormat="1" ht="23.25" customHeight="1" x14ac:dyDescent="0.65">
      <c r="B26" s="302">
        <v>14</v>
      </c>
      <c r="C26" s="306" t="s">
        <v>1664</v>
      </c>
      <c r="D26" s="303" t="s">
        <v>1817</v>
      </c>
      <c r="E26" s="310" t="s">
        <v>1127</v>
      </c>
      <c r="F26" s="305">
        <v>14</v>
      </c>
    </row>
    <row r="27" spans="2:6" s="8" customFormat="1" ht="23.25" customHeight="1" x14ac:dyDescent="0.65">
      <c r="B27" s="302">
        <v>15</v>
      </c>
      <c r="C27" s="306" t="s">
        <v>1676</v>
      </c>
      <c r="D27" s="303" t="s">
        <v>1646</v>
      </c>
      <c r="E27" s="304" t="s">
        <v>1223</v>
      </c>
      <c r="F27" s="305">
        <v>15</v>
      </c>
    </row>
    <row r="28" spans="2:6" s="8" customFormat="1" ht="23.25" customHeight="1" x14ac:dyDescent="0.65">
      <c r="B28" s="302">
        <v>16</v>
      </c>
      <c r="C28" s="306" t="s">
        <v>1677</v>
      </c>
      <c r="D28" s="303" t="s">
        <v>1647</v>
      </c>
      <c r="E28" s="304" t="s">
        <v>1157</v>
      </c>
      <c r="F28" s="305">
        <v>16</v>
      </c>
    </row>
    <row r="29" spans="2:6" s="8" customFormat="1" ht="23.25" customHeight="1" x14ac:dyDescent="0.65">
      <c r="B29" s="302">
        <v>17</v>
      </c>
      <c r="C29" s="311" t="s">
        <v>1445</v>
      </c>
      <c r="D29" s="303" t="s">
        <v>1818</v>
      </c>
      <c r="E29" s="312" t="s">
        <v>1423</v>
      </c>
      <c r="F29" s="305">
        <v>17</v>
      </c>
    </row>
    <row r="30" spans="2:6" s="8" customFormat="1" ht="23.25" customHeight="1" x14ac:dyDescent="0.65">
      <c r="B30" s="302">
        <v>18</v>
      </c>
      <c r="C30" s="306" t="s">
        <v>1158</v>
      </c>
      <c r="D30" s="303" t="s">
        <v>1819</v>
      </c>
      <c r="E30" s="307" t="s">
        <v>1224</v>
      </c>
      <c r="F30" s="305">
        <v>18</v>
      </c>
    </row>
    <row r="31" spans="2:6" s="301" customFormat="1" ht="23.25" customHeight="1" x14ac:dyDescent="0.65">
      <c r="B31" s="296"/>
      <c r="C31" s="297" t="s">
        <v>1424</v>
      </c>
      <c r="D31" s="298" t="s">
        <v>1820</v>
      </c>
      <c r="E31" s="313" t="s">
        <v>1693</v>
      </c>
      <c r="F31" s="300"/>
    </row>
    <row r="32" spans="2:6" s="8" customFormat="1" ht="23.25" customHeight="1" x14ac:dyDescent="0.65">
      <c r="B32" s="302">
        <v>19</v>
      </c>
      <c r="C32" s="311" t="s">
        <v>1679</v>
      </c>
      <c r="D32" s="303" t="s">
        <v>1821</v>
      </c>
      <c r="E32" s="312" t="s">
        <v>1560</v>
      </c>
      <c r="F32" s="305">
        <v>19</v>
      </c>
    </row>
    <row r="33" spans="2:6" s="8" customFormat="1" ht="23.25" customHeight="1" x14ac:dyDescent="0.65">
      <c r="B33" s="302">
        <v>20</v>
      </c>
      <c r="C33" s="311" t="s">
        <v>1442</v>
      </c>
      <c r="D33" s="303" t="s">
        <v>1822</v>
      </c>
      <c r="E33" s="312" t="s">
        <v>1444</v>
      </c>
      <c r="F33" s="305">
        <v>20</v>
      </c>
    </row>
    <row r="34" spans="2:6" s="8" customFormat="1" ht="23.25" customHeight="1" x14ac:dyDescent="0.65">
      <c r="B34" s="302">
        <v>21</v>
      </c>
      <c r="C34" s="311" t="s">
        <v>1443</v>
      </c>
      <c r="D34" s="303" t="s">
        <v>1823</v>
      </c>
      <c r="E34" s="312" t="s">
        <v>1694</v>
      </c>
      <c r="F34" s="305">
        <v>21</v>
      </c>
    </row>
    <row r="35" spans="2:6" s="301" customFormat="1" ht="23.25" customHeight="1" x14ac:dyDescent="0.65">
      <c r="B35" s="302"/>
      <c r="C35" s="297" t="s">
        <v>1680</v>
      </c>
      <c r="D35" s="298" t="s">
        <v>1826</v>
      </c>
      <c r="E35" s="299" t="s">
        <v>1425</v>
      </c>
      <c r="F35" s="305"/>
    </row>
    <row r="36" spans="2:6" s="8" customFormat="1" ht="23.25" customHeight="1" x14ac:dyDescent="0.65">
      <c r="B36" s="302">
        <v>22</v>
      </c>
      <c r="C36" s="306" t="s">
        <v>1681</v>
      </c>
      <c r="D36" s="303" t="s">
        <v>1824</v>
      </c>
      <c r="E36" s="314" t="s">
        <v>1151</v>
      </c>
      <c r="F36" s="305">
        <v>22</v>
      </c>
    </row>
    <row r="37" spans="2:6" s="8" customFormat="1" ht="23.25" customHeight="1" x14ac:dyDescent="0.65">
      <c r="B37" s="302">
        <v>23</v>
      </c>
      <c r="C37" s="306" t="s">
        <v>1682</v>
      </c>
      <c r="D37" s="303" t="s">
        <v>1825</v>
      </c>
      <c r="E37" s="314" t="s">
        <v>1226</v>
      </c>
      <c r="F37" s="305">
        <v>23</v>
      </c>
    </row>
    <row r="38" spans="2:6" s="301" customFormat="1" ht="23.25" customHeight="1" x14ac:dyDescent="0.65">
      <c r="B38" s="302"/>
      <c r="C38" s="297" t="s">
        <v>1778</v>
      </c>
      <c r="D38" s="298" t="s">
        <v>1827</v>
      </c>
      <c r="E38" s="299" t="s">
        <v>1703</v>
      </c>
      <c r="F38" s="305"/>
    </row>
    <row r="39" spans="2:6" s="8" customFormat="1" ht="23.25" customHeight="1" x14ac:dyDescent="0.65">
      <c r="B39" s="302">
        <v>24</v>
      </c>
      <c r="C39" s="306" t="s">
        <v>1665</v>
      </c>
      <c r="D39" s="303" t="s">
        <v>1828</v>
      </c>
      <c r="E39" s="314" t="s">
        <v>1666</v>
      </c>
      <c r="F39" s="305">
        <v>24</v>
      </c>
    </row>
    <row r="40" spans="2:6" s="8" customFormat="1" ht="23.25" customHeight="1" x14ac:dyDescent="0.65">
      <c r="B40" s="302">
        <v>25</v>
      </c>
      <c r="C40" s="306" t="s">
        <v>1659</v>
      </c>
      <c r="D40" s="303" t="s">
        <v>1829</v>
      </c>
      <c r="E40" s="314" t="s">
        <v>1660</v>
      </c>
      <c r="F40" s="305">
        <v>25</v>
      </c>
    </row>
    <row r="41" spans="2:6" s="8" customFormat="1" ht="23.25" customHeight="1" x14ac:dyDescent="0.65">
      <c r="B41" s="302">
        <v>26</v>
      </c>
      <c r="C41" s="306" t="s">
        <v>1671</v>
      </c>
      <c r="D41" s="303" t="s">
        <v>1830</v>
      </c>
      <c r="E41" s="314" t="s">
        <v>1225</v>
      </c>
      <c r="F41" s="305">
        <v>26</v>
      </c>
    </row>
    <row r="42" spans="2:6" s="8" customFormat="1" ht="23.25" customHeight="1" x14ac:dyDescent="0.65">
      <c r="B42" s="302">
        <v>27</v>
      </c>
      <c r="C42" s="306" t="s">
        <v>1529</v>
      </c>
      <c r="D42" s="303" t="s">
        <v>1830</v>
      </c>
      <c r="E42" s="314" t="s">
        <v>1528</v>
      </c>
      <c r="F42" s="305">
        <v>27</v>
      </c>
    </row>
    <row r="43" spans="2:6" s="8" customFormat="1" ht="30" customHeight="1" x14ac:dyDescent="0.65">
      <c r="B43" s="302">
        <v>28</v>
      </c>
      <c r="C43" s="1491" t="s">
        <v>1706</v>
      </c>
      <c r="D43" s="303" t="s">
        <v>1831</v>
      </c>
      <c r="E43" s="315" t="s">
        <v>1027</v>
      </c>
      <c r="F43" s="305">
        <v>28</v>
      </c>
    </row>
    <row r="44" spans="2:6" s="8" customFormat="1" ht="24.2" customHeight="1" x14ac:dyDescent="0.65">
      <c r="B44" s="302">
        <v>29</v>
      </c>
      <c r="C44" s="306" t="s">
        <v>1683</v>
      </c>
      <c r="D44" s="303" t="s">
        <v>1648</v>
      </c>
      <c r="E44" s="314" t="s">
        <v>1028</v>
      </c>
      <c r="F44" s="305">
        <v>29</v>
      </c>
    </row>
    <row r="45" spans="2:6" s="8" customFormat="1" ht="23.25" customHeight="1" x14ac:dyDescent="0.65">
      <c r="B45" s="302">
        <v>30</v>
      </c>
      <c r="C45" s="306" t="s">
        <v>1684</v>
      </c>
      <c r="D45" s="303" t="s">
        <v>1649</v>
      </c>
      <c r="E45" s="314" t="s">
        <v>1029</v>
      </c>
      <c r="F45" s="305">
        <v>30</v>
      </c>
    </row>
    <row r="46" spans="2:6" s="8" customFormat="1" ht="23.25" customHeight="1" x14ac:dyDescent="0.65">
      <c r="B46" s="302">
        <v>31</v>
      </c>
      <c r="C46" s="306" t="s">
        <v>1669</v>
      </c>
      <c r="D46" s="303" t="s">
        <v>1832</v>
      </c>
      <c r="E46" s="314" t="s">
        <v>1030</v>
      </c>
      <c r="F46" s="305">
        <v>31</v>
      </c>
    </row>
    <row r="47" spans="2:6" s="8" customFormat="1" ht="23.25" customHeight="1" x14ac:dyDescent="0.65">
      <c r="B47" s="302">
        <v>32</v>
      </c>
      <c r="C47" s="306" t="s">
        <v>1670</v>
      </c>
      <c r="D47" s="303" t="s">
        <v>1650</v>
      </c>
      <c r="E47" s="314" t="s">
        <v>1031</v>
      </c>
      <c r="F47" s="305">
        <v>32</v>
      </c>
    </row>
    <row r="48" spans="2:6" s="8" customFormat="1" ht="23.25" customHeight="1" x14ac:dyDescent="0.65">
      <c r="B48" s="302">
        <v>33</v>
      </c>
      <c r="C48" s="306" t="s">
        <v>1668</v>
      </c>
      <c r="D48" s="303" t="s">
        <v>1651</v>
      </c>
      <c r="E48" s="314" t="s">
        <v>1032</v>
      </c>
      <c r="F48" s="305">
        <v>33</v>
      </c>
    </row>
    <row r="49" spans="2:6" s="8" customFormat="1" ht="23.25" customHeight="1" x14ac:dyDescent="0.65">
      <c r="B49" s="302"/>
      <c r="C49" s="297" t="s">
        <v>1661</v>
      </c>
      <c r="D49" s="303" t="s">
        <v>1833</v>
      </c>
      <c r="E49" s="299" t="s">
        <v>1559</v>
      </c>
      <c r="F49" s="305"/>
    </row>
    <row r="50" spans="2:6" s="8" customFormat="1" ht="23.25" customHeight="1" x14ac:dyDescent="0.65">
      <c r="B50" s="302">
        <v>34</v>
      </c>
      <c r="C50" s="306" t="s">
        <v>1685</v>
      </c>
      <c r="D50" s="303" t="s">
        <v>1834</v>
      </c>
      <c r="E50" s="314" t="s">
        <v>1033</v>
      </c>
      <c r="F50" s="305">
        <v>34</v>
      </c>
    </row>
    <row r="51" spans="2:6" s="8" customFormat="1" ht="23.25" customHeight="1" x14ac:dyDescent="0.65">
      <c r="B51" s="302">
        <v>35</v>
      </c>
      <c r="C51" s="306" t="s">
        <v>1686</v>
      </c>
      <c r="D51" s="303" t="s">
        <v>1835</v>
      </c>
      <c r="E51" s="314" t="s">
        <v>1034</v>
      </c>
      <c r="F51" s="305">
        <v>35</v>
      </c>
    </row>
    <row r="52" spans="2:6" s="8" customFormat="1" ht="23.25" customHeight="1" x14ac:dyDescent="0.65">
      <c r="B52" s="302">
        <v>36</v>
      </c>
      <c r="C52" s="306" t="s">
        <v>1687</v>
      </c>
      <c r="D52" s="303" t="s">
        <v>1652</v>
      </c>
      <c r="E52" s="314" t="s">
        <v>1035</v>
      </c>
      <c r="F52" s="305">
        <v>36</v>
      </c>
    </row>
    <row r="53" spans="2:6" s="8" customFormat="1" ht="23.25" customHeight="1" x14ac:dyDescent="0.65">
      <c r="B53" s="302">
        <v>37</v>
      </c>
      <c r="C53" s="306" t="s">
        <v>1688</v>
      </c>
      <c r="D53" s="303" t="s">
        <v>1653</v>
      </c>
      <c r="E53" s="314" t="s">
        <v>1128</v>
      </c>
      <c r="F53" s="305">
        <v>37</v>
      </c>
    </row>
    <row r="54" spans="2:6" s="8" customFormat="1" ht="23.25" customHeight="1" x14ac:dyDescent="0.65">
      <c r="B54" s="302">
        <v>38</v>
      </c>
      <c r="C54" s="306" t="s">
        <v>1689</v>
      </c>
      <c r="D54" s="303" t="s">
        <v>1654</v>
      </c>
      <c r="E54" s="314" t="s">
        <v>1036</v>
      </c>
      <c r="F54" s="305">
        <v>38</v>
      </c>
    </row>
    <row r="55" spans="2:6" s="8" customFormat="1" ht="23.25" customHeight="1" x14ac:dyDescent="0.65">
      <c r="B55" s="302">
        <v>39</v>
      </c>
      <c r="C55" s="306" t="s">
        <v>1690</v>
      </c>
      <c r="D55" s="303" t="s">
        <v>1655</v>
      </c>
      <c r="E55" s="314" t="s">
        <v>1129</v>
      </c>
      <c r="F55" s="305">
        <v>39</v>
      </c>
    </row>
    <row r="56" spans="2:6" s="8" customFormat="1" ht="23.25" customHeight="1" x14ac:dyDescent="0.65">
      <c r="B56" s="302">
        <v>40</v>
      </c>
      <c r="C56" s="306" t="s">
        <v>1691</v>
      </c>
      <c r="D56" s="303" t="s">
        <v>1656</v>
      </c>
      <c r="E56" s="314" t="s">
        <v>1037</v>
      </c>
      <c r="F56" s="305">
        <v>40</v>
      </c>
    </row>
    <row r="57" spans="2:6" s="8" customFormat="1" ht="23.25" customHeight="1" x14ac:dyDescent="0.65">
      <c r="B57" s="302">
        <v>41</v>
      </c>
      <c r="C57" s="306" t="s">
        <v>1692</v>
      </c>
      <c r="D57" s="303" t="s">
        <v>1657</v>
      </c>
      <c r="E57" s="314" t="s">
        <v>1227</v>
      </c>
      <c r="F57" s="305">
        <v>41</v>
      </c>
    </row>
    <row r="58" spans="2:6" s="8" customFormat="1" ht="23.25" customHeight="1" x14ac:dyDescent="0.65">
      <c r="B58" s="302">
        <v>42</v>
      </c>
      <c r="C58" s="306" t="s">
        <v>1709</v>
      </c>
      <c r="D58" s="303" t="s">
        <v>1658</v>
      </c>
      <c r="E58" s="314" t="s">
        <v>1777</v>
      </c>
      <c r="F58" s="305">
        <v>42</v>
      </c>
    </row>
    <row r="59" spans="2:6" s="8" customFormat="1" ht="23.25" customHeight="1" x14ac:dyDescent="0.65">
      <c r="B59" s="302">
        <v>43</v>
      </c>
      <c r="C59" s="306" t="s">
        <v>1964</v>
      </c>
      <c r="D59" s="303" t="s">
        <v>1836</v>
      </c>
      <c r="E59" s="314" t="s">
        <v>1965</v>
      </c>
      <c r="F59" s="305">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116"/>
  <sheetViews>
    <sheetView rightToLeft="1" view="pageBreakPreview" zoomScale="50" zoomScaleNormal="50" zoomScaleSheetLayoutView="50" workbookViewId="0"/>
  </sheetViews>
  <sheetFormatPr defaultRowHeight="21.75" x14ac:dyDescent="0.5"/>
  <cols>
    <col min="1" max="1" width="9.140625" style="129"/>
    <col min="2" max="2" width="65.7109375" style="53" customWidth="1"/>
    <col min="3" max="3" width="22.28515625" style="53" customWidth="1"/>
    <col min="4" max="4" width="56.42578125" style="129" customWidth="1"/>
    <col min="5" max="5" width="60" style="53" customWidth="1"/>
    <col min="6" max="7" width="9.140625" style="129"/>
    <col min="8" max="18" width="12.7109375" style="129" customWidth="1"/>
    <col min="19" max="16384" width="9.140625" style="129"/>
  </cols>
  <sheetData>
    <row r="1" spans="2:22" s="76" customFormat="1" ht="19.5" customHeight="1" x14ac:dyDescent="0.6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5" customFormat="1" ht="36.75" x14ac:dyDescent="0.85">
      <c r="B3" s="1752" t="s">
        <v>1810</v>
      </c>
      <c r="C3" s="1752"/>
      <c r="D3" s="1752"/>
      <c r="E3" s="1752"/>
    </row>
    <row r="4" spans="2:22" s="5" customFormat="1" ht="12.75" customHeight="1" x14ac:dyDescent="0.85">
      <c r="B4" s="1553"/>
      <c r="C4" s="1686"/>
      <c r="D4" s="1553"/>
      <c r="E4" s="1553"/>
    </row>
    <row r="5" spans="2:22" s="5" customFormat="1" ht="36.75" x14ac:dyDescent="0.85">
      <c r="B5" s="1752" t="s">
        <v>1811</v>
      </c>
      <c r="C5" s="1752"/>
      <c r="D5" s="1752"/>
      <c r="E5" s="1753"/>
    </row>
    <row r="6" spans="2:22" s="5" customFormat="1" ht="19.5" customHeight="1" x14ac:dyDescent="0.65">
      <c r="B6" s="2"/>
      <c r="C6" s="2"/>
      <c r="D6" s="2"/>
      <c r="E6" s="2"/>
      <c r="F6" s="2"/>
      <c r="G6" s="2"/>
      <c r="H6" s="2"/>
      <c r="I6" s="2"/>
      <c r="J6" s="2"/>
      <c r="K6" s="2"/>
      <c r="L6" s="2"/>
      <c r="M6" s="2"/>
      <c r="N6" s="2"/>
      <c r="O6" s="2"/>
      <c r="P6" s="2"/>
      <c r="Q6" s="2"/>
    </row>
    <row r="7" spans="2:22" s="416" customFormat="1" ht="22.5" x14ac:dyDescent="0.5">
      <c r="B7" s="354" t="s">
        <v>1737</v>
      </c>
      <c r="C7" s="1687"/>
      <c r="E7" s="228" t="s">
        <v>1740</v>
      </c>
    </row>
    <row r="8" spans="2:22" s="5" customFormat="1" ht="19.5" customHeight="1" thickBot="1" x14ac:dyDescent="0.7">
      <c r="B8" s="2"/>
      <c r="C8" s="2"/>
      <c r="D8" s="171"/>
      <c r="E8" s="2"/>
      <c r="F8" s="2"/>
      <c r="G8" s="2"/>
      <c r="H8" s="2"/>
      <c r="I8" s="2"/>
      <c r="J8" s="2"/>
      <c r="K8" s="2"/>
      <c r="L8" s="2"/>
      <c r="M8" s="2"/>
      <c r="N8" s="2"/>
      <c r="O8" s="2"/>
      <c r="P8" s="2"/>
      <c r="Q8" s="2"/>
    </row>
    <row r="9" spans="2:22" s="82" customFormat="1" ht="15" customHeight="1" thickTop="1" x14ac:dyDescent="0.65">
      <c r="B9" s="172"/>
      <c r="C9" s="1885"/>
      <c r="D9" s="1886"/>
      <c r="E9" s="173"/>
    </row>
    <row r="10" spans="2:22" s="1258" customFormat="1" ht="24.95" customHeight="1" x14ac:dyDescent="0.2">
      <c r="B10" s="979" t="s">
        <v>1498</v>
      </c>
      <c r="C10" s="1887"/>
      <c r="D10" s="1888"/>
      <c r="E10" s="609" t="s">
        <v>878</v>
      </c>
      <c r="K10" s="750"/>
      <c r="L10" s="750"/>
      <c r="M10" s="750"/>
      <c r="N10" s="750"/>
      <c r="O10" s="750"/>
    </row>
    <row r="11" spans="2:22" s="1258" customFormat="1" ht="15" customHeight="1" x14ac:dyDescent="0.2">
      <c r="B11" s="1259"/>
      <c r="C11" s="1889"/>
      <c r="D11" s="1890"/>
      <c r="E11" s="1262"/>
      <c r="K11" s="750"/>
      <c r="L11" s="750"/>
      <c r="M11" s="750"/>
      <c r="N11" s="750"/>
      <c r="O11" s="750"/>
    </row>
    <row r="12" spans="2:22" s="750" customFormat="1" ht="30.75" x14ac:dyDescent="0.2">
      <c r="B12" s="1559" t="s">
        <v>1495</v>
      </c>
      <c r="C12" s="1877">
        <v>0</v>
      </c>
      <c r="D12" s="1878"/>
      <c r="E12" s="1581" t="s">
        <v>1496</v>
      </c>
      <c r="H12" s="1084"/>
      <c r="I12" s="1084"/>
      <c r="J12" s="1084"/>
    </row>
    <row r="13" spans="2:22" s="750" customFormat="1" ht="12" customHeight="1" x14ac:dyDescent="0.2">
      <c r="B13" s="1559"/>
      <c r="C13" s="1881"/>
      <c r="D13" s="1882"/>
      <c r="E13" s="1581"/>
      <c r="H13" s="1084"/>
      <c r="I13" s="1084"/>
      <c r="J13" s="1084"/>
    </row>
    <row r="14" spans="2:22" s="750" customFormat="1" ht="30.75" x14ac:dyDescent="0.2">
      <c r="B14" s="1260" t="s">
        <v>1908</v>
      </c>
      <c r="C14" s="1879">
        <v>7</v>
      </c>
      <c r="D14" s="1880"/>
      <c r="E14" s="1581" t="s">
        <v>1909</v>
      </c>
      <c r="H14" s="1084"/>
      <c r="I14" s="1084"/>
      <c r="J14" s="1084"/>
    </row>
    <row r="15" spans="2:22" s="750" customFormat="1" ht="24.95" customHeight="1" x14ac:dyDescent="0.2">
      <c r="B15" s="1559"/>
      <c r="C15" s="1881"/>
      <c r="D15" s="1882"/>
      <c r="E15" s="1581"/>
      <c r="H15" s="1084"/>
      <c r="I15" s="1084"/>
      <c r="J15" s="1084"/>
    </row>
    <row r="16" spans="2:22" s="750" customFormat="1" ht="30.75" x14ac:dyDescent="0.2">
      <c r="B16" s="1875" t="s">
        <v>1497</v>
      </c>
      <c r="C16" s="1877" t="s">
        <v>1910</v>
      </c>
      <c r="D16" s="1878"/>
      <c r="E16" s="1876" t="s">
        <v>826</v>
      </c>
      <c r="H16" s="1084"/>
      <c r="I16" s="1084"/>
      <c r="J16" s="1084"/>
    </row>
    <row r="17" spans="2:15" s="750" customFormat="1" ht="30.75" x14ac:dyDescent="0.2">
      <c r="B17" s="1875"/>
      <c r="C17" s="1877" t="s">
        <v>1911</v>
      </c>
      <c r="D17" s="1878"/>
      <c r="E17" s="1876"/>
      <c r="H17" s="1084"/>
      <c r="I17" s="1084"/>
      <c r="J17" s="1084"/>
    </row>
    <row r="18" spans="2:15" s="750" customFormat="1" ht="24.95" customHeight="1" x14ac:dyDescent="0.2">
      <c r="B18" s="1559"/>
      <c r="C18" s="1881"/>
      <c r="D18" s="1882"/>
      <c r="E18" s="1581"/>
      <c r="H18" s="1084"/>
      <c r="I18" s="1084"/>
      <c r="J18" s="1084"/>
    </row>
    <row r="19" spans="2:15" s="750" customFormat="1" ht="30.75" x14ac:dyDescent="0.2">
      <c r="B19" s="1875" t="s">
        <v>1912</v>
      </c>
      <c r="C19" s="1877" t="s">
        <v>1913</v>
      </c>
      <c r="D19" s="1878"/>
      <c r="E19" s="1876" t="s">
        <v>1914</v>
      </c>
      <c r="H19" s="1084"/>
      <c r="I19" s="1084"/>
      <c r="J19" s="1084"/>
    </row>
    <row r="20" spans="2:15" s="750" customFormat="1" ht="30.75" x14ac:dyDescent="0.2">
      <c r="B20" s="1875"/>
      <c r="C20" s="1877" t="s">
        <v>1915</v>
      </c>
      <c r="D20" s="1878"/>
      <c r="E20" s="1876"/>
      <c r="H20" s="1084"/>
      <c r="I20" s="1084"/>
      <c r="J20" s="1084"/>
    </row>
    <row r="21" spans="2:15" s="830" customFormat="1" ht="24.95" customHeight="1" x14ac:dyDescent="0.2">
      <c r="B21" s="1559"/>
      <c r="C21" s="1881"/>
      <c r="D21" s="1882"/>
      <c r="E21" s="1581"/>
      <c r="H21" s="1258"/>
      <c r="I21" s="1258"/>
      <c r="J21" s="1258"/>
      <c r="K21" s="750"/>
      <c r="L21" s="750"/>
      <c r="M21" s="750"/>
      <c r="N21" s="750"/>
      <c r="O21" s="750"/>
    </row>
    <row r="22" spans="2:15" s="750" customFormat="1" ht="30.75" x14ac:dyDescent="0.2">
      <c r="B22" s="1261" t="s">
        <v>386</v>
      </c>
      <c r="C22" s="1877">
        <v>10</v>
      </c>
      <c r="D22" s="1878"/>
      <c r="E22" s="1263" t="s">
        <v>387</v>
      </c>
      <c r="H22" s="1084"/>
      <c r="I22" s="1084"/>
      <c r="J22" s="1084"/>
    </row>
    <row r="23" spans="2:15" s="830" customFormat="1" ht="24.95" customHeight="1" thickBot="1" x14ac:dyDescent="0.75">
      <c r="B23" s="541"/>
      <c r="C23" s="1883"/>
      <c r="D23" s="1884"/>
      <c r="E23" s="1701"/>
      <c r="H23" s="1258"/>
      <c r="I23" s="1258"/>
      <c r="J23" s="1258"/>
    </row>
    <row r="24" spans="2:15" s="255" customFormat="1" ht="20.25" customHeight="1" thickTop="1" x14ac:dyDescent="0.7">
      <c r="B24" s="175"/>
      <c r="C24" s="175"/>
      <c r="D24" s="176"/>
      <c r="E24" s="175"/>
      <c r="K24" s="327"/>
    </row>
    <row r="25" spans="2:15" s="177" customFormat="1" ht="27" x14ac:dyDescent="0.65">
      <c r="B25" s="333" t="s">
        <v>1916</v>
      </c>
      <c r="C25" s="333"/>
      <c r="D25" s="333"/>
      <c r="E25" s="333" t="s">
        <v>1917</v>
      </c>
      <c r="K25" s="174"/>
    </row>
    <row r="26" spans="2:15" s="333" customFormat="1" ht="18.75" customHeight="1" x14ac:dyDescent="0.5">
      <c r="B26" s="1702"/>
      <c r="C26" s="1702"/>
      <c r="D26" s="178"/>
      <c r="E26" s="1703"/>
      <c r="K26" s="535"/>
    </row>
    <row r="27" spans="2:15" s="178" customFormat="1" ht="21.75" customHeight="1" x14ac:dyDescent="0.2">
      <c r="B27" s="1702"/>
      <c r="C27" s="1702"/>
      <c r="E27" s="1703"/>
    </row>
    <row r="28" spans="2:15" s="181" customFormat="1" ht="9.9499999999999993" customHeight="1" x14ac:dyDescent="0.5">
      <c r="B28" s="179"/>
      <c r="C28" s="179"/>
      <c r="D28" s="180"/>
      <c r="E28" s="175"/>
    </row>
    <row r="29" spans="2:15" s="177" customFormat="1" x14ac:dyDescent="0.5">
      <c r="B29" s="175"/>
      <c r="C29" s="175"/>
      <c r="D29" s="176"/>
      <c r="E29" s="175"/>
    </row>
    <row r="30" spans="2:15" s="177" customFormat="1" x14ac:dyDescent="0.5">
      <c r="B30" s="182"/>
      <c r="C30" s="182"/>
      <c r="D30" s="183"/>
      <c r="E30" s="184"/>
    </row>
    <row r="31" spans="2:15" s="177" customFormat="1" x14ac:dyDescent="0.5">
      <c r="B31" s="182"/>
      <c r="C31" s="182"/>
      <c r="D31" s="183"/>
      <c r="E31" s="184"/>
    </row>
    <row r="32" spans="2:15" s="177" customFormat="1" x14ac:dyDescent="0.5">
      <c r="B32" s="182"/>
      <c r="C32" s="182"/>
      <c r="D32" s="183"/>
      <c r="E32" s="184"/>
    </row>
    <row r="33" spans="2:5" s="181" customFormat="1" ht="9.9499999999999993" customHeight="1" x14ac:dyDescent="0.5">
      <c r="B33" s="179"/>
      <c r="C33" s="179"/>
      <c r="D33" s="180"/>
      <c r="E33" s="175"/>
    </row>
    <row r="34" spans="2:5" ht="9.9499999999999993" customHeight="1" x14ac:dyDescent="0.5">
      <c r="B34" s="185"/>
      <c r="C34" s="185"/>
      <c r="D34" s="186"/>
      <c r="E34" s="185"/>
    </row>
    <row r="35" spans="2:5" s="189" customFormat="1" ht="23.25" x14ac:dyDescent="0.5">
      <c r="B35" s="187"/>
      <c r="C35" s="187"/>
      <c r="D35" s="179"/>
      <c r="E35" s="188"/>
    </row>
    <row r="36" spans="2:5" s="181" customFormat="1" ht="9.9499999999999993" customHeight="1" x14ac:dyDescent="0.5">
      <c r="B36" s="179"/>
      <c r="C36" s="179"/>
      <c r="D36" s="180"/>
      <c r="E36" s="175"/>
    </row>
    <row r="37" spans="2:5" s="177" customFormat="1" x14ac:dyDescent="0.5">
      <c r="B37" s="175"/>
      <c r="C37" s="175"/>
      <c r="D37" s="190"/>
      <c r="E37" s="175"/>
    </row>
    <row r="38" spans="2:5" s="53" customFormat="1" x14ac:dyDescent="0.5">
      <c r="B38" s="182"/>
      <c r="C38" s="182"/>
      <c r="D38" s="191"/>
      <c r="E38" s="184"/>
    </row>
    <row r="39" spans="2:5" s="53" customFormat="1" x14ac:dyDescent="0.5">
      <c r="B39" s="182"/>
      <c r="C39" s="182"/>
      <c r="D39" s="191"/>
      <c r="E39" s="184"/>
    </row>
    <row r="40" spans="2:5" s="181" customFormat="1" ht="9.9499999999999993" customHeight="1" x14ac:dyDescent="0.5">
      <c r="B40" s="179"/>
      <c r="C40" s="179"/>
      <c r="D40" s="192"/>
      <c r="E40" s="175"/>
    </row>
    <row r="41" spans="2:5" s="177" customFormat="1" x14ac:dyDescent="0.5">
      <c r="B41" s="175"/>
      <c r="C41" s="175"/>
      <c r="D41" s="190"/>
      <c r="E41" s="175"/>
    </row>
    <row r="42" spans="2:5" s="53" customFormat="1" x14ac:dyDescent="0.5">
      <c r="B42" s="182"/>
      <c r="C42" s="182"/>
      <c r="D42" s="191"/>
      <c r="E42" s="184"/>
    </row>
    <row r="43" spans="2:5" s="53" customFormat="1" x14ac:dyDescent="0.5">
      <c r="B43" s="182"/>
      <c r="C43" s="182"/>
      <c r="D43" s="191"/>
      <c r="E43" s="184"/>
    </row>
    <row r="44" spans="2:5" s="53" customFormat="1" x14ac:dyDescent="0.5">
      <c r="B44" s="182"/>
      <c r="C44" s="182"/>
      <c r="D44" s="191"/>
      <c r="E44" s="184"/>
    </row>
    <row r="45" spans="2:5" s="53" customFormat="1" x14ac:dyDescent="0.5">
      <c r="B45" s="182"/>
      <c r="C45" s="182"/>
      <c r="D45" s="191"/>
      <c r="E45" s="184"/>
    </row>
    <row r="46" spans="2:5" s="53" customFormat="1" x14ac:dyDescent="0.5">
      <c r="B46" s="193"/>
      <c r="C46" s="193"/>
      <c r="D46" s="194"/>
      <c r="E46" s="184"/>
    </row>
    <row r="47" spans="2:5" s="177" customFormat="1" x14ac:dyDescent="0.5">
      <c r="B47" s="175"/>
      <c r="C47" s="175"/>
      <c r="D47" s="190"/>
      <c r="E47" s="175"/>
    </row>
    <row r="48" spans="2:5" s="53" customFormat="1" x14ac:dyDescent="0.5">
      <c r="B48" s="175"/>
      <c r="C48" s="175"/>
      <c r="D48" s="194"/>
      <c r="E48" s="175"/>
    </row>
    <row r="49" spans="2:5" s="177" customFormat="1" x14ac:dyDescent="0.5">
      <c r="B49" s="175"/>
      <c r="C49" s="175"/>
      <c r="D49" s="190"/>
      <c r="E49" s="175"/>
    </row>
    <row r="50" spans="2:5" s="53" customFormat="1" x14ac:dyDescent="0.5">
      <c r="B50" s="182"/>
      <c r="C50" s="182"/>
      <c r="D50" s="191"/>
      <c r="E50" s="184"/>
    </row>
    <row r="51" spans="2:5" s="53" customFormat="1" x14ac:dyDescent="0.5">
      <c r="B51" s="182"/>
      <c r="C51" s="182"/>
      <c r="D51" s="191"/>
      <c r="E51" s="184"/>
    </row>
    <row r="52" spans="2:5" s="181" customFormat="1" ht="9.9499999999999993" customHeight="1" x14ac:dyDescent="0.5">
      <c r="B52" s="179"/>
      <c r="C52" s="179"/>
      <c r="D52" s="192"/>
      <c r="E52" s="175"/>
    </row>
    <row r="53" spans="2:5" s="177" customFormat="1" x14ac:dyDescent="0.5">
      <c r="B53" s="175"/>
      <c r="C53" s="175"/>
      <c r="D53" s="190"/>
      <c r="E53" s="175"/>
    </row>
    <row r="54" spans="2:5" s="53" customFormat="1" x14ac:dyDescent="0.5">
      <c r="B54" s="182"/>
      <c r="C54" s="182"/>
      <c r="D54" s="191"/>
      <c r="E54" s="184"/>
    </row>
    <row r="55" spans="2:5" s="53" customFormat="1" x14ac:dyDescent="0.5">
      <c r="B55" s="182"/>
      <c r="C55" s="182"/>
      <c r="D55" s="191"/>
      <c r="E55" s="184"/>
    </row>
    <row r="56" spans="2:5" s="53" customFormat="1" x14ac:dyDescent="0.5">
      <c r="B56" s="182"/>
      <c r="C56" s="182"/>
      <c r="D56" s="191"/>
      <c r="E56" s="184"/>
    </row>
    <row r="57" spans="2:5" s="181" customFormat="1" ht="9.9499999999999993" customHeight="1" x14ac:dyDescent="0.5">
      <c r="B57" s="179"/>
      <c r="C57" s="179"/>
      <c r="D57" s="192"/>
      <c r="E57" s="175"/>
    </row>
    <row r="58" spans="2:5" s="53" customFormat="1" ht="9.9499999999999993" customHeight="1" x14ac:dyDescent="0.5">
      <c r="B58" s="185"/>
      <c r="C58" s="185"/>
      <c r="D58" s="182"/>
      <c r="E58" s="185"/>
    </row>
    <row r="59" spans="2:5" s="189" customFormat="1" ht="23.25" x14ac:dyDescent="0.5">
      <c r="B59" s="187"/>
      <c r="C59" s="187"/>
      <c r="D59" s="195"/>
      <c r="E59" s="188"/>
    </row>
    <row r="60" spans="2:5" s="181" customFormat="1" ht="9.9499999999999993" customHeight="1" x14ac:dyDescent="0.5">
      <c r="B60" s="179"/>
      <c r="C60" s="179"/>
      <c r="D60" s="192"/>
      <c r="E60" s="175"/>
    </row>
    <row r="61" spans="2:5" s="177" customFormat="1" x14ac:dyDescent="0.5">
      <c r="B61" s="175"/>
      <c r="C61" s="175"/>
      <c r="D61" s="190"/>
      <c r="E61" s="175"/>
    </row>
    <row r="62" spans="2:5" s="53" customFormat="1" x14ac:dyDescent="0.5">
      <c r="B62" s="182"/>
      <c r="C62" s="182"/>
      <c r="D62" s="191"/>
      <c r="E62" s="184"/>
    </row>
    <row r="63" spans="2:5" s="53" customFormat="1" x14ac:dyDescent="0.5">
      <c r="B63" s="182"/>
      <c r="C63" s="182"/>
      <c r="D63" s="191"/>
      <c r="E63" s="184"/>
    </row>
    <row r="64" spans="2:5" s="181" customFormat="1" ht="9.9499999999999993" customHeight="1" x14ac:dyDescent="0.5">
      <c r="B64" s="179"/>
      <c r="C64" s="179"/>
      <c r="D64" s="192"/>
      <c r="E64" s="175"/>
    </row>
    <row r="65" spans="2:5" s="177" customFormat="1" x14ac:dyDescent="0.5">
      <c r="B65" s="175"/>
      <c r="C65" s="175"/>
      <c r="D65" s="190"/>
      <c r="E65" s="175"/>
    </row>
    <row r="66" spans="2:5" s="53" customFormat="1" x14ac:dyDescent="0.5">
      <c r="B66" s="182"/>
      <c r="C66" s="182"/>
      <c r="D66" s="191"/>
      <c r="E66" s="184"/>
    </row>
    <row r="67" spans="2:5" s="53" customFormat="1" x14ac:dyDescent="0.5">
      <c r="B67" s="182"/>
      <c r="C67" s="182"/>
      <c r="D67" s="191"/>
      <c r="E67" s="184"/>
    </row>
    <row r="68" spans="2:5" s="53" customFormat="1" x14ac:dyDescent="0.5">
      <c r="B68" s="182"/>
      <c r="C68" s="182"/>
      <c r="D68" s="191"/>
      <c r="E68" s="184"/>
    </row>
    <row r="69" spans="2:5" s="53" customFormat="1" x14ac:dyDescent="0.5">
      <c r="B69" s="182"/>
      <c r="C69" s="182"/>
      <c r="D69" s="191"/>
      <c r="E69" s="184"/>
    </row>
    <row r="70" spans="2:5" s="53" customFormat="1" x14ac:dyDescent="0.5">
      <c r="B70" s="193"/>
      <c r="C70" s="193"/>
      <c r="D70" s="191"/>
      <c r="E70" s="184"/>
    </row>
    <row r="71" spans="2:5" s="177" customFormat="1" x14ac:dyDescent="0.5">
      <c r="B71" s="175"/>
      <c r="C71" s="175"/>
      <c r="D71" s="190"/>
      <c r="E71" s="175"/>
    </row>
    <row r="72" spans="2:5" s="53" customFormat="1" x14ac:dyDescent="0.5">
      <c r="B72" s="175"/>
      <c r="C72" s="175"/>
      <c r="D72" s="194"/>
      <c r="E72" s="175"/>
    </row>
    <row r="73" spans="2:5" s="177" customFormat="1" x14ac:dyDescent="0.5">
      <c r="B73" s="175"/>
      <c r="C73" s="175"/>
      <c r="D73" s="190"/>
      <c r="E73" s="175"/>
    </row>
    <row r="74" spans="2:5" s="53" customFormat="1" x14ac:dyDescent="0.5">
      <c r="B74" s="182"/>
      <c r="C74" s="182"/>
      <c r="D74" s="191"/>
      <c r="E74" s="184"/>
    </row>
    <row r="75" spans="2:5" s="53" customFormat="1" x14ac:dyDescent="0.5">
      <c r="B75" s="182"/>
      <c r="C75" s="182"/>
      <c r="D75" s="191"/>
      <c r="E75" s="184"/>
    </row>
    <row r="76" spans="2:5" s="181" customFormat="1" ht="9.9499999999999993" customHeight="1" x14ac:dyDescent="0.5">
      <c r="B76" s="179"/>
      <c r="C76" s="179"/>
      <c r="D76" s="192"/>
      <c r="E76" s="175"/>
    </row>
    <row r="77" spans="2:5" s="177" customFormat="1" x14ac:dyDescent="0.5">
      <c r="B77" s="175"/>
      <c r="C77" s="175"/>
      <c r="D77" s="190"/>
      <c r="E77" s="175"/>
    </row>
    <row r="78" spans="2:5" s="53" customFormat="1" x14ac:dyDescent="0.5">
      <c r="B78" s="182"/>
      <c r="C78" s="182"/>
      <c r="D78" s="191"/>
      <c r="E78" s="184"/>
    </row>
    <row r="79" spans="2:5" s="53" customFormat="1" x14ac:dyDescent="0.5">
      <c r="B79" s="182"/>
      <c r="C79" s="182"/>
      <c r="D79" s="191"/>
      <c r="E79" s="184"/>
    </row>
    <row r="80" spans="2:5" s="53" customFormat="1" x14ac:dyDescent="0.5">
      <c r="B80" s="182"/>
      <c r="C80" s="182"/>
      <c r="D80" s="191"/>
      <c r="E80" s="184"/>
    </row>
    <row r="81" spans="2:5" s="53" customFormat="1" ht="9.9499999999999993" customHeight="1" x14ac:dyDescent="0.5">
      <c r="B81" s="175"/>
      <c r="C81" s="175"/>
      <c r="D81" s="196"/>
      <c r="E81" s="175"/>
    </row>
    <row r="82" spans="2:5" x14ac:dyDescent="0.5">
      <c r="B82" s="197"/>
      <c r="C82" s="197"/>
      <c r="D82" s="198"/>
      <c r="E82" s="197"/>
    </row>
    <row r="83" spans="2:5" x14ac:dyDescent="0.5">
      <c r="B83" s="197"/>
      <c r="C83" s="197"/>
      <c r="D83" s="198"/>
      <c r="E83" s="197"/>
    </row>
    <row r="84" spans="2:5" x14ac:dyDescent="0.5">
      <c r="B84" s="197"/>
      <c r="C84" s="197"/>
      <c r="D84" s="199"/>
      <c r="E84" s="199"/>
    </row>
    <row r="85" spans="2:5" x14ac:dyDescent="0.5">
      <c r="B85" s="197"/>
      <c r="C85" s="197"/>
      <c r="D85" s="199"/>
      <c r="E85" s="199"/>
    </row>
    <row r="86" spans="2:5" x14ac:dyDescent="0.5">
      <c r="B86" s="197"/>
      <c r="C86" s="197"/>
      <c r="D86" s="199"/>
      <c r="E86" s="199"/>
    </row>
    <row r="87" spans="2:5" x14ac:dyDescent="0.5">
      <c r="B87" s="197"/>
      <c r="C87" s="197"/>
      <c r="D87" s="197"/>
      <c r="E87" s="197"/>
    </row>
    <row r="88" spans="2:5" x14ac:dyDescent="0.5">
      <c r="B88" s="197"/>
      <c r="C88" s="197"/>
      <c r="D88" s="198"/>
      <c r="E88" s="197"/>
    </row>
    <row r="89" spans="2:5" x14ac:dyDescent="0.5">
      <c r="B89" s="197"/>
      <c r="C89" s="197"/>
      <c r="D89" s="198"/>
      <c r="E89" s="197"/>
    </row>
    <row r="90" spans="2:5" x14ac:dyDescent="0.5">
      <c r="B90" s="197"/>
      <c r="C90" s="197"/>
      <c r="D90" s="198"/>
      <c r="E90" s="197"/>
    </row>
    <row r="91" spans="2:5" x14ac:dyDescent="0.5">
      <c r="B91" s="197"/>
      <c r="C91" s="197"/>
      <c r="D91" s="198"/>
      <c r="E91" s="197"/>
    </row>
    <row r="92" spans="2:5" x14ac:dyDescent="0.5">
      <c r="B92" s="197"/>
      <c r="C92" s="197"/>
      <c r="D92" s="198"/>
      <c r="E92" s="197"/>
    </row>
    <row r="93" spans="2:5" x14ac:dyDescent="0.5">
      <c r="B93" s="197"/>
      <c r="C93" s="197"/>
      <c r="D93" s="198"/>
      <c r="E93" s="197"/>
    </row>
    <row r="94" spans="2:5" x14ac:dyDescent="0.5">
      <c r="B94" s="197"/>
      <c r="C94" s="197"/>
      <c r="D94" s="198"/>
      <c r="E94" s="197"/>
    </row>
    <row r="95" spans="2:5" x14ac:dyDescent="0.5">
      <c r="B95" s="197"/>
      <c r="C95" s="197"/>
      <c r="D95" s="198"/>
      <c r="E95" s="197"/>
    </row>
    <row r="96" spans="2:5" x14ac:dyDescent="0.5">
      <c r="B96" s="197"/>
      <c r="C96" s="197"/>
      <c r="D96" s="198"/>
      <c r="E96" s="197"/>
    </row>
    <row r="97" spans="2:5" x14ac:dyDescent="0.5">
      <c r="B97" s="197"/>
      <c r="C97" s="197"/>
      <c r="D97" s="198"/>
      <c r="E97" s="197"/>
    </row>
    <row r="98" spans="2:5" x14ac:dyDescent="0.5">
      <c r="B98" s="197"/>
      <c r="C98" s="197"/>
      <c r="D98" s="198"/>
      <c r="E98" s="197"/>
    </row>
    <row r="99" spans="2:5" x14ac:dyDescent="0.5">
      <c r="B99" s="197"/>
      <c r="C99" s="197"/>
      <c r="D99" s="198"/>
      <c r="E99" s="197"/>
    </row>
    <row r="100" spans="2:5" x14ac:dyDescent="0.5">
      <c r="B100" s="197"/>
      <c r="C100" s="197"/>
      <c r="D100" s="198"/>
      <c r="E100" s="197"/>
    </row>
    <row r="101" spans="2:5" x14ac:dyDescent="0.5">
      <c r="B101" s="197"/>
      <c r="C101" s="197"/>
      <c r="D101" s="198"/>
      <c r="E101" s="197"/>
    </row>
    <row r="102" spans="2:5" x14ac:dyDescent="0.5">
      <c r="B102" s="197"/>
      <c r="C102" s="197"/>
      <c r="D102" s="198"/>
      <c r="E102" s="197"/>
    </row>
    <row r="103" spans="2:5" x14ac:dyDescent="0.5">
      <c r="B103" s="197"/>
      <c r="C103" s="197"/>
      <c r="D103" s="198"/>
      <c r="E103" s="197"/>
    </row>
    <row r="104" spans="2:5" x14ac:dyDescent="0.5">
      <c r="B104" s="197"/>
      <c r="C104" s="197"/>
      <c r="D104" s="198"/>
      <c r="E104" s="197"/>
    </row>
    <row r="105" spans="2:5" x14ac:dyDescent="0.5">
      <c r="B105" s="197"/>
      <c r="C105" s="197"/>
      <c r="D105" s="198"/>
      <c r="E105" s="197"/>
    </row>
    <row r="106" spans="2:5" x14ac:dyDescent="0.5">
      <c r="B106" s="197"/>
      <c r="C106" s="197"/>
      <c r="D106" s="198"/>
      <c r="E106" s="197"/>
    </row>
    <row r="107" spans="2:5" x14ac:dyDescent="0.5">
      <c r="B107" s="197"/>
      <c r="C107" s="197"/>
      <c r="D107" s="198"/>
      <c r="E107" s="197"/>
    </row>
    <row r="108" spans="2:5" x14ac:dyDescent="0.5">
      <c r="B108" s="197"/>
      <c r="C108" s="197"/>
      <c r="D108" s="198"/>
      <c r="E108" s="197"/>
    </row>
    <row r="109" spans="2:5" x14ac:dyDescent="0.5">
      <c r="B109" s="197"/>
      <c r="C109" s="197"/>
      <c r="D109" s="198"/>
      <c r="E109" s="197"/>
    </row>
    <row r="110" spans="2:5" x14ac:dyDescent="0.5">
      <c r="B110" s="197"/>
      <c r="C110" s="197"/>
      <c r="D110" s="198"/>
      <c r="E110" s="197"/>
    </row>
    <row r="111" spans="2:5" x14ac:dyDescent="0.5">
      <c r="B111" s="197"/>
      <c r="C111" s="197"/>
      <c r="D111" s="198"/>
      <c r="E111" s="197"/>
    </row>
    <row r="112" spans="2:5" x14ac:dyDescent="0.5">
      <c r="B112" s="197"/>
      <c r="C112" s="197"/>
      <c r="D112" s="198"/>
      <c r="E112" s="197"/>
    </row>
    <row r="113" spans="2:5" x14ac:dyDescent="0.5">
      <c r="B113" s="197"/>
      <c r="C113" s="197"/>
      <c r="D113" s="198"/>
      <c r="E113" s="197"/>
    </row>
    <row r="114" spans="2:5" x14ac:dyDescent="0.5">
      <c r="B114" s="197"/>
      <c r="C114" s="197"/>
      <c r="D114" s="198"/>
      <c r="E114" s="197"/>
    </row>
    <row r="115" spans="2:5" x14ac:dyDescent="0.5">
      <c r="B115" s="197"/>
      <c r="C115" s="197"/>
      <c r="D115" s="198"/>
      <c r="E115" s="197"/>
    </row>
    <row r="116" spans="2:5" x14ac:dyDescent="0.5">
      <c r="B116" s="197"/>
      <c r="C116" s="197"/>
      <c r="D116" s="198"/>
      <c r="E116" s="197"/>
    </row>
  </sheetData>
  <mergeCells count="21">
    <mergeCell ref="C22:D22"/>
    <mergeCell ref="C21:D21"/>
    <mergeCell ref="C23:D23"/>
    <mergeCell ref="C9:D9"/>
    <mergeCell ref="C10:D10"/>
    <mergeCell ref="C11:D11"/>
    <mergeCell ref="C15:D15"/>
    <mergeCell ref="C13:D13"/>
    <mergeCell ref="C18:D18"/>
    <mergeCell ref="B3:E3"/>
    <mergeCell ref="B5:E5"/>
    <mergeCell ref="B16:B17"/>
    <mergeCell ref="E16:E17"/>
    <mergeCell ref="B19:B20"/>
    <mergeCell ref="E19:E20"/>
    <mergeCell ref="C12:D12"/>
    <mergeCell ref="C14:D14"/>
    <mergeCell ref="C16:D16"/>
    <mergeCell ref="C17:D17"/>
    <mergeCell ref="C20:D20"/>
    <mergeCell ref="C19:D19"/>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1" width="16.5703125" style="57" customWidth="1"/>
    <col min="12" max="20" width="16.28515625" style="57" customWidth="1"/>
    <col min="21" max="21" width="58.85546875" style="57" customWidth="1"/>
    <col min="22" max="23" width="9.140625" style="57"/>
    <col min="24" max="24" width="10.42578125" style="57" bestFit="1" customWidth="1"/>
    <col min="25" max="16384" width="9.140625" style="57"/>
  </cols>
  <sheetData>
    <row r="1" spans="2:35" s="73" customFormat="1" ht="19.5" customHeight="1" x14ac:dyDescent="0.65">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row>
    <row r="2" spans="2:35"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2:35" s="554" customFormat="1" ht="31.5" customHeight="1" x14ac:dyDescent="0.85">
      <c r="B3" s="1891" t="s">
        <v>1812</v>
      </c>
      <c r="C3" s="1891"/>
      <c r="D3" s="1891"/>
      <c r="E3" s="1891"/>
      <c r="F3" s="1891"/>
      <c r="G3" s="1891"/>
      <c r="H3" s="1891"/>
      <c r="I3" s="1891"/>
      <c r="J3" s="1891"/>
      <c r="K3" s="1891"/>
      <c r="L3" s="1891" t="s">
        <v>1813</v>
      </c>
      <c r="M3" s="1891"/>
      <c r="N3" s="1891"/>
      <c r="O3" s="1891"/>
      <c r="P3" s="1891"/>
      <c r="Q3" s="1891"/>
      <c r="R3" s="1891"/>
      <c r="S3" s="1891"/>
      <c r="T3" s="1891"/>
      <c r="U3" s="1891"/>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78"/>
      <c r="C5" s="78"/>
      <c r="D5" s="78"/>
      <c r="E5" s="78"/>
      <c r="F5" s="78"/>
      <c r="G5" s="78"/>
      <c r="H5" s="78"/>
      <c r="I5" s="77"/>
      <c r="J5" s="77"/>
      <c r="K5" s="77"/>
      <c r="L5" s="77"/>
      <c r="M5" s="77"/>
      <c r="N5" s="77"/>
      <c r="O5" s="77"/>
      <c r="P5" s="77"/>
      <c r="Q5" s="77"/>
      <c r="R5" s="77"/>
      <c r="S5" s="77"/>
      <c r="T5" s="77"/>
      <c r="U5" s="77"/>
    </row>
    <row r="6" spans="2:35" s="552" customFormat="1" ht="22.5" x14ac:dyDescent="0.5">
      <c r="B6" s="555" t="s">
        <v>1725</v>
      </c>
      <c r="C6" s="555"/>
      <c r="D6" s="555"/>
      <c r="E6" s="555"/>
      <c r="F6" s="555"/>
      <c r="G6" s="555"/>
      <c r="H6" s="555"/>
      <c r="U6" s="556" t="s">
        <v>1729</v>
      </c>
      <c r="V6" s="556"/>
      <c r="Z6" s="556"/>
    </row>
    <row r="7" spans="2:35" ht="18.75" customHeight="1" thickBot="1" x14ac:dyDescent="0.4"/>
    <row r="8" spans="2:35" s="543" customFormat="1" ht="26.25" customHeight="1" thickTop="1" x14ac:dyDescent="0.2">
      <c r="B8" s="1895" t="s">
        <v>886</v>
      </c>
      <c r="C8" s="1760">
        <v>2013</v>
      </c>
      <c r="D8" s="1760">
        <v>2014</v>
      </c>
      <c r="E8" s="1760">
        <v>2015</v>
      </c>
      <c r="F8" s="1760">
        <v>2016</v>
      </c>
      <c r="G8" s="1760" t="s">
        <v>1898</v>
      </c>
      <c r="H8" s="1760" t="s">
        <v>1918</v>
      </c>
      <c r="I8" s="1781" t="s">
        <v>1918</v>
      </c>
      <c r="J8" s="1782"/>
      <c r="K8" s="1782"/>
      <c r="L8" s="1779" t="s">
        <v>1918</v>
      </c>
      <c r="M8" s="1779"/>
      <c r="N8" s="1779"/>
      <c r="O8" s="1779"/>
      <c r="P8" s="1779"/>
      <c r="Q8" s="1779"/>
      <c r="R8" s="1779"/>
      <c r="S8" s="1779"/>
      <c r="T8" s="1780"/>
      <c r="U8" s="1892" t="s">
        <v>885</v>
      </c>
      <c r="V8" s="542"/>
      <c r="Z8" s="542"/>
    </row>
    <row r="9" spans="2:35" s="20" customFormat="1" ht="24.95" customHeight="1" x14ac:dyDescent="0.65">
      <c r="B9" s="1896"/>
      <c r="C9" s="1761"/>
      <c r="D9" s="1761"/>
      <c r="E9" s="1761"/>
      <c r="F9" s="1761"/>
      <c r="G9" s="1761"/>
      <c r="H9" s="1761"/>
      <c r="I9" s="366" t="s">
        <v>373</v>
      </c>
      <c r="J9" s="367" t="s">
        <v>374</v>
      </c>
      <c r="K9" s="367" t="s">
        <v>375</v>
      </c>
      <c r="L9" s="367" t="s">
        <v>376</v>
      </c>
      <c r="M9" s="367" t="s">
        <v>377</v>
      </c>
      <c r="N9" s="367" t="s">
        <v>367</v>
      </c>
      <c r="O9" s="367" t="s">
        <v>368</v>
      </c>
      <c r="P9" s="367" t="s">
        <v>369</v>
      </c>
      <c r="Q9" s="367" t="s">
        <v>370</v>
      </c>
      <c r="R9" s="367" t="s">
        <v>371</v>
      </c>
      <c r="S9" s="367" t="s">
        <v>372</v>
      </c>
      <c r="T9" s="368" t="s">
        <v>1471</v>
      </c>
      <c r="U9" s="1893"/>
    </row>
    <row r="10" spans="2:35" s="20" customFormat="1" ht="24.95" customHeight="1" x14ac:dyDescent="0.65">
      <c r="B10" s="1897"/>
      <c r="C10" s="1762"/>
      <c r="D10" s="1762"/>
      <c r="E10" s="1762"/>
      <c r="F10" s="1762"/>
      <c r="G10" s="1762"/>
      <c r="H10" s="1762"/>
      <c r="I10" s="369" t="s">
        <v>672</v>
      </c>
      <c r="J10" s="370" t="s">
        <v>149</v>
      </c>
      <c r="K10" s="370" t="s">
        <v>150</v>
      </c>
      <c r="L10" s="370" t="s">
        <v>151</v>
      </c>
      <c r="M10" s="370" t="s">
        <v>366</v>
      </c>
      <c r="N10" s="370" t="s">
        <v>666</v>
      </c>
      <c r="O10" s="370" t="s">
        <v>667</v>
      </c>
      <c r="P10" s="370" t="s">
        <v>668</v>
      </c>
      <c r="Q10" s="370" t="s">
        <v>669</v>
      </c>
      <c r="R10" s="370" t="s">
        <v>670</v>
      </c>
      <c r="S10" s="370" t="s">
        <v>671</v>
      </c>
      <c r="T10" s="371" t="s">
        <v>665</v>
      </c>
      <c r="U10" s="1894"/>
    </row>
    <row r="11" spans="2:35" s="544" customFormat="1" ht="12.75" customHeight="1" x14ac:dyDescent="0.7">
      <c r="B11" s="1511"/>
      <c r="C11" s="1512"/>
      <c r="D11" s="1512"/>
      <c r="E11" s="1634"/>
      <c r="F11" s="1512"/>
      <c r="G11" s="1512"/>
      <c r="H11" s="1512"/>
      <c r="I11" s="1513"/>
      <c r="J11" s="1514"/>
      <c r="K11" s="1514"/>
      <c r="L11" s="1514"/>
      <c r="M11" s="1514"/>
      <c r="N11" s="1514"/>
      <c r="O11" s="1514"/>
      <c r="P11" s="1514"/>
      <c r="Q11" s="1514"/>
      <c r="R11" s="1514"/>
      <c r="S11" s="1514"/>
      <c r="T11" s="1515"/>
      <c r="U11" s="1516"/>
    </row>
    <row r="12" spans="2:35" s="551" customFormat="1" ht="30" customHeight="1" x14ac:dyDescent="0.2">
      <c r="B12" s="594" t="s">
        <v>1477</v>
      </c>
      <c r="C12" s="330">
        <v>6902</v>
      </c>
      <c r="D12" s="330">
        <v>46609</v>
      </c>
      <c r="E12" s="330">
        <v>49509</v>
      </c>
      <c r="F12" s="328">
        <v>44720</v>
      </c>
      <c r="G12" s="328">
        <v>79899</v>
      </c>
      <c r="H12" s="328">
        <v>53030</v>
      </c>
      <c r="I12" s="895">
        <v>5425</v>
      </c>
      <c r="J12" s="863">
        <v>3853</v>
      </c>
      <c r="K12" s="863">
        <v>3704</v>
      </c>
      <c r="L12" s="863">
        <v>4362</v>
      </c>
      <c r="M12" s="863">
        <v>4440</v>
      </c>
      <c r="N12" s="863">
        <v>3589</v>
      </c>
      <c r="O12" s="863">
        <v>4789</v>
      </c>
      <c r="P12" s="863">
        <v>3492</v>
      </c>
      <c r="Q12" s="863">
        <v>4415</v>
      </c>
      <c r="R12" s="863">
        <v>5354</v>
      </c>
      <c r="S12" s="863">
        <v>4480</v>
      </c>
      <c r="T12" s="896">
        <v>5127</v>
      </c>
      <c r="U12" s="599" t="s">
        <v>1744</v>
      </c>
    </row>
    <row r="13" spans="2:35" s="551" customFormat="1" ht="30" customHeight="1" x14ac:dyDescent="0.2">
      <c r="B13" s="594" t="s">
        <v>335</v>
      </c>
      <c r="C13" s="330">
        <v>12025.440900000001</v>
      </c>
      <c r="D13" s="330">
        <v>158123.215604</v>
      </c>
      <c r="E13" s="330">
        <v>394262.55549199996</v>
      </c>
      <c r="F13" s="328">
        <v>247011.586557</v>
      </c>
      <c r="G13" s="328">
        <v>521164.87466799997</v>
      </c>
      <c r="H13" s="328">
        <v>551290.13592200004</v>
      </c>
      <c r="I13" s="895">
        <v>49104.278166999997</v>
      </c>
      <c r="J13" s="863">
        <v>36855.527772000001</v>
      </c>
      <c r="K13" s="863">
        <v>34605.387201999998</v>
      </c>
      <c r="L13" s="863">
        <v>41279.641988000003</v>
      </c>
      <c r="M13" s="863">
        <v>44675.932735000002</v>
      </c>
      <c r="N13" s="863">
        <v>52018.475127999998</v>
      </c>
      <c r="O13" s="863">
        <v>55688.072676000003</v>
      </c>
      <c r="P13" s="863">
        <v>44744.525937999999</v>
      </c>
      <c r="Q13" s="863">
        <v>43200.937750999998</v>
      </c>
      <c r="R13" s="863">
        <v>52203.990258999998</v>
      </c>
      <c r="S13" s="863">
        <v>46042.546679999999</v>
      </c>
      <c r="T13" s="896">
        <v>50870.819625999997</v>
      </c>
      <c r="U13" s="599" t="s">
        <v>336</v>
      </c>
    </row>
    <row r="14" spans="2:35" s="589" customFormat="1" ht="15.75" customHeight="1" x14ac:dyDescent="0.2">
      <c r="B14" s="592"/>
      <c r="C14" s="328"/>
      <c r="D14" s="328"/>
      <c r="E14" s="330"/>
      <c r="F14" s="328"/>
      <c r="G14" s="328"/>
      <c r="H14" s="328"/>
      <c r="I14" s="893"/>
      <c r="J14" s="859"/>
      <c r="K14" s="859"/>
      <c r="L14" s="859"/>
      <c r="M14" s="859"/>
      <c r="N14" s="859"/>
      <c r="O14" s="859"/>
      <c r="P14" s="859"/>
      <c r="Q14" s="859"/>
      <c r="R14" s="859"/>
      <c r="S14" s="859"/>
      <c r="T14" s="894"/>
      <c r="U14" s="558"/>
      <c r="X14" s="551"/>
    </row>
    <row r="15" spans="2:35" s="589" customFormat="1" ht="30" customHeight="1" x14ac:dyDescent="0.2">
      <c r="B15" s="594" t="s">
        <v>1478</v>
      </c>
      <c r="C15" s="330">
        <v>336</v>
      </c>
      <c r="D15" s="330">
        <v>2118</v>
      </c>
      <c r="E15" s="330">
        <v>2252</v>
      </c>
      <c r="F15" s="328">
        <v>2032</v>
      </c>
      <c r="G15" s="328">
        <v>3796.7242169790889</v>
      </c>
      <c r="H15" s="328">
        <v>2412.4545454545455</v>
      </c>
      <c r="I15" s="895">
        <v>245.59090909090912</v>
      </c>
      <c r="J15" s="863">
        <v>175.63636363636363</v>
      </c>
      <c r="K15" s="863">
        <v>169.72727272727272</v>
      </c>
      <c r="L15" s="863">
        <v>198.45454545454547</v>
      </c>
      <c r="M15" s="863">
        <v>200.86363636363632</v>
      </c>
      <c r="N15" s="863">
        <v>164.0454545454545</v>
      </c>
      <c r="O15" s="863">
        <v>217.40909090909091</v>
      </c>
      <c r="P15" s="863">
        <v>158.31818181818181</v>
      </c>
      <c r="Q15" s="863">
        <v>201.68181818181822</v>
      </c>
      <c r="R15" s="863">
        <v>243.59090909090912</v>
      </c>
      <c r="S15" s="863">
        <v>203.45454545454544</v>
      </c>
      <c r="T15" s="896">
        <v>233.68181818181822</v>
      </c>
      <c r="U15" s="599" t="s">
        <v>1479</v>
      </c>
      <c r="X15" s="551"/>
    </row>
    <row r="16" spans="2:35" s="589" customFormat="1" ht="30" customHeight="1" x14ac:dyDescent="0.2">
      <c r="B16" s="594" t="s">
        <v>335</v>
      </c>
      <c r="C16" s="330">
        <v>584.53952500000003</v>
      </c>
      <c r="D16" s="330">
        <v>7187.4188930000009</v>
      </c>
      <c r="E16" s="330">
        <v>15330.116153000001</v>
      </c>
      <c r="F16" s="328">
        <v>11227.799389</v>
      </c>
      <c r="G16" s="328">
        <v>24582.480040328184</v>
      </c>
      <c r="H16" s="328">
        <v>25064.178548265492</v>
      </c>
      <c r="I16" s="895">
        <v>2227.0827390853751</v>
      </c>
      <c r="J16" s="863">
        <v>1674.6502957472528</v>
      </c>
      <c r="K16" s="863">
        <v>1577.2097335969695</v>
      </c>
      <c r="L16" s="863">
        <v>1877.542150286147</v>
      </c>
      <c r="M16" s="863">
        <v>2028.3598022106314</v>
      </c>
      <c r="N16" s="863">
        <v>2366.2242759173914</v>
      </c>
      <c r="O16" s="863">
        <v>2530.3908918164047</v>
      </c>
      <c r="P16" s="863">
        <v>2032.5255985353533</v>
      </c>
      <c r="Q16" s="863">
        <v>1968.699258808869</v>
      </c>
      <c r="R16" s="863">
        <v>2374.1569817590021</v>
      </c>
      <c r="S16" s="863">
        <v>2092.6066057492822</v>
      </c>
      <c r="T16" s="896">
        <v>2314.7302147528144</v>
      </c>
      <c r="U16" s="599" t="s">
        <v>336</v>
      </c>
      <c r="X16" s="551"/>
    </row>
    <row r="17" spans="2:25" s="589" customFormat="1" ht="15.75" customHeight="1" x14ac:dyDescent="0.2">
      <c r="B17" s="594"/>
      <c r="C17" s="328"/>
      <c r="D17" s="328"/>
      <c r="E17" s="330"/>
      <c r="F17" s="328"/>
      <c r="G17" s="328"/>
      <c r="H17" s="328"/>
      <c r="I17" s="895"/>
      <c r="J17" s="863"/>
      <c r="K17" s="863"/>
      <c r="L17" s="863"/>
      <c r="M17" s="863"/>
      <c r="N17" s="863"/>
      <c r="O17" s="863"/>
      <c r="P17" s="863"/>
      <c r="Q17" s="863"/>
      <c r="R17" s="863"/>
      <c r="S17" s="863"/>
      <c r="T17" s="896"/>
      <c r="U17" s="599"/>
      <c r="X17" s="551"/>
    </row>
    <row r="18" spans="2:25" s="589" customFormat="1" ht="30" customHeight="1" x14ac:dyDescent="0.2">
      <c r="B18" s="594" t="s">
        <v>1480</v>
      </c>
      <c r="C18" s="330">
        <v>2674</v>
      </c>
      <c r="D18" s="330">
        <v>1427</v>
      </c>
      <c r="E18" s="330">
        <v>1616</v>
      </c>
      <c r="F18" s="328">
        <v>1681</v>
      </c>
      <c r="G18" s="328">
        <v>1378</v>
      </c>
      <c r="H18" s="328">
        <v>1287</v>
      </c>
      <c r="I18" s="895">
        <v>214</v>
      </c>
      <c r="J18" s="863">
        <v>88</v>
      </c>
      <c r="K18" s="863">
        <v>74</v>
      </c>
      <c r="L18" s="863">
        <v>107</v>
      </c>
      <c r="M18" s="863">
        <v>110</v>
      </c>
      <c r="N18" s="863">
        <v>64</v>
      </c>
      <c r="O18" s="863">
        <v>139</v>
      </c>
      <c r="P18" s="863">
        <v>79</v>
      </c>
      <c r="Q18" s="863">
        <v>144</v>
      </c>
      <c r="R18" s="863">
        <v>115</v>
      </c>
      <c r="S18" s="863">
        <v>67</v>
      </c>
      <c r="T18" s="896">
        <v>86</v>
      </c>
      <c r="U18" s="599" t="s">
        <v>1481</v>
      </c>
    </row>
    <row r="19" spans="2:25" s="589" customFormat="1" ht="30" customHeight="1" x14ac:dyDescent="0.2">
      <c r="B19" s="594" t="s">
        <v>335</v>
      </c>
      <c r="C19" s="330">
        <v>802.2</v>
      </c>
      <c r="D19" s="330">
        <v>3530.990468</v>
      </c>
      <c r="E19" s="330">
        <v>8483.195126999999</v>
      </c>
      <c r="F19" s="328">
        <v>7540.3152950000003</v>
      </c>
      <c r="G19" s="328">
        <v>31163.239261000002</v>
      </c>
      <c r="H19" s="328">
        <v>14477.651698000001</v>
      </c>
      <c r="I19" s="895">
        <v>1052.420228</v>
      </c>
      <c r="J19" s="863">
        <v>590.83563200000003</v>
      </c>
      <c r="K19" s="863">
        <v>360.019813</v>
      </c>
      <c r="L19" s="863">
        <v>1319.2934270000001</v>
      </c>
      <c r="M19" s="863">
        <v>741.82009100000005</v>
      </c>
      <c r="N19" s="863">
        <v>1632.158907</v>
      </c>
      <c r="O19" s="863">
        <v>1002.967316</v>
      </c>
      <c r="P19" s="863">
        <v>1031.69982</v>
      </c>
      <c r="Q19" s="863">
        <v>2093.7311880000002</v>
      </c>
      <c r="R19" s="863">
        <v>2975.6501269999999</v>
      </c>
      <c r="S19" s="863">
        <v>903.65902200000005</v>
      </c>
      <c r="T19" s="896">
        <v>773.39612699999998</v>
      </c>
      <c r="U19" s="599" t="s">
        <v>336</v>
      </c>
    </row>
    <row r="20" spans="2:25" s="544" customFormat="1" ht="23.45" customHeight="1" thickBot="1" x14ac:dyDescent="0.75">
      <c r="B20" s="545"/>
      <c r="C20" s="546"/>
      <c r="D20" s="546"/>
      <c r="E20" s="1542"/>
      <c r="F20" s="546"/>
      <c r="G20" s="546"/>
      <c r="H20" s="546"/>
      <c r="I20" s="547"/>
      <c r="J20" s="548"/>
      <c r="K20" s="548"/>
      <c r="L20" s="548"/>
      <c r="M20" s="548"/>
      <c r="N20" s="548"/>
      <c r="O20" s="548"/>
      <c r="P20" s="548"/>
      <c r="Q20" s="548"/>
      <c r="R20" s="548"/>
      <c r="S20" s="548"/>
      <c r="T20" s="549"/>
      <c r="U20" s="550"/>
    </row>
    <row r="21" spans="2:25" ht="9" customHeight="1" thickTop="1" x14ac:dyDescent="0.35"/>
    <row r="22" spans="2:25" s="333" customFormat="1" ht="24.75" customHeight="1" x14ac:dyDescent="0.5">
      <c r="B22" s="333" t="s">
        <v>1726</v>
      </c>
      <c r="U22" s="333" t="s">
        <v>1728</v>
      </c>
    </row>
    <row r="23" spans="2:25" s="552" customFormat="1" ht="24" customHeight="1" x14ac:dyDescent="0.5">
      <c r="B23" s="356" t="s">
        <v>1919</v>
      </c>
      <c r="U23" s="552" t="s">
        <v>1920</v>
      </c>
      <c r="V23" s="551"/>
      <c r="W23" s="551"/>
      <c r="X23" s="551"/>
      <c r="Y23" s="551"/>
    </row>
    <row r="24" spans="2:25" s="53" customFormat="1" ht="24.75" customHeight="1" x14ac:dyDescent="0.5">
      <c r="B24" s="356" t="s">
        <v>1899</v>
      </c>
      <c r="U24" s="552" t="s">
        <v>1900</v>
      </c>
      <c r="V24" s="551"/>
      <c r="W24" s="551"/>
      <c r="X24" s="551"/>
      <c r="Y24" s="551"/>
    </row>
    <row r="25" spans="2:25" s="53" customFormat="1" ht="11.25" customHeight="1" x14ac:dyDescent="0.5"/>
    <row r="26" spans="2:25" s="53" customFormat="1" ht="11.25" customHeight="1" x14ac:dyDescent="0.5"/>
    <row r="27" spans="2:25" s="53" customFormat="1" ht="11.25" customHeight="1" x14ac:dyDescent="0.5">
      <c r="B27" s="170"/>
      <c r="C27" s="170"/>
      <c r="D27" s="170"/>
      <c r="E27" s="170"/>
      <c r="F27" s="170"/>
      <c r="G27" s="170"/>
      <c r="H27" s="170"/>
    </row>
    <row r="32" spans="2:25" ht="21.75" x14ac:dyDescent="0.5">
      <c r="C32" s="62"/>
      <c r="D32" s="62"/>
      <c r="E32" s="62"/>
      <c r="F32" s="62"/>
      <c r="G32" s="62"/>
      <c r="H32" s="62"/>
    </row>
    <row r="33" spans="3:8" ht="21.75" x14ac:dyDescent="0.5">
      <c r="C33" s="62"/>
      <c r="D33" s="62"/>
      <c r="E33" s="62"/>
      <c r="F33" s="62"/>
      <c r="G33" s="62"/>
      <c r="H33" s="62"/>
    </row>
    <row r="34" spans="3:8" ht="21.75" x14ac:dyDescent="0.5">
      <c r="C34" s="62"/>
      <c r="D34" s="62"/>
      <c r="E34" s="62"/>
      <c r="F34" s="62"/>
      <c r="G34" s="62"/>
      <c r="H34" s="62"/>
    </row>
    <row r="35" spans="3:8" ht="21.75" x14ac:dyDescent="0.5">
      <c r="C35" s="62"/>
      <c r="D35" s="62"/>
      <c r="E35" s="62"/>
      <c r="F35" s="62"/>
      <c r="G35" s="62"/>
      <c r="H35" s="62"/>
    </row>
    <row r="36" spans="3:8" ht="21.75" x14ac:dyDescent="0.5">
      <c r="C36" s="62"/>
      <c r="D36" s="62"/>
      <c r="E36" s="62"/>
      <c r="F36" s="62"/>
      <c r="G36" s="62"/>
      <c r="H36" s="62"/>
    </row>
    <row r="37" spans="3:8" ht="21.75" x14ac:dyDescent="0.5">
      <c r="C37" s="62"/>
      <c r="D37" s="62"/>
      <c r="E37" s="62"/>
      <c r="F37" s="62"/>
      <c r="G37" s="62"/>
      <c r="H37" s="62"/>
    </row>
    <row r="38" spans="3:8" ht="21.75" x14ac:dyDescent="0.5">
      <c r="C38" s="62"/>
      <c r="D38" s="62"/>
      <c r="E38" s="62"/>
      <c r="F38" s="62"/>
      <c r="G38" s="62"/>
      <c r="H38" s="62"/>
    </row>
    <row r="39" spans="3:8" ht="21.75" x14ac:dyDescent="0.5">
      <c r="C39" s="62"/>
      <c r="D39" s="62"/>
      <c r="E39" s="62"/>
      <c r="F39" s="62"/>
      <c r="G39" s="62"/>
      <c r="H39" s="62"/>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3" t="s">
        <v>1814</v>
      </c>
      <c r="C3" s="1773"/>
      <c r="D3" s="1773"/>
      <c r="E3" s="1773"/>
      <c r="F3" s="1773"/>
      <c r="G3" s="1773"/>
      <c r="H3" s="1773"/>
      <c r="I3" s="1773"/>
    </row>
    <row r="4" spans="2:23" s="5" customFormat="1" ht="12.75" customHeight="1" x14ac:dyDescent="0.85">
      <c r="B4" s="1553"/>
      <c r="C4" s="1553"/>
      <c r="D4" s="1553"/>
      <c r="E4" s="1553"/>
      <c r="F4" s="1553"/>
      <c r="G4" s="1553"/>
      <c r="H4" s="1553"/>
      <c r="I4" s="1553"/>
      <c r="J4" s="2"/>
    </row>
    <row r="5" spans="2:23" ht="36.75" x14ac:dyDescent="0.85">
      <c r="B5" s="1773" t="s">
        <v>1815</v>
      </c>
      <c r="C5" s="1773"/>
      <c r="D5" s="1773"/>
      <c r="E5" s="1773"/>
      <c r="F5" s="1773"/>
      <c r="G5" s="1773"/>
      <c r="H5" s="1773"/>
      <c r="I5" s="1773"/>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7" customFormat="1" ht="24.95" customHeight="1" thickTop="1" x14ac:dyDescent="0.7">
      <c r="B9" s="1757" t="s">
        <v>886</v>
      </c>
      <c r="C9" s="1760">
        <v>2013</v>
      </c>
      <c r="D9" s="1760">
        <v>2014</v>
      </c>
      <c r="E9" s="1760">
        <v>2015</v>
      </c>
      <c r="F9" s="1760">
        <v>2016</v>
      </c>
      <c r="G9" s="1760">
        <v>2017</v>
      </c>
      <c r="H9" s="1760">
        <v>2018</v>
      </c>
      <c r="I9" s="1754" t="s">
        <v>885</v>
      </c>
      <c r="J9" s="338"/>
      <c r="N9" s="338"/>
    </row>
    <row r="10" spans="2:23" s="257" customFormat="1" ht="24.95" customHeight="1" x14ac:dyDescent="0.7">
      <c r="B10" s="1758"/>
      <c r="C10" s="1761"/>
      <c r="D10" s="1761"/>
      <c r="E10" s="1761"/>
      <c r="F10" s="1761"/>
      <c r="G10" s="1761"/>
      <c r="H10" s="1761"/>
      <c r="I10" s="1755"/>
    </row>
    <row r="11" spans="2:23" s="257" customFormat="1" ht="19.5" customHeight="1" x14ac:dyDescent="0.7">
      <c r="B11" s="1759"/>
      <c r="C11" s="1762"/>
      <c r="D11" s="1762"/>
      <c r="E11" s="1762"/>
      <c r="F11" s="1762"/>
      <c r="G11" s="1762"/>
      <c r="H11" s="1762"/>
      <c r="I11" s="1756"/>
    </row>
    <row r="12" spans="2:23" s="257" customFormat="1" ht="12.75" customHeight="1" x14ac:dyDescent="0.7">
      <c r="B12" s="340"/>
      <c r="C12" s="560"/>
      <c r="D12" s="560"/>
      <c r="E12" s="560"/>
      <c r="F12" s="560"/>
      <c r="G12" s="560"/>
      <c r="H12" s="560"/>
      <c r="I12" s="341"/>
    </row>
    <row r="13" spans="2:23" s="364" customFormat="1" ht="23.45" customHeight="1" x14ac:dyDescent="0.2">
      <c r="B13" s="453" t="s">
        <v>682</v>
      </c>
      <c r="C13" s="1268">
        <v>12</v>
      </c>
      <c r="D13" s="1268">
        <v>12</v>
      </c>
      <c r="E13" s="1268">
        <v>12</v>
      </c>
      <c r="F13" s="1268">
        <v>12</v>
      </c>
      <c r="G13" s="1268">
        <v>12</v>
      </c>
      <c r="H13" s="1268">
        <v>12</v>
      </c>
      <c r="I13" s="604" t="s">
        <v>585</v>
      </c>
    </row>
    <row r="14" spans="2:23" s="364" customFormat="1" ht="12" customHeight="1" x14ac:dyDescent="0.2">
      <c r="B14" s="454"/>
      <c r="C14" s="1268"/>
      <c r="D14" s="1268"/>
      <c r="E14" s="1268"/>
      <c r="F14" s="1268"/>
      <c r="G14" s="1268"/>
      <c r="H14" s="1268"/>
      <c r="I14" s="378"/>
    </row>
    <row r="15" spans="2:23" s="364" customFormat="1" ht="23.45" customHeight="1" x14ac:dyDescent="0.2">
      <c r="B15" s="453" t="s">
        <v>524</v>
      </c>
      <c r="C15" s="1268">
        <v>77</v>
      </c>
      <c r="D15" s="1268">
        <v>78</v>
      </c>
      <c r="E15" s="1268">
        <v>78</v>
      </c>
      <c r="F15" s="1268">
        <v>78</v>
      </c>
      <c r="G15" s="1268">
        <v>78</v>
      </c>
      <c r="H15" s="1268">
        <v>78</v>
      </c>
      <c r="I15" s="604" t="s">
        <v>11</v>
      </c>
    </row>
    <row r="16" spans="2:23" s="364" customFormat="1" ht="23.45" customHeight="1" x14ac:dyDescent="0.2">
      <c r="B16" s="605" t="s">
        <v>1259</v>
      </c>
      <c r="C16" s="1270">
        <v>30</v>
      </c>
      <c r="D16" s="1270">
        <v>31</v>
      </c>
      <c r="E16" s="1270">
        <v>31</v>
      </c>
      <c r="F16" s="1270">
        <v>31</v>
      </c>
      <c r="G16" s="1270">
        <v>31</v>
      </c>
      <c r="H16" s="1270">
        <v>31</v>
      </c>
      <c r="I16" s="606" t="s">
        <v>277</v>
      </c>
    </row>
    <row r="17" spans="2:9" s="364" customFormat="1" ht="23.45" customHeight="1" x14ac:dyDescent="0.2">
      <c r="B17" s="605" t="s">
        <v>620</v>
      </c>
      <c r="C17" s="1270">
        <v>7</v>
      </c>
      <c r="D17" s="1270">
        <v>7</v>
      </c>
      <c r="E17" s="1270">
        <v>7</v>
      </c>
      <c r="F17" s="1270">
        <v>7</v>
      </c>
      <c r="G17" s="1270">
        <v>7</v>
      </c>
      <c r="H17" s="1270">
        <v>7</v>
      </c>
      <c r="I17" s="606" t="s">
        <v>621</v>
      </c>
    </row>
    <row r="18" spans="2:9" s="364" customFormat="1" ht="23.45" customHeight="1" x14ac:dyDescent="0.2">
      <c r="B18" s="605" t="s">
        <v>352</v>
      </c>
      <c r="C18" s="1270">
        <v>5</v>
      </c>
      <c r="D18" s="1270">
        <v>5</v>
      </c>
      <c r="E18" s="1270">
        <v>5</v>
      </c>
      <c r="F18" s="1270">
        <v>5</v>
      </c>
      <c r="G18" s="1270">
        <v>5</v>
      </c>
      <c r="H18" s="1270">
        <v>5</v>
      </c>
      <c r="I18" s="606" t="s">
        <v>622</v>
      </c>
    </row>
    <row r="19" spans="2:9" s="364" customFormat="1" ht="23.45" customHeight="1" x14ac:dyDescent="0.2">
      <c r="B19" s="605" t="s">
        <v>623</v>
      </c>
      <c r="C19" s="1270">
        <v>7</v>
      </c>
      <c r="D19" s="1270">
        <v>7</v>
      </c>
      <c r="E19" s="1270">
        <v>7</v>
      </c>
      <c r="F19" s="1270">
        <v>7</v>
      </c>
      <c r="G19" s="1270">
        <v>7</v>
      </c>
      <c r="H19" s="1270">
        <v>7</v>
      </c>
      <c r="I19" s="606" t="s">
        <v>624</v>
      </c>
    </row>
    <row r="20" spans="2:9" s="364" customFormat="1" ht="23.45" customHeight="1" x14ac:dyDescent="0.2">
      <c r="B20" s="605" t="s">
        <v>625</v>
      </c>
      <c r="C20" s="1270">
        <v>5</v>
      </c>
      <c r="D20" s="1270">
        <v>5</v>
      </c>
      <c r="E20" s="1270">
        <v>5</v>
      </c>
      <c r="F20" s="1270">
        <v>5</v>
      </c>
      <c r="G20" s="1270">
        <v>5</v>
      </c>
      <c r="H20" s="1270">
        <v>5</v>
      </c>
      <c r="I20" s="606" t="s">
        <v>626</v>
      </c>
    </row>
    <row r="21" spans="2:9" s="364" customFormat="1" ht="23.45" customHeight="1" x14ac:dyDescent="0.2">
      <c r="B21" s="605" t="s">
        <v>627</v>
      </c>
      <c r="C21" s="1270">
        <v>18</v>
      </c>
      <c r="D21" s="1270">
        <v>18</v>
      </c>
      <c r="E21" s="1270">
        <v>18</v>
      </c>
      <c r="F21" s="1270">
        <v>18</v>
      </c>
      <c r="G21" s="1270">
        <v>18</v>
      </c>
      <c r="H21" s="1270">
        <v>18</v>
      </c>
      <c r="I21" s="606" t="s">
        <v>278</v>
      </c>
    </row>
    <row r="22" spans="2:9" s="364" customFormat="1" ht="23.45" customHeight="1" x14ac:dyDescent="0.2">
      <c r="B22" s="605" t="s">
        <v>794</v>
      </c>
      <c r="C22" s="1270">
        <v>5</v>
      </c>
      <c r="D22" s="1270">
        <v>5</v>
      </c>
      <c r="E22" s="1270">
        <v>5</v>
      </c>
      <c r="F22" s="1270">
        <v>5</v>
      </c>
      <c r="G22" s="1270">
        <v>5</v>
      </c>
      <c r="H22" s="1270">
        <v>5</v>
      </c>
      <c r="I22" s="606" t="s">
        <v>793</v>
      </c>
    </row>
    <row r="23" spans="2:9" s="364" customFormat="1" ht="12.75" customHeight="1" x14ac:dyDescent="0.2">
      <c r="B23" s="454"/>
      <c r="C23" s="1268"/>
      <c r="D23" s="1268"/>
      <c r="E23" s="1268"/>
      <c r="F23" s="1268"/>
      <c r="G23" s="1268"/>
      <c r="H23" s="1268"/>
      <c r="I23" s="378"/>
    </row>
    <row r="24" spans="2:9" s="364" customFormat="1" ht="23.45" customHeight="1" x14ac:dyDescent="0.2">
      <c r="B24" s="453" t="s">
        <v>628</v>
      </c>
      <c r="C24" s="1268">
        <v>17</v>
      </c>
      <c r="D24" s="1268">
        <v>17</v>
      </c>
      <c r="E24" s="1268">
        <v>17</v>
      </c>
      <c r="F24" s="1268">
        <v>17</v>
      </c>
      <c r="G24" s="1268">
        <v>17</v>
      </c>
      <c r="H24" s="1268">
        <v>17</v>
      </c>
      <c r="I24" s="604" t="s">
        <v>12</v>
      </c>
    </row>
    <row r="25" spans="2:9" s="364" customFormat="1" ht="23.45" customHeight="1" x14ac:dyDescent="0.2">
      <c r="B25" s="605" t="s">
        <v>1259</v>
      </c>
      <c r="C25" s="1270">
        <v>4</v>
      </c>
      <c r="D25" s="1270">
        <v>4</v>
      </c>
      <c r="E25" s="1270">
        <v>4</v>
      </c>
      <c r="F25" s="1270">
        <v>4</v>
      </c>
      <c r="G25" s="1270">
        <v>4</v>
      </c>
      <c r="H25" s="1270">
        <v>4</v>
      </c>
      <c r="I25" s="606" t="s">
        <v>277</v>
      </c>
    </row>
    <row r="26" spans="2:9" s="364" customFormat="1" ht="23.45" customHeight="1" x14ac:dyDescent="0.2">
      <c r="B26" s="605" t="s">
        <v>620</v>
      </c>
      <c r="C26" s="1270">
        <v>1</v>
      </c>
      <c r="D26" s="1270">
        <v>1</v>
      </c>
      <c r="E26" s="1270">
        <v>1</v>
      </c>
      <c r="F26" s="1270">
        <v>1</v>
      </c>
      <c r="G26" s="1270">
        <v>1</v>
      </c>
      <c r="H26" s="1270">
        <v>1</v>
      </c>
      <c r="I26" s="606" t="s">
        <v>621</v>
      </c>
    </row>
    <row r="27" spans="2:9" s="364" customFormat="1" ht="23.45" customHeight="1" x14ac:dyDescent="0.2">
      <c r="B27" s="605" t="s">
        <v>352</v>
      </c>
      <c r="C27" s="1270">
        <v>1</v>
      </c>
      <c r="D27" s="1270">
        <v>1</v>
      </c>
      <c r="E27" s="1270">
        <v>1</v>
      </c>
      <c r="F27" s="1270">
        <v>1</v>
      </c>
      <c r="G27" s="1270">
        <v>1</v>
      </c>
      <c r="H27" s="1270">
        <v>1</v>
      </c>
      <c r="I27" s="606" t="s">
        <v>622</v>
      </c>
    </row>
    <row r="28" spans="2:9" s="364" customFormat="1" ht="23.45" customHeight="1" x14ac:dyDescent="0.2">
      <c r="B28" s="605" t="s">
        <v>627</v>
      </c>
      <c r="C28" s="1270">
        <v>11</v>
      </c>
      <c r="D28" s="1270">
        <v>11</v>
      </c>
      <c r="E28" s="1270">
        <v>11</v>
      </c>
      <c r="F28" s="1270">
        <v>11</v>
      </c>
      <c r="G28" s="1270">
        <v>11</v>
      </c>
      <c r="H28" s="1270">
        <v>11</v>
      </c>
      <c r="I28" s="606" t="s">
        <v>278</v>
      </c>
    </row>
    <row r="29" spans="2:9" s="364" customFormat="1" ht="12" customHeight="1" x14ac:dyDescent="0.2">
      <c r="B29" s="454"/>
      <c r="C29" s="1268"/>
      <c r="D29" s="1268"/>
      <c r="E29" s="1268"/>
      <c r="F29" s="1268"/>
      <c r="G29" s="1268"/>
      <c r="H29" s="1268"/>
      <c r="I29" s="378"/>
    </row>
    <row r="30" spans="2:9" s="359" customFormat="1" ht="23.45" customHeight="1" x14ac:dyDescent="0.2">
      <c r="B30" s="453" t="s">
        <v>185</v>
      </c>
      <c r="C30" s="1268">
        <v>106</v>
      </c>
      <c r="D30" s="1268">
        <v>106</v>
      </c>
      <c r="E30" s="1268">
        <v>106</v>
      </c>
      <c r="F30" s="1268">
        <v>106</v>
      </c>
      <c r="G30" s="1268">
        <v>106</v>
      </c>
      <c r="H30" s="1268">
        <v>106</v>
      </c>
      <c r="I30" s="604" t="s">
        <v>643</v>
      </c>
    </row>
    <row r="31" spans="2:9" s="364" customFormat="1" ht="23.45" customHeight="1" x14ac:dyDescent="0.2">
      <c r="B31" s="605" t="s">
        <v>1259</v>
      </c>
      <c r="C31" s="1270">
        <v>10</v>
      </c>
      <c r="D31" s="1270">
        <v>10</v>
      </c>
      <c r="E31" s="1270">
        <v>10</v>
      </c>
      <c r="F31" s="1270">
        <v>10</v>
      </c>
      <c r="G31" s="1270">
        <v>10</v>
      </c>
      <c r="H31" s="1270">
        <v>10</v>
      </c>
      <c r="I31" s="606" t="s">
        <v>277</v>
      </c>
    </row>
    <row r="32" spans="2:9" s="364" customFormat="1" ht="23.45" customHeight="1" x14ac:dyDescent="0.2">
      <c r="B32" s="605" t="s">
        <v>620</v>
      </c>
      <c r="C32" s="1270">
        <v>16</v>
      </c>
      <c r="D32" s="1270">
        <v>16</v>
      </c>
      <c r="E32" s="1270">
        <v>16</v>
      </c>
      <c r="F32" s="1270">
        <v>16</v>
      </c>
      <c r="G32" s="1270">
        <v>16</v>
      </c>
      <c r="H32" s="1270">
        <v>16</v>
      </c>
      <c r="I32" s="606" t="s">
        <v>621</v>
      </c>
    </row>
    <row r="33" spans="2:9" s="364" customFormat="1" ht="23.45" customHeight="1" x14ac:dyDescent="0.2">
      <c r="B33" s="605" t="s">
        <v>617</v>
      </c>
      <c r="C33" s="1270">
        <v>10</v>
      </c>
      <c r="D33" s="1270">
        <v>10</v>
      </c>
      <c r="E33" s="1270">
        <v>10</v>
      </c>
      <c r="F33" s="1270">
        <v>10</v>
      </c>
      <c r="G33" s="1270">
        <v>10</v>
      </c>
      <c r="H33" s="1270">
        <v>10</v>
      </c>
      <c r="I33" s="606" t="s">
        <v>629</v>
      </c>
    </row>
    <row r="34" spans="2:9" s="364" customFormat="1" ht="23.45" customHeight="1" x14ac:dyDescent="0.2">
      <c r="B34" s="605" t="s">
        <v>623</v>
      </c>
      <c r="C34" s="1270">
        <v>10</v>
      </c>
      <c r="D34" s="1270">
        <v>10</v>
      </c>
      <c r="E34" s="1270">
        <v>10</v>
      </c>
      <c r="F34" s="1270">
        <v>10</v>
      </c>
      <c r="G34" s="1270">
        <v>10</v>
      </c>
      <c r="H34" s="1270">
        <v>10</v>
      </c>
      <c r="I34" s="606" t="s">
        <v>624</v>
      </c>
    </row>
    <row r="35" spans="2:9" s="364" customFormat="1" ht="23.45" customHeight="1" x14ac:dyDescent="0.2">
      <c r="B35" s="605" t="s">
        <v>352</v>
      </c>
      <c r="C35" s="1270">
        <v>7</v>
      </c>
      <c r="D35" s="1270">
        <v>7</v>
      </c>
      <c r="E35" s="1270">
        <v>7</v>
      </c>
      <c r="F35" s="1270">
        <v>7</v>
      </c>
      <c r="G35" s="1270">
        <v>7</v>
      </c>
      <c r="H35" s="1270">
        <v>7</v>
      </c>
      <c r="I35" s="606" t="s">
        <v>622</v>
      </c>
    </row>
    <row r="36" spans="2:9" s="364" customFormat="1" ht="23.45" customHeight="1" x14ac:dyDescent="0.2">
      <c r="B36" s="605" t="s">
        <v>630</v>
      </c>
      <c r="C36" s="1270">
        <v>7</v>
      </c>
      <c r="D36" s="1270">
        <v>7</v>
      </c>
      <c r="E36" s="1270">
        <v>7</v>
      </c>
      <c r="F36" s="1270">
        <v>7</v>
      </c>
      <c r="G36" s="1270">
        <v>7</v>
      </c>
      <c r="H36" s="1270">
        <v>7</v>
      </c>
      <c r="I36" s="606" t="s">
        <v>279</v>
      </c>
    </row>
    <row r="37" spans="2:9" s="364" customFormat="1" ht="23.45" customHeight="1" x14ac:dyDescent="0.2">
      <c r="B37" s="605" t="s">
        <v>631</v>
      </c>
      <c r="C37" s="1270">
        <v>17</v>
      </c>
      <c r="D37" s="1270">
        <v>17</v>
      </c>
      <c r="E37" s="1270">
        <v>17</v>
      </c>
      <c r="F37" s="1270">
        <v>17</v>
      </c>
      <c r="G37" s="1270">
        <v>17</v>
      </c>
      <c r="H37" s="1270">
        <v>17</v>
      </c>
      <c r="I37" s="606" t="s">
        <v>632</v>
      </c>
    </row>
    <row r="38" spans="2:9" s="364" customFormat="1" ht="23.45" customHeight="1" x14ac:dyDescent="0.2">
      <c r="B38" s="605" t="s">
        <v>627</v>
      </c>
      <c r="C38" s="1270">
        <v>29</v>
      </c>
      <c r="D38" s="1270">
        <v>29</v>
      </c>
      <c r="E38" s="1270">
        <v>29</v>
      </c>
      <c r="F38" s="1270">
        <v>29</v>
      </c>
      <c r="G38" s="1270">
        <v>29</v>
      </c>
      <c r="H38" s="1270">
        <v>29</v>
      </c>
      <c r="I38" s="606" t="s">
        <v>278</v>
      </c>
    </row>
    <row r="39" spans="2:9" s="364" customFormat="1" ht="12" customHeight="1" x14ac:dyDescent="0.2">
      <c r="B39" s="454"/>
      <c r="C39" s="1268"/>
      <c r="D39" s="1268"/>
      <c r="E39" s="1268"/>
      <c r="F39" s="1268"/>
      <c r="G39" s="1268"/>
      <c r="H39" s="1268"/>
      <c r="I39" s="378"/>
    </row>
    <row r="40" spans="2:9" s="364" customFormat="1" ht="23.45" customHeight="1" x14ac:dyDescent="0.2">
      <c r="B40" s="453" t="s">
        <v>633</v>
      </c>
      <c r="C40" s="1205">
        <v>23</v>
      </c>
      <c r="D40" s="1205">
        <v>23</v>
      </c>
      <c r="E40" s="1205">
        <v>23</v>
      </c>
      <c r="F40" s="1205">
        <v>23</v>
      </c>
      <c r="G40" s="1205">
        <v>23</v>
      </c>
      <c r="H40" s="1205">
        <v>23</v>
      </c>
      <c r="I40" s="604" t="s">
        <v>638</v>
      </c>
    </row>
    <row r="41" spans="2:9" s="364" customFormat="1" ht="23.45" customHeight="1" x14ac:dyDescent="0.2">
      <c r="B41" s="605" t="s">
        <v>1259</v>
      </c>
      <c r="C41" s="1270">
        <v>7</v>
      </c>
      <c r="D41" s="1270">
        <v>7</v>
      </c>
      <c r="E41" s="1270">
        <v>7</v>
      </c>
      <c r="F41" s="1270">
        <v>7</v>
      </c>
      <c r="G41" s="1270">
        <v>7</v>
      </c>
      <c r="H41" s="1270">
        <v>7</v>
      </c>
      <c r="I41" s="606" t="s">
        <v>277</v>
      </c>
    </row>
    <row r="42" spans="2:9" s="364" customFormat="1" ht="23.25" customHeight="1" x14ac:dyDescent="0.2">
      <c r="B42" s="605" t="s">
        <v>627</v>
      </c>
      <c r="C42" s="1270">
        <v>16</v>
      </c>
      <c r="D42" s="1270">
        <v>16</v>
      </c>
      <c r="E42" s="1270">
        <v>16</v>
      </c>
      <c r="F42" s="1270">
        <v>16</v>
      </c>
      <c r="G42" s="1270">
        <v>16</v>
      </c>
      <c r="H42" s="1270">
        <v>16</v>
      </c>
      <c r="I42" s="606" t="s">
        <v>278</v>
      </c>
    </row>
    <row r="43" spans="2:9" s="364" customFormat="1" ht="12" customHeight="1" x14ac:dyDescent="0.2">
      <c r="B43" s="454"/>
      <c r="C43" s="1268"/>
      <c r="D43" s="1268"/>
      <c r="E43" s="1268"/>
      <c r="F43" s="1268"/>
      <c r="G43" s="1268"/>
      <c r="H43" s="1268"/>
      <c r="I43" s="378"/>
    </row>
    <row r="44" spans="2:9" s="364" customFormat="1" ht="23.45" customHeight="1" x14ac:dyDescent="0.2">
      <c r="B44" s="453" t="s">
        <v>190</v>
      </c>
      <c r="C44" s="1205">
        <v>65</v>
      </c>
      <c r="D44" s="1205">
        <v>65</v>
      </c>
      <c r="E44" s="1205">
        <v>65</v>
      </c>
      <c r="F44" s="1205">
        <v>65</v>
      </c>
      <c r="G44" s="1205">
        <v>65</v>
      </c>
      <c r="H44" s="1205">
        <v>65</v>
      </c>
      <c r="I44" s="604" t="s">
        <v>639</v>
      </c>
    </row>
    <row r="45" spans="2:9" s="364" customFormat="1" ht="23.45" customHeight="1" x14ac:dyDescent="0.2">
      <c r="B45" s="605" t="s">
        <v>1259</v>
      </c>
      <c r="C45" s="1270">
        <v>18</v>
      </c>
      <c r="D45" s="1270">
        <v>18</v>
      </c>
      <c r="E45" s="1270">
        <v>18</v>
      </c>
      <c r="F45" s="1270">
        <v>18</v>
      </c>
      <c r="G45" s="1270">
        <v>18</v>
      </c>
      <c r="H45" s="1270">
        <v>18</v>
      </c>
      <c r="I45" s="606" t="s">
        <v>277</v>
      </c>
    </row>
    <row r="46" spans="2:9" s="364" customFormat="1" ht="23.45" customHeight="1" x14ac:dyDescent="0.2">
      <c r="B46" s="605" t="s">
        <v>620</v>
      </c>
      <c r="C46" s="1270">
        <v>8</v>
      </c>
      <c r="D46" s="1270">
        <v>8</v>
      </c>
      <c r="E46" s="1270">
        <v>8</v>
      </c>
      <c r="F46" s="1270">
        <v>8</v>
      </c>
      <c r="G46" s="1270">
        <v>8</v>
      </c>
      <c r="H46" s="1270">
        <v>8</v>
      </c>
      <c r="I46" s="606" t="s">
        <v>621</v>
      </c>
    </row>
    <row r="47" spans="2:9" s="364" customFormat="1" ht="23.45" customHeight="1" x14ac:dyDescent="0.2">
      <c r="B47" s="605" t="s">
        <v>352</v>
      </c>
      <c r="C47" s="1270">
        <v>4</v>
      </c>
      <c r="D47" s="1270">
        <v>4</v>
      </c>
      <c r="E47" s="1270">
        <v>4</v>
      </c>
      <c r="F47" s="1270">
        <v>4</v>
      </c>
      <c r="G47" s="1270">
        <v>4</v>
      </c>
      <c r="H47" s="1270">
        <v>4</v>
      </c>
      <c r="I47" s="606" t="s">
        <v>622</v>
      </c>
    </row>
    <row r="48" spans="2:9" s="364" customFormat="1" ht="23.45" customHeight="1" x14ac:dyDescent="0.2">
      <c r="B48" s="605" t="s">
        <v>623</v>
      </c>
      <c r="C48" s="1270">
        <v>5</v>
      </c>
      <c r="D48" s="1270">
        <v>5</v>
      </c>
      <c r="E48" s="1270">
        <v>5</v>
      </c>
      <c r="F48" s="1270">
        <v>5</v>
      </c>
      <c r="G48" s="1270">
        <v>5</v>
      </c>
      <c r="H48" s="1270">
        <v>5</v>
      </c>
      <c r="I48" s="606" t="s">
        <v>624</v>
      </c>
    </row>
    <row r="49" spans="2:9" s="364" customFormat="1" ht="23.45" customHeight="1" x14ac:dyDescent="0.2">
      <c r="B49" s="605" t="s">
        <v>625</v>
      </c>
      <c r="C49" s="1270">
        <v>5</v>
      </c>
      <c r="D49" s="1270">
        <v>5</v>
      </c>
      <c r="E49" s="1270">
        <v>5</v>
      </c>
      <c r="F49" s="1270">
        <v>5</v>
      </c>
      <c r="G49" s="1270">
        <v>5</v>
      </c>
      <c r="H49" s="1270">
        <v>5</v>
      </c>
      <c r="I49" s="606" t="s">
        <v>626</v>
      </c>
    </row>
    <row r="50" spans="2:9" s="364" customFormat="1" ht="23.45" customHeight="1" x14ac:dyDescent="0.2">
      <c r="B50" s="605" t="s">
        <v>922</v>
      </c>
      <c r="C50" s="1270">
        <v>6</v>
      </c>
      <c r="D50" s="1270">
        <v>6</v>
      </c>
      <c r="E50" s="1270">
        <v>6</v>
      </c>
      <c r="F50" s="1270">
        <v>6</v>
      </c>
      <c r="G50" s="1270">
        <v>6</v>
      </c>
      <c r="H50" s="1270">
        <v>6</v>
      </c>
      <c r="I50" s="606" t="s">
        <v>923</v>
      </c>
    </row>
    <row r="51" spans="2:9" s="364" customFormat="1" ht="23.45" customHeight="1" x14ac:dyDescent="0.2">
      <c r="B51" s="605" t="s">
        <v>617</v>
      </c>
      <c r="C51" s="1270">
        <v>5</v>
      </c>
      <c r="D51" s="1270">
        <v>5</v>
      </c>
      <c r="E51" s="1270">
        <v>5</v>
      </c>
      <c r="F51" s="1270">
        <v>5</v>
      </c>
      <c r="G51" s="1270">
        <v>5</v>
      </c>
      <c r="H51" s="1270">
        <v>5</v>
      </c>
      <c r="I51" s="606" t="s">
        <v>629</v>
      </c>
    </row>
    <row r="52" spans="2:9" s="364" customFormat="1" ht="23.25" customHeight="1" x14ac:dyDescent="0.2">
      <c r="B52" s="605" t="s">
        <v>627</v>
      </c>
      <c r="C52" s="1270">
        <v>14</v>
      </c>
      <c r="D52" s="1270">
        <v>14</v>
      </c>
      <c r="E52" s="1270">
        <v>14</v>
      </c>
      <c r="F52" s="1270">
        <v>14</v>
      </c>
      <c r="G52" s="1270">
        <v>14</v>
      </c>
      <c r="H52" s="1270">
        <v>14</v>
      </c>
      <c r="I52" s="606" t="s">
        <v>278</v>
      </c>
    </row>
    <row r="53" spans="2:9" s="364" customFormat="1" ht="12" customHeight="1" x14ac:dyDescent="0.2">
      <c r="B53" s="605"/>
      <c r="C53" s="1270"/>
      <c r="D53" s="1270"/>
      <c r="E53" s="1270"/>
      <c r="F53" s="1270"/>
      <c r="G53" s="1270"/>
      <c r="H53" s="1270"/>
      <c r="I53" s="606"/>
    </row>
    <row r="54" spans="2:9" s="364" customFormat="1" ht="23.45" customHeight="1" x14ac:dyDescent="0.2">
      <c r="B54" s="453" t="s">
        <v>1488</v>
      </c>
      <c r="C54" s="1268">
        <v>13</v>
      </c>
      <c r="D54" s="1268">
        <v>13</v>
      </c>
      <c r="E54" s="1268">
        <v>13</v>
      </c>
      <c r="F54" s="1268">
        <v>13</v>
      </c>
      <c r="G54" s="1268">
        <v>13</v>
      </c>
      <c r="H54" s="1268">
        <v>13</v>
      </c>
      <c r="I54" s="604" t="s">
        <v>1489</v>
      </c>
    </row>
    <row r="55" spans="2:9" s="364" customFormat="1" ht="12" customHeight="1" x14ac:dyDescent="0.2">
      <c r="B55" s="454"/>
      <c r="C55" s="1268"/>
      <c r="D55" s="1268"/>
      <c r="E55" s="1268"/>
      <c r="F55" s="1268"/>
      <c r="G55" s="1268"/>
      <c r="H55" s="1268"/>
      <c r="I55" s="378"/>
    </row>
    <row r="56" spans="2:9" s="364" customFormat="1" ht="23.45" customHeight="1" x14ac:dyDescent="0.2">
      <c r="B56" s="453" t="s">
        <v>988</v>
      </c>
      <c r="C56" s="1205">
        <v>203</v>
      </c>
      <c r="D56" s="1205">
        <v>202</v>
      </c>
      <c r="E56" s="1205">
        <v>198</v>
      </c>
      <c r="F56" s="1205">
        <v>200</v>
      </c>
      <c r="G56" s="1205">
        <v>202</v>
      </c>
      <c r="H56" s="1205">
        <v>205</v>
      </c>
      <c r="I56" s="604" t="s">
        <v>1436</v>
      </c>
    </row>
    <row r="57" spans="2:9" s="364" customFormat="1" ht="23.45" customHeight="1" x14ac:dyDescent="0.2">
      <c r="B57" s="605" t="s">
        <v>674</v>
      </c>
      <c r="C57" s="1270">
        <v>38</v>
      </c>
      <c r="D57" s="1270">
        <v>38</v>
      </c>
      <c r="E57" s="1270">
        <v>37</v>
      </c>
      <c r="F57" s="1270">
        <v>36</v>
      </c>
      <c r="G57" s="1270">
        <v>36</v>
      </c>
      <c r="H57" s="1270">
        <v>37</v>
      </c>
      <c r="I57" s="606" t="s">
        <v>435</v>
      </c>
    </row>
    <row r="58" spans="2:9" s="364" customFormat="1" ht="23.45" customHeight="1" x14ac:dyDescent="0.2">
      <c r="B58" s="605" t="s">
        <v>675</v>
      </c>
      <c r="C58" s="1270">
        <v>27</v>
      </c>
      <c r="D58" s="1270">
        <v>27</v>
      </c>
      <c r="E58" s="1270">
        <v>27</v>
      </c>
      <c r="F58" s="1270">
        <v>28</v>
      </c>
      <c r="G58" s="1270">
        <v>29</v>
      </c>
      <c r="H58" s="1270">
        <v>29</v>
      </c>
      <c r="I58" s="606" t="s">
        <v>124</v>
      </c>
    </row>
    <row r="59" spans="2:9" s="364" customFormat="1" ht="23.45" customHeight="1" x14ac:dyDescent="0.2">
      <c r="B59" s="605" t="s">
        <v>1260</v>
      </c>
      <c r="C59" s="1270">
        <v>30</v>
      </c>
      <c r="D59" s="1270">
        <v>30</v>
      </c>
      <c r="E59" s="1270">
        <v>30</v>
      </c>
      <c r="F59" s="1270">
        <v>31</v>
      </c>
      <c r="G59" s="1270">
        <v>31</v>
      </c>
      <c r="H59" s="1270">
        <v>31</v>
      </c>
      <c r="I59" s="606" t="s">
        <v>673</v>
      </c>
    </row>
    <row r="60" spans="2:9" s="364" customFormat="1" ht="23.45" customHeight="1" x14ac:dyDescent="0.2">
      <c r="B60" s="605" t="s">
        <v>160</v>
      </c>
      <c r="C60" s="1270">
        <v>19</v>
      </c>
      <c r="D60" s="1270">
        <v>19</v>
      </c>
      <c r="E60" s="1270">
        <v>19</v>
      </c>
      <c r="F60" s="1270">
        <v>19</v>
      </c>
      <c r="G60" s="1270">
        <v>19</v>
      </c>
      <c r="H60" s="1270">
        <v>19</v>
      </c>
      <c r="I60" s="606" t="s">
        <v>163</v>
      </c>
    </row>
    <row r="61" spans="2:9" s="364" customFormat="1" ht="23.45" customHeight="1" x14ac:dyDescent="0.2">
      <c r="B61" s="605" t="s">
        <v>161</v>
      </c>
      <c r="C61" s="1270">
        <v>23</v>
      </c>
      <c r="D61" s="1270">
        <v>22</v>
      </c>
      <c r="E61" s="1270">
        <v>19</v>
      </c>
      <c r="F61" s="1270">
        <v>19</v>
      </c>
      <c r="G61" s="1270">
        <v>19</v>
      </c>
      <c r="H61" s="1270">
        <v>19</v>
      </c>
      <c r="I61" s="606" t="s">
        <v>164</v>
      </c>
    </row>
    <row r="62" spans="2:9" s="364" customFormat="1" ht="23.25" customHeight="1" x14ac:dyDescent="0.2">
      <c r="B62" s="605" t="s">
        <v>162</v>
      </c>
      <c r="C62" s="1270">
        <v>11</v>
      </c>
      <c r="D62" s="1270">
        <v>11</v>
      </c>
      <c r="E62" s="1270">
        <v>11</v>
      </c>
      <c r="F62" s="1270">
        <v>11</v>
      </c>
      <c r="G62" s="1270">
        <v>11</v>
      </c>
      <c r="H62" s="1270">
        <v>11</v>
      </c>
      <c r="I62" s="606" t="s">
        <v>165</v>
      </c>
    </row>
    <row r="63" spans="2:9" s="364" customFormat="1" ht="23.45" customHeight="1" x14ac:dyDescent="0.2">
      <c r="B63" s="605" t="s">
        <v>90</v>
      </c>
      <c r="C63" s="1270">
        <v>12</v>
      </c>
      <c r="D63" s="1270">
        <v>12</v>
      </c>
      <c r="E63" s="1270">
        <v>12</v>
      </c>
      <c r="F63" s="1270">
        <v>12</v>
      </c>
      <c r="G63" s="1270">
        <v>12</v>
      </c>
      <c r="H63" s="1270">
        <v>12</v>
      </c>
      <c r="I63" s="606" t="s">
        <v>91</v>
      </c>
    </row>
    <row r="64" spans="2:9" s="364" customFormat="1" ht="23.45" customHeight="1" x14ac:dyDescent="0.2">
      <c r="B64" s="605" t="s">
        <v>1153</v>
      </c>
      <c r="C64" s="1270">
        <v>13</v>
      </c>
      <c r="D64" s="1270">
        <v>13</v>
      </c>
      <c r="E64" s="1270">
        <v>13</v>
      </c>
      <c r="F64" s="1270">
        <v>14</v>
      </c>
      <c r="G64" s="1270">
        <v>14</v>
      </c>
      <c r="H64" s="1270">
        <v>14</v>
      </c>
      <c r="I64" s="606" t="s">
        <v>1154</v>
      </c>
    </row>
    <row r="65" spans="2:9" s="364" customFormat="1" ht="23.45" customHeight="1" x14ac:dyDescent="0.2">
      <c r="B65" s="605" t="s">
        <v>1152</v>
      </c>
      <c r="C65" s="1270">
        <v>9</v>
      </c>
      <c r="D65" s="1270">
        <v>9</v>
      </c>
      <c r="E65" s="1270">
        <v>9</v>
      </c>
      <c r="F65" s="1270">
        <v>9</v>
      </c>
      <c r="G65" s="1270">
        <v>9</v>
      </c>
      <c r="H65" s="1270">
        <v>10</v>
      </c>
      <c r="I65" s="606" t="s">
        <v>1155</v>
      </c>
    </row>
    <row r="66" spans="2:9" s="364" customFormat="1" ht="23.25" customHeight="1" x14ac:dyDescent="0.2">
      <c r="B66" s="605" t="s">
        <v>1173</v>
      </c>
      <c r="C66" s="1270">
        <v>6</v>
      </c>
      <c r="D66" s="1270">
        <v>6</v>
      </c>
      <c r="E66" s="1270">
        <v>6</v>
      </c>
      <c r="F66" s="1270">
        <v>6</v>
      </c>
      <c r="G66" s="1270">
        <v>7</v>
      </c>
      <c r="H66" s="1270">
        <v>8</v>
      </c>
      <c r="I66" s="606" t="s">
        <v>1356</v>
      </c>
    </row>
    <row r="67" spans="2:9" s="364" customFormat="1" ht="23.25" customHeight="1" x14ac:dyDescent="0.2">
      <c r="B67" s="605" t="s">
        <v>1184</v>
      </c>
      <c r="C67" s="1270">
        <v>15</v>
      </c>
      <c r="D67" s="1270">
        <v>15</v>
      </c>
      <c r="E67" s="1270">
        <v>15</v>
      </c>
      <c r="F67" s="1270">
        <v>15</v>
      </c>
      <c r="G67" s="1270">
        <v>15</v>
      </c>
      <c r="H67" s="1270">
        <v>15</v>
      </c>
      <c r="I67" s="606" t="s">
        <v>1185</v>
      </c>
    </row>
    <row r="68" spans="2:9" s="364" customFormat="1" ht="12" customHeight="1" x14ac:dyDescent="0.2">
      <c r="B68" s="454"/>
      <c r="C68" s="1268"/>
      <c r="D68" s="1268"/>
      <c r="E68" s="1268"/>
      <c r="F68" s="1268"/>
      <c r="G68" s="1268"/>
      <c r="H68" s="1268"/>
      <c r="I68" s="378"/>
    </row>
    <row r="69" spans="2:9" s="364" customFormat="1" ht="24" customHeight="1" x14ac:dyDescent="0.2">
      <c r="B69" s="453" t="s">
        <v>1245</v>
      </c>
      <c r="C69" s="1268">
        <v>40</v>
      </c>
      <c r="D69" s="1268">
        <v>42</v>
      </c>
      <c r="E69" s="1268">
        <v>44</v>
      </c>
      <c r="F69" s="1268">
        <v>45</v>
      </c>
      <c r="G69" s="1268">
        <v>45</v>
      </c>
      <c r="H69" s="1268">
        <v>47</v>
      </c>
      <c r="I69" s="604" t="s">
        <v>1437</v>
      </c>
    </row>
    <row r="70" spans="2:9" s="364" customFormat="1" ht="24" customHeight="1" x14ac:dyDescent="0.2">
      <c r="B70" s="605" t="s">
        <v>95</v>
      </c>
      <c r="C70" s="1270">
        <v>8</v>
      </c>
      <c r="D70" s="1270">
        <v>9</v>
      </c>
      <c r="E70" s="1270">
        <v>10</v>
      </c>
      <c r="F70" s="1270">
        <v>11</v>
      </c>
      <c r="G70" s="1270">
        <v>11</v>
      </c>
      <c r="H70" s="1270">
        <v>12</v>
      </c>
      <c r="I70" s="606" t="s">
        <v>93</v>
      </c>
    </row>
    <row r="71" spans="2:9" s="364" customFormat="1" ht="24" customHeight="1" x14ac:dyDescent="0.2">
      <c r="B71" s="605" t="s">
        <v>92</v>
      </c>
      <c r="C71" s="1270">
        <v>23</v>
      </c>
      <c r="D71" s="1270">
        <v>23</v>
      </c>
      <c r="E71" s="1270">
        <v>23</v>
      </c>
      <c r="F71" s="1270">
        <v>23</v>
      </c>
      <c r="G71" s="1270">
        <v>23</v>
      </c>
      <c r="H71" s="1270">
        <v>24</v>
      </c>
      <c r="I71" s="606" t="s">
        <v>94</v>
      </c>
    </row>
    <row r="72" spans="2:9" s="364" customFormat="1" ht="24" customHeight="1" x14ac:dyDescent="0.2">
      <c r="B72" s="605" t="s">
        <v>1361</v>
      </c>
      <c r="C72" s="1270">
        <v>9</v>
      </c>
      <c r="D72" s="1270">
        <v>10</v>
      </c>
      <c r="E72" s="1270">
        <v>11</v>
      </c>
      <c r="F72" s="1270">
        <v>11</v>
      </c>
      <c r="G72" s="1270">
        <v>11</v>
      </c>
      <c r="H72" s="1270">
        <v>11</v>
      </c>
      <c r="I72" s="606" t="s">
        <v>1362</v>
      </c>
    </row>
    <row r="73" spans="2:9" s="364" customFormat="1" ht="12" customHeight="1" x14ac:dyDescent="0.2">
      <c r="B73" s="605"/>
      <c r="C73" s="1270"/>
      <c r="D73" s="1270"/>
      <c r="E73" s="1270"/>
      <c r="F73" s="1270"/>
      <c r="G73" s="1270"/>
      <c r="H73" s="1270"/>
      <c r="I73" s="606"/>
    </row>
    <row r="74" spans="2:9" s="364" customFormat="1" ht="23.45" customHeight="1" x14ac:dyDescent="0.2">
      <c r="B74" s="453" t="s">
        <v>1487</v>
      </c>
      <c r="C74" s="1268">
        <v>544</v>
      </c>
      <c r="D74" s="1268">
        <v>546</v>
      </c>
      <c r="E74" s="1268">
        <v>544</v>
      </c>
      <c r="F74" s="1268">
        <v>547</v>
      </c>
      <c r="G74" s="1268">
        <v>549</v>
      </c>
      <c r="H74" s="1268">
        <v>554</v>
      </c>
      <c r="I74" s="604" t="s">
        <v>1486</v>
      </c>
    </row>
    <row r="75" spans="2:9" s="42" customFormat="1" ht="14.25" customHeight="1" thickBot="1" x14ac:dyDescent="0.7">
      <c r="B75" s="163"/>
      <c r="C75" s="105"/>
      <c r="D75" s="105"/>
      <c r="E75" s="105"/>
      <c r="F75" s="105"/>
      <c r="G75" s="105"/>
      <c r="H75" s="105"/>
      <c r="I75" s="148"/>
    </row>
    <row r="76" spans="2:9" ht="9" customHeight="1" thickTop="1" x14ac:dyDescent="0.35"/>
    <row r="77" spans="2:9" s="333" customFormat="1" ht="18.75" customHeight="1" x14ac:dyDescent="0.5">
      <c r="B77" s="333" t="s">
        <v>1726</v>
      </c>
      <c r="I77" s="333" t="s">
        <v>1728</v>
      </c>
    </row>
    <row r="78" spans="2:9" s="333" customFormat="1" ht="18.75" customHeight="1" x14ac:dyDescent="0.5">
      <c r="B78" s="561" t="s">
        <v>1745</v>
      </c>
      <c r="I78" s="333" t="s">
        <v>1556</v>
      </c>
    </row>
    <row r="79" spans="2:9" s="416" customFormat="1" ht="46.5" customHeight="1" x14ac:dyDescent="0.5">
      <c r="B79" s="1898" t="s">
        <v>1546</v>
      </c>
      <c r="C79" s="1898"/>
      <c r="D79" s="1898"/>
      <c r="E79" s="1766" t="s">
        <v>1746</v>
      </c>
      <c r="F79" s="1766"/>
      <c r="G79" s="1766"/>
      <c r="H79" s="1766"/>
      <c r="I79" s="1766"/>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E79:I79"/>
    <mergeCell ref="B79:D79"/>
    <mergeCell ref="E9:E11"/>
    <mergeCell ref="D9:D11"/>
    <mergeCell ref="C9:C11"/>
    <mergeCell ref="B3:I3"/>
    <mergeCell ref="B5:I5"/>
    <mergeCell ref="B9:B11"/>
    <mergeCell ref="I9:I11"/>
    <mergeCell ref="G9:G11"/>
    <mergeCell ref="F9:F11"/>
    <mergeCell ref="H9:H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customWidth="1"/>
    <col min="2" max="16384" width="9.140625" style="47"/>
  </cols>
  <sheetData>
    <row r="6" spans="1:1" ht="19.5" customHeight="1" x14ac:dyDescent="0.85"/>
    <row r="8" spans="1:1" ht="36.75" x14ac:dyDescent="0.85">
      <c r="A8" s="289" t="s">
        <v>651</v>
      </c>
    </row>
    <row r="9" spans="1:1" ht="18.75" customHeight="1" x14ac:dyDescent="0.85"/>
    <row r="10" spans="1:1" ht="53.25" x14ac:dyDescent="1.1499999999999999">
      <c r="A10" s="290" t="s">
        <v>1367</v>
      </c>
    </row>
    <row r="11" spans="1:1" ht="36.75" x14ac:dyDescent="0.85"/>
    <row r="12" spans="1:1" ht="36.75" x14ac:dyDescent="0.85"/>
    <row r="13" spans="1:1" ht="36.75" x14ac:dyDescent="0.85">
      <c r="A13" s="289" t="s">
        <v>652</v>
      </c>
    </row>
    <row r="14" spans="1:1" ht="18.75" customHeight="1" x14ac:dyDescent="0.85"/>
    <row r="15" spans="1:1" ht="48" x14ac:dyDescent="1.05">
      <c r="A15" s="292" t="s">
        <v>1368</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73" t="s">
        <v>1838</v>
      </c>
      <c r="C3" s="1773"/>
      <c r="D3" s="1773"/>
      <c r="E3" s="1773"/>
      <c r="F3" s="1773"/>
      <c r="G3" s="1773"/>
      <c r="H3" s="1773"/>
      <c r="I3" s="1773"/>
    </row>
    <row r="4" spans="2:9" s="5" customFormat="1" ht="12.75" customHeight="1" x14ac:dyDescent="0.85">
      <c r="B4" s="1553"/>
      <c r="C4" s="1553"/>
      <c r="D4" s="1553"/>
      <c r="E4" s="1553"/>
      <c r="F4" s="1553"/>
      <c r="G4" s="1553"/>
      <c r="H4" s="1553"/>
      <c r="I4" s="1553"/>
    </row>
    <row r="5" spans="2:9" ht="36.75" x14ac:dyDescent="0.85">
      <c r="B5" s="1773" t="s">
        <v>1839</v>
      </c>
      <c r="C5" s="1773"/>
      <c r="D5" s="1773"/>
      <c r="E5" s="1773"/>
      <c r="F5" s="1773"/>
      <c r="G5" s="1773"/>
      <c r="H5" s="1773"/>
      <c r="I5" s="1773"/>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7" customFormat="1" ht="48.75" customHeight="1" thickTop="1" x14ac:dyDescent="0.7">
      <c r="B9" s="1793" t="s">
        <v>1399</v>
      </c>
      <c r="C9" s="1905" t="s">
        <v>1400</v>
      </c>
      <c r="D9" s="564" t="s">
        <v>1552</v>
      </c>
      <c r="E9" s="564" t="s">
        <v>1572</v>
      </c>
      <c r="F9" s="564" t="s">
        <v>1553</v>
      </c>
      <c r="G9" s="565" t="s">
        <v>1386</v>
      </c>
      <c r="H9" s="1910" t="s">
        <v>1405</v>
      </c>
      <c r="I9" s="1754" t="s">
        <v>1404</v>
      </c>
    </row>
    <row r="10" spans="2:9" s="364" customFormat="1" ht="27" customHeight="1" x14ac:dyDescent="0.2">
      <c r="B10" s="1794"/>
      <c r="C10" s="1906"/>
      <c r="D10" s="1903" t="s">
        <v>1561</v>
      </c>
      <c r="E10" s="1560" t="s">
        <v>1403</v>
      </c>
      <c r="F10" s="1560" t="s">
        <v>1402</v>
      </c>
      <c r="G10" s="1908" t="s">
        <v>1401</v>
      </c>
      <c r="H10" s="1911"/>
      <c r="I10" s="1755"/>
    </row>
    <row r="11" spans="2:9" s="364" customFormat="1" ht="40.5" customHeight="1" x14ac:dyDescent="0.2">
      <c r="B11" s="1795"/>
      <c r="C11" s="1907"/>
      <c r="D11" s="1904"/>
      <c r="E11" s="1561" t="s">
        <v>1575</v>
      </c>
      <c r="F11" s="1561" t="s">
        <v>1562</v>
      </c>
      <c r="G11" s="1909"/>
      <c r="H11" s="1912"/>
      <c r="I11" s="1756"/>
    </row>
    <row r="12" spans="2:9" s="257" customFormat="1" ht="12.75" customHeight="1" x14ac:dyDescent="0.7">
      <c r="B12" s="340"/>
      <c r="C12" s="559"/>
      <c r="D12" s="559"/>
      <c r="E12" s="559"/>
      <c r="F12" s="559"/>
      <c r="G12" s="559"/>
      <c r="H12" s="559"/>
      <c r="I12" s="341"/>
    </row>
    <row r="13" spans="2:9" s="364" customFormat="1" ht="34.5" customHeight="1" x14ac:dyDescent="0.2">
      <c r="B13" s="1689" t="s">
        <v>1372</v>
      </c>
      <c r="C13" s="1269" t="s">
        <v>1373</v>
      </c>
      <c r="D13" s="1269">
        <v>250</v>
      </c>
      <c r="E13" s="1269">
        <v>560</v>
      </c>
      <c r="F13" s="330">
        <v>140</v>
      </c>
      <c r="G13" s="1269">
        <v>2009</v>
      </c>
      <c r="H13" s="1271" t="s">
        <v>1387</v>
      </c>
      <c r="I13" s="1691" t="s">
        <v>854</v>
      </c>
    </row>
    <row r="14" spans="2:9" s="364" customFormat="1" ht="9.75" customHeight="1" x14ac:dyDescent="0.2">
      <c r="B14" s="1073"/>
      <c r="C14" s="1269"/>
      <c r="D14" s="1269"/>
      <c r="E14" s="1269"/>
      <c r="F14" s="1269"/>
      <c r="G14" s="1269"/>
      <c r="H14" s="1271"/>
      <c r="I14" s="866"/>
    </row>
    <row r="15" spans="2:9" s="364" customFormat="1" ht="34.5" customHeight="1" x14ac:dyDescent="0.2">
      <c r="B15" s="1900" t="s">
        <v>1374</v>
      </c>
      <c r="C15" s="1635" t="s">
        <v>1430</v>
      </c>
      <c r="D15" s="1635">
        <v>100</v>
      </c>
      <c r="E15" s="1636">
        <v>11000</v>
      </c>
      <c r="F15" s="1636">
        <v>1100</v>
      </c>
      <c r="G15" s="1635">
        <v>2009</v>
      </c>
      <c r="H15" s="1637" t="s">
        <v>1388</v>
      </c>
      <c r="I15" s="1901" t="s">
        <v>1389</v>
      </c>
    </row>
    <row r="16" spans="2:9" s="364" customFormat="1" ht="34.5" customHeight="1" x14ac:dyDescent="0.2">
      <c r="B16" s="1900"/>
      <c r="C16" s="1269" t="s">
        <v>1375</v>
      </c>
      <c r="D16" s="1269">
        <v>100</v>
      </c>
      <c r="E16" s="330">
        <v>10625</v>
      </c>
      <c r="F16" s="330">
        <v>1062.5</v>
      </c>
      <c r="G16" s="1269">
        <v>2009</v>
      </c>
      <c r="H16" s="1271" t="s">
        <v>1390</v>
      </c>
      <c r="I16" s="1902"/>
    </row>
    <row r="17" spans="2:9" s="364" customFormat="1" ht="34.5" customHeight="1" x14ac:dyDescent="0.2">
      <c r="B17" s="1900"/>
      <c r="C17" s="1269" t="s">
        <v>1426</v>
      </c>
      <c r="D17" s="1269">
        <v>100</v>
      </c>
      <c r="E17" s="330">
        <v>13600</v>
      </c>
      <c r="F17" s="330">
        <v>1360</v>
      </c>
      <c r="G17" s="1269">
        <v>2010</v>
      </c>
      <c r="H17" s="1271" t="s">
        <v>1429</v>
      </c>
      <c r="I17" s="1902"/>
    </row>
    <row r="18" spans="2:9" s="364" customFormat="1" ht="34.5" customHeight="1" x14ac:dyDescent="0.2">
      <c r="B18" s="1900"/>
      <c r="C18" s="1269" t="s">
        <v>1427</v>
      </c>
      <c r="D18" s="1269">
        <v>100</v>
      </c>
      <c r="E18" s="330">
        <v>23500</v>
      </c>
      <c r="F18" s="330">
        <v>2350</v>
      </c>
      <c r="G18" s="1269">
        <v>2010</v>
      </c>
      <c r="H18" s="1271" t="s">
        <v>1431</v>
      </c>
      <c r="I18" s="1902"/>
    </row>
    <row r="19" spans="2:9" s="364" customFormat="1" ht="34.5" customHeight="1" x14ac:dyDescent="0.2">
      <c r="B19" s="1900"/>
      <c r="C19" s="1269" t="s">
        <v>1492</v>
      </c>
      <c r="D19" s="1269">
        <v>100</v>
      </c>
      <c r="E19" s="330">
        <v>10000</v>
      </c>
      <c r="F19" s="330">
        <v>1000</v>
      </c>
      <c r="G19" s="1269">
        <v>2011</v>
      </c>
      <c r="H19" s="1271" t="s">
        <v>1490</v>
      </c>
      <c r="I19" s="1902"/>
    </row>
    <row r="20" spans="2:9" s="364" customFormat="1" ht="34.5" customHeight="1" x14ac:dyDescent="0.2">
      <c r="B20" s="1900"/>
      <c r="C20" s="1269" t="s">
        <v>1506</v>
      </c>
      <c r="D20" s="1269">
        <v>100</v>
      </c>
      <c r="E20" s="330">
        <v>10625</v>
      </c>
      <c r="F20" s="330">
        <v>1062</v>
      </c>
      <c r="G20" s="1269">
        <v>2012</v>
      </c>
      <c r="H20" s="1271" t="s">
        <v>1507</v>
      </c>
      <c r="I20" s="1902"/>
    </row>
    <row r="21" spans="2:9" s="364" customFormat="1" ht="9.75" customHeight="1" x14ac:dyDescent="0.2">
      <c r="B21" s="563"/>
      <c r="C21" s="1638"/>
      <c r="D21" s="1638"/>
      <c r="E21" s="1639"/>
      <c r="F21" s="1639"/>
      <c r="G21" s="1638"/>
      <c r="H21" s="1640"/>
      <c r="I21" s="1272"/>
    </row>
    <row r="22" spans="2:9" s="364" customFormat="1" ht="34.5" customHeight="1" x14ac:dyDescent="0.2">
      <c r="B22" s="1899" t="s">
        <v>1376</v>
      </c>
      <c r="C22" s="1269" t="s">
        <v>1377</v>
      </c>
      <c r="D22" s="839">
        <v>100</v>
      </c>
      <c r="E22" s="330">
        <v>50500</v>
      </c>
      <c r="F22" s="330">
        <v>5050</v>
      </c>
      <c r="G22" s="839">
        <v>2009</v>
      </c>
      <c r="H22" s="1271" t="s">
        <v>1391</v>
      </c>
      <c r="I22" s="1901" t="s">
        <v>1010</v>
      </c>
    </row>
    <row r="23" spans="2:9" s="364" customFormat="1" ht="34.5" customHeight="1" x14ac:dyDescent="0.2">
      <c r="B23" s="1900"/>
      <c r="C23" s="1269" t="s">
        <v>1378</v>
      </c>
      <c r="D23" s="839">
        <v>100</v>
      </c>
      <c r="E23" s="330">
        <v>52500</v>
      </c>
      <c r="F23" s="330">
        <v>5250</v>
      </c>
      <c r="G23" s="839">
        <v>2009</v>
      </c>
      <c r="H23" s="1271" t="s">
        <v>1392</v>
      </c>
      <c r="I23" s="1902"/>
    </row>
    <row r="24" spans="2:9" s="364" customFormat="1" ht="34.5" customHeight="1" x14ac:dyDescent="0.2">
      <c r="B24" s="1900"/>
      <c r="C24" s="1269" t="s">
        <v>1472</v>
      </c>
      <c r="D24" s="839">
        <v>100</v>
      </c>
      <c r="E24" s="330">
        <v>61200</v>
      </c>
      <c r="F24" s="330">
        <v>6120</v>
      </c>
      <c r="G24" s="839">
        <v>2009</v>
      </c>
      <c r="H24" s="1271" t="s">
        <v>1393</v>
      </c>
      <c r="I24" s="1902"/>
    </row>
    <row r="25" spans="2:9" s="364" customFormat="1" ht="34.5" customHeight="1" x14ac:dyDescent="0.2">
      <c r="B25" s="1900"/>
      <c r="C25" s="1269" t="s">
        <v>1379</v>
      </c>
      <c r="D25" s="839">
        <v>100</v>
      </c>
      <c r="E25" s="330">
        <v>65000</v>
      </c>
      <c r="F25" s="330">
        <v>6500</v>
      </c>
      <c r="G25" s="839">
        <v>2009</v>
      </c>
      <c r="H25" s="1271" t="s">
        <v>1394</v>
      </c>
      <c r="I25" s="1902"/>
    </row>
    <row r="26" spans="2:9" s="364" customFormat="1" ht="34.5" customHeight="1" x14ac:dyDescent="0.2">
      <c r="B26" s="1900"/>
      <c r="C26" s="1269" t="s">
        <v>1369</v>
      </c>
      <c r="D26" s="839">
        <v>100</v>
      </c>
      <c r="E26" s="330">
        <v>137011.59803000002</v>
      </c>
      <c r="F26" s="330">
        <v>13701.159803</v>
      </c>
      <c r="G26" s="839">
        <v>2009</v>
      </c>
      <c r="H26" s="1271" t="s">
        <v>94</v>
      </c>
      <c r="I26" s="1902"/>
    </row>
    <row r="27" spans="2:9" s="364" customFormat="1" ht="34.5" customHeight="1" x14ac:dyDescent="0.2">
      <c r="B27" s="1900"/>
      <c r="C27" s="1269" t="s">
        <v>1473</v>
      </c>
      <c r="D27" s="839">
        <v>100</v>
      </c>
      <c r="E27" s="330">
        <v>60000</v>
      </c>
      <c r="F27" s="330">
        <v>6000</v>
      </c>
      <c r="G27" s="839">
        <v>2009</v>
      </c>
      <c r="H27" s="1271" t="s">
        <v>124</v>
      </c>
      <c r="I27" s="1902"/>
    </row>
    <row r="28" spans="2:9" s="364" customFormat="1" ht="34.5" customHeight="1" x14ac:dyDescent="0.2">
      <c r="B28" s="1900"/>
      <c r="C28" s="1269" t="s">
        <v>1380</v>
      </c>
      <c r="D28" s="839">
        <v>100</v>
      </c>
      <c r="E28" s="330">
        <v>57245</v>
      </c>
      <c r="F28" s="330">
        <v>5724.5</v>
      </c>
      <c r="G28" s="839">
        <v>2009</v>
      </c>
      <c r="H28" s="1271" t="s">
        <v>1395</v>
      </c>
      <c r="I28" s="1902"/>
    </row>
    <row r="29" spans="2:9" s="364" customFormat="1" ht="34.5" customHeight="1" x14ac:dyDescent="0.2">
      <c r="B29" s="1900"/>
      <c r="C29" s="1269" t="s">
        <v>1153</v>
      </c>
      <c r="D29" s="839">
        <v>100</v>
      </c>
      <c r="E29" s="330">
        <v>30000</v>
      </c>
      <c r="F29" s="330">
        <v>3000</v>
      </c>
      <c r="G29" s="839">
        <v>2010</v>
      </c>
      <c r="H29" s="1271" t="s">
        <v>1154</v>
      </c>
      <c r="I29" s="1902"/>
    </row>
    <row r="30" spans="2:9" s="364" customFormat="1" ht="34.5" customHeight="1" x14ac:dyDescent="0.2">
      <c r="B30" s="1900"/>
      <c r="C30" s="1269" t="s">
        <v>1184</v>
      </c>
      <c r="D30" s="839">
        <v>100</v>
      </c>
      <c r="E30" s="330">
        <v>150000</v>
      </c>
      <c r="F30" s="330">
        <v>15000</v>
      </c>
      <c r="G30" s="839">
        <v>2010</v>
      </c>
      <c r="H30" s="1271" t="s">
        <v>1508</v>
      </c>
      <c r="I30" s="1902"/>
    </row>
    <row r="31" spans="2:9" s="364" customFormat="1" ht="34.5" customHeight="1" x14ac:dyDescent="0.2">
      <c r="B31" s="1900"/>
      <c r="C31" s="1269" t="s">
        <v>90</v>
      </c>
      <c r="D31" s="839">
        <v>100</v>
      </c>
      <c r="E31" s="330">
        <v>100000</v>
      </c>
      <c r="F31" s="330">
        <v>10000</v>
      </c>
      <c r="G31" s="839">
        <v>2010</v>
      </c>
      <c r="H31" s="1271" t="s">
        <v>91</v>
      </c>
      <c r="I31" s="1902"/>
    </row>
    <row r="32" spans="2:9" s="364" customFormat="1" ht="34.5" customHeight="1" x14ac:dyDescent="0.2">
      <c r="B32" s="1900"/>
      <c r="C32" s="1269" t="s">
        <v>1491</v>
      </c>
      <c r="D32" s="839">
        <v>100</v>
      </c>
      <c r="E32" s="330">
        <v>52500</v>
      </c>
      <c r="F32" s="330">
        <v>5250</v>
      </c>
      <c r="G32" s="839">
        <v>2010</v>
      </c>
      <c r="H32" s="1271" t="s">
        <v>1155</v>
      </c>
      <c r="I32" s="1902"/>
    </row>
    <row r="33" spans="2:9" s="364" customFormat="1" ht="34.5" customHeight="1" x14ac:dyDescent="0.2">
      <c r="B33" s="1900"/>
      <c r="C33" s="1269" t="s">
        <v>1428</v>
      </c>
      <c r="D33" s="839">
        <v>100</v>
      </c>
      <c r="E33" s="330">
        <v>27500</v>
      </c>
      <c r="F33" s="330">
        <v>2750</v>
      </c>
      <c r="G33" s="839">
        <v>2010</v>
      </c>
      <c r="H33" s="1271" t="s">
        <v>1356</v>
      </c>
      <c r="I33" s="1902"/>
    </row>
    <row r="34" spans="2:9" s="364" customFormat="1" ht="32.25" customHeight="1" x14ac:dyDescent="0.2">
      <c r="B34" s="1900"/>
      <c r="C34" s="1269" t="s">
        <v>1890</v>
      </c>
      <c r="D34" s="839">
        <v>100</v>
      </c>
      <c r="E34" s="330">
        <v>52500</v>
      </c>
      <c r="F34" s="330">
        <v>5250</v>
      </c>
      <c r="G34" s="839">
        <v>2014</v>
      </c>
      <c r="H34" s="1271" t="s">
        <v>93</v>
      </c>
      <c r="I34" s="1902"/>
    </row>
    <row r="35" spans="2:9" s="364" customFormat="1" ht="32.25" customHeight="1" x14ac:dyDescent="0.2">
      <c r="B35" s="1900"/>
      <c r="C35" s="1269" t="s">
        <v>1891</v>
      </c>
      <c r="D35" s="839">
        <v>100</v>
      </c>
      <c r="E35" s="330">
        <v>50000</v>
      </c>
      <c r="F35" s="330">
        <v>5000</v>
      </c>
      <c r="G35" s="839">
        <v>2014</v>
      </c>
      <c r="H35" s="1271" t="s">
        <v>1362</v>
      </c>
      <c r="I35" s="1902"/>
    </row>
    <row r="36" spans="2:9" s="364" customFormat="1" ht="9.75" customHeight="1" x14ac:dyDescent="0.2">
      <c r="B36" s="1689"/>
      <c r="C36" s="1269"/>
      <c r="D36" s="1269"/>
      <c r="E36" s="330"/>
      <c r="F36" s="330"/>
      <c r="G36" s="1269"/>
      <c r="H36" s="1271"/>
      <c r="I36" s="866"/>
    </row>
    <row r="37" spans="2:9" s="364" customFormat="1" ht="33" customHeight="1" x14ac:dyDescent="0.2">
      <c r="B37" s="1688" t="s">
        <v>1381</v>
      </c>
      <c r="C37" s="1635" t="s">
        <v>1382</v>
      </c>
      <c r="D37" s="1635">
        <v>100</v>
      </c>
      <c r="E37" s="1636">
        <v>15000</v>
      </c>
      <c r="F37" s="1636">
        <v>1500</v>
      </c>
      <c r="G37" s="1635">
        <v>2009</v>
      </c>
      <c r="H37" s="1637" t="s">
        <v>1396</v>
      </c>
      <c r="I37" s="1690" t="s">
        <v>838</v>
      </c>
    </row>
    <row r="38" spans="2:9" s="364" customFormat="1" ht="10.5" customHeight="1" x14ac:dyDescent="0.2">
      <c r="B38" s="1073"/>
      <c r="C38" s="1638"/>
      <c r="D38" s="1638"/>
      <c r="E38" s="1639"/>
      <c r="F38" s="1639"/>
      <c r="G38" s="1638"/>
      <c r="H38" s="1640"/>
      <c r="I38" s="1272"/>
    </row>
    <row r="39" spans="2:9" s="364" customFormat="1" ht="33" customHeight="1" x14ac:dyDescent="0.2">
      <c r="B39" s="1899" t="s">
        <v>1383</v>
      </c>
      <c r="C39" s="1635" t="s">
        <v>1384</v>
      </c>
      <c r="D39" s="1635">
        <v>100</v>
      </c>
      <c r="E39" s="1636">
        <v>2000</v>
      </c>
      <c r="F39" s="1636">
        <v>200</v>
      </c>
      <c r="G39" s="1635">
        <v>2009</v>
      </c>
      <c r="H39" s="1637" t="s">
        <v>1397</v>
      </c>
      <c r="I39" s="1901" t="s">
        <v>1061</v>
      </c>
    </row>
    <row r="40" spans="2:9" s="364" customFormat="1" ht="33" customHeight="1" x14ac:dyDescent="0.2">
      <c r="B40" s="1900"/>
      <c r="C40" s="1269" t="s">
        <v>1385</v>
      </c>
      <c r="D40" s="1269">
        <v>100</v>
      </c>
      <c r="E40" s="330">
        <v>4500</v>
      </c>
      <c r="F40" s="330">
        <v>450</v>
      </c>
      <c r="G40" s="1269">
        <v>2009</v>
      </c>
      <c r="H40" s="1271" t="s">
        <v>1398</v>
      </c>
      <c r="I40" s="1902"/>
    </row>
    <row r="41" spans="2:9" s="1274" customFormat="1" ht="18.75" customHeight="1" x14ac:dyDescent="0.2">
      <c r="B41" s="563"/>
      <c r="C41" s="1638"/>
      <c r="D41" s="1638"/>
      <c r="E41" s="1639"/>
      <c r="F41" s="1639"/>
      <c r="G41" s="1638"/>
      <c r="H41" s="1640"/>
      <c r="I41" s="1704"/>
    </row>
    <row r="42" spans="2:9" s="1274" customFormat="1" ht="30.75" x14ac:dyDescent="0.2">
      <c r="B42" s="1689" t="s">
        <v>430</v>
      </c>
      <c r="C42" s="1269" t="s">
        <v>1921</v>
      </c>
      <c r="D42" s="1269">
        <v>100</v>
      </c>
      <c r="E42" s="330">
        <v>33500</v>
      </c>
      <c r="F42" s="330">
        <v>3350</v>
      </c>
      <c r="G42" s="1269">
        <v>2018</v>
      </c>
      <c r="H42" s="1271" t="s">
        <v>1922</v>
      </c>
      <c r="I42" s="1691" t="s">
        <v>557</v>
      </c>
    </row>
    <row r="43" spans="2:9" ht="12" customHeight="1" thickBot="1" x14ac:dyDescent="0.4">
      <c r="B43" s="1273"/>
      <c r="C43" s="1641"/>
      <c r="D43" s="1641"/>
      <c r="E43" s="1642"/>
      <c r="F43" s="1642"/>
      <c r="G43" s="1641"/>
      <c r="H43" s="1641"/>
      <c r="I43" s="1643"/>
    </row>
    <row r="44" spans="2:9" ht="13.5" customHeight="1" thickTop="1" x14ac:dyDescent="0.35">
      <c r="B44" s="364"/>
      <c r="C44" s="364"/>
      <c r="D44" s="364"/>
      <c r="E44" s="364"/>
      <c r="F44" s="364"/>
      <c r="G44" s="364"/>
      <c r="H44" s="364"/>
      <c r="I44" s="364"/>
    </row>
    <row r="45" spans="2:9" ht="22.5" x14ac:dyDescent="0.35">
      <c r="B45" s="1274" t="s">
        <v>1923</v>
      </c>
      <c r="C45" s="1274"/>
      <c r="D45" s="1274"/>
      <c r="E45" s="1274"/>
      <c r="F45" s="1274"/>
      <c r="G45" s="1274"/>
      <c r="H45" s="1274"/>
      <c r="I45" s="1274" t="s">
        <v>1547</v>
      </c>
    </row>
    <row r="46" spans="2:9" ht="22.5" x14ac:dyDescent="0.35">
      <c r="B46" s="1275" t="s">
        <v>1924</v>
      </c>
      <c r="C46" s="1274"/>
      <c r="D46" s="1274"/>
      <c r="E46" s="1274"/>
      <c r="F46" s="1274"/>
      <c r="G46" s="1274"/>
      <c r="H46" s="1274"/>
      <c r="I46" s="1274" t="s">
        <v>1925</v>
      </c>
    </row>
  </sheetData>
  <mergeCells count="14">
    <mergeCell ref="B39:B40"/>
    <mergeCell ref="I39:I40"/>
    <mergeCell ref="D10:D11"/>
    <mergeCell ref="B3:I3"/>
    <mergeCell ref="B5:I5"/>
    <mergeCell ref="B9:B11"/>
    <mergeCell ref="C9:C11"/>
    <mergeCell ref="G10:G11"/>
    <mergeCell ref="H9:H11"/>
    <mergeCell ref="I9:I11"/>
    <mergeCell ref="I15:I20"/>
    <mergeCell ref="B15:B20"/>
    <mergeCell ref="B22:B35"/>
    <mergeCell ref="I22:I35"/>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1" width="17.5703125" style="48" customWidth="1"/>
    <col min="12" max="20" width="18.140625" style="48" customWidth="1"/>
    <col min="21" max="21" width="58.85546875" style="48" customWidth="1"/>
    <col min="22" max="16384" width="9.140625" style="48"/>
  </cols>
  <sheetData>
    <row r="1" spans="1:33" s="76" customFormat="1" ht="19.5" customHeight="1" x14ac:dyDescent="0.65">
      <c r="I1" s="75"/>
      <c r="J1" s="75"/>
      <c r="K1" s="75"/>
      <c r="L1" s="75"/>
      <c r="M1" s="75"/>
      <c r="N1" s="75"/>
      <c r="O1" s="75"/>
      <c r="P1" s="75"/>
      <c r="Q1" s="75"/>
      <c r="R1" s="75"/>
      <c r="S1" s="75"/>
      <c r="T1" s="75"/>
      <c r="U1" s="75"/>
      <c r="V1" s="75"/>
      <c r="W1" s="75"/>
      <c r="X1" s="75"/>
      <c r="Y1" s="75"/>
      <c r="Z1" s="75"/>
    </row>
    <row r="2" spans="1:33"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c r="Y2" s="75"/>
    </row>
    <row r="3" spans="1:33" ht="17.25" customHeight="1" x14ac:dyDescent="0.7">
      <c r="B3" s="1913"/>
      <c r="C3" s="1913"/>
      <c r="D3" s="1913"/>
      <c r="E3" s="1913"/>
      <c r="F3" s="1913"/>
      <c r="G3" s="1616"/>
      <c r="H3" s="1619"/>
      <c r="I3" s="109"/>
      <c r="J3" s="109"/>
      <c r="K3" s="109"/>
      <c r="L3" s="109"/>
      <c r="M3" s="109"/>
      <c r="N3" s="109"/>
      <c r="O3" s="109"/>
      <c r="P3" s="109"/>
      <c r="Q3" s="109"/>
      <c r="R3" s="109"/>
      <c r="S3" s="109"/>
      <c r="T3" s="109"/>
      <c r="U3" s="109"/>
      <c r="V3" s="109"/>
      <c r="W3" s="109"/>
      <c r="X3" s="109"/>
      <c r="Y3" s="109"/>
      <c r="Z3" s="109"/>
    </row>
    <row r="4" spans="1:33" s="5" customFormat="1" ht="36.75" x14ac:dyDescent="0.85">
      <c r="B4" s="1773" t="s">
        <v>1840</v>
      </c>
      <c r="C4" s="1773"/>
      <c r="D4" s="1773"/>
      <c r="E4" s="1773"/>
      <c r="F4" s="1773"/>
      <c r="G4" s="1773"/>
      <c r="H4" s="1773"/>
      <c r="I4" s="1773"/>
      <c r="J4" s="1773"/>
      <c r="K4" s="1773"/>
      <c r="L4" s="1773" t="s">
        <v>1841</v>
      </c>
      <c r="M4" s="1773"/>
      <c r="N4" s="1773"/>
      <c r="O4" s="1773"/>
      <c r="P4" s="1773"/>
      <c r="Q4" s="1773"/>
      <c r="R4" s="1773"/>
      <c r="S4" s="1773"/>
      <c r="T4" s="1773"/>
      <c r="U4" s="1773"/>
    </row>
    <row r="6" spans="1:33" ht="19.5" customHeight="1" x14ac:dyDescent="0.65">
      <c r="B6" s="88"/>
      <c r="C6" s="88"/>
      <c r="D6" s="88"/>
      <c r="E6" s="88"/>
      <c r="F6" s="88"/>
      <c r="G6" s="88"/>
      <c r="H6" s="88"/>
      <c r="I6" s="108"/>
      <c r="J6" s="108"/>
      <c r="K6" s="108"/>
      <c r="L6" s="108"/>
      <c r="M6" s="108"/>
      <c r="N6" s="108"/>
      <c r="O6" s="108"/>
      <c r="P6" s="108"/>
      <c r="Q6" s="108"/>
      <c r="R6" s="108"/>
      <c r="S6" s="108"/>
      <c r="T6" s="108"/>
    </row>
    <row r="7" spans="1:33" ht="22.5" x14ac:dyDescent="0.5">
      <c r="B7" s="354" t="s">
        <v>1747</v>
      </c>
      <c r="C7" s="354"/>
      <c r="D7" s="354"/>
      <c r="E7" s="354"/>
      <c r="F7" s="354"/>
      <c r="G7" s="1615"/>
      <c r="H7" s="1618"/>
      <c r="I7" s="471"/>
      <c r="J7" s="471"/>
      <c r="K7" s="471"/>
      <c r="L7" s="471"/>
      <c r="M7" s="471"/>
      <c r="N7" s="471"/>
      <c r="O7" s="471"/>
      <c r="P7" s="471"/>
      <c r="Q7" s="471"/>
      <c r="R7" s="471"/>
      <c r="S7" s="471"/>
      <c r="T7" s="471"/>
      <c r="U7" s="228" t="s">
        <v>1509</v>
      </c>
    </row>
    <row r="8" spans="1:33" ht="22.5" x14ac:dyDescent="0.5">
      <c r="B8" s="354" t="s">
        <v>1510</v>
      </c>
      <c r="C8" s="354"/>
      <c r="D8" s="354"/>
      <c r="E8" s="354"/>
      <c r="F8" s="354"/>
      <c r="G8" s="1615"/>
      <c r="H8" s="1618"/>
      <c r="I8" s="416"/>
      <c r="J8" s="416"/>
      <c r="K8" s="416"/>
      <c r="L8" s="416"/>
      <c r="M8" s="416"/>
      <c r="N8" s="416"/>
      <c r="O8" s="416"/>
      <c r="P8" s="416"/>
      <c r="Q8" s="416"/>
      <c r="R8" s="416"/>
      <c r="S8" s="416"/>
      <c r="T8" s="416"/>
      <c r="U8" s="228" t="s">
        <v>1511</v>
      </c>
    </row>
    <row r="9" spans="1:33" ht="18.75" customHeight="1" thickBot="1" x14ac:dyDescent="0.4"/>
    <row r="10" spans="1:33" s="51" customFormat="1" ht="25.5" customHeight="1" thickTop="1" x14ac:dyDescent="0.5">
      <c r="B10" s="1914" t="s">
        <v>886</v>
      </c>
      <c r="C10" s="1760">
        <v>2013</v>
      </c>
      <c r="D10" s="1760">
        <v>2014</v>
      </c>
      <c r="E10" s="1760">
        <v>2015</v>
      </c>
      <c r="F10" s="1760">
        <v>2016</v>
      </c>
      <c r="G10" s="1760">
        <v>2017</v>
      </c>
      <c r="H10" s="1760">
        <v>2018</v>
      </c>
      <c r="I10" s="1781">
        <v>2018</v>
      </c>
      <c r="J10" s="1782"/>
      <c r="K10" s="1782"/>
      <c r="L10" s="1779">
        <v>2018</v>
      </c>
      <c r="M10" s="1779"/>
      <c r="N10" s="1779"/>
      <c r="O10" s="1779"/>
      <c r="P10" s="1779"/>
      <c r="Q10" s="1779"/>
      <c r="R10" s="1779"/>
      <c r="S10" s="1779"/>
      <c r="T10" s="1780"/>
      <c r="U10" s="1504"/>
    </row>
    <row r="11" spans="1:33" s="158" customFormat="1" ht="20.25" customHeight="1" x14ac:dyDescent="0.2">
      <c r="B11" s="1915"/>
      <c r="C11" s="1761"/>
      <c r="D11" s="1761"/>
      <c r="E11" s="1761"/>
      <c r="F11" s="1761"/>
      <c r="G11" s="1761"/>
      <c r="H11" s="1761"/>
      <c r="I11" s="366" t="s">
        <v>373</v>
      </c>
      <c r="J11" s="367" t="s">
        <v>374</v>
      </c>
      <c r="K11" s="367" t="s">
        <v>375</v>
      </c>
      <c r="L11" s="367" t="s">
        <v>376</v>
      </c>
      <c r="M11" s="367" t="s">
        <v>377</v>
      </c>
      <c r="N11" s="367" t="s">
        <v>367</v>
      </c>
      <c r="O11" s="367" t="s">
        <v>368</v>
      </c>
      <c r="P11" s="367" t="s">
        <v>369</v>
      </c>
      <c r="Q11" s="367" t="s">
        <v>370</v>
      </c>
      <c r="R11" s="367" t="s">
        <v>371</v>
      </c>
      <c r="S11" s="367" t="s">
        <v>372</v>
      </c>
      <c r="T11" s="368" t="s">
        <v>1471</v>
      </c>
      <c r="U11" s="1505" t="s">
        <v>885</v>
      </c>
    </row>
    <row r="12" spans="1:33" s="158" customFormat="1" ht="20.25" customHeight="1" x14ac:dyDescent="0.2">
      <c r="B12" s="1916"/>
      <c r="C12" s="1762"/>
      <c r="D12" s="1762"/>
      <c r="E12" s="1762"/>
      <c r="F12" s="1762"/>
      <c r="G12" s="1762"/>
      <c r="H12" s="1762"/>
      <c r="I12" s="369" t="s">
        <v>672</v>
      </c>
      <c r="J12" s="370" t="s">
        <v>149</v>
      </c>
      <c r="K12" s="370" t="s">
        <v>150</v>
      </c>
      <c r="L12" s="370" t="s">
        <v>151</v>
      </c>
      <c r="M12" s="370" t="s">
        <v>366</v>
      </c>
      <c r="N12" s="370" t="s">
        <v>666</v>
      </c>
      <c r="O12" s="370" t="s">
        <v>667</v>
      </c>
      <c r="P12" s="370" t="s">
        <v>668</v>
      </c>
      <c r="Q12" s="370" t="s">
        <v>669</v>
      </c>
      <c r="R12" s="370" t="s">
        <v>670</v>
      </c>
      <c r="S12" s="370" t="s">
        <v>671</v>
      </c>
      <c r="T12" s="371" t="s">
        <v>665</v>
      </c>
      <c r="U12" s="1506"/>
    </row>
    <row r="13" spans="1:33" s="42" customFormat="1" ht="30.75" customHeight="1" x14ac:dyDescent="0.7">
      <c r="B13" s="566"/>
      <c r="C13" s="567"/>
      <c r="D13" s="1676"/>
      <c r="E13" s="1676"/>
      <c r="F13" s="1676"/>
      <c r="G13" s="1644"/>
      <c r="H13" s="1644"/>
      <c r="I13" s="1532"/>
      <c r="J13" s="1502"/>
      <c r="K13" s="1502"/>
      <c r="L13" s="1502"/>
      <c r="M13" s="1502"/>
      <c r="N13" s="1502"/>
      <c r="O13" s="1502"/>
      <c r="P13" s="1502"/>
      <c r="Q13" s="1502"/>
      <c r="R13" s="1502"/>
      <c r="S13" s="1502"/>
      <c r="T13" s="1517"/>
      <c r="U13" s="1346"/>
    </row>
    <row r="14" spans="1:33" s="897" customFormat="1" ht="30.75" customHeight="1" x14ac:dyDescent="0.2">
      <c r="A14" s="1276"/>
      <c r="B14" s="577" t="s">
        <v>1408</v>
      </c>
      <c r="C14" s="570"/>
      <c r="D14" s="569"/>
      <c r="E14" s="569"/>
      <c r="F14" s="569"/>
      <c r="G14" s="1645"/>
      <c r="H14" s="1645"/>
      <c r="I14" s="989"/>
      <c r="J14" s="990"/>
      <c r="K14" s="990"/>
      <c r="L14" s="990"/>
      <c r="M14" s="990"/>
      <c r="N14" s="990"/>
      <c r="O14" s="990"/>
      <c r="P14" s="990"/>
      <c r="Q14" s="990"/>
      <c r="R14" s="990"/>
      <c r="S14" s="990"/>
      <c r="T14" s="988"/>
      <c r="U14" s="604" t="s">
        <v>1635</v>
      </c>
      <c r="V14" s="1276"/>
      <c r="W14" s="1276"/>
      <c r="X14" s="1276"/>
      <c r="Y14" s="1276"/>
      <c r="Z14" s="1276"/>
      <c r="AA14" s="1276"/>
      <c r="AB14" s="1276"/>
      <c r="AC14" s="1276"/>
      <c r="AD14" s="1276"/>
      <c r="AE14" s="1276"/>
      <c r="AF14" s="1276"/>
      <c r="AG14" s="1276"/>
    </row>
    <row r="15" spans="1:33" s="158" customFormat="1" ht="30.75" customHeight="1" x14ac:dyDescent="0.2">
      <c r="A15" s="1276"/>
      <c r="B15" s="1305" t="s">
        <v>1409</v>
      </c>
      <c r="C15" s="1312">
        <v>189.33599999999998</v>
      </c>
      <c r="D15" s="1311">
        <v>103.87</v>
      </c>
      <c r="E15" s="1311">
        <v>67.884000000000015</v>
      </c>
      <c r="F15" s="1311">
        <v>178.26699999999997</v>
      </c>
      <c r="G15" s="1646">
        <v>550.15299999999991</v>
      </c>
      <c r="H15" s="1646">
        <v>40.133999999999993</v>
      </c>
      <c r="I15" s="1314">
        <v>13.115</v>
      </c>
      <c r="J15" s="1313">
        <v>4.1539999999999999</v>
      </c>
      <c r="K15" s="1313">
        <v>5.0039999999999996</v>
      </c>
      <c r="L15" s="1313">
        <v>0.23699999999999999</v>
      </c>
      <c r="M15" s="1313">
        <v>0.39</v>
      </c>
      <c r="N15" s="1313">
        <v>2.0630000000000002</v>
      </c>
      <c r="O15" s="1313">
        <v>1</v>
      </c>
      <c r="P15" s="1313">
        <v>2.0099999999999998</v>
      </c>
      <c r="Q15" s="1313">
        <v>2.585</v>
      </c>
      <c r="R15" s="1313">
        <v>8.7200000000000006</v>
      </c>
      <c r="S15" s="1313">
        <v>0.5</v>
      </c>
      <c r="T15" s="1315">
        <v>0.35599999999999998</v>
      </c>
      <c r="U15" s="606" t="s">
        <v>1637</v>
      </c>
      <c r="V15" s="1276"/>
      <c r="W15" s="1276"/>
      <c r="X15" s="1276"/>
      <c r="Y15" s="1276"/>
      <c r="Z15" s="1276"/>
      <c r="AA15" s="1276"/>
      <c r="AB15" s="1276"/>
      <c r="AC15" s="1276"/>
      <c r="AD15" s="1276"/>
      <c r="AE15" s="1276"/>
      <c r="AF15" s="1276"/>
      <c r="AG15" s="1276"/>
    </row>
    <row r="16" spans="1:33" s="158" customFormat="1" ht="30.75" customHeight="1" x14ac:dyDescent="0.2">
      <c r="A16" s="1276"/>
      <c r="B16" s="1305" t="s">
        <v>1410</v>
      </c>
      <c r="C16" s="1312">
        <v>27.146433250000001</v>
      </c>
      <c r="D16" s="1311">
        <v>21.166051750000001</v>
      </c>
      <c r="E16" s="1311">
        <v>16.321976249999999</v>
      </c>
      <c r="F16" s="1311">
        <v>77.542054249999993</v>
      </c>
      <c r="G16" s="1646">
        <v>270.26097449999997</v>
      </c>
      <c r="H16" s="1646">
        <v>26.298048999999999</v>
      </c>
      <c r="I16" s="1314">
        <v>9.3087949999999999</v>
      </c>
      <c r="J16" s="1313">
        <v>2.8683339999999999</v>
      </c>
      <c r="K16" s="1313">
        <v>3.3192819999999998</v>
      </c>
      <c r="L16" s="1313">
        <v>0.15120600000000001</v>
      </c>
      <c r="M16" s="1313">
        <v>0.24882000000000001</v>
      </c>
      <c r="N16" s="1313">
        <v>1.315469</v>
      </c>
      <c r="O16" s="1313">
        <v>0.62549999999999994</v>
      </c>
      <c r="P16" s="1313">
        <v>1.257255</v>
      </c>
      <c r="Q16" s="1313">
        <v>1.584605</v>
      </c>
      <c r="R16" s="1313">
        <v>5.1244430000000003</v>
      </c>
      <c r="S16" s="1313">
        <v>0.28875000000000001</v>
      </c>
      <c r="T16" s="1315">
        <v>0.20558999999999999</v>
      </c>
      <c r="U16" s="606" t="s">
        <v>1638</v>
      </c>
      <c r="V16" s="1276"/>
      <c r="W16" s="1276"/>
      <c r="X16" s="1276"/>
      <c r="Y16" s="1276"/>
      <c r="Z16" s="1276"/>
      <c r="AA16" s="1276"/>
      <c r="AB16" s="1276"/>
      <c r="AC16" s="1276"/>
      <c r="AD16" s="1276"/>
      <c r="AE16" s="1276"/>
      <c r="AF16" s="1276"/>
      <c r="AG16" s="1276"/>
    </row>
    <row r="17" spans="1:33" s="158" customFormat="1" ht="9.75" customHeight="1" x14ac:dyDescent="0.2">
      <c r="A17" s="1276"/>
      <c r="B17" s="1305"/>
      <c r="C17" s="1312"/>
      <c r="D17" s="1311"/>
      <c r="E17" s="1311"/>
      <c r="F17" s="1311"/>
      <c r="G17" s="1646"/>
      <c r="H17" s="1646"/>
      <c r="I17" s="1036"/>
      <c r="J17" s="1037"/>
      <c r="K17" s="1037"/>
      <c r="L17" s="1037"/>
      <c r="M17" s="1037"/>
      <c r="N17" s="1037"/>
      <c r="O17" s="1037"/>
      <c r="P17" s="1037"/>
      <c r="Q17" s="1037"/>
      <c r="R17" s="1037"/>
      <c r="S17" s="1037"/>
      <c r="T17" s="1103"/>
      <c r="U17" s="606"/>
      <c r="V17" s="1276"/>
      <c r="W17" s="1276"/>
      <c r="X17" s="1276"/>
      <c r="Y17" s="1276"/>
      <c r="Z17" s="1276"/>
      <c r="AA17" s="1276"/>
      <c r="AB17" s="1276"/>
      <c r="AC17" s="1276"/>
      <c r="AD17" s="1276"/>
      <c r="AE17" s="1276"/>
      <c r="AF17" s="1276"/>
      <c r="AG17" s="1276"/>
    </row>
    <row r="18" spans="1:33" s="897" customFormat="1" ht="30.75" customHeight="1" x14ac:dyDescent="0.2">
      <c r="A18" s="1276"/>
      <c r="B18" s="577" t="s">
        <v>1411</v>
      </c>
      <c r="C18" s="1309"/>
      <c r="D18" s="851"/>
      <c r="E18" s="851"/>
      <c r="F18" s="851"/>
      <c r="G18" s="1385"/>
      <c r="H18" s="1385"/>
      <c r="I18" s="961"/>
      <c r="J18" s="962"/>
      <c r="K18" s="962"/>
      <c r="L18" s="962"/>
      <c r="M18" s="962"/>
      <c r="N18" s="962"/>
      <c r="O18" s="962"/>
      <c r="P18" s="962"/>
      <c r="Q18" s="962"/>
      <c r="R18" s="962"/>
      <c r="S18" s="962"/>
      <c r="T18" s="964"/>
      <c r="U18" s="604" t="s">
        <v>1636</v>
      </c>
      <c r="V18" s="1276"/>
      <c r="W18" s="1276"/>
      <c r="X18" s="1276"/>
      <c r="Y18" s="1276"/>
      <c r="Z18" s="1276"/>
      <c r="AA18" s="1276"/>
      <c r="AB18" s="1276"/>
      <c r="AC18" s="1276"/>
      <c r="AD18" s="1276"/>
      <c r="AE18" s="1276"/>
      <c r="AF18" s="1276"/>
      <c r="AG18" s="1276"/>
    </row>
    <row r="19" spans="1:33" s="158" customFormat="1" ht="30.75" customHeight="1" x14ac:dyDescent="0.2">
      <c r="A19" s="1276"/>
      <c r="B19" s="1305" t="s">
        <v>1409</v>
      </c>
      <c r="C19" s="1312">
        <v>2.4540000000000002</v>
      </c>
      <c r="D19" s="1311">
        <v>16.874000000000002</v>
      </c>
      <c r="E19" s="1311">
        <v>6.2470000000000008</v>
      </c>
      <c r="F19" s="1311">
        <v>20.522000000000002</v>
      </c>
      <c r="G19" s="1646">
        <v>124.86699999999999</v>
      </c>
      <c r="H19" s="1646">
        <v>38.658999999999992</v>
      </c>
      <c r="I19" s="1314">
        <v>10.996</v>
      </c>
      <c r="J19" s="1313">
        <v>11.794</v>
      </c>
      <c r="K19" s="1313">
        <v>0.502</v>
      </c>
      <c r="L19" s="1313">
        <v>0.20499999999999999</v>
      </c>
      <c r="M19" s="1313">
        <v>0.50600000000000001</v>
      </c>
      <c r="N19" s="1313">
        <v>2.3119999999999998</v>
      </c>
      <c r="O19" s="1313">
        <v>7.5289999999999999</v>
      </c>
      <c r="P19" s="1313">
        <v>1.8839999999999999</v>
      </c>
      <c r="Q19" s="1313">
        <v>0.19500000000000001</v>
      </c>
      <c r="R19" s="1313">
        <v>1.248</v>
      </c>
      <c r="S19" s="1313">
        <v>0.96299999999999997</v>
      </c>
      <c r="T19" s="1315">
        <v>0.52500000000000002</v>
      </c>
      <c r="U19" s="606" t="s">
        <v>1637</v>
      </c>
      <c r="V19" s="1276"/>
      <c r="W19" s="1276"/>
      <c r="X19" s="1276"/>
      <c r="Y19" s="1276"/>
      <c r="Z19" s="1276"/>
      <c r="AA19" s="1276"/>
      <c r="AB19" s="1276"/>
      <c r="AC19" s="1276"/>
      <c r="AD19" s="1276"/>
      <c r="AE19" s="1276"/>
      <c r="AF19" s="1276"/>
      <c r="AG19" s="1276"/>
    </row>
    <row r="20" spans="1:33" s="158" customFormat="1" ht="30.75" customHeight="1" x14ac:dyDescent="0.2">
      <c r="A20" s="1276"/>
      <c r="B20" s="1305" t="s">
        <v>1410</v>
      </c>
      <c r="C20" s="1312">
        <v>0.52673700000000001</v>
      </c>
      <c r="D20" s="1311">
        <v>3.0750025000000001</v>
      </c>
      <c r="E20" s="1311">
        <v>1.0870849999999999</v>
      </c>
      <c r="F20" s="1311">
        <v>3.3991464999999996</v>
      </c>
      <c r="G20" s="1646">
        <v>35.429042750000008</v>
      </c>
      <c r="H20" s="1646">
        <v>21.936247000000002</v>
      </c>
      <c r="I20" s="1314">
        <v>5.063612</v>
      </c>
      <c r="J20" s="1313">
        <v>7.2513484999999998</v>
      </c>
      <c r="K20" s="1313">
        <v>0.324907</v>
      </c>
      <c r="L20" s="1313">
        <v>0.1293175</v>
      </c>
      <c r="M20" s="1313">
        <v>0.29182249999999998</v>
      </c>
      <c r="N20" s="1313">
        <v>1.4325699999999999</v>
      </c>
      <c r="O20" s="1313">
        <v>4.4960500000000003</v>
      </c>
      <c r="P20" s="1313">
        <v>1.1648345</v>
      </c>
      <c r="Q20" s="1313">
        <v>0.10007000000000001</v>
      </c>
      <c r="R20" s="1313">
        <v>0.7768465</v>
      </c>
      <c r="S20" s="1313">
        <v>0.5684555</v>
      </c>
      <c r="T20" s="1315">
        <v>0.33641300000000002</v>
      </c>
      <c r="U20" s="606" t="s">
        <v>1638</v>
      </c>
      <c r="V20" s="1276"/>
      <c r="W20" s="1276"/>
      <c r="X20" s="1276"/>
      <c r="Y20" s="1276"/>
      <c r="Z20" s="1276"/>
      <c r="AA20" s="1276"/>
      <c r="AB20" s="1276"/>
      <c r="AC20" s="1276"/>
      <c r="AD20" s="1276"/>
      <c r="AE20" s="1276"/>
      <c r="AF20" s="1276"/>
      <c r="AG20" s="1276"/>
    </row>
    <row r="21" spans="1:33" s="158" customFormat="1" ht="9.75" customHeight="1" x14ac:dyDescent="0.2">
      <c r="A21" s="1276"/>
      <c r="B21" s="1305"/>
      <c r="C21" s="1309"/>
      <c r="D21" s="851"/>
      <c r="E21" s="851"/>
      <c r="F21" s="851"/>
      <c r="G21" s="1385"/>
      <c r="H21" s="1385"/>
      <c r="I21" s="1036"/>
      <c r="J21" s="1037"/>
      <c r="K21" s="1037"/>
      <c r="L21" s="1037"/>
      <c r="M21" s="1037"/>
      <c r="N21" s="1037"/>
      <c r="O21" s="1037"/>
      <c r="P21" s="1037"/>
      <c r="Q21" s="1037"/>
      <c r="R21" s="1037"/>
      <c r="S21" s="1037"/>
      <c r="T21" s="1103"/>
      <c r="U21" s="606"/>
      <c r="V21" s="1276"/>
      <c r="W21" s="1276"/>
      <c r="X21" s="1276"/>
      <c r="Y21" s="1276"/>
      <c r="Z21" s="1276"/>
      <c r="AA21" s="1276"/>
      <c r="AB21" s="1276"/>
      <c r="AC21" s="1276"/>
      <c r="AD21" s="1276"/>
      <c r="AE21" s="1276"/>
      <c r="AF21" s="1276"/>
      <c r="AG21" s="1276"/>
    </row>
    <row r="22" spans="1:33" s="897" customFormat="1" ht="30.75" customHeight="1" x14ac:dyDescent="0.2">
      <c r="A22" s="1276"/>
      <c r="B22" s="577" t="s">
        <v>1499</v>
      </c>
      <c r="C22" s="1309"/>
      <c r="D22" s="851"/>
      <c r="E22" s="851"/>
      <c r="F22" s="851"/>
      <c r="G22" s="1385"/>
      <c r="H22" s="1385"/>
      <c r="I22" s="961"/>
      <c r="J22" s="962"/>
      <c r="K22" s="962"/>
      <c r="L22" s="962"/>
      <c r="M22" s="962"/>
      <c r="N22" s="962"/>
      <c r="O22" s="962"/>
      <c r="P22" s="962"/>
      <c r="Q22" s="962"/>
      <c r="R22" s="962"/>
      <c r="S22" s="962"/>
      <c r="T22" s="964"/>
      <c r="U22" s="604" t="s">
        <v>1634</v>
      </c>
      <c r="V22" s="1276"/>
      <c r="W22" s="1276"/>
      <c r="X22" s="1276"/>
      <c r="Y22" s="1276"/>
      <c r="Z22" s="1276"/>
      <c r="AA22" s="1276"/>
      <c r="AB22" s="1276"/>
      <c r="AC22" s="1276"/>
      <c r="AD22" s="1276"/>
      <c r="AE22" s="1276"/>
      <c r="AF22" s="1276"/>
      <c r="AG22" s="1276"/>
    </row>
    <row r="23" spans="1:33" s="158" customFormat="1" ht="30.75" customHeight="1" x14ac:dyDescent="0.2">
      <c r="A23" s="1276"/>
      <c r="B23" s="834" t="s">
        <v>1409</v>
      </c>
      <c r="C23" s="1309">
        <v>15802.107</v>
      </c>
      <c r="D23" s="851">
        <v>20110.48</v>
      </c>
      <c r="E23" s="851">
        <v>6395.4309999999996</v>
      </c>
      <c r="F23" s="851">
        <v>19236.357</v>
      </c>
      <c r="G23" s="1385">
        <v>26616.681</v>
      </c>
      <c r="H23" s="1385">
        <v>28499.082999999999</v>
      </c>
      <c r="I23" s="1036">
        <v>1532.972</v>
      </c>
      <c r="J23" s="1037">
        <v>1606.808</v>
      </c>
      <c r="K23" s="1037">
        <v>2200.42</v>
      </c>
      <c r="L23" s="1037">
        <v>993.97199999999998</v>
      </c>
      <c r="M23" s="1037">
        <v>1366.08</v>
      </c>
      <c r="N23" s="1037">
        <v>737.77800000000002</v>
      </c>
      <c r="O23" s="1037">
        <v>1357.4839999999999</v>
      </c>
      <c r="P23" s="1037">
        <v>1815.8030000000001</v>
      </c>
      <c r="Q23" s="1037">
        <v>2433.5709999999999</v>
      </c>
      <c r="R23" s="1037">
        <v>2037.2080000000001</v>
      </c>
      <c r="S23" s="1037">
        <v>1668.1890000000001</v>
      </c>
      <c r="T23" s="1103">
        <v>10748.798000000001</v>
      </c>
      <c r="U23" s="606" t="s">
        <v>1637</v>
      </c>
      <c r="V23" s="1276"/>
      <c r="W23" s="1276"/>
      <c r="X23" s="1276"/>
      <c r="Y23" s="1276"/>
      <c r="Z23" s="1276"/>
      <c r="AA23" s="1276"/>
      <c r="AB23" s="1276"/>
      <c r="AC23" s="1276"/>
      <c r="AD23" s="1276"/>
      <c r="AE23" s="1276"/>
      <c r="AF23" s="1276"/>
      <c r="AG23" s="1276"/>
    </row>
    <row r="24" spans="1:33" s="158" customFormat="1" ht="30.75" customHeight="1" x14ac:dyDescent="0.2">
      <c r="A24" s="1276"/>
      <c r="B24" s="834" t="s">
        <v>1410</v>
      </c>
      <c r="C24" s="1309">
        <v>1940.9355604300001</v>
      </c>
      <c r="D24" s="851">
        <v>2677.7327164799999</v>
      </c>
      <c r="E24" s="851">
        <v>829.86370999999997</v>
      </c>
      <c r="F24" s="851">
        <v>2883.5087241500005</v>
      </c>
      <c r="G24" s="1385">
        <v>11892.85887131</v>
      </c>
      <c r="H24" s="1385">
        <v>24988.035740399999</v>
      </c>
      <c r="I24" s="1036">
        <v>1180.6408120000001</v>
      </c>
      <c r="J24" s="1037">
        <v>1386.164536</v>
      </c>
      <c r="K24" s="1037">
        <v>2197.5034206999999</v>
      </c>
      <c r="L24" s="1037">
        <v>804.09952370000008</v>
      </c>
      <c r="M24" s="1037">
        <v>1138.9824484999999</v>
      </c>
      <c r="N24" s="1037">
        <v>540.55367624999997</v>
      </c>
      <c r="O24" s="1037">
        <v>1155.6276672500001</v>
      </c>
      <c r="P24" s="1037">
        <v>1382.05013375</v>
      </c>
      <c r="Q24" s="1037">
        <v>1958.2738017500001</v>
      </c>
      <c r="R24" s="1037">
        <v>1809.5630765000001</v>
      </c>
      <c r="S24" s="1037">
        <v>1181.8015025</v>
      </c>
      <c r="T24" s="1103">
        <v>10252.7751415</v>
      </c>
      <c r="U24" s="606" t="s">
        <v>1638</v>
      </c>
      <c r="V24" s="1276"/>
      <c r="W24" s="1276"/>
      <c r="X24" s="1276"/>
      <c r="Y24" s="1276"/>
      <c r="Z24" s="1276"/>
      <c r="AA24" s="1276"/>
      <c r="AB24" s="1276"/>
      <c r="AC24" s="1276"/>
      <c r="AD24" s="1276"/>
      <c r="AE24" s="1276"/>
      <c r="AF24" s="1276"/>
      <c r="AG24" s="1276"/>
    </row>
    <row r="25" spans="1:33" s="158" customFormat="1" ht="9.75" customHeight="1" x14ac:dyDescent="0.2">
      <c r="A25" s="1276"/>
      <c r="B25" s="1305"/>
      <c r="C25" s="1309"/>
      <c r="D25" s="851"/>
      <c r="E25" s="851"/>
      <c r="F25" s="851"/>
      <c r="G25" s="1385"/>
      <c r="H25" s="1385"/>
      <c r="I25" s="1036"/>
      <c r="J25" s="1037"/>
      <c r="K25" s="1037"/>
      <c r="L25" s="1037"/>
      <c r="M25" s="1037"/>
      <c r="N25" s="1037"/>
      <c r="O25" s="1037"/>
      <c r="P25" s="1037"/>
      <c r="Q25" s="1037"/>
      <c r="R25" s="1037"/>
      <c r="S25" s="1037"/>
      <c r="T25" s="1103"/>
      <c r="U25" s="606"/>
      <c r="V25" s="1276"/>
      <c r="W25" s="1276"/>
      <c r="X25" s="1276"/>
      <c r="Y25" s="1276"/>
      <c r="Z25" s="1276"/>
      <c r="AA25" s="1276"/>
      <c r="AB25" s="1276"/>
      <c r="AC25" s="1276"/>
      <c r="AD25" s="1276"/>
      <c r="AE25" s="1276"/>
      <c r="AF25" s="1276"/>
      <c r="AG25" s="1276"/>
    </row>
    <row r="26" spans="1:33" s="158" customFormat="1" ht="30.75" customHeight="1" x14ac:dyDescent="0.2">
      <c r="A26" s="1276"/>
      <c r="B26" s="577" t="s">
        <v>1412</v>
      </c>
      <c r="C26" s="1309"/>
      <c r="D26" s="851"/>
      <c r="E26" s="851"/>
      <c r="F26" s="851"/>
      <c r="G26" s="1385"/>
      <c r="H26" s="1385"/>
      <c r="I26" s="1036"/>
      <c r="J26" s="1037"/>
      <c r="K26" s="1037"/>
      <c r="L26" s="1037"/>
      <c r="M26" s="1037"/>
      <c r="N26" s="1037"/>
      <c r="O26" s="1037"/>
      <c r="P26" s="1037"/>
      <c r="Q26" s="1037"/>
      <c r="R26" s="1037"/>
      <c r="S26" s="1037"/>
      <c r="T26" s="1103"/>
      <c r="U26" s="604" t="s">
        <v>1633</v>
      </c>
      <c r="V26" s="1276"/>
      <c r="W26" s="1276"/>
      <c r="X26" s="1276"/>
      <c r="Y26" s="1276"/>
      <c r="Z26" s="1276"/>
      <c r="AA26" s="1276"/>
      <c r="AB26" s="1276"/>
      <c r="AC26" s="1276"/>
      <c r="AD26" s="1276"/>
      <c r="AE26" s="1276"/>
      <c r="AF26" s="1276"/>
      <c r="AG26" s="1276"/>
    </row>
    <row r="27" spans="1:33" s="158" customFormat="1" ht="30.75" customHeight="1" x14ac:dyDescent="0.2">
      <c r="A27" s="1276"/>
      <c r="B27" s="834" t="s">
        <v>1409</v>
      </c>
      <c r="C27" s="1309">
        <v>2888.71</v>
      </c>
      <c r="D27" s="851">
        <v>5082.7660000000005</v>
      </c>
      <c r="E27" s="851">
        <v>1895.1660000000002</v>
      </c>
      <c r="F27" s="851">
        <v>1067.7940000000001</v>
      </c>
      <c r="G27" s="1385">
        <v>1541.8740000000003</v>
      </c>
      <c r="H27" s="1385">
        <v>2171.3049999999998</v>
      </c>
      <c r="I27" s="1314">
        <v>117.78</v>
      </c>
      <c r="J27" s="1313">
        <v>130.90799999999999</v>
      </c>
      <c r="K27" s="1313">
        <v>134.346</v>
      </c>
      <c r="L27" s="1313">
        <v>55.222000000000001</v>
      </c>
      <c r="M27" s="1313">
        <v>7.5990000000000002</v>
      </c>
      <c r="N27" s="1313">
        <v>25.17</v>
      </c>
      <c r="O27" s="1313">
        <v>127.855</v>
      </c>
      <c r="P27" s="1313">
        <v>156.24600000000001</v>
      </c>
      <c r="Q27" s="1313">
        <v>817.04600000000005</v>
      </c>
      <c r="R27" s="1313">
        <v>379.37799999999999</v>
      </c>
      <c r="S27" s="1313">
        <v>50.975000000000001</v>
      </c>
      <c r="T27" s="1315">
        <v>168.78</v>
      </c>
      <c r="U27" s="606" t="s">
        <v>1637</v>
      </c>
      <c r="V27" s="1276"/>
      <c r="W27" s="1276"/>
      <c r="X27" s="1276"/>
      <c r="Y27" s="1276"/>
      <c r="Z27" s="1276"/>
      <c r="AA27" s="1276"/>
      <c r="AB27" s="1276"/>
      <c r="AC27" s="1276"/>
      <c r="AD27" s="1276"/>
      <c r="AE27" s="1276"/>
      <c r="AF27" s="1276"/>
      <c r="AG27" s="1276"/>
    </row>
    <row r="28" spans="1:33" s="158" customFormat="1" ht="30.75" customHeight="1" x14ac:dyDescent="0.2">
      <c r="A28" s="1276"/>
      <c r="B28" s="834" t="s">
        <v>1410</v>
      </c>
      <c r="C28" s="1309">
        <v>270.74863325000001</v>
      </c>
      <c r="D28" s="851">
        <v>626.43813349999994</v>
      </c>
      <c r="E28" s="851">
        <v>292.93696399999999</v>
      </c>
      <c r="F28" s="851">
        <v>136.14446350000003</v>
      </c>
      <c r="G28" s="1385">
        <v>452.43830806999995</v>
      </c>
      <c r="H28" s="1385">
        <v>866.16390813999988</v>
      </c>
      <c r="I28" s="1314">
        <v>40.882323999999997</v>
      </c>
      <c r="J28" s="1313">
        <v>44.277266249999997</v>
      </c>
      <c r="K28" s="1313">
        <v>38.641270249999998</v>
      </c>
      <c r="L28" s="1313">
        <v>17.919548249999998</v>
      </c>
      <c r="M28" s="1313">
        <v>2.33473525</v>
      </c>
      <c r="N28" s="1313">
        <v>8.6832702499999996</v>
      </c>
      <c r="O28" s="1313">
        <v>64.905488250000005</v>
      </c>
      <c r="P28" s="1313">
        <v>57.831235249999999</v>
      </c>
      <c r="Q28" s="1313">
        <v>342.73761013999996</v>
      </c>
      <c r="R28" s="1313">
        <v>153.77984475</v>
      </c>
      <c r="S28" s="1313">
        <v>22.377748499999999</v>
      </c>
      <c r="T28" s="1315">
        <v>71.793566999999996</v>
      </c>
      <c r="U28" s="606" t="s">
        <v>1638</v>
      </c>
      <c r="V28" s="1276"/>
      <c r="W28" s="1276"/>
      <c r="X28" s="1276"/>
      <c r="Y28" s="1276"/>
      <c r="Z28" s="1276"/>
      <c r="AA28" s="1276"/>
      <c r="AB28" s="1276"/>
      <c r="AC28" s="1276"/>
      <c r="AD28" s="1276"/>
      <c r="AE28" s="1276"/>
      <c r="AF28" s="1276"/>
      <c r="AG28" s="1276"/>
    </row>
    <row r="29" spans="1:33" s="158" customFormat="1" ht="9.75" customHeight="1" x14ac:dyDescent="0.2">
      <c r="A29" s="1276"/>
      <c r="B29" s="1305"/>
      <c r="C29" s="1309"/>
      <c r="D29" s="851"/>
      <c r="E29" s="851"/>
      <c r="F29" s="851"/>
      <c r="G29" s="1385"/>
      <c r="H29" s="1385"/>
      <c r="I29" s="1036"/>
      <c r="J29" s="1037"/>
      <c r="K29" s="1037"/>
      <c r="L29" s="1037"/>
      <c r="M29" s="1037"/>
      <c r="N29" s="1037"/>
      <c r="O29" s="1037"/>
      <c r="P29" s="1037"/>
      <c r="Q29" s="1037"/>
      <c r="R29" s="1037"/>
      <c r="S29" s="1037"/>
      <c r="T29" s="1103"/>
      <c r="U29" s="606"/>
      <c r="V29" s="1276"/>
      <c r="W29" s="1276"/>
      <c r="X29" s="1276"/>
      <c r="Y29" s="1276"/>
      <c r="Z29" s="1276"/>
      <c r="AA29" s="1276"/>
      <c r="AB29" s="1276"/>
      <c r="AC29" s="1276"/>
      <c r="AD29" s="1276"/>
      <c r="AE29" s="1276"/>
      <c r="AF29" s="1276"/>
      <c r="AG29" s="1276"/>
    </row>
    <row r="30" spans="1:33" s="158" customFormat="1" ht="30.75" customHeight="1" x14ac:dyDescent="0.2">
      <c r="A30" s="1276"/>
      <c r="B30" s="577" t="s">
        <v>1413</v>
      </c>
      <c r="C30" s="1309"/>
      <c r="D30" s="851"/>
      <c r="E30" s="851"/>
      <c r="F30" s="851"/>
      <c r="G30" s="1385"/>
      <c r="H30" s="1385"/>
      <c r="I30" s="1036"/>
      <c r="J30" s="1037"/>
      <c r="K30" s="1037"/>
      <c r="L30" s="1037"/>
      <c r="M30" s="1037"/>
      <c r="N30" s="1037"/>
      <c r="O30" s="1037"/>
      <c r="P30" s="1037"/>
      <c r="Q30" s="1037"/>
      <c r="R30" s="1037"/>
      <c r="S30" s="1037"/>
      <c r="T30" s="1103"/>
      <c r="U30" s="604" t="s">
        <v>1632</v>
      </c>
      <c r="V30" s="1276"/>
      <c r="W30" s="1276"/>
      <c r="X30" s="1276"/>
      <c r="Y30" s="1276"/>
      <c r="Z30" s="1276"/>
      <c r="AA30" s="1276"/>
      <c r="AB30" s="1276"/>
      <c r="AC30" s="1276"/>
      <c r="AD30" s="1276"/>
      <c r="AE30" s="1276"/>
      <c r="AF30" s="1276"/>
      <c r="AG30" s="1276"/>
    </row>
    <row r="31" spans="1:33" s="974" customFormat="1" ht="30.75" customHeight="1" x14ac:dyDescent="0.2">
      <c r="A31" s="1276"/>
      <c r="B31" s="1305" t="s">
        <v>1409</v>
      </c>
      <c r="C31" s="1312">
        <v>1.4049999999999996</v>
      </c>
      <c r="D31" s="1311">
        <v>0</v>
      </c>
      <c r="E31" s="1311">
        <v>0</v>
      </c>
      <c r="F31" s="1311">
        <v>0</v>
      </c>
      <c r="G31" s="1646">
        <v>0</v>
      </c>
      <c r="H31" s="1646">
        <v>0</v>
      </c>
      <c r="I31" s="1314">
        <v>0</v>
      </c>
      <c r="J31" s="1313">
        <v>0</v>
      </c>
      <c r="K31" s="1313">
        <v>0</v>
      </c>
      <c r="L31" s="1313">
        <v>0</v>
      </c>
      <c r="M31" s="1313">
        <v>0</v>
      </c>
      <c r="N31" s="1313">
        <v>0</v>
      </c>
      <c r="O31" s="1313">
        <v>0</v>
      </c>
      <c r="P31" s="1313">
        <v>0</v>
      </c>
      <c r="Q31" s="1313">
        <v>0</v>
      </c>
      <c r="R31" s="1313">
        <v>0</v>
      </c>
      <c r="S31" s="1313">
        <v>0</v>
      </c>
      <c r="T31" s="1315">
        <v>0</v>
      </c>
      <c r="U31" s="606" t="s">
        <v>1637</v>
      </c>
      <c r="V31" s="1276"/>
      <c r="W31" s="1276"/>
      <c r="X31" s="1276"/>
      <c r="Y31" s="1276"/>
      <c r="Z31" s="1276"/>
      <c r="AA31" s="1276"/>
      <c r="AB31" s="1276"/>
      <c r="AC31" s="1276"/>
      <c r="AD31" s="1276"/>
      <c r="AE31" s="1276"/>
      <c r="AF31" s="1276"/>
      <c r="AG31" s="1276"/>
    </row>
    <row r="32" spans="1:33" s="1278" customFormat="1" ht="30.75" customHeight="1" x14ac:dyDescent="0.2">
      <c r="A32" s="1276"/>
      <c r="B32" s="1305" t="s">
        <v>1410</v>
      </c>
      <c r="C32" s="1312">
        <v>1.3737950000000001</v>
      </c>
      <c r="D32" s="1311">
        <v>0</v>
      </c>
      <c r="E32" s="1311">
        <v>0</v>
      </c>
      <c r="F32" s="1311">
        <v>0</v>
      </c>
      <c r="G32" s="1646">
        <v>0</v>
      </c>
      <c r="H32" s="1646">
        <v>0</v>
      </c>
      <c r="I32" s="1314">
        <v>0</v>
      </c>
      <c r="J32" s="1313">
        <v>0</v>
      </c>
      <c r="K32" s="1313">
        <v>0</v>
      </c>
      <c r="L32" s="1313">
        <v>0</v>
      </c>
      <c r="M32" s="1313">
        <v>0</v>
      </c>
      <c r="N32" s="1313">
        <v>0</v>
      </c>
      <c r="O32" s="1313">
        <v>0</v>
      </c>
      <c r="P32" s="1313">
        <v>0</v>
      </c>
      <c r="Q32" s="1313">
        <v>0</v>
      </c>
      <c r="R32" s="1313">
        <v>0</v>
      </c>
      <c r="S32" s="1313">
        <v>0</v>
      </c>
      <c r="T32" s="1315">
        <v>0</v>
      </c>
      <c r="U32" s="606" t="s">
        <v>1638</v>
      </c>
      <c r="V32" s="1276"/>
      <c r="W32" s="1276"/>
      <c r="X32" s="1276"/>
      <c r="Y32" s="1276"/>
      <c r="Z32" s="1276"/>
      <c r="AA32" s="1276"/>
      <c r="AB32" s="1276"/>
      <c r="AC32" s="1276"/>
      <c r="AD32" s="1276"/>
      <c r="AE32" s="1276"/>
      <c r="AF32" s="1276"/>
      <c r="AG32" s="1276"/>
    </row>
    <row r="33" spans="1:33" s="1278" customFormat="1" ht="8.25" customHeight="1" x14ac:dyDescent="0.2">
      <c r="A33" s="1276"/>
      <c r="B33" s="1305"/>
      <c r="C33" s="1312"/>
      <c r="D33" s="1311"/>
      <c r="E33" s="1311"/>
      <c r="F33" s="1311"/>
      <c r="G33" s="1646"/>
      <c r="H33" s="1646"/>
      <c r="I33" s="1314"/>
      <c r="J33" s="1313"/>
      <c r="K33" s="1313"/>
      <c r="L33" s="1313"/>
      <c r="M33" s="1313"/>
      <c r="N33" s="1313"/>
      <c r="O33" s="1313"/>
      <c r="P33" s="1313"/>
      <c r="Q33" s="1313"/>
      <c r="R33" s="1313"/>
      <c r="S33" s="1313"/>
      <c r="T33" s="1315"/>
      <c r="U33" s="606"/>
      <c r="V33" s="1276"/>
      <c r="W33" s="1276"/>
      <c r="X33" s="1276"/>
      <c r="Y33" s="1276"/>
      <c r="Z33" s="1276"/>
      <c r="AA33" s="1276"/>
      <c r="AB33" s="1276"/>
      <c r="AC33" s="1276"/>
      <c r="AD33" s="1276"/>
      <c r="AE33" s="1276"/>
      <c r="AF33" s="1276"/>
      <c r="AG33" s="1276"/>
    </row>
    <row r="34" spans="1:33" s="1278" customFormat="1" ht="30.75" customHeight="1" x14ac:dyDescent="0.2">
      <c r="A34" s="1276"/>
      <c r="B34" s="1306" t="s">
        <v>1926</v>
      </c>
      <c r="C34" s="1312"/>
      <c r="D34" s="1311"/>
      <c r="E34" s="1311"/>
      <c r="F34" s="1311"/>
      <c r="G34" s="1646"/>
      <c r="H34" s="1646"/>
      <c r="I34" s="1314"/>
      <c r="J34" s="1313"/>
      <c r="K34" s="1313"/>
      <c r="L34" s="1313"/>
      <c r="M34" s="1313"/>
      <c r="N34" s="1313"/>
      <c r="O34" s="1313"/>
      <c r="P34" s="1313"/>
      <c r="Q34" s="1313"/>
      <c r="R34" s="1313"/>
      <c r="S34" s="1313"/>
      <c r="T34" s="1315"/>
      <c r="U34" s="604" t="s">
        <v>1927</v>
      </c>
      <c r="V34" s="1276"/>
      <c r="W34" s="1276"/>
      <c r="X34" s="1276"/>
      <c r="Y34" s="1276"/>
      <c r="Z34" s="1276"/>
      <c r="AA34" s="1276"/>
      <c r="AB34" s="1276"/>
      <c r="AC34" s="1276"/>
      <c r="AD34" s="1276"/>
      <c r="AE34" s="1276"/>
      <c r="AF34" s="1276"/>
      <c r="AG34" s="1276"/>
    </row>
    <row r="35" spans="1:33" s="1278" customFormat="1" ht="30.75" customHeight="1" x14ac:dyDescent="0.2">
      <c r="A35" s="1276"/>
      <c r="B35" s="1306" t="s">
        <v>1409</v>
      </c>
      <c r="C35" s="1312">
        <v>0</v>
      </c>
      <c r="D35" s="1311">
        <v>0</v>
      </c>
      <c r="E35" s="1311">
        <v>0</v>
      </c>
      <c r="F35" s="1311">
        <v>0</v>
      </c>
      <c r="G35" s="1646">
        <v>0</v>
      </c>
      <c r="H35" s="1646">
        <v>0</v>
      </c>
      <c r="I35" s="1314">
        <v>0</v>
      </c>
      <c r="J35" s="1313">
        <v>0</v>
      </c>
      <c r="K35" s="1313">
        <v>0</v>
      </c>
      <c r="L35" s="1313">
        <v>0</v>
      </c>
      <c r="M35" s="1313">
        <v>0</v>
      </c>
      <c r="N35" s="1313">
        <v>0</v>
      </c>
      <c r="O35" s="1313">
        <v>0</v>
      </c>
      <c r="P35" s="1313">
        <v>0</v>
      </c>
      <c r="Q35" s="1313">
        <v>0</v>
      </c>
      <c r="R35" s="1313">
        <v>0</v>
      </c>
      <c r="S35" s="1313">
        <v>0</v>
      </c>
      <c r="T35" s="1315">
        <v>0</v>
      </c>
      <c r="U35" s="606" t="s">
        <v>1637</v>
      </c>
      <c r="V35" s="1276"/>
      <c r="W35" s="1276"/>
      <c r="X35" s="1276"/>
      <c r="Y35" s="1276"/>
      <c r="Z35" s="1276"/>
      <c r="AA35" s="1276"/>
      <c r="AB35" s="1276"/>
      <c r="AC35" s="1276"/>
      <c r="AD35" s="1276"/>
      <c r="AE35" s="1276"/>
      <c r="AF35" s="1276"/>
      <c r="AG35" s="1276"/>
    </row>
    <row r="36" spans="1:33" s="1278" customFormat="1" ht="30.75" customHeight="1" x14ac:dyDescent="0.2">
      <c r="A36" s="1276"/>
      <c r="B36" s="1306" t="s">
        <v>1410</v>
      </c>
      <c r="C36" s="1312">
        <v>0</v>
      </c>
      <c r="D36" s="1311">
        <v>0</v>
      </c>
      <c r="E36" s="1311">
        <v>0</v>
      </c>
      <c r="F36" s="1311">
        <v>0</v>
      </c>
      <c r="G36" s="1646">
        <v>0</v>
      </c>
      <c r="H36" s="1646">
        <v>0</v>
      </c>
      <c r="I36" s="1314">
        <v>0</v>
      </c>
      <c r="J36" s="1313">
        <v>0</v>
      </c>
      <c r="K36" s="1313">
        <v>0</v>
      </c>
      <c r="L36" s="1313">
        <v>0</v>
      </c>
      <c r="M36" s="1313">
        <v>0</v>
      </c>
      <c r="N36" s="1313">
        <v>0</v>
      </c>
      <c r="O36" s="1313">
        <v>0</v>
      </c>
      <c r="P36" s="1313">
        <v>0</v>
      </c>
      <c r="Q36" s="1313">
        <v>0</v>
      </c>
      <c r="R36" s="1313">
        <v>0</v>
      </c>
      <c r="S36" s="1313">
        <v>0</v>
      </c>
      <c r="T36" s="1315">
        <v>0</v>
      </c>
      <c r="U36" s="606" t="s">
        <v>1638</v>
      </c>
      <c r="V36" s="1276"/>
      <c r="W36" s="1276"/>
      <c r="X36" s="1276"/>
      <c r="Y36" s="1276"/>
      <c r="Z36" s="1276"/>
      <c r="AA36" s="1276"/>
      <c r="AB36" s="1276"/>
      <c r="AC36" s="1276"/>
      <c r="AD36" s="1276"/>
      <c r="AE36" s="1276"/>
      <c r="AF36" s="1276"/>
      <c r="AG36" s="1276"/>
    </row>
    <row r="37" spans="1:33" s="1278" customFormat="1" ht="9.75" customHeight="1" x14ac:dyDescent="0.2">
      <c r="A37" s="1276"/>
      <c r="B37" s="1306"/>
      <c r="C37" s="1312"/>
      <c r="D37" s="1311"/>
      <c r="E37" s="1311"/>
      <c r="F37" s="1311"/>
      <c r="G37" s="1646"/>
      <c r="H37" s="1646"/>
      <c r="I37" s="1314"/>
      <c r="J37" s="1313"/>
      <c r="K37" s="1313"/>
      <c r="L37" s="1313"/>
      <c r="M37" s="1313"/>
      <c r="N37" s="1313"/>
      <c r="O37" s="1313"/>
      <c r="P37" s="1313"/>
      <c r="Q37" s="1313"/>
      <c r="R37" s="1313"/>
      <c r="S37" s="1313"/>
      <c r="T37" s="1315"/>
      <c r="U37" s="984"/>
      <c r="V37" s="1276"/>
      <c r="W37" s="1276"/>
      <c r="X37" s="1276"/>
      <c r="Y37" s="1276"/>
      <c r="Z37" s="1276"/>
      <c r="AA37" s="1276"/>
      <c r="AB37" s="1276"/>
      <c r="AC37" s="1276"/>
      <c r="AD37" s="1276"/>
      <c r="AE37" s="1276"/>
      <c r="AF37" s="1276"/>
      <c r="AG37" s="1276"/>
    </row>
    <row r="38" spans="1:33" s="1278" customFormat="1" ht="30.75" customHeight="1" x14ac:dyDescent="0.2">
      <c r="A38" s="1276"/>
      <c r="B38" s="577" t="s">
        <v>1414</v>
      </c>
      <c r="C38" s="1309"/>
      <c r="D38" s="851"/>
      <c r="E38" s="851"/>
      <c r="F38" s="851"/>
      <c r="G38" s="1385"/>
      <c r="H38" s="1385"/>
      <c r="I38" s="1036"/>
      <c r="J38" s="1037"/>
      <c r="K38" s="1037"/>
      <c r="L38" s="1037"/>
      <c r="M38" s="1037"/>
      <c r="N38" s="1037"/>
      <c r="O38" s="1037"/>
      <c r="P38" s="1037"/>
      <c r="Q38" s="1037"/>
      <c r="R38" s="1037"/>
      <c r="S38" s="1037"/>
      <c r="T38" s="1103"/>
      <c r="U38" s="490" t="s">
        <v>332</v>
      </c>
      <c r="V38" s="1276"/>
      <c r="W38" s="1276"/>
      <c r="X38" s="1276"/>
      <c r="Y38" s="1276"/>
      <c r="Z38" s="1276"/>
      <c r="AA38" s="1276"/>
      <c r="AB38" s="1276"/>
      <c r="AC38" s="1276"/>
      <c r="AD38" s="1276"/>
      <c r="AE38" s="1276"/>
      <c r="AF38" s="1276"/>
      <c r="AG38" s="1276"/>
    </row>
    <row r="39" spans="1:33" s="974" customFormat="1" ht="30.75" customHeight="1" x14ac:dyDescent="0.2">
      <c r="A39" s="1276"/>
      <c r="B39" s="834" t="s">
        <v>1409</v>
      </c>
      <c r="C39" s="1309">
        <v>18884.011999999999</v>
      </c>
      <c r="D39" s="851">
        <v>25313.989999999998</v>
      </c>
      <c r="E39" s="851">
        <v>8364.7279999999992</v>
      </c>
      <c r="F39" s="851">
        <v>20502.940000000002</v>
      </c>
      <c r="G39" s="1385">
        <v>28833.575000000001</v>
      </c>
      <c r="H39" s="1385">
        <v>30749.181</v>
      </c>
      <c r="I39" s="1036">
        <v>1674.8630000000001</v>
      </c>
      <c r="J39" s="1037">
        <v>1753.664</v>
      </c>
      <c r="K39" s="1037">
        <v>2340.2719999999999</v>
      </c>
      <c r="L39" s="1037">
        <v>1049.636</v>
      </c>
      <c r="M39" s="1037">
        <v>1374.5749999999998</v>
      </c>
      <c r="N39" s="1037">
        <v>767.32299999999998</v>
      </c>
      <c r="O39" s="1037">
        <v>1493.8679999999999</v>
      </c>
      <c r="P39" s="1037">
        <v>1975.9430000000002</v>
      </c>
      <c r="Q39" s="1037">
        <v>3253.3969999999999</v>
      </c>
      <c r="R39" s="1037">
        <v>2426.5540000000001</v>
      </c>
      <c r="S39" s="1037">
        <v>1720.627</v>
      </c>
      <c r="T39" s="1103">
        <v>10918.459000000001</v>
      </c>
      <c r="U39" s="606" t="s">
        <v>1637</v>
      </c>
      <c r="V39" s="1276"/>
      <c r="W39" s="1276"/>
      <c r="X39" s="1276"/>
      <c r="Y39" s="1276"/>
      <c r="Z39" s="1276"/>
      <c r="AA39" s="1276"/>
      <c r="AB39" s="1276"/>
      <c r="AC39" s="1276"/>
      <c r="AD39" s="1276"/>
      <c r="AE39" s="1276"/>
      <c r="AF39" s="1276"/>
      <c r="AG39" s="1276"/>
    </row>
    <row r="40" spans="1:33" s="974" customFormat="1" ht="30.75" customHeight="1" x14ac:dyDescent="0.2">
      <c r="A40" s="1276"/>
      <c r="B40" s="834" t="s">
        <v>1410</v>
      </c>
      <c r="C40" s="1309">
        <v>2240.7311589300002</v>
      </c>
      <c r="D40" s="851">
        <v>3328.4119042299999</v>
      </c>
      <c r="E40" s="851">
        <v>1140.20973525</v>
      </c>
      <c r="F40" s="851">
        <v>3100.5943884000008</v>
      </c>
      <c r="G40" s="1385">
        <v>12650.987196629998</v>
      </c>
      <c r="H40" s="1385">
        <v>25902.433944539996</v>
      </c>
      <c r="I40" s="1036">
        <v>1235.8955430000001</v>
      </c>
      <c r="J40" s="1037">
        <v>1440.5614847499999</v>
      </c>
      <c r="K40" s="1037">
        <v>2239.7888799500001</v>
      </c>
      <c r="L40" s="1037">
        <v>822.29959545000008</v>
      </c>
      <c r="M40" s="1037">
        <v>1141.85782625</v>
      </c>
      <c r="N40" s="1037">
        <v>551.98498549999988</v>
      </c>
      <c r="O40" s="1037">
        <v>1225.6547055000001</v>
      </c>
      <c r="P40" s="1037">
        <v>1442.3034585</v>
      </c>
      <c r="Q40" s="1037">
        <v>2302.6960868900001</v>
      </c>
      <c r="R40" s="1037">
        <v>1969.2442107500001</v>
      </c>
      <c r="S40" s="1037">
        <v>1205.0364565</v>
      </c>
      <c r="T40" s="1103">
        <v>10325.110711500001</v>
      </c>
      <c r="U40" s="606" t="s">
        <v>1638</v>
      </c>
      <c r="V40" s="1276"/>
      <c r="W40" s="1276"/>
      <c r="X40" s="1276"/>
      <c r="Y40" s="1276"/>
      <c r="Z40" s="1276"/>
      <c r="AA40" s="1276"/>
      <c r="AB40" s="1276"/>
      <c r="AC40" s="1276"/>
      <c r="AD40" s="1276"/>
      <c r="AE40" s="1276"/>
      <c r="AF40" s="1276"/>
      <c r="AG40" s="1276"/>
    </row>
    <row r="41" spans="1:33" s="974" customFormat="1" ht="21.75" customHeight="1" x14ac:dyDescent="0.2">
      <c r="A41" s="1276"/>
      <c r="B41" s="1307"/>
      <c r="C41" s="1280"/>
      <c r="D41" s="1279"/>
      <c r="E41" s="1279"/>
      <c r="F41" s="1279"/>
      <c r="G41" s="1647"/>
      <c r="H41" s="1647"/>
      <c r="I41" s="1283"/>
      <c r="J41" s="1281"/>
      <c r="K41" s="1281"/>
      <c r="L41" s="1281"/>
      <c r="M41" s="1281"/>
      <c r="N41" s="1281"/>
      <c r="O41" s="1281"/>
      <c r="P41" s="1281"/>
      <c r="Q41" s="1281"/>
      <c r="R41" s="1281"/>
      <c r="S41" s="1281"/>
      <c r="T41" s="1282"/>
      <c r="U41" s="1095"/>
      <c r="V41" s="1276"/>
      <c r="W41" s="1276"/>
      <c r="X41" s="1276"/>
      <c r="Y41" s="1276"/>
      <c r="Z41" s="1276"/>
      <c r="AA41" s="1276"/>
      <c r="AB41" s="1276"/>
      <c r="AC41" s="1276"/>
      <c r="AD41" s="1276"/>
      <c r="AE41" s="1276"/>
      <c r="AF41" s="1276"/>
      <c r="AG41" s="1276"/>
    </row>
    <row r="42" spans="1:33" s="974" customFormat="1" ht="18" customHeight="1" x14ac:dyDescent="0.2">
      <c r="A42" s="1276"/>
      <c r="B42" s="1090"/>
      <c r="C42" s="1284"/>
      <c r="D42" s="898"/>
      <c r="E42" s="898"/>
      <c r="F42" s="898"/>
      <c r="G42" s="899"/>
      <c r="H42" s="899"/>
      <c r="I42" s="1533"/>
      <c r="J42" s="1503"/>
      <c r="K42" s="1503"/>
      <c r="L42" s="1503"/>
      <c r="M42" s="1503"/>
      <c r="N42" s="1503"/>
      <c r="O42" s="1503"/>
      <c r="P42" s="1285"/>
      <c r="Q42" s="1285"/>
      <c r="R42" s="1285"/>
      <c r="S42" s="1285"/>
      <c r="T42" s="1287"/>
      <c r="U42" s="606"/>
      <c r="V42" s="1276"/>
      <c r="W42" s="1276"/>
      <c r="X42" s="1276"/>
      <c r="Y42" s="1276"/>
      <c r="Z42" s="1276"/>
      <c r="AA42" s="1276"/>
      <c r="AB42" s="1276"/>
      <c r="AC42" s="1276"/>
      <c r="AD42" s="1276"/>
      <c r="AE42" s="1276"/>
      <c r="AF42" s="1276"/>
      <c r="AG42" s="1276"/>
    </row>
    <row r="43" spans="1:33" s="1293" customFormat="1" ht="30.75" customHeight="1" x14ac:dyDescent="0.2">
      <c r="A43" s="1276"/>
      <c r="B43" s="1308" t="s">
        <v>1629</v>
      </c>
      <c r="C43" s="1289"/>
      <c r="D43" s="1288"/>
      <c r="E43" s="1288"/>
      <c r="F43" s="1288"/>
      <c r="G43" s="1378"/>
      <c r="H43" s="1378"/>
      <c r="I43" s="1291"/>
      <c r="J43" s="1290"/>
      <c r="K43" s="1290"/>
      <c r="L43" s="1290"/>
      <c r="M43" s="1290"/>
      <c r="N43" s="1290"/>
      <c r="O43" s="1290"/>
      <c r="P43" s="1290"/>
      <c r="Q43" s="1290"/>
      <c r="R43" s="1290"/>
      <c r="S43" s="1290"/>
      <c r="T43" s="1292"/>
      <c r="U43" s="378" t="s">
        <v>1422</v>
      </c>
      <c r="V43" s="1276"/>
      <c r="W43" s="1276"/>
      <c r="X43" s="1276"/>
      <c r="Y43" s="1276"/>
      <c r="Z43" s="1276"/>
      <c r="AA43" s="1276"/>
      <c r="AB43" s="1276"/>
      <c r="AC43" s="1276"/>
      <c r="AD43" s="1276"/>
      <c r="AE43" s="1276"/>
      <c r="AF43" s="1276"/>
      <c r="AG43" s="1276"/>
    </row>
    <row r="44" spans="1:33" s="974" customFormat="1" ht="9.75" customHeight="1" x14ac:dyDescent="0.2">
      <c r="A44" s="1276"/>
      <c r="B44" s="1090"/>
      <c r="C44" s="1284"/>
      <c r="D44" s="898"/>
      <c r="E44" s="898"/>
      <c r="F44" s="898"/>
      <c r="G44" s="899"/>
      <c r="H44" s="899"/>
      <c r="I44" s="1286"/>
      <c r="J44" s="1285"/>
      <c r="K44" s="1285"/>
      <c r="L44" s="1285"/>
      <c r="M44" s="1285"/>
      <c r="N44" s="1285"/>
      <c r="O44" s="1285"/>
      <c r="P44" s="1285"/>
      <c r="Q44" s="1285"/>
      <c r="R44" s="1285"/>
      <c r="S44" s="1285"/>
      <c r="T44" s="1287"/>
      <c r="U44" s="606"/>
      <c r="V44" s="1276"/>
      <c r="W44" s="1276"/>
      <c r="X44" s="1276"/>
      <c r="Y44" s="1276"/>
      <c r="Z44" s="1276"/>
      <c r="AA44" s="1276"/>
      <c r="AB44" s="1276"/>
      <c r="AC44" s="1276"/>
      <c r="AD44" s="1276"/>
      <c r="AE44" s="1276"/>
      <c r="AF44" s="1276"/>
      <c r="AG44" s="1276"/>
    </row>
    <row r="45" spans="1:33" s="974" customFormat="1" ht="30.75" customHeight="1" x14ac:dyDescent="0.2">
      <c r="A45" s="1276"/>
      <c r="B45" s="1090" t="s">
        <v>1408</v>
      </c>
      <c r="C45" s="1295">
        <v>1.2114988958766048E-2</v>
      </c>
      <c r="D45" s="1294">
        <v>6.3592044371372928E-3</v>
      </c>
      <c r="E45" s="1294">
        <v>1.4314889397450441E-2</v>
      </c>
      <c r="F45" s="1294">
        <v>2.5008770750570185E-2</v>
      </c>
      <c r="G45" s="1648">
        <v>2.1362836773085408E-2</v>
      </c>
      <c r="H45" s="1648">
        <v>1.0152732772644865E-3</v>
      </c>
      <c r="I45" s="1297">
        <v>7.5320240878965607E-3</v>
      </c>
      <c r="J45" s="1296">
        <v>1.9911222327992344E-3</v>
      </c>
      <c r="K45" s="1296">
        <v>1.4819619963798096E-3</v>
      </c>
      <c r="L45" s="1296">
        <v>1.8388188543039857E-4</v>
      </c>
      <c r="M45" s="1296">
        <v>2.179080392321303E-4</v>
      </c>
      <c r="N45" s="1296">
        <v>2.38316083689925E-3</v>
      </c>
      <c r="O45" s="1296">
        <v>5.1033949218579479E-4</v>
      </c>
      <c r="P45" s="1296">
        <v>8.716993588211659E-4</v>
      </c>
      <c r="Q45" s="1296">
        <v>6.8815203579042545E-4</v>
      </c>
      <c r="R45" s="1296">
        <v>2.6022384486525016E-3</v>
      </c>
      <c r="S45" s="1296">
        <v>2.3961930648859172E-4</v>
      </c>
      <c r="T45" s="1298">
        <v>1.991165090084855E-5</v>
      </c>
      <c r="U45" s="606" t="s">
        <v>1417</v>
      </c>
      <c r="V45" s="1276"/>
      <c r="W45" s="1276"/>
      <c r="X45" s="1276"/>
      <c r="Y45" s="1276"/>
      <c r="Z45" s="1276"/>
      <c r="AA45" s="1276"/>
      <c r="AB45" s="1276"/>
      <c r="AC45" s="1276"/>
      <c r="AD45" s="1276"/>
      <c r="AE45" s="1276"/>
      <c r="AF45" s="1276"/>
      <c r="AG45" s="1276"/>
    </row>
    <row r="46" spans="1:33" s="974" customFormat="1" ht="30.75" customHeight="1" x14ac:dyDescent="0.2">
      <c r="A46" s="1276"/>
      <c r="B46" s="1090" t="s">
        <v>1411</v>
      </c>
      <c r="C46" s="1295">
        <v>2.3507371596132436E-4</v>
      </c>
      <c r="D46" s="1294">
        <v>9.2386477049071132E-4</v>
      </c>
      <c r="E46" s="1294">
        <v>9.5340792697375793E-4</v>
      </c>
      <c r="F46" s="1294">
        <v>1.0962886705584412E-3</v>
      </c>
      <c r="G46" s="1648">
        <v>2.8004962932408695E-3</v>
      </c>
      <c r="H46" s="1648">
        <v>8.4687975836432808E-4</v>
      </c>
      <c r="I46" s="1297">
        <v>4.0971197191217636E-3</v>
      </c>
      <c r="J46" s="1296">
        <v>5.0336959420086286E-3</v>
      </c>
      <c r="K46" s="1296">
        <v>1.450614399010915E-4</v>
      </c>
      <c r="L46" s="1296">
        <v>1.5726324166465328E-4</v>
      </c>
      <c r="M46" s="1296">
        <v>2.5556815681544221E-4</v>
      </c>
      <c r="N46" s="1296">
        <v>2.5953061000424625E-3</v>
      </c>
      <c r="O46" s="1296">
        <v>3.6682843706505887E-3</v>
      </c>
      <c r="P46" s="1296">
        <v>8.0762095738952985E-4</v>
      </c>
      <c r="Q46" s="1296">
        <v>4.345775396489843E-5</v>
      </c>
      <c r="R46" s="1296">
        <v>3.9448967058490562E-4</v>
      </c>
      <c r="S46" s="1296">
        <v>4.7173303092511046E-4</v>
      </c>
      <c r="T46" s="1298">
        <v>3.2582023515283641E-5</v>
      </c>
      <c r="U46" s="606" t="s">
        <v>1418</v>
      </c>
      <c r="V46" s="1276"/>
      <c r="W46" s="1276"/>
      <c r="X46" s="1276"/>
      <c r="Y46" s="1276"/>
      <c r="Z46" s="1276"/>
      <c r="AA46" s="1276"/>
      <c r="AB46" s="1276"/>
      <c r="AC46" s="1276"/>
      <c r="AD46" s="1276"/>
      <c r="AE46" s="1276"/>
      <c r="AF46" s="1276"/>
      <c r="AG46" s="1276"/>
    </row>
    <row r="47" spans="1:33" s="974" customFormat="1" ht="30.75" customHeight="1" x14ac:dyDescent="0.2">
      <c r="A47" s="1276"/>
      <c r="B47" s="1090" t="s">
        <v>1499</v>
      </c>
      <c r="C47" s="1295">
        <v>0.86620635085774444</v>
      </c>
      <c r="D47" s="1294">
        <v>0.80450761309828656</v>
      </c>
      <c r="E47" s="1294">
        <v>0.72781672033176059</v>
      </c>
      <c r="F47" s="1294">
        <v>0.92998579076896837</v>
      </c>
      <c r="G47" s="1648">
        <v>0.94007358370246785</v>
      </c>
      <c r="H47" s="1648">
        <v>0.96469836749327009</v>
      </c>
      <c r="I47" s="1297">
        <v>0.95529174669092565</v>
      </c>
      <c r="J47" s="1296">
        <v>0.96223906488834099</v>
      </c>
      <c r="K47" s="1296">
        <v>0.98112078346824183</v>
      </c>
      <c r="L47" s="1296">
        <v>0.97786686038676685</v>
      </c>
      <c r="M47" s="1296">
        <v>0.99748184258679284</v>
      </c>
      <c r="N47" s="1296">
        <v>0.97929054313018105</v>
      </c>
      <c r="O47" s="1296">
        <v>0.94286560649115869</v>
      </c>
      <c r="P47" s="1296">
        <v>0.95822423887642638</v>
      </c>
      <c r="Q47" s="1296">
        <v>0.85042651216506238</v>
      </c>
      <c r="R47" s="1296">
        <v>0.91891247749857075</v>
      </c>
      <c r="S47" s="1296">
        <v>0.98071846384840056</v>
      </c>
      <c r="T47" s="1298">
        <v>0.99299420877691569</v>
      </c>
      <c r="U47" s="606" t="s">
        <v>1419</v>
      </c>
      <c r="V47" s="1276"/>
      <c r="W47" s="1276"/>
      <c r="X47" s="1276"/>
      <c r="Y47" s="1276"/>
      <c r="Z47" s="1276"/>
      <c r="AA47" s="1276"/>
      <c r="AB47" s="1276"/>
      <c r="AC47" s="1276"/>
      <c r="AD47" s="1276"/>
      <c r="AE47" s="1276"/>
      <c r="AF47" s="1276"/>
      <c r="AG47" s="1276"/>
    </row>
    <row r="48" spans="1:33" s="974" customFormat="1" ht="30.75" customHeight="1" x14ac:dyDescent="0.2">
      <c r="A48" s="1276"/>
      <c r="B48" s="1090" t="s">
        <v>1412</v>
      </c>
      <c r="C48" s="1295">
        <v>0.12083048525075565</v>
      </c>
      <c r="D48" s="1294">
        <v>0.18820931769408544</v>
      </c>
      <c r="E48" s="1294">
        <v>0.25691498234381521</v>
      </c>
      <c r="F48" s="1294">
        <v>4.3909149809902945E-2</v>
      </c>
      <c r="G48" s="1648">
        <v>3.5763083231205986E-2</v>
      </c>
      <c r="H48" s="1648">
        <v>3.3439479471101194E-2</v>
      </c>
      <c r="I48" s="1297">
        <v>3.3079109502056031E-2</v>
      </c>
      <c r="J48" s="1296">
        <v>3.0736116936851209E-2</v>
      </c>
      <c r="K48" s="1296">
        <v>1.7252193095477198E-2</v>
      </c>
      <c r="L48" s="1296">
        <v>2.1791994486138107E-2</v>
      </c>
      <c r="M48" s="1296">
        <v>2.044681217159543E-3</v>
      </c>
      <c r="N48" s="1296">
        <v>1.5730989932877443E-2</v>
      </c>
      <c r="O48" s="1296">
        <v>5.2955769646004923E-2</v>
      </c>
      <c r="P48" s="1296">
        <v>4.0096440807362868E-2</v>
      </c>
      <c r="Q48" s="1296">
        <v>0.14884187804518234</v>
      </c>
      <c r="R48" s="1296">
        <v>7.809079438219188E-2</v>
      </c>
      <c r="S48" s="1296">
        <v>1.8570183814185709E-2</v>
      </c>
      <c r="T48" s="1298">
        <v>6.9532975486681289E-3</v>
      </c>
      <c r="U48" s="606" t="s">
        <v>1420</v>
      </c>
      <c r="V48" s="1276"/>
      <c r="W48" s="1276"/>
      <c r="X48" s="1276"/>
      <c r="Y48" s="1276"/>
      <c r="Z48" s="1276"/>
      <c r="AA48" s="1276"/>
      <c r="AB48" s="1276"/>
      <c r="AC48" s="1276"/>
      <c r="AD48" s="1276"/>
      <c r="AE48" s="1276"/>
      <c r="AF48" s="1276"/>
      <c r="AG48" s="1276"/>
    </row>
    <row r="49" spans="1:33" s="974" customFormat="1" ht="30.75" customHeight="1" x14ac:dyDescent="0.2">
      <c r="A49" s="1276"/>
      <c r="B49" s="1090" t="s">
        <v>1413</v>
      </c>
      <c r="C49" s="1295">
        <v>6.1310121677248344E-4</v>
      </c>
      <c r="D49" s="1294">
        <v>0</v>
      </c>
      <c r="E49" s="1294">
        <v>0</v>
      </c>
      <c r="F49" s="1294">
        <v>0</v>
      </c>
      <c r="G49" s="1648">
        <v>0</v>
      </c>
      <c r="H49" s="1648">
        <v>0</v>
      </c>
      <c r="I49" s="1297">
        <v>0</v>
      </c>
      <c r="J49" s="1296">
        <v>0</v>
      </c>
      <c r="K49" s="1296">
        <v>0</v>
      </c>
      <c r="L49" s="1296">
        <v>0</v>
      </c>
      <c r="M49" s="1296">
        <v>0</v>
      </c>
      <c r="N49" s="1296">
        <v>0</v>
      </c>
      <c r="O49" s="1296">
        <v>0</v>
      </c>
      <c r="P49" s="1296">
        <v>0</v>
      </c>
      <c r="Q49" s="1296">
        <v>0</v>
      </c>
      <c r="R49" s="1296">
        <v>0</v>
      </c>
      <c r="S49" s="1296">
        <v>0</v>
      </c>
      <c r="T49" s="1298">
        <v>0</v>
      </c>
      <c r="U49" s="606" t="s">
        <v>1421</v>
      </c>
      <c r="V49" s="1276"/>
      <c r="W49" s="1276"/>
      <c r="X49" s="1276"/>
      <c r="Y49" s="1276"/>
      <c r="Z49" s="1276"/>
      <c r="AA49" s="1276"/>
      <c r="AB49" s="1276"/>
      <c r="AC49" s="1276"/>
      <c r="AD49" s="1276"/>
      <c r="AE49" s="1276"/>
      <c r="AF49" s="1276"/>
      <c r="AG49" s="1276"/>
    </row>
    <row r="50" spans="1:33" s="974" customFormat="1" ht="30.75" customHeight="1" x14ac:dyDescent="0.2">
      <c r="A50" s="1276"/>
      <c r="B50" s="1090" t="s">
        <v>1926</v>
      </c>
      <c r="C50" s="1295">
        <v>0</v>
      </c>
      <c r="D50" s="1294">
        <v>0</v>
      </c>
      <c r="E50" s="1294">
        <v>0</v>
      </c>
      <c r="F50" s="1294">
        <v>0</v>
      </c>
      <c r="G50" s="1648">
        <v>0</v>
      </c>
      <c r="H50" s="1648">
        <v>0</v>
      </c>
      <c r="I50" s="1297">
        <v>0</v>
      </c>
      <c r="J50" s="1296">
        <v>0</v>
      </c>
      <c r="K50" s="1296">
        <v>0</v>
      </c>
      <c r="L50" s="1296">
        <v>0</v>
      </c>
      <c r="M50" s="1296">
        <v>0</v>
      </c>
      <c r="N50" s="1296">
        <v>0</v>
      </c>
      <c r="O50" s="1296">
        <v>0</v>
      </c>
      <c r="P50" s="1296">
        <v>0</v>
      </c>
      <c r="Q50" s="1296">
        <v>0</v>
      </c>
      <c r="R50" s="1296">
        <v>0</v>
      </c>
      <c r="S50" s="1296">
        <v>0</v>
      </c>
      <c r="T50" s="1298">
        <v>0</v>
      </c>
      <c r="U50" s="606" t="s">
        <v>1927</v>
      </c>
      <c r="V50" s="1276"/>
      <c r="W50" s="1276"/>
      <c r="X50" s="1276"/>
      <c r="Y50" s="1276"/>
      <c r="Z50" s="1276"/>
      <c r="AA50" s="1276"/>
      <c r="AB50" s="1276"/>
      <c r="AC50" s="1276"/>
      <c r="AD50" s="1276"/>
      <c r="AE50" s="1276"/>
      <c r="AF50" s="1276"/>
      <c r="AG50" s="1276"/>
    </row>
    <row r="51" spans="1:33" s="974" customFormat="1" ht="30.75" customHeight="1" thickBot="1" x14ac:dyDescent="0.25">
      <c r="A51" s="1276"/>
      <c r="B51" s="1299"/>
      <c r="C51" s="1301"/>
      <c r="D51" s="1300"/>
      <c r="E51" s="1300"/>
      <c r="F51" s="1300"/>
      <c r="G51" s="1649"/>
      <c r="H51" s="1649"/>
      <c r="I51" s="1303"/>
      <c r="J51" s="1302"/>
      <c r="K51" s="1302"/>
      <c r="L51" s="1302"/>
      <c r="M51" s="1302"/>
      <c r="N51" s="1302"/>
      <c r="O51" s="1302"/>
      <c r="P51" s="1302"/>
      <c r="Q51" s="1302"/>
      <c r="R51" s="1302"/>
      <c r="S51" s="1302"/>
      <c r="T51" s="1304"/>
      <c r="U51" s="1507"/>
      <c r="V51" s="1276"/>
    </row>
    <row r="52" spans="1:33" ht="10.5" customHeight="1" thickTop="1" x14ac:dyDescent="0.65">
      <c r="V52" s="93"/>
    </row>
    <row r="53" spans="1:33" s="416" customFormat="1" ht="19.5" customHeight="1" x14ac:dyDescent="0.5">
      <c r="B53" s="333" t="s">
        <v>1548</v>
      </c>
      <c r="U53" s="333" t="s">
        <v>1547</v>
      </c>
      <c r="V53" s="471"/>
    </row>
    <row r="54" spans="1:33" s="416" customFormat="1" ht="22.5" x14ac:dyDescent="0.5">
      <c r="B54" s="356" t="s">
        <v>1630</v>
      </c>
      <c r="U54" s="414" t="s">
        <v>1631</v>
      </c>
      <c r="V54" s="471"/>
    </row>
    <row r="56" spans="1:33" ht="23.25" x14ac:dyDescent="0.5">
      <c r="C56" s="113"/>
      <c r="D56" s="113"/>
      <c r="E56" s="113"/>
      <c r="F56" s="113"/>
      <c r="G56" s="113"/>
      <c r="H56" s="113"/>
      <c r="I56" s="1550"/>
      <c r="J56" s="1550"/>
      <c r="K56" s="1550"/>
      <c r="L56" s="1550"/>
      <c r="M56" s="1550"/>
      <c r="N56" s="1550"/>
      <c r="O56" s="1550"/>
      <c r="P56" s="1550"/>
      <c r="Q56" s="1550"/>
      <c r="R56" s="1550"/>
      <c r="S56" s="1550"/>
      <c r="T56" s="1550"/>
    </row>
    <row r="57" spans="1:33" ht="23.25" x14ac:dyDescent="0.5">
      <c r="C57" s="113"/>
      <c r="D57" s="113"/>
      <c r="E57" s="113"/>
      <c r="F57" s="113"/>
      <c r="G57" s="113"/>
      <c r="H57" s="113"/>
      <c r="I57" s="1550"/>
      <c r="J57" s="1550"/>
      <c r="K57" s="1550"/>
      <c r="L57" s="1550"/>
      <c r="M57" s="1550"/>
      <c r="N57" s="1550"/>
      <c r="O57" s="1550"/>
      <c r="P57" s="1550"/>
      <c r="Q57" s="1550"/>
      <c r="R57" s="1550"/>
      <c r="S57" s="1550"/>
      <c r="T57" s="1550"/>
    </row>
    <row r="58" spans="1:33" ht="23.25" x14ac:dyDescent="0.5">
      <c r="C58" s="113"/>
      <c r="D58" s="113"/>
      <c r="E58" s="113"/>
      <c r="F58" s="113"/>
      <c r="G58" s="113"/>
      <c r="H58" s="113"/>
      <c r="I58" s="1550"/>
      <c r="J58" s="1550"/>
      <c r="K58" s="1550"/>
      <c r="L58" s="1550"/>
      <c r="M58" s="1550"/>
      <c r="N58" s="1550"/>
      <c r="O58" s="1550"/>
      <c r="P58" s="1550"/>
      <c r="Q58" s="1550"/>
      <c r="R58" s="1550"/>
      <c r="S58" s="1550"/>
      <c r="T58" s="1550"/>
    </row>
    <row r="59" spans="1:33" ht="23.25" x14ac:dyDescent="0.5">
      <c r="C59" s="113"/>
      <c r="D59" s="113"/>
      <c r="E59" s="113"/>
      <c r="F59" s="113"/>
      <c r="G59" s="113"/>
      <c r="H59" s="113"/>
      <c r="I59" s="1550"/>
      <c r="J59" s="1550"/>
      <c r="K59" s="1550"/>
      <c r="L59" s="1550"/>
      <c r="M59" s="1550"/>
      <c r="N59" s="1550"/>
      <c r="O59" s="1550"/>
      <c r="P59" s="1550"/>
      <c r="Q59" s="1550"/>
      <c r="R59" s="1550"/>
      <c r="S59" s="1550"/>
      <c r="T59" s="1550"/>
    </row>
    <row r="60" spans="1:33" ht="23.25" x14ac:dyDescent="0.5">
      <c r="C60" s="113"/>
      <c r="D60" s="113"/>
      <c r="E60" s="113"/>
      <c r="F60" s="113"/>
      <c r="G60" s="113"/>
      <c r="H60" s="113"/>
      <c r="I60" s="1550"/>
      <c r="J60" s="1550"/>
      <c r="K60" s="1550"/>
      <c r="L60" s="1550"/>
      <c r="M60" s="1550"/>
      <c r="N60" s="1550"/>
      <c r="O60" s="1550"/>
      <c r="P60" s="1550"/>
      <c r="Q60" s="1550"/>
      <c r="R60" s="1550"/>
      <c r="S60" s="1550"/>
      <c r="T60" s="1550"/>
    </row>
    <row r="61" spans="1:33" ht="23.25" x14ac:dyDescent="0.5">
      <c r="C61" s="113"/>
      <c r="D61" s="113"/>
      <c r="E61" s="113"/>
      <c r="F61" s="113"/>
      <c r="G61" s="113"/>
      <c r="H61" s="113"/>
      <c r="I61" s="1550"/>
      <c r="J61" s="1550"/>
      <c r="K61" s="1550"/>
      <c r="L61" s="1550"/>
      <c r="M61" s="1550"/>
      <c r="N61" s="1550"/>
      <c r="O61" s="1550"/>
      <c r="P61" s="1550"/>
      <c r="Q61" s="1550"/>
      <c r="R61" s="1550"/>
      <c r="S61" s="1550"/>
      <c r="T61" s="1550"/>
    </row>
    <row r="62" spans="1:33" ht="23.25" x14ac:dyDescent="0.5">
      <c r="C62" s="113"/>
      <c r="D62" s="113"/>
      <c r="E62" s="113"/>
      <c r="F62" s="113"/>
      <c r="G62" s="113"/>
      <c r="H62" s="113"/>
      <c r="I62" s="1550"/>
      <c r="J62" s="1550"/>
      <c r="K62" s="1550"/>
      <c r="L62" s="1550"/>
      <c r="M62" s="1550"/>
      <c r="N62" s="1550"/>
      <c r="O62" s="1550"/>
      <c r="P62" s="1550"/>
      <c r="Q62" s="1550"/>
      <c r="R62" s="1550"/>
      <c r="S62" s="1550"/>
      <c r="T62" s="1550"/>
    </row>
    <row r="63" spans="1:33" ht="23.25" x14ac:dyDescent="0.5">
      <c r="C63" s="113"/>
      <c r="D63" s="113"/>
      <c r="E63" s="113"/>
      <c r="F63" s="113"/>
      <c r="G63" s="113"/>
      <c r="H63" s="113"/>
      <c r="I63" s="1550"/>
      <c r="J63" s="1550"/>
      <c r="K63" s="1550"/>
      <c r="L63" s="1550"/>
      <c r="M63" s="1550"/>
      <c r="N63" s="1550"/>
      <c r="O63" s="1550"/>
      <c r="P63" s="1550"/>
      <c r="Q63" s="1550"/>
      <c r="R63" s="1550"/>
      <c r="S63" s="1550"/>
      <c r="T63" s="1550"/>
    </row>
    <row r="64" spans="1:33" ht="23.25" x14ac:dyDescent="0.5">
      <c r="C64" s="113"/>
      <c r="D64" s="113"/>
      <c r="E64" s="113"/>
      <c r="F64" s="113"/>
      <c r="G64" s="113"/>
      <c r="H64" s="113"/>
      <c r="I64" s="1550"/>
      <c r="J64" s="1550"/>
      <c r="K64" s="1550"/>
      <c r="L64" s="1550"/>
      <c r="M64" s="1550"/>
      <c r="N64" s="1550"/>
      <c r="O64" s="1550"/>
      <c r="P64" s="1550"/>
      <c r="Q64" s="1550"/>
      <c r="R64" s="1550"/>
      <c r="S64" s="1550"/>
      <c r="T64" s="1550"/>
    </row>
    <row r="65" spans="3:20" ht="23.25" x14ac:dyDescent="0.5">
      <c r="C65" s="113"/>
      <c r="D65" s="113"/>
      <c r="E65" s="113"/>
      <c r="F65" s="113"/>
      <c r="G65" s="113"/>
      <c r="H65" s="113"/>
      <c r="I65" s="1550"/>
      <c r="J65" s="1550"/>
      <c r="K65" s="1550"/>
      <c r="L65" s="1550"/>
      <c r="M65" s="1550"/>
      <c r="N65" s="1550"/>
      <c r="O65" s="1550"/>
      <c r="P65" s="1550"/>
      <c r="Q65" s="1550"/>
      <c r="R65" s="1550"/>
      <c r="S65" s="1550"/>
      <c r="T65" s="1550"/>
    </row>
    <row r="66" spans="3:20" ht="23.25" x14ac:dyDescent="0.5">
      <c r="C66" s="113"/>
      <c r="D66" s="113"/>
      <c r="E66" s="113"/>
      <c r="F66" s="113"/>
      <c r="G66" s="113"/>
      <c r="H66" s="113"/>
      <c r="I66" s="1550"/>
      <c r="J66" s="1550"/>
      <c r="K66" s="1550"/>
      <c r="L66" s="1550"/>
      <c r="M66" s="1550"/>
      <c r="N66" s="1550"/>
      <c r="O66" s="1550"/>
      <c r="P66" s="1550"/>
      <c r="Q66" s="1550"/>
      <c r="R66" s="1550"/>
      <c r="S66" s="1550"/>
      <c r="T66" s="1550"/>
    </row>
    <row r="67" spans="3:20" ht="23.25" x14ac:dyDescent="0.5">
      <c r="C67" s="113"/>
      <c r="D67" s="113"/>
      <c r="E67" s="113"/>
      <c r="F67" s="113"/>
      <c r="G67" s="113"/>
      <c r="H67" s="113"/>
      <c r="I67" s="1550"/>
      <c r="J67" s="1550"/>
      <c r="K67" s="1550"/>
      <c r="L67" s="1550"/>
      <c r="M67" s="1550"/>
      <c r="N67" s="1550"/>
      <c r="O67" s="1550"/>
      <c r="P67" s="1550"/>
      <c r="Q67" s="1550"/>
      <c r="R67" s="1550"/>
      <c r="S67" s="1550"/>
      <c r="T67" s="1550"/>
    </row>
    <row r="68" spans="3:20" ht="23.25" x14ac:dyDescent="0.5">
      <c r="C68" s="113"/>
      <c r="D68" s="113"/>
      <c r="E68" s="113"/>
      <c r="F68" s="113"/>
      <c r="G68" s="113"/>
      <c r="H68" s="113"/>
      <c r="I68" s="1550"/>
      <c r="J68" s="1550"/>
      <c r="K68" s="1550"/>
      <c r="L68" s="1550"/>
      <c r="M68" s="1550"/>
      <c r="N68" s="1550"/>
      <c r="O68" s="1550"/>
      <c r="P68" s="1550"/>
      <c r="Q68" s="1550"/>
      <c r="R68" s="1550"/>
      <c r="S68" s="1550"/>
      <c r="T68" s="1550"/>
    </row>
    <row r="69" spans="3:20" ht="23.25" x14ac:dyDescent="0.5">
      <c r="C69" s="113"/>
      <c r="D69" s="113"/>
      <c r="E69" s="113"/>
      <c r="F69" s="113"/>
      <c r="G69" s="113"/>
      <c r="H69" s="113"/>
      <c r="I69" s="1550"/>
      <c r="J69" s="1550"/>
      <c r="K69" s="1550"/>
      <c r="L69" s="1550"/>
      <c r="M69" s="1550"/>
      <c r="N69" s="1550"/>
      <c r="O69" s="1550"/>
      <c r="P69" s="1550"/>
      <c r="Q69" s="1550"/>
      <c r="R69" s="1550"/>
      <c r="S69" s="1550"/>
      <c r="T69" s="1550"/>
    </row>
    <row r="70" spans="3:20" ht="23.25" x14ac:dyDescent="0.5">
      <c r="C70" s="113"/>
      <c r="D70" s="113"/>
      <c r="E70" s="113"/>
      <c r="F70" s="113"/>
      <c r="G70" s="113"/>
      <c r="H70" s="113"/>
      <c r="I70" s="1550"/>
      <c r="J70" s="1550"/>
      <c r="K70" s="1550"/>
      <c r="L70" s="1550"/>
      <c r="M70" s="1550"/>
      <c r="N70" s="1550"/>
      <c r="O70" s="1550"/>
      <c r="P70" s="1550"/>
      <c r="Q70" s="1550"/>
      <c r="R70" s="1550"/>
      <c r="S70" s="1550"/>
      <c r="T70" s="1550"/>
    </row>
    <row r="71" spans="3:20" ht="23.25" x14ac:dyDescent="0.5">
      <c r="C71" s="113"/>
      <c r="D71" s="113"/>
      <c r="E71" s="113"/>
      <c r="F71" s="113"/>
      <c r="G71" s="113"/>
      <c r="H71" s="113"/>
      <c r="I71" s="1550"/>
      <c r="J71" s="1550"/>
      <c r="K71" s="1550"/>
      <c r="L71" s="1550"/>
      <c r="M71" s="1550"/>
      <c r="N71" s="1550"/>
      <c r="O71" s="1550"/>
      <c r="P71" s="1550"/>
      <c r="Q71" s="1550"/>
      <c r="R71" s="1550"/>
      <c r="S71" s="1550"/>
      <c r="T71" s="1550"/>
    </row>
    <row r="72" spans="3:20" ht="23.25" x14ac:dyDescent="0.5">
      <c r="C72" s="113"/>
      <c r="D72" s="113"/>
      <c r="E72" s="113"/>
      <c r="F72" s="113"/>
      <c r="G72" s="113"/>
      <c r="H72" s="113"/>
      <c r="I72" s="1550"/>
      <c r="J72" s="1550"/>
      <c r="K72" s="1550"/>
      <c r="L72" s="1550"/>
      <c r="M72" s="1550"/>
      <c r="N72" s="1550"/>
      <c r="O72" s="1550"/>
      <c r="P72" s="1550"/>
      <c r="Q72" s="1550"/>
      <c r="R72" s="1550"/>
      <c r="S72" s="1550"/>
      <c r="T72" s="1550"/>
    </row>
    <row r="73" spans="3:20" ht="23.25" x14ac:dyDescent="0.5">
      <c r="C73" s="113"/>
      <c r="D73" s="113"/>
      <c r="E73" s="113"/>
      <c r="F73" s="113"/>
      <c r="G73" s="113"/>
      <c r="H73" s="113"/>
      <c r="I73" s="1550"/>
      <c r="J73" s="1550"/>
      <c r="K73" s="1550"/>
      <c r="L73" s="1550"/>
      <c r="M73" s="1550"/>
      <c r="N73" s="1550"/>
      <c r="O73" s="1550"/>
      <c r="P73" s="1550"/>
      <c r="Q73" s="1550"/>
      <c r="R73" s="1550"/>
      <c r="S73" s="1550"/>
      <c r="T73" s="1550"/>
    </row>
    <row r="74" spans="3:20" ht="23.25" x14ac:dyDescent="0.5">
      <c r="C74" s="113"/>
      <c r="D74" s="113"/>
      <c r="E74" s="113"/>
      <c r="F74" s="113"/>
      <c r="G74" s="113"/>
      <c r="H74" s="113"/>
      <c r="I74" s="1550"/>
      <c r="J74" s="1550"/>
      <c r="K74" s="1550"/>
      <c r="L74" s="1550"/>
      <c r="M74" s="1550"/>
      <c r="N74" s="1550"/>
      <c r="O74" s="1550"/>
      <c r="P74" s="1550"/>
      <c r="Q74" s="1550"/>
      <c r="R74" s="1550"/>
      <c r="S74" s="1550"/>
      <c r="T74" s="1550"/>
    </row>
    <row r="75" spans="3:20" ht="23.25" x14ac:dyDescent="0.5">
      <c r="C75" s="113"/>
      <c r="D75" s="113"/>
      <c r="E75" s="113"/>
      <c r="F75" s="113"/>
      <c r="G75" s="113"/>
      <c r="H75" s="113"/>
      <c r="I75" s="1550"/>
      <c r="J75" s="1550"/>
      <c r="K75" s="1550"/>
      <c r="L75" s="1550"/>
      <c r="M75" s="1550"/>
      <c r="N75" s="1550"/>
      <c r="O75" s="1550"/>
      <c r="P75" s="1550"/>
      <c r="Q75" s="1550"/>
      <c r="R75" s="1550"/>
      <c r="S75" s="1550"/>
      <c r="T75" s="1550"/>
    </row>
    <row r="76" spans="3:20" ht="23.25" x14ac:dyDescent="0.5">
      <c r="C76" s="113"/>
      <c r="D76" s="113"/>
      <c r="E76" s="113"/>
      <c r="F76" s="113"/>
      <c r="G76" s="113"/>
      <c r="H76" s="113"/>
      <c r="I76" s="1550"/>
      <c r="J76" s="1550"/>
      <c r="K76" s="1550"/>
      <c r="L76" s="1550"/>
      <c r="M76" s="1550"/>
      <c r="N76" s="1550"/>
      <c r="O76" s="1550"/>
      <c r="P76" s="1550"/>
      <c r="Q76" s="1550"/>
      <c r="R76" s="1550"/>
      <c r="S76" s="1550"/>
      <c r="T76" s="1550"/>
    </row>
    <row r="77" spans="3:20" ht="23.25" x14ac:dyDescent="0.5">
      <c r="C77" s="113"/>
      <c r="D77" s="113"/>
      <c r="E77" s="113"/>
      <c r="F77" s="113"/>
      <c r="G77" s="113"/>
      <c r="H77" s="113"/>
      <c r="I77" s="1550"/>
      <c r="J77" s="1550"/>
      <c r="K77" s="1550"/>
      <c r="L77" s="1550"/>
      <c r="M77" s="1550"/>
      <c r="N77" s="1550"/>
      <c r="O77" s="1550"/>
      <c r="P77" s="1550"/>
      <c r="Q77" s="1550"/>
      <c r="R77" s="1550"/>
      <c r="S77" s="1550"/>
      <c r="T77" s="1550"/>
    </row>
    <row r="78" spans="3:20" ht="23.25" x14ac:dyDescent="0.5">
      <c r="C78" s="113"/>
      <c r="D78" s="113"/>
      <c r="E78" s="113"/>
      <c r="F78" s="113"/>
      <c r="G78" s="113"/>
      <c r="H78" s="113"/>
      <c r="I78" s="1550"/>
      <c r="J78" s="1550"/>
      <c r="K78" s="1550"/>
      <c r="L78" s="1550"/>
      <c r="M78" s="1550"/>
      <c r="N78" s="1550"/>
      <c r="O78" s="1550"/>
      <c r="P78" s="1550"/>
      <c r="Q78" s="1550"/>
      <c r="R78" s="1550"/>
      <c r="S78" s="1550"/>
      <c r="T78" s="1550"/>
    </row>
    <row r="79" spans="3:20" ht="23.25" x14ac:dyDescent="0.5">
      <c r="C79" s="113"/>
      <c r="D79" s="113"/>
      <c r="E79" s="113"/>
      <c r="F79" s="113"/>
      <c r="G79" s="113"/>
      <c r="H79" s="113"/>
      <c r="I79" s="1550"/>
      <c r="J79" s="1550"/>
      <c r="K79" s="1550"/>
      <c r="L79" s="1550"/>
      <c r="M79" s="1550"/>
      <c r="N79" s="1550"/>
      <c r="O79" s="1550"/>
      <c r="P79" s="1550"/>
      <c r="Q79" s="1550"/>
      <c r="R79" s="1550"/>
      <c r="S79" s="1550"/>
      <c r="T79" s="1550"/>
    </row>
    <row r="80" spans="3:20" ht="23.25" x14ac:dyDescent="0.5">
      <c r="C80" s="113"/>
      <c r="D80" s="113"/>
      <c r="E80" s="113"/>
      <c r="F80" s="113"/>
      <c r="G80" s="113"/>
      <c r="H80" s="113"/>
      <c r="I80" s="1550"/>
      <c r="J80" s="1550"/>
      <c r="K80" s="1550"/>
      <c r="L80" s="1550"/>
      <c r="M80" s="1550"/>
      <c r="N80" s="1550"/>
      <c r="O80" s="1550"/>
      <c r="P80" s="1550"/>
      <c r="Q80" s="1550"/>
      <c r="R80" s="1550"/>
      <c r="S80" s="1550"/>
      <c r="T80" s="1550"/>
    </row>
    <row r="81" spans="3:20" ht="23.25" x14ac:dyDescent="0.5">
      <c r="C81" s="113"/>
      <c r="D81" s="113"/>
      <c r="E81" s="113"/>
      <c r="F81" s="113"/>
      <c r="G81" s="113"/>
      <c r="H81" s="113"/>
      <c r="I81" s="1550"/>
      <c r="J81" s="1550"/>
      <c r="K81" s="1550"/>
      <c r="L81" s="1550"/>
      <c r="M81" s="1550"/>
      <c r="N81" s="1550"/>
      <c r="O81" s="1550"/>
      <c r="P81" s="1550"/>
      <c r="Q81" s="1550"/>
      <c r="R81" s="1550"/>
      <c r="S81" s="1550"/>
      <c r="T81" s="1550"/>
    </row>
    <row r="82" spans="3:20" ht="23.25" x14ac:dyDescent="0.5">
      <c r="C82" s="113"/>
      <c r="D82" s="113"/>
      <c r="E82" s="113"/>
      <c r="F82" s="113"/>
      <c r="G82" s="113"/>
      <c r="H82" s="113"/>
      <c r="I82" s="1550"/>
      <c r="J82" s="1550"/>
      <c r="K82" s="1550"/>
      <c r="L82" s="1550"/>
      <c r="M82" s="1550"/>
      <c r="N82" s="1550"/>
      <c r="O82" s="1550"/>
      <c r="P82" s="1550"/>
      <c r="Q82" s="1550"/>
      <c r="R82" s="1550"/>
      <c r="S82" s="1550"/>
      <c r="T82" s="1550"/>
    </row>
    <row r="83" spans="3:20" ht="23.25" x14ac:dyDescent="0.5">
      <c r="C83" s="113"/>
      <c r="D83" s="113"/>
      <c r="E83" s="113"/>
      <c r="F83" s="113"/>
      <c r="G83" s="113"/>
      <c r="H83" s="113"/>
      <c r="I83" s="1550"/>
      <c r="J83" s="1550"/>
      <c r="K83" s="1550"/>
      <c r="L83" s="1550"/>
      <c r="M83" s="1550"/>
      <c r="N83" s="1550"/>
      <c r="O83" s="1550"/>
      <c r="P83" s="1550"/>
      <c r="Q83" s="1550"/>
      <c r="R83" s="1550"/>
      <c r="S83" s="1550"/>
      <c r="T83" s="1550"/>
    </row>
    <row r="84" spans="3:20" ht="23.25" x14ac:dyDescent="0.5">
      <c r="C84" s="113"/>
      <c r="D84" s="113"/>
      <c r="E84" s="113"/>
      <c r="F84" s="113"/>
      <c r="G84" s="113"/>
      <c r="H84" s="113"/>
      <c r="I84" s="1550"/>
      <c r="J84" s="1550"/>
      <c r="K84" s="1550"/>
      <c r="L84" s="1550"/>
      <c r="M84" s="1550"/>
      <c r="N84" s="1550"/>
      <c r="O84" s="1550"/>
      <c r="P84" s="1550"/>
      <c r="Q84" s="1550"/>
      <c r="R84" s="1550"/>
      <c r="S84" s="1550"/>
      <c r="T84" s="1550"/>
    </row>
    <row r="85" spans="3:20" ht="23.25" x14ac:dyDescent="0.5">
      <c r="C85" s="113"/>
      <c r="D85" s="113"/>
      <c r="E85" s="113"/>
      <c r="F85" s="113"/>
      <c r="G85" s="113"/>
      <c r="H85" s="113"/>
      <c r="I85" s="1550"/>
      <c r="J85" s="1550"/>
      <c r="K85" s="1550"/>
      <c r="L85" s="1550"/>
      <c r="M85" s="1550"/>
      <c r="N85" s="1550"/>
      <c r="O85" s="1550"/>
      <c r="P85" s="1550"/>
      <c r="Q85" s="1550"/>
      <c r="R85" s="1550"/>
      <c r="S85" s="1550"/>
      <c r="T85" s="1550"/>
    </row>
    <row r="86" spans="3:20" ht="23.25" x14ac:dyDescent="0.5">
      <c r="C86" s="113"/>
      <c r="D86" s="113"/>
      <c r="E86" s="113"/>
      <c r="F86" s="113"/>
      <c r="G86" s="113"/>
      <c r="H86" s="113"/>
      <c r="I86" s="1550"/>
      <c r="J86" s="1550"/>
      <c r="K86" s="1550"/>
      <c r="L86" s="1550"/>
      <c r="M86" s="1550"/>
      <c r="N86" s="1550"/>
      <c r="O86" s="1550"/>
      <c r="P86" s="1550"/>
      <c r="Q86" s="1550"/>
      <c r="R86" s="1550"/>
      <c r="S86" s="1550"/>
      <c r="T86" s="1550"/>
    </row>
    <row r="87" spans="3:20" ht="23.25" x14ac:dyDescent="0.5">
      <c r="C87" s="113"/>
      <c r="D87" s="113"/>
      <c r="E87" s="113"/>
      <c r="F87" s="113"/>
      <c r="G87" s="113"/>
      <c r="H87" s="113"/>
      <c r="I87" s="1550"/>
      <c r="J87" s="1550"/>
      <c r="K87" s="1550"/>
      <c r="L87" s="1550"/>
      <c r="M87" s="1550"/>
      <c r="N87" s="1550"/>
      <c r="O87" s="1550"/>
      <c r="P87" s="1550"/>
      <c r="Q87" s="1550"/>
      <c r="R87" s="1550"/>
      <c r="S87" s="1550"/>
      <c r="T87" s="1550"/>
    </row>
    <row r="88" spans="3:20" ht="23.25" x14ac:dyDescent="0.5">
      <c r="C88" s="113"/>
      <c r="D88" s="113"/>
      <c r="E88" s="113"/>
      <c r="F88" s="113"/>
      <c r="G88" s="113"/>
      <c r="H88" s="113"/>
      <c r="I88" s="1550"/>
      <c r="J88" s="1550"/>
      <c r="K88" s="1550"/>
      <c r="L88" s="1550"/>
      <c r="M88" s="1550"/>
      <c r="N88" s="1550"/>
      <c r="O88" s="1550"/>
      <c r="P88" s="1550"/>
      <c r="Q88" s="1550"/>
      <c r="R88" s="1550"/>
      <c r="S88" s="1550"/>
      <c r="T88" s="1550"/>
    </row>
    <row r="89" spans="3:20" ht="23.25" x14ac:dyDescent="0.5">
      <c r="C89" s="113"/>
      <c r="D89" s="113"/>
      <c r="E89" s="113"/>
      <c r="F89" s="113"/>
      <c r="G89" s="113"/>
      <c r="H89" s="113"/>
      <c r="I89" s="1550"/>
      <c r="J89" s="1550"/>
      <c r="K89" s="1550"/>
      <c r="L89" s="1550"/>
      <c r="M89" s="1550"/>
      <c r="N89" s="1550"/>
      <c r="O89" s="1550"/>
      <c r="P89" s="1550"/>
      <c r="Q89" s="1550"/>
      <c r="R89" s="1550"/>
      <c r="S89" s="1550"/>
      <c r="T89" s="1550"/>
    </row>
    <row r="90" spans="3:20" ht="23.25" x14ac:dyDescent="0.5">
      <c r="C90" s="113"/>
      <c r="D90" s="113"/>
      <c r="E90" s="113"/>
      <c r="F90" s="113"/>
      <c r="G90" s="113"/>
      <c r="H90" s="113"/>
      <c r="I90" s="1550"/>
      <c r="J90" s="1550"/>
      <c r="K90" s="1550"/>
      <c r="L90" s="1550"/>
      <c r="M90" s="1550"/>
      <c r="N90" s="1550"/>
      <c r="O90" s="1550"/>
      <c r="P90" s="1550"/>
      <c r="Q90" s="1550"/>
      <c r="R90" s="1550"/>
      <c r="S90" s="1550"/>
      <c r="T90" s="1550"/>
    </row>
    <row r="91" spans="3:20" ht="23.25" x14ac:dyDescent="0.5">
      <c r="C91" s="113"/>
      <c r="D91" s="113"/>
      <c r="E91" s="113"/>
      <c r="F91" s="113"/>
      <c r="G91" s="113"/>
      <c r="H91" s="113"/>
      <c r="I91" s="1550"/>
      <c r="J91" s="1550"/>
      <c r="K91" s="1550"/>
      <c r="L91" s="1550"/>
      <c r="M91" s="1550"/>
      <c r="N91" s="1550"/>
      <c r="O91" s="1550"/>
      <c r="P91" s="1550"/>
      <c r="Q91" s="1550"/>
      <c r="R91" s="1550"/>
      <c r="S91" s="1550"/>
      <c r="T91" s="1550"/>
    </row>
    <row r="92" spans="3:20" ht="23.25" x14ac:dyDescent="0.5">
      <c r="C92" s="113"/>
      <c r="D92" s="113"/>
      <c r="E92" s="113"/>
      <c r="F92" s="113"/>
      <c r="G92" s="113"/>
      <c r="H92" s="113"/>
      <c r="I92" s="113"/>
      <c r="J92" s="113"/>
      <c r="K92" s="113"/>
      <c r="L92" s="113"/>
      <c r="M92" s="113"/>
      <c r="N92" s="113"/>
      <c r="O92" s="113"/>
      <c r="P92" s="113"/>
      <c r="Q92" s="113"/>
      <c r="R92" s="113"/>
      <c r="S92" s="113"/>
      <c r="T92" s="113"/>
    </row>
    <row r="93" spans="3:20" ht="23.25" x14ac:dyDescent="0.5">
      <c r="C93" s="113"/>
      <c r="D93" s="113"/>
      <c r="E93" s="113"/>
      <c r="F93" s="113"/>
      <c r="G93" s="113"/>
      <c r="H93" s="113"/>
      <c r="I93" s="113"/>
      <c r="J93" s="113"/>
      <c r="K93" s="113"/>
      <c r="L93" s="113"/>
      <c r="M93" s="113"/>
      <c r="N93" s="113"/>
      <c r="O93" s="113"/>
      <c r="P93" s="113"/>
      <c r="Q93" s="113"/>
      <c r="R93" s="113"/>
      <c r="S93" s="113"/>
      <c r="T93" s="113"/>
    </row>
    <row r="94" spans="3:20" ht="23.25" x14ac:dyDescent="0.5">
      <c r="C94" s="113"/>
      <c r="D94" s="113"/>
      <c r="E94" s="113"/>
      <c r="F94" s="113"/>
      <c r="G94" s="113"/>
      <c r="H94" s="113"/>
      <c r="I94" s="113"/>
      <c r="J94" s="113"/>
      <c r="K94" s="113"/>
      <c r="L94" s="113"/>
      <c r="M94" s="113"/>
      <c r="N94" s="113"/>
      <c r="O94" s="113"/>
      <c r="P94" s="113"/>
      <c r="Q94" s="113"/>
      <c r="R94" s="113"/>
      <c r="S94" s="113"/>
      <c r="T94" s="113"/>
    </row>
    <row r="95" spans="3:20" ht="23.25" x14ac:dyDescent="0.5">
      <c r="C95" s="113"/>
      <c r="D95" s="113"/>
      <c r="E95" s="113"/>
      <c r="F95" s="113"/>
      <c r="G95" s="113"/>
      <c r="H95" s="113"/>
      <c r="I95" s="113"/>
      <c r="J95" s="113"/>
      <c r="K95" s="113"/>
      <c r="L95" s="113"/>
      <c r="M95" s="113"/>
      <c r="N95" s="113"/>
      <c r="O95" s="113"/>
      <c r="P95" s="113"/>
      <c r="Q95" s="113"/>
      <c r="R95" s="113"/>
      <c r="S95" s="113"/>
      <c r="T95" s="113"/>
    </row>
  </sheetData>
  <mergeCells count="12">
    <mergeCell ref="G10:G12"/>
    <mergeCell ref="I10:K10"/>
    <mergeCell ref="L10:T10"/>
    <mergeCell ref="H10:H12"/>
    <mergeCell ref="B4:K4"/>
    <mergeCell ref="L4:U4"/>
    <mergeCell ref="B3:F3"/>
    <mergeCell ref="B10:B12"/>
    <mergeCell ref="C10:C12"/>
    <mergeCell ref="D10:D12"/>
    <mergeCell ref="E10:E12"/>
    <mergeCell ref="F10:F12"/>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73" t="s">
        <v>1842</v>
      </c>
      <c r="C3" s="1773"/>
      <c r="D3" s="1773"/>
      <c r="E3" s="1773"/>
      <c r="F3" s="1773"/>
      <c r="G3" s="1773"/>
      <c r="H3" s="1773"/>
      <c r="I3" s="1773"/>
      <c r="J3" s="1773"/>
      <c r="K3" s="1773"/>
    </row>
    <row r="4" spans="2:15" s="5" customFormat="1" ht="12.75" customHeight="1" x14ac:dyDescent="0.85">
      <c r="B4" s="1553"/>
      <c r="C4" s="1553"/>
      <c r="D4" s="1553"/>
      <c r="E4" s="1553"/>
      <c r="F4" s="1553"/>
      <c r="G4" s="1553"/>
      <c r="H4" s="1553"/>
      <c r="I4" s="1553"/>
      <c r="J4" s="1553"/>
      <c r="K4" s="1553"/>
    </row>
    <row r="5" spans="2:15" ht="36.75" x14ac:dyDescent="0.85">
      <c r="B5" s="1773" t="s">
        <v>1843</v>
      </c>
      <c r="C5" s="1773"/>
      <c r="D5" s="1773"/>
      <c r="E5" s="1773"/>
      <c r="F5" s="1773"/>
      <c r="G5" s="1773"/>
      <c r="H5" s="1773"/>
      <c r="I5" s="1773"/>
      <c r="J5" s="1773"/>
      <c r="K5" s="1773"/>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7" customFormat="1" ht="88.5" customHeight="1" thickTop="1" x14ac:dyDescent="0.7">
      <c r="B9" s="1923" t="s">
        <v>886</v>
      </c>
      <c r="C9" s="1924"/>
      <c r="D9" s="579" t="s">
        <v>1406</v>
      </c>
      <c r="E9" s="579" t="s">
        <v>1407</v>
      </c>
      <c r="F9" s="579" t="s">
        <v>1493</v>
      </c>
      <c r="G9" s="579" t="s">
        <v>1573</v>
      </c>
      <c r="H9" s="580" t="s">
        <v>1370</v>
      </c>
      <c r="I9" s="579" t="s">
        <v>1554</v>
      </c>
      <c r="J9" s="581" t="s">
        <v>1555</v>
      </c>
      <c r="K9" s="582" t="s">
        <v>1568</v>
      </c>
    </row>
    <row r="10" spans="2:15" s="257" customFormat="1" ht="28.5" customHeight="1" x14ac:dyDescent="0.7">
      <c r="B10" s="1925" t="s">
        <v>885</v>
      </c>
      <c r="C10" s="1926"/>
      <c r="D10" s="1929" t="s">
        <v>1415</v>
      </c>
      <c r="E10" s="1929" t="s">
        <v>1416</v>
      </c>
      <c r="F10" s="1929" t="s">
        <v>1494</v>
      </c>
      <c r="G10" s="1929" t="s">
        <v>1574</v>
      </c>
      <c r="H10" s="1933" t="s">
        <v>1371</v>
      </c>
      <c r="I10" s="1929" t="s">
        <v>1563</v>
      </c>
      <c r="J10" s="1929" t="s">
        <v>1564</v>
      </c>
      <c r="K10" s="1931" t="s">
        <v>1569</v>
      </c>
    </row>
    <row r="11" spans="2:15" s="358" customFormat="1" ht="37.5" customHeight="1" x14ac:dyDescent="0.7">
      <c r="B11" s="1927"/>
      <c r="C11" s="1928"/>
      <c r="D11" s="1935"/>
      <c r="E11" s="1935"/>
      <c r="F11" s="1935"/>
      <c r="G11" s="1930"/>
      <c r="H11" s="1934"/>
      <c r="I11" s="1930"/>
      <c r="J11" s="1930"/>
      <c r="K11" s="1932"/>
    </row>
    <row r="12" spans="2:15" s="589" customFormat="1" ht="30.75" customHeight="1" x14ac:dyDescent="0.2">
      <c r="B12" s="1920" t="s">
        <v>1887</v>
      </c>
      <c r="C12" s="1921"/>
      <c r="D12" s="1650">
        <v>22</v>
      </c>
      <c r="E12" s="1651">
        <v>11348</v>
      </c>
      <c r="F12" s="1654">
        <v>148</v>
      </c>
      <c r="G12" s="1651">
        <v>18884.011999999999</v>
      </c>
      <c r="H12" s="1652">
        <v>2.5412499999999998</v>
      </c>
      <c r="I12" s="1651">
        <v>2240.7311589299998</v>
      </c>
      <c r="J12" s="1651">
        <v>118939.82805585001</v>
      </c>
      <c r="K12" s="1655">
        <v>1249.49</v>
      </c>
    </row>
    <row r="13" spans="2:15" s="589" customFormat="1" ht="30.75" customHeight="1" x14ac:dyDescent="0.2">
      <c r="B13" s="1920" t="s">
        <v>1892</v>
      </c>
      <c r="C13" s="1921"/>
      <c r="D13" s="1650">
        <v>24</v>
      </c>
      <c r="E13" s="1651">
        <v>6854</v>
      </c>
      <c r="F13" s="1651">
        <v>167</v>
      </c>
      <c r="G13" s="1651">
        <v>25313.989999999994</v>
      </c>
      <c r="H13" s="1652">
        <v>2.88015</v>
      </c>
      <c r="I13" s="1651">
        <v>3328.4119042299994</v>
      </c>
      <c r="J13" s="1651">
        <v>132351.84930289999</v>
      </c>
      <c r="K13" s="1653">
        <v>1271.25</v>
      </c>
    </row>
    <row r="14" spans="2:15" s="589" customFormat="1" ht="30.75" customHeight="1" x14ac:dyDescent="0.2">
      <c r="B14" s="1920" t="s">
        <v>1894</v>
      </c>
      <c r="C14" s="1921"/>
      <c r="D14" s="1650">
        <v>24</v>
      </c>
      <c r="E14" s="1651">
        <v>4202</v>
      </c>
      <c r="F14" s="1651">
        <v>199</v>
      </c>
      <c r="G14" s="1651">
        <v>8364.7279999999992</v>
      </c>
      <c r="H14" s="1652">
        <v>0.93710000000000004</v>
      </c>
      <c r="I14" s="1651">
        <v>1140.2097352499998</v>
      </c>
      <c r="J14" s="1651">
        <v>134146.40231999001</v>
      </c>
      <c r="K14" s="1653">
        <v>1227.8599999999999</v>
      </c>
    </row>
    <row r="15" spans="2:15" s="589" customFormat="1" ht="30.75" customHeight="1" x14ac:dyDescent="0.2">
      <c r="B15" s="1920" t="s">
        <v>1896</v>
      </c>
      <c r="C15" s="1921"/>
      <c r="D15" s="1650">
        <v>24</v>
      </c>
      <c r="E15" s="1651">
        <v>8809</v>
      </c>
      <c r="F15" s="1651">
        <v>200</v>
      </c>
      <c r="G15" s="1651">
        <v>20502.940000000002</v>
      </c>
      <c r="H15" s="1652">
        <v>2.1776900000000001</v>
      </c>
      <c r="I15" s="1651">
        <v>3101.0074886499997</v>
      </c>
      <c r="J15" s="1651">
        <v>175621.96438332001</v>
      </c>
      <c r="K15" s="1653">
        <v>1617.52</v>
      </c>
    </row>
    <row r="16" spans="2:15" s="589" customFormat="1" ht="30.75" customHeight="1" x14ac:dyDescent="0.2">
      <c r="B16" s="1920" t="s">
        <v>1901</v>
      </c>
      <c r="C16" s="1921"/>
      <c r="D16" s="1656">
        <v>24</v>
      </c>
      <c r="E16" s="1657">
        <v>23660</v>
      </c>
      <c r="F16" s="1657">
        <v>229</v>
      </c>
      <c r="G16" s="1657">
        <v>28833.574999999997</v>
      </c>
      <c r="H16" s="1658">
        <v>3.0625200000000001</v>
      </c>
      <c r="I16" s="1657">
        <v>12650.98719663</v>
      </c>
      <c r="J16" s="1657">
        <v>646146.62135647994</v>
      </c>
      <c r="K16" s="1659">
        <v>5982.74</v>
      </c>
    </row>
    <row r="17" spans="2:20" s="589" customFormat="1" ht="30.75" customHeight="1" x14ac:dyDescent="0.2">
      <c r="B17" s="1920" t="s">
        <v>1928</v>
      </c>
      <c r="C17" s="1921"/>
      <c r="D17" s="1656">
        <v>25</v>
      </c>
      <c r="E17" s="1657">
        <v>21778</v>
      </c>
      <c r="F17" s="1657">
        <v>244</v>
      </c>
      <c r="G17" s="1657">
        <v>30749.181000000004</v>
      </c>
      <c r="H17" s="1658">
        <v>3.2126700000000001</v>
      </c>
      <c r="I17" s="1657">
        <v>25902.43394454</v>
      </c>
      <c r="J17" s="1657">
        <v>667649.08633900003</v>
      </c>
      <c r="K17" s="1659">
        <v>6190.12</v>
      </c>
    </row>
    <row r="18" spans="2:20" s="589" customFormat="1" ht="30.75" customHeight="1" x14ac:dyDescent="0.2">
      <c r="B18" s="1917" t="s">
        <v>1901</v>
      </c>
      <c r="C18" s="1543" t="s">
        <v>1085</v>
      </c>
      <c r="D18" s="1544">
        <v>24</v>
      </c>
      <c r="E18" s="1544">
        <v>2030</v>
      </c>
      <c r="F18" s="1544">
        <v>18</v>
      </c>
      <c r="G18" s="1544">
        <v>4834.68</v>
      </c>
      <c r="H18" s="1545">
        <v>0.38989273703005256</v>
      </c>
      <c r="I18" s="1544">
        <v>971.7296685</v>
      </c>
      <c r="J18" s="1544">
        <v>249230</v>
      </c>
      <c r="K18" s="1546">
        <v>2238.3200000000002</v>
      </c>
      <c r="L18" s="1549"/>
      <c r="M18" s="1549"/>
      <c r="N18" s="1549"/>
      <c r="O18" s="1549"/>
      <c r="P18" s="1549"/>
      <c r="Q18" s="1549"/>
      <c r="R18" s="1549"/>
      <c r="S18" s="1549"/>
      <c r="T18" s="1549"/>
    </row>
    <row r="19" spans="2:20" s="589" customFormat="1" ht="30.75" customHeight="1" x14ac:dyDescent="0.2">
      <c r="B19" s="1918"/>
      <c r="C19" s="1316" t="s">
        <v>1086</v>
      </c>
      <c r="D19" s="1318">
        <v>24</v>
      </c>
      <c r="E19" s="1318">
        <v>2111</v>
      </c>
      <c r="F19" s="1318">
        <v>16</v>
      </c>
      <c r="G19" s="1318">
        <v>3173.7280000000001</v>
      </c>
      <c r="H19" s="1319">
        <v>0.34598728541343138</v>
      </c>
      <c r="I19" s="1318">
        <v>1020.7918355</v>
      </c>
      <c r="J19" s="1318">
        <v>295037.38389698998</v>
      </c>
      <c r="K19" s="1320">
        <v>2717.37</v>
      </c>
      <c r="L19" s="1549"/>
      <c r="M19" s="1549"/>
      <c r="N19" s="1549"/>
      <c r="O19" s="1549"/>
      <c r="P19" s="1549"/>
      <c r="Q19" s="1549"/>
      <c r="R19" s="1549"/>
      <c r="S19" s="1549"/>
      <c r="T19" s="1549"/>
    </row>
    <row r="20" spans="2:20" s="589" customFormat="1" ht="30.75" customHeight="1" x14ac:dyDescent="0.2">
      <c r="B20" s="1918"/>
      <c r="C20" s="1316" t="s">
        <v>1087</v>
      </c>
      <c r="D20" s="1318">
        <v>24</v>
      </c>
      <c r="E20" s="1318">
        <v>1999</v>
      </c>
      <c r="F20" s="1318">
        <v>17</v>
      </c>
      <c r="G20" s="1318">
        <v>2058.3870000000002</v>
      </c>
      <c r="H20" s="1319">
        <v>0.22072045846286528</v>
      </c>
      <c r="I20" s="1318">
        <v>734.66548834000002</v>
      </c>
      <c r="J20" s="1318">
        <v>332848.84122493002</v>
      </c>
      <c r="K20" s="1320">
        <v>3065.72</v>
      </c>
      <c r="L20" s="1549"/>
      <c r="M20" s="1549"/>
      <c r="N20" s="1549"/>
      <c r="O20" s="1549"/>
      <c r="P20" s="1549"/>
      <c r="Q20" s="1549"/>
      <c r="R20" s="1549"/>
      <c r="S20" s="1549"/>
      <c r="T20" s="1549"/>
    </row>
    <row r="21" spans="2:20" s="589" customFormat="1" ht="30.75" customHeight="1" x14ac:dyDescent="0.2">
      <c r="B21" s="1918"/>
      <c r="C21" s="1316" t="s">
        <v>1088</v>
      </c>
      <c r="D21" s="1318">
        <v>24</v>
      </c>
      <c r="E21" s="1318">
        <v>794</v>
      </c>
      <c r="F21" s="1318">
        <v>16</v>
      </c>
      <c r="G21" s="1318">
        <v>662.75599999999997</v>
      </c>
      <c r="H21" s="1319">
        <v>8.0521142033802964E-2</v>
      </c>
      <c r="I21" s="1318">
        <v>272.54015924999999</v>
      </c>
      <c r="J21" s="1318">
        <v>338470.31023925002</v>
      </c>
      <c r="K21" s="1320">
        <v>3129.41</v>
      </c>
      <c r="L21" s="1549"/>
      <c r="M21" s="1549"/>
      <c r="N21" s="1549"/>
      <c r="O21" s="1549"/>
      <c r="P21" s="1549"/>
      <c r="Q21" s="1549"/>
      <c r="R21" s="1549"/>
      <c r="S21" s="1549"/>
      <c r="T21" s="1549"/>
    </row>
    <row r="22" spans="2:20" s="589" customFormat="1" ht="30.75" customHeight="1" x14ac:dyDescent="0.2">
      <c r="B22" s="1918"/>
      <c r="C22" s="1316" t="s">
        <v>1089</v>
      </c>
      <c r="D22" s="1318">
        <v>24</v>
      </c>
      <c r="E22" s="1318">
        <v>950</v>
      </c>
      <c r="F22" s="1318">
        <v>22</v>
      </c>
      <c r="G22" s="1318">
        <v>634.15599999999995</v>
      </c>
      <c r="H22" s="1319">
        <v>7.9107087592093575E-2</v>
      </c>
      <c r="I22" s="1318">
        <v>253.71428599999999</v>
      </c>
      <c r="J22" s="1318">
        <v>320722.57205100002</v>
      </c>
      <c r="K22" s="1320">
        <v>2969.61</v>
      </c>
      <c r="L22" s="1549"/>
      <c r="M22" s="1549"/>
      <c r="N22" s="1549"/>
      <c r="O22" s="1549"/>
      <c r="P22" s="1549"/>
      <c r="Q22" s="1549"/>
      <c r="R22" s="1549"/>
      <c r="S22" s="1549"/>
      <c r="T22" s="1549"/>
    </row>
    <row r="23" spans="2:20" s="589" customFormat="1" ht="30.75" customHeight="1" x14ac:dyDescent="0.2">
      <c r="B23" s="1918"/>
      <c r="C23" s="1316" t="s">
        <v>1090</v>
      </c>
      <c r="D23" s="1318">
        <v>24</v>
      </c>
      <c r="E23" s="1318">
        <v>533</v>
      </c>
      <c r="F23" s="1318">
        <v>16</v>
      </c>
      <c r="G23" s="1318">
        <v>428.56299999999999</v>
      </c>
      <c r="H23" s="1319">
        <v>5.0972169123972948E-2</v>
      </c>
      <c r="I23" s="1318">
        <v>156.84259599999999</v>
      </c>
      <c r="J23" s="1318">
        <v>307702.41623136</v>
      </c>
      <c r="K23" s="1320">
        <v>2849.05</v>
      </c>
      <c r="L23" s="1549"/>
      <c r="M23" s="1549"/>
      <c r="N23" s="1549"/>
      <c r="O23" s="1549"/>
      <c r="P23" s="1549"/>
      <c r="Q23" s="1549"/>
      <c r="R23" s="1549"/>
      <c r="S23" s="1549"/>
      <c r="T23" s="1549"/>
    </row>
    <row r="24" spans="2:20" s="589" customFormat="1" ht="30.75" customHeight="1" x14ac:dyDescent="0.2">
      <c r="B24" s="1918"/>
      <c r="C24" s="1316" t="s">
        <v>1091</v>
      </c>
      <c r="D24" s="1318">
        <v>24</v>
      </c>
      <c r="E24" s="1318">
        <v>1400</v>
      </c>
      <c r="F24" s="1318">
        <v>22</v>
      </c>
      <c r="G24" s="1318">
        <v>1232.4459999999999</v>
      </c>
      <c r="H24" s="1319">
        <v>0.14327766777066911</v>
      </c>
      <c r="I24" s="1318">
        <v>454.05696425000002</v>
      </c>
      <c r="J24" s="1318">
        <v>316907.00394199998</v>
      </c>
      <c r="K24" s="1320">
        <v>2934.28</v>
      </c>
      <c r="L24" s="1549"/>
      <c r="M24" s="1549"/>
      <c r="N24" s="1549"/>
      <c r="O24" s="1549"/>
      <c r="P24" s="1549"/>
      <c r="Q24" s="1549"/>
      <c r="R24" s="1549"/>
      <c r="S24" s="1549"/>
      <c r="T24" s="1549"/>
    </row>
    <row r="25" spans="2:20" s="589" customFormat="1" ht="30.75" customHeight="1" x14ac:dyDescent="0.2">
      <c r="B25" s="1918"/>
      <c r="C25" s="1316" t="s">
        <v>1092</v>
      </c>
      <c r="D25" s="1318">
        <v>24</v>
      </c>
      <c r="E25" s="1318">
        <v>1372</v>
      </c>
      <c r="F25" s="1318">
        <v>23</v>
      </c>
      <c r="G25" s="1318">
        <v>1306.519</v>
      </c>
      <c r="H25" s="1319">
        <v>0.14092602796671275</v>
      </c>
      <c r="I25" s="1318">
        <v>453.29908914999999</v>
      </c>
      <c r="J25" s="1318">
        <v>321657.46504759998</v>
      </c>
      <c r="K25" s="1320">
        <v>2978.26</v>
      </c>
      <c r="L25" s="1549"/>
      <c r="M25" s="1549"/>
      <c r="N25" s="1549"/>
      <c r="O25" s="1549"/>
      <c r="P25" s="1549"/>
      <c r="Q25" s="1549"/>
      <c r="R25" s="1549"/>
      <c r="S25" s="1549"/>
      <c r="T25" s="1549"/>
    </row>
    <row r="26" spans="2:20" s="589" customFormat="1" ht="30.75" customHeight="1" x14ac:dyDescent="0.2">
      <c r="B26" s="1918"/>
      <c r="C26" s="1316" t="s">
        <v>1093</v>
      </c>
      <c r="D26" s="1318">
        <v>24</v>
      </c>
      <c r="E26" s="1318">
        <v>1652</v>
      </c>
      <c r="F26" s="1318">
        <v>17</v>
      </c>
      <c r="G26" s="1318">
        <v>2747.538</v>
      </c>
      <c r="H26" s="1319">
        <v>0.29121688634860537</v>
      </c>
      <c r="I26" s="1318">
        <v>1023.0969725</v>
      </c>
      <c r="J26" s="1318">
        <v>351317.87353679998</v>
      </c>
      <c r="K26" s="1320">
        <v>3252.89</v>
      </c>
      <c r="L26" s="1549"/>
      <c r="M26" s="1549"/>
      <c r="N26" s="1549"/>
      <c r="O26" s="1549"/>
      <c r="P26" s="1549"/>
      <c r="Q26" s="1549"/>
      <c r="R26" s="1549"/>
      <c r="S26" s="1549"/>
      <c r="T26" s="1549"/>
    </row>
    <row r="27" spans="2:20" s="589" customFormat="1" ht="30.75" customHeight="1" x14ac:dyDescent="0.2">
      <c r="B27" s="1918"/>
      <c r="C27" s="1316" t="s">
        <v>1094</v>
      </c>
      <c r="D27" s="1318">
        <v>24</v>
      </c>
      <c r="E27" s="1318">
        <v>3845</v>
      </c>
      <c r="F27" s="1318">
        <v>23</v>
      </c>
      <c r="G27" s="1318">
        <v>3324.134</v>
      </c>
      <c r="H27" s="1319">
        <v>0.36528765791816475</v>
      </c>
      <c r="I27" s="1318">
        <v>1616.8801886599999</v>
      </c>
      <c r="J27" s="1318">
        <v>442632.03358002001</v>
      </c>
      <c r="K27" s="1320">
        <v>4121.6099999999997</v>
      </c>
      <c r="L27" s="1549"/>
      <c r="M27" s="1549"/>
      <c r="N27" s="1549"/>
      <c r="O27" s="1549"/>
      <c r="P27" s="1549"/>
      <c r="Q27" s="1549"/>
      <c r="R27" s="1549"/>
      <c r="S27" s="1549"/>
      <c r="T27" s="1549"/>
    </row>
    <row r="28" spans="2:20" s="589" customFormat="1" ht="30.75" customHeight="1" x14ac:dyDescent="0.2">
      <c r="B28" s="1918"/>
      <c r="C28" s="1316" t="s">
        <v>1095</v>
      </c>
      <c r="D28" s="1318">
        <v>24</v>
      </c>
      <c r="E28" s="1318">
        <v>3071</v>
      </c>
      <c r="F28" s="1318">
        <v>21</v>
      </c>
      <c r="G28" s="1318">
        <v>4225.8649999999998</v>
      </c>
      <c r="H28" s="1319">
        <v>0.50172002161940776</v>
      </c>
      <c r="I28" s="1318">
        <v>2524.1463149800002</v>
      </c>
      <c r="J28" s="1318">
        <v>503098.58212012</v>
      </c>
      <c r="K28" s="1320">
        <v>4658.25</v>
      </c>
      <c r="L28" s="1549"/>
      <c r="M28" s="1549"/>
      <c r="N28" s="1549"/>
      <c r="O28" s="1549"/>
      <c r="P28" s="1549"/>
      <c r="Q28" s="1549"/>
      <c r="R28" s="1549"/>
      <c r="S28" s="1549"/>
      <c r="T28" s="1549"/>
    </row>
    <row r="29" spans="2:20" s="589" customFormat="1" ht="30.75" customHeight="1" x14ac:dyDescent="0.2">
      <c r="B29" s="1919"/>
      <c r="C29" s="1317" t="s">
        <v>1096</v>
      </c>
      <c r="D29" s="1321">
        <v>24</v>
      </c>
      <c r="E29" s="1321">
        <v>3903</v>
      </c>
      <c r="F29" s="1321">
        <v>18</v>
      </c>
      <c r="G29" s="1321">
        <v>4204.8029999999999</v>
      </c>
      <c r="H29" s="1323">
        <v>0.4904805703149433</v>
      </c>
      <c r="I29" s="1321">
        <v>3169.2236334999998</v>
      </c>
      <c r="J29" s="1321">
        <v>646146.62135647994</v>
      </c>
      <c r="K29" s="1322">
        <v>5982.74</v>
      </c>
      <c r="L29" s="1549"/>
      <c r="M29" s="1549"/>
      <c r="N29" s="1549"/>
      <c r="O29" s="1549"/>
      <c r="P29" s="1549"/>
      <c r="Q29" s="1549"/>
      <c r="R29" s="1549"/>
      <c r="S29" s="1549"/>
      <c r="T29" s="1549"/>
    </row>
    <row r="30" spans="2:20" s="589" customFormat="1" ht="30.75" customHeight="1" x14ac:dyDescent="0.2">
      <c r="B30" s="1917" t="s">
        <v>1928</v>
      </c>
      <c r="C30" s="1543" t="s">
        <v>1085</v>
      </c>
      <c r="D30" s="1544">
        <v>24</v>
      </c>
      <c r="E30" s="1544">
        <v>1928</v>
      </c>
      <c r="F30" s="1544">
        <v>22</v>
      </c>
      <c r="G30" s="1544">
        <v>1674.8630000000001</v>
      </c>
      <c r="H30" s="1545">
        <v>0.19331065698223282</v>
      </c>
      <c r="I30" s="1544">
        <v>1235.8955430000001</v>
      </c>
      <c r="J30" s="1544">
        <v>639331.30345400004</v>
      </c>
      <c r="K30" s="1546">
        <v>5919.64</v>
      </c>
      <c r="L30" s="1549"/>
      <c r="M30" s="1549"/>
      <c r="N30" s="1549"/>
      <c r="O30" s="1549"/>
      <c r="P30" s="1549"/>
      <c r="Q30" s="1549"/>
      <c r="R30" s="1549"/>
      <c r="S30" s="1549"/>
      <c r="T30" s="1549"/>
    </row>
    <row r="31" spans="2:20" s="589" customFormat="1" ht="30.75" customHeight="1" x14ac:dyDescent="0.2">
      <c r="B31" s="1918"/>
      <c r="C31" s="1316" t="s">
        <v>1086</v>
      </c>
      <c r="D31" s="1318">
        <v>24</v>
      </c>
      <c r="E31" s="1318">
        <v>2383</v>
      </c>
      <c r="F31" s="1318">
        <v>20</v>
      </c>
      <c r="G31" s="1318">
        <v>1753.664</v>
      </c>
      <c r="H31" s="1319">
        <v>0.21342629309022376</v>
      </c>
      <c r="I31" s="1318">
        <v>1440.5614847500001</v>
      </c>
      <c r="J31" s="1318">
        <v>674969.07896958012</v>
      </c>
      <c r="K31" s="1320">
        <v>6249.61</v>
      </c>
      <c r="L31" s="1549"/>
      <c r="M31" s="1549"/>
      <c r="N31" s="1549"/>
      <c r="O31" s="1549"/>
      <c r="P31" s="1549"/>
      <c r="Q31" s="1549"/>
      <c r="R31" s="1549"/>
      <c r="S31" s="1549"/>
      <c r="T31" s="1549"/>
    </row>
    <row r="32" spans="2:20" s="589" customFormat="1" ht="30.75" customHeight="1" x14ac:dyDescent="0.2">
      <c r="B32" s="1918"/>
      <c r="C32" s="1316" t="s">
        <v>1087</v>
      </c>
      <c r="D32" s="1318">
        <v>24</v>
      </c>
      <c r="E32" s="1318">
        <v>2122</v>
      </c>
      <c r="F32" s="1318">
        <v>19</v>
      </c>
      <c r="G32" s="1318">
        <v>2340.2719999999999</v>
      </c>
      <c r="H32" s="1319">
        <v>0.33865957611835401</v>
      </c>
      <c r="I32" s="1318">
        <v>2239.7888799499997</v>
      </c>
      <c r="J32" s="1318">
        <v>661368.8310905</v>
      </c>
      <c r="K32" s="1320">
        <v>6124.15</v>
      </c>
      <c r="L32" s="1549"/>
      <c r="M32" s="1549"/>
      <c r="N32" s="1549"/>
      <c r="O32" s="1549"/>
      <c r="P32" s="1549"/>
      <c r="Q32" s="1549"/>
      <c r="R32" s="1549"/>
      <c r="S32" s="1549"/>
      <c r="T32" s="1549"/>
    </row>
    <row r="33" spans="2:20" s="589" customFormat="1" ht="30.75" customHeight="1" x14ac:dyDescent="0.2">
      <c r="B33" s="1918"/>
      <c r="C33" s="1316" t="s">
        <v>1088</v>
      </c>
      <c r="D33" s="1318">
        <v>24</v>
      </c>
      <c r="E33" s="1318">
        <v>1275</v>
      </c>
      <c r="F33" s="1318">
        <v>19</v>
      </c>
      <c r="G33" s="1318">
        <v>1049.636</v>
      </c>
      <c r="H33" s="1319">
        <v>0.1271972205233784</v>
      </c>
      <c r="I33" s="1318">
        <v>822.29959545000008</v>
      </c>
      <c r="J33" s="1318">
        <v>646476.07240667997</v>
      </c>
      <c r="K33" s="1320">
        <v>5989</v>
      </c>
      <c r="L33" s="1549"/>
      <c r="M33" s="1549"/>
      <c r="N33" s="1549"/>
      <c r="O33" s="1549"/>
      <c r="P33" s="1549"/>
      <c r="Q33" s="1549"/>
      <c r="R33" s="1549"/>
      <c r="S33" s="1549"/>
      <c r="T33" s="1549"/>
    </row>
    <row r="34" spans="2:20" s="589" customFormat="1" ht="30.75" customHeight="1" x14ac:dyDescent="0.2">
      <c r="B34" s="1918"/>
      <c r="C34" s="1316" t="s">
        <v>1089</v>
      </c>
      <c r="D34" s="1318">
        <v>24</v>
      </c>
      <c r="E34" s="1318">
        <v>1239</v>
      </c>
      <c r="F34" s="1318">
        <v>21</v>
      </c>
      <c r="G34" s="1318">
        <v>1374.575</v>
      </c>
      <c r="H34" s="1319">
        <v>0.18736940048758477</v>
      </c>
      <c r="I34" s="1318">
        <v>1141.85782625</v>
      </c>
      <c r="J34" s="1318">
        <v>609415.31716416008</v>
      </c>
      <c r="K34" s="1320">
        <v>5650.2</v>
      </c>
      <c r="L34" s="1549"/>
      <c r="M34" s="1549"/>
      <c r="N34" s="1549"/>
      <c r="O34" s="1549"/>
      <c r="P34" s="1549"/>
      <c r="Q34" s="1549"/>
      <c r="R34" s="1549"/>
      <c r="S34" s="1549"/>
      <c r="T34" s="1549"/>
    </row>
    <row r="35" spans="2:20" s="589" customFormat="1" ht="30.75" customHeight="1" x14ac:dyDescent="0.2">
      <c r="B35" s="1918"/>
      <c r="C35" s="1316" t="s">
        <v>1090</v>
      </c>
      <c r="D35" s="1318">
        <v>24</v>
      </c>
      <c r="E35" s="1318">
        <v>868</v>
      </c>
      <c r="F35" s="1318">
        <v>19</v>
      </c>
      <c r="G35" s="1318">
        <v>767.32299999999998</v>
      </c>
      <c r="H35" s="1319">
        <v>9.0198815596498602E-2</v>
      </c>
      <c r="I35" s="1318">
        <v>551.98498549999999</v>
      </c>
      <c r="J35" s="1318">
        <v>611964.78229746001</v>
      </c>
      <c r="K35" s="1320">
        <v>5673.84</v>
      </c>
      <c r="L35" s="1549"/>
      <c r="M35" s="1549"/>
      <c r="N35" s="1549"/>
      <c r="O35" s="1549"/>
      <c r="P35" s="1549"/>
      <c r="Q35" s="1549"/>
      <c r="R35" s="1549"/>
      <c r="S35" s="1549"/>
      <c r="T35" s="1549"/>
    </row>
    <row r="36" spans="2:20" s="589" customFormat="1" ht="30.75" customHeight="1" x14ac:dyDescent="0.2">
      <c r="B36" s="1918"/>
      <c r="C36" s="1316" t="s">
        <v>1091</v>
      </c>
      <c r="D36" s="1318">
        <v>24</v>
      </c>
      <c r="E36" s="1318">
        <v>1369</v>
      </c>
      <c r="F36" s="1318">
        <v>23</v>
      </c>
      <c r="G36" s="1318">
        <v>1493.8679999999999</v>
      </c>
      <c r="H36" s="1319">
        <v>0.20554132291843913</v>
      </c>
      <c r="I36" s="1318">
        <v>1225.6547055000001</v>
      </c>
      <c r="J36" s="1318">
        <v>596305.73944799998</v>
      </c>
      <c r="K36" s="1320">
        <v>5528.66</v>
      </c>
      <c r="L36" s="1549"/>
      <c r="M36" s="1549"/>
      <c r="N36" s="1549"/>
      <c r="O36" s="1549"/>
      <c r="P36" s="1549"/>
      <c r="Q36" s="1549"/>
      <c r="R36" s="1549"/>
      <c r="S36" s="1549"/>
      <c r="T36" s="1549"/>
    </row>
    <row r="37" spans="2:20" s="589" customFormat="1" ht="30.75" customHeight="1" x14ac:dyDescent="0.2">
      <c r="B37" s="1918"/>
      <c r="C37" s="1316" t="s">
        <v>1092</v>
      </c>
      <c r="D37" s="1318">
        <v>24</v>
      </c>
      <c r="E37" s="1318">
        <v>2017</v>
      </c>
      <c r="F37" s="1318">
        <v>17</v>
      </c>
      <c r="G37" s="1318">
        <v>1975.943</v>
      </c>
      <c r="H37" s="1319">
        <v>0.22062865954979696</v>
      </c>
      <c r="I37" s="1318">
        <v>1442.3034585</v>
      </c>
      <c r="J37" s="1318">
        <v>653724.43518584</v>
      </c>
      <c r="K37" s="1320">
        <v>6061.01</v>
      </c>
      <c r="L37" s="1549"/>
      <c r="M37" s="1549"/>
      <c r="N37" s="1549"/>
      <c r="O37" s="1549"/>
      <c r="P37" s="1549"/>
      <c r="Q37" s="1549"/>
      <c r="R37" s="1549"/>
      <c r="S37" s="1549"/>
      <c r="T37" s="1549"/>
    </row>
    <row r="38" spans="2:20" s="589" customFormat="1" ht="30.75" customHeight="1" x14ac:dyDescent="0.2">
      <c r="B38" s="1918"/>
      <c r="C38" s="1316" t="s">
        <v>1093</v>
      </c>
      <c r="D38" s="1318">
        <v>24</v>
      </c>
      <c r="E38" s="1318">
        <v>2388</v>
      </c>
      <c r="F38" s="1318">
        <v>20</v>
      </c>
      <c r="G38" s="1318">
        <v>3253.3969999999999</v>
      </c>
      <c r="H38" s="1319">
        <v>0.34406624520935097</v>
      </c>
      <c r="I38" s="1318">
        <v>2302.6960868900001</v>
      </c>
      <c r="J38" s="1318">
        <v>669259.51584959996</v>
      </c>
      <c r="K38" s="1320">
        <v>6205.05</v>
      </c>
      <c r="L38" s="1549"/>
      <c r="M38" s="1549"/>
      <c r="N38" s="1549"/>
      <c r="O38" s="1549"/>
      <c r="P38" s="1549"/>
      <c r="Q38" s="1549"/>
      <c r="R38" s="1549"/>
      <c r="S38" s="1549"/>
      <c r="T38" s="1549"/>
    </row>
    <row r="39" spans="2:20" s="589" customFormat="1" ht="30.75" customHeight="1" x14ac:dyDescent="0.2">
      <c r="B39" s="1918"/>
      <c r="C39" s="1316" t="s">
        <v>1094</v>
      </c>
      <c r="D39" s="1318">
        <v>24</v>
      </c>
      <c r="E39" s="1318">
        <v>2869</v>
      </c>
      <c r="F39" s="1318">
        <v>23</v>
      </c>
      <c r="G39" s="1318">
        <v>2426.5540000000001</v>
      </c>
      <c r="H39" s="1319">
        <v>0.29093540366697601</v>
      </c>
      <c r="I39" s="1318">
        <v>1969.2442107500001</v>
      </c>
      <c r="J39" s="1318">
        <v>676866.47480143991</v>
      </c>
      <c r="K39" s="1320">
        <v>6275.57</v>
      </c>
      <c r="L39" s="1549"/>
      <c r="M39" s="1549"/>
      <c r="N39" s="1549"/>
      <c r="O39" s="1549"/>
      <c r="P39" s="1549"/>
      <c r="Q39" s="1549"/>
      <c r="R39" s="1549"/>
      <c r="S39" s="1549"/>
      <c r="T39" s="1549"/>
    </row>
    <row r="40" spans="2:20" s="589" customFormat="1" ht="30.75" customHeight="1" x14ac:dyDescent="0.2">
      <c r="B40" s="1918"/>
      <c r="C40" s="1316" t="s">
        <v>1095</v>
      </c>
      <c r="D40" s="1318">
        <v>24</v>
      </c>
      <c r="E40" s="1318">
        <v>1697</v>
      </c>
      <c r="F40" s="1318">
        <v>20</v>
      </c>
      <c r="G40" s="1318">
        <v>1720.627</v>
      </c>
      <c r="H40" s="1319">
        <v>0.17954413349641243</v>
      </c>
      <c r="I40" s="1318">
        <v>1205.0364565</v>
      </c>
      <c r="J40" s="1318">
        <v>671164.48364717991</v>
      </c>
      <c r="K40" s="1320">
        <v>6222.71</v>
      </c>
      <c r="L40" s="1549"/>
      <c r="M40" s="1549"/>
      <c r="N40" s="1549"/>
      <c r="O40" s="1549"/>
      <c r="P40" s="1549"/>
      <c r="Q40" s="1549"/>
      <c r="R40" s="1549"/>
      <c r="S40" s="1549"/>
      <c r="T40" s="1549"/>
    </row>
    <row r="41" spans="2:20" s="589" customFormat="1" ht="30.75" customHeight="1" thickBot="1" x14ac:dyDescent="0.25">
      <c r="B41" s="1922"/>
      <c r="C41" s="1577" t="s">
        <v>1096</v>
      </c>
      <c r="D41" s="1578">
        <v>25</v>
      </c>
      <c r="E41" s="1578">
        <v>1623</v>
      </c>
      <c r="F41" s="1578">
        <v>21</v>
      </c>
      <c r="G41" s="1578">
        <v>10918.459000000001</v>
      </c>
      <c r="H41" s="1579">
        <v>1.5464876568792916</v>
      </c>
      <c r="I41" s="1578">
        <v>10325.1107115</v>
      </c>
      <c r="J41" s="1578">
        <v>667649.08633900003</v>
      </c>
      <c r="K41" s="1580">
        <v>6190.12</v>
      </c>
      <c r="L41" s="1549"/>
      <c r="M41" s="1549"/>
      <c r="N41" s="1549"/>
      <c r="O41" s="1549"/>
      <c r="P41" s="1549"/>
      <c r="Q41" s="1549"/>
      <c r="R41" s="1549"/>
      <c r="S41" s="1549"/>
      <c r="T41" s="1549"/>
    </row>
    <row r="42" spans="2:20" ht="9" customHeight="1" thickTop="1" x14ac:dyDescent="0.35">
      <c r="B42" s="115"/>
      <c r="C42" s="115"/>
      <c r="D42" s="115"/>
      <c r="E42" s="115"/>
      <c r="F42" s="115"/>
      <c r="G42" s="115"/>
      <c r="H42" s="115"/>
      <c r="I42" s="115"/>
      <c r="J42" s="115"/>
      <c r="K42" s="115"/>
    </row>
    <row r="43" spans="2:20" s="333" customFormat="1" ht="18.75" customHeight="1" x14ac:dyDescent="0.5">
      <c r="B43" s="333" t="s">
        <v>1886</v>
      </c>
      <c r="K43" s="333" t="s">
        <v>1547</v>
      </c>
    </row>
    <row r="44" spans="2:20" s="333" customFormat="1" ht="18.75" customHeight="1" x14ac:dyDescent="0.5">
      <c r="B44" s="561" t="s">
        <v>1549</v>
      </c>
      <c r="K44" s="333" t="s">
        <v>1897</v>
      </c>
    </row>
    <row r="45" spans="2:20" s="416" customFormat="1" ht="22.5" x14ac:dyDescent="0.5">
      <c r="B45" s="561" t="s">
        <v>1570</v>
      </c>
      <c r="K45" s="333" t="s">
        <v>1571</v>
      </c>
    </row>
    <row r="46" spans="2:20" ht="64.5" customHeight="1" x14ac:dyDescent="0.65">
      <c r="B46" s="115"/>
      <c r="G46" s="93"/>
      <c r="H46" s="93"/>
      <c r="I46" s="93"/>
      <c r="J46" s="93"/>
      <c r="K46" s="93"/>
    </row>
    <row r="49" spans="3:10" ht="27.75" x14ac:dyDescent="0.65">
      <c r="C49" s="167"/>
      <c r="D49" s="167"/>
      <c r="E49" s="167"/>
      <c r="F49" s="167"/>
      <c r="G49" s="167"/>
      <c r="H49" s="167"/>
      <c r="I49" s="168"/>
      <c r="J49" s="169"/>
    </row>
    <row r="52" spans="3:10" ht="27.75" x14ac:dyDescent="0.65">
      <c r="I52" s="169"/>
      <c r="J52" s="169"/>
    </row>
  </sheetData>
  <mergeCells count="20">
    <mergeCell ref="B3:K3"/>
    <mergeCell ref="B5:K5"/>
    <mergeCell ref="B9:C9"/>
    <mergeCell ref="B10:C11"/>
    <mergeCell ref="I10:I11"/>
    <mergeCell ref="J10:J11"/>
    <mergeCell ref="K10:K11"/>
    <mergeCell ref="H10:H11"/>
    <mergeCell ref="G10:G11"/>
    <mergeCell ref="E10:E11"/>
    <mergeCell ref="F10:F11"/>
    <mergeCell ref="D10:D11"/>
    <mergeCell ref="B18:B29"/>
    <mergeCell ref="B14:C14"/>
    <mergeCell ref="B30:B41"/>
    <mergeCell ref="B12:C12"/>
    <mergeCell ref="B17:C17"/>
    <mergeCell ref="B13:C13"/>
    <mergeCell ref="B15:C15"/>
    <mergeCell ref="B16:C16"/>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bestFit="1" customWidth="1"/>
    <col min="2" max="16384" width="9.140625" style="47"/>
  </cols>
  <sheetData>
    <row r="6" spans="1:1" ht="19.5" customHeight="1" x14ac:dyDescent="0.85"/>
    <row r="8" spans="1:1" ht="36.75" x14ac:dyDescent="0.85">
      <c r="A8" s="289" t="s">
        <v>737</v>
      </c>
    </row>
    <row r="9" spans="1:1" ht="18.75" customHeight="1" x14ac:dyDescent="0.85"/>
    <row r="10" spans="1:1" ht="53.25" x14ac:dyDescent="1.1499999999999999">
      <c r="A10" s="290" t="s">
        <v>926</v>
      </c>
    </row>
    <row r="11" spans="1:1" ht="36.75" x14ac:dyDescent="0.85"/>
    <row r="12" spans="1:1" ht="36.75" x14ac:dyDescent="0.85"/>
    <row r="13" spans="1:1" ht="36.75" x14ac:dyDescent="0.85">
      <c r="A13" s="289" t="s">
        <v>736</v>
      </c>
    </row>
    <row r="14" spans="1:1" ht="18.75" customHeight="1" x14ac:dyDescent="0.85"/>
    <row r="15" spans="1:1" ht="48" x14ac:dyDescent="1.05">
      <c r="A15" s="292" t="s">
        <v>615</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73" t="s">
        <v>1844</v>
      </c>
      <c r="C3" s="1936"/>
      <c r="D3" s="1936"/>
      <c r="E3" s="1936"/>
      <c r="F3" s="1936"/>
      <c r="G3" s="1936"/>
      <c r="H3" s="1936"/>
      <c r="I3" s="1936"/>
    </row>
    <row r="4" spans="2:22" s="5" customFormat="1" ht="12.75" customHeight="1" x14ac:dyDescent="0.85">
      <c r="B4" s="1553"/>
      <c r="C4" s="1553"/>
      <c r="D4" s="1553"/>
      <c r="E4" s="1553"/>
      <c r="F4" s="1553"/>
      <c r="G4" s="1553"/>
      <c r="H4" s="1553"/>
      <c r="I4" s="1553"/>
    </row>
    <row r="5" spans="2:22" ht="30" customHeight="1" x14ac:dyDescent="0.85">
      <c r="B5" s="1773" t="s">
        <v>1845</v>
      </c>
      <c r="C5" s="1773"/>
      <c r="D5" s="1773"/>
      <c r="E5" s="1773"/>
      <c r="F5" s="1773"/>
      <c r="G5" s="1773"/>
      <c r="H5" s="1773"/>
      <c r="I5" s="1773"/>
    </row>
    <row r="6" spans="2:22" ht="19.5" customHeight="1" x14ac:dyDescent="0.65">
      <c r="B6" s="88"/>
      <c r="C6" s="86"/>
      <c r="D6" s="86"/>
      <c r="E6" s="86"/>
      <c r="F6" s="86"/>
      <c r="G6" s="86"/>
      <c r="H6" s="86"/>
    </row>
    <row r="7" spans="2:22" s="37" customFormat="1" ht="22.5" x14ac:dyDescent="0.5">
      <c r="B7" s="602" t="s">
        <v>1725</v>
      </c>
      <c r="C7" s="228"/>
      <c r="D7" s="228"/>
      <c r="E7" s="228"/>
      <c r="F7" s="228"/>
      <c r="G7" s="228"/>
      <c r="H7" s="228"/>
      <c r="I7" s="228" t="s">
        <v>1729</v>
      </c>
      <c r="M7" s="79"/>
    </row>
    <row r="8" spans="2:22" ht="18.75" customHeight="1" thickBot="1" x14ac:dyDescent="0.4"/>
    <row r="9" spans="2:22" s="358" customFormat="1" ht="24.95" customHeight="1" thickTop="1" x14ac:dyDescent="0.7">
      <c r="B9" s="1937" t="s">
        <v>886</v>
      </c>
      <c r="C9" s="1760">
        <v>2013</v>
      </c>
      <c r="D9" s="1760">
        <v>2014</v>
      </c>
      <c r="E9" s="1760">
        <v>2015</v>
      </c>
      <c r="F9" s="1760">
        <v>2016</v>
      </c>
      <c r="G9" s="1760">
        <v>2017</v>
      </c>
      <c r="H9" s="1760">
        <v>2018</v>
      </c>
      <c r="I9" s="1940" t="s">
        <v>885</v>
      </c>
    </row>
    <row r="10" spans="2:22" s="518" customFormat="1" ht="24.95" customHeight="1" x14ac:dyDescent="0.7">
      <c r="B10" s="1938"/>
      <c r="C10" s="1761"/>
      <c r="D10" s="1761"/>
      <c r="E10" s="1761"/>
      <c r="F10" s="1761"/>
      <c r="G10" s="1761"/>
      <c r="H10" s="1761"/>
      <c r="I10" s="1941"/>
    </row>
    <row r="11" spans="2:22" s="358" customFormat="1" ht="24.95" customHeight="1" x14ac:dyDescent="0.7">
      <c r="B11" s="1939"/>
      <c r="C11" s="1762"/>
      <c r="D11" s="1762"/>
      <c r="E11" s="1762"/>
      <c r="F11" s="1762"/>
      <c r="G11" s="1762"/>
      <c r="H11" s="1762"/>
      <c r="I11" s="1942"/>
    </row>
    <row r="12" spans="2:22" s="358" customFormat="1" ht="15.75" customHeight="1" x14ac:dyDescent="0.7">
      <c r="B12" s="513"/>
      <c r="C12" s="583"/>
      <c r="D12" s="583"/>
      <c r="E12" s="583"/>
      <c r="F12" s="583"/>
      <c r="G12" s="583"/>
      <c r="H12" s="583"/>
      <c r="I12" s="519"/>
    </row>
    <row r="13" spans="2:22" s="551" customFormat="1" ht="37.5" customHeight="1" x14ac:dyDescent="0.2">
      <c r="B13" s="592" t="s">
        <v>18</v>
      </c>
      <c r="C13" s="585">
        <v>165221</v>
      </c>
      <c r="D13" s="585">
        <v>117252</v>
      </c>
      <c r="E13" s="585">
        <v>172000</v>
      </c>
      <c r="F13" s="586">
        <v>253450</v>
      </c>
      <c r="G13" s="586">
        <v>322489</v>
      </c>
      <c r="H13" s="586">
        <v>409500</v>
      </c>
      <c r="I13" s="558" t="s">
        <v>19</v>
      </c>
    </row>
    <row r="14" spans="2:22" s="589" customFormat="1" ht="37.5" customHeight="1" x14ac:dyDescent="0.2">
      <c r="B14" s="593" t="s">
        <v>15</v>
      </c>
      <c r="C14" s="588">
        <v>79000</v>
      </c>
      <c r="D14" s="588">
        <v>41000</v>
      </c>
      <c r="E14" s="588">
        <v>34600</v>
      </c>
      <c r="F14" s="588">
        <v>65500</v>
      </c>
      <c r="G14" s="588">
        <v>71800</v>
      </c>
      <c r="H14" s="588">
        <v>87000</v>
      </c>
      <c r="I14" s="599" t="s">
        <v>20</v>
      </c>
      <c r="J14" s="551"/>
      <c r="K14" s="551"/>
      <c r="L14" s="551"/>
      <c r="M14" s="551"/>
      <c r="N14" s="551"/>
      <c r="O14" s="551"/>
      <c r="P14" s="551"/>
      <c r="Q14" s="551"/>
      <c r="R14" s="551"/>
      <c r="S14" s="551"/>
    </row>
    <row r="15" spans="2:22" s="589" customFormat="1" ht="37.5" customHeight="1" x14ac:dyDescent="0.2">
      <c r="B15" s="593" t="s">
        <v>16</v>
      </c>
      <c r="C15" s="588">
        <v>11000</v>
      </c>
      <c r="D15" s="588">
        <v>12000</v>
      </c>
      <c r="E15" s="588">
        <v>15000</v>
      </c>
      <c r="F15" s="588">
        <v>25000</v>
      </c>
      <c r="G15" s="588">
        <v>28000</v>
      </c>
      <c r="H15" s="588">
        <v>33600</v>
      </c>
      <c r="I15" s="599" t="s">
        <v>245</v>
      </c>
      <c r="J15" s="551"/>
      <c r="K15" s="551"/>
      <c r="L15" s="551"/>
      <c r="M15" s="551"/>
      <c r="N15" s="551"/>
      <c r="O15" s="551"/>
      <c r="P15" s="551"/>
      <c r="Q15" s="551"/>
      <c r="R15" s="551"/>
      <c r="S15" s="551"/>
    </row>
    <row r="16" spans="2:22" s="589" customFormat="1" ht="37.5" customHeight="1" x14ac:dyDescent="0.2">
      <c r="B16" s="593" t="s">
        <v>246</v>
      </c>
      <c r="C16" s="588">
        <v>1686</v>
      </c>
      <c r="D16" s="588">
        <v>5797</v>
      </c>
      <c r="E16" s="588">
        <v>6830</v>
      </c>
      <c r="F16" s="588">
        <v>14600</v>
      </c>
      <c r="G16" s="588">
        <v>16180</v>
      </c>
      <c r="H16" s="588">
        <v>45180</v>
      </c>
      <c r="I16" s="599" t="s">
        <v>21</v>
      </c>
      <c r="J16" s="551"/>
      <c r="K16" s="551"/>
      <c r="L16" s="551"/>
      <c r="M16" s="551"/>
      <c r="N16" s="551"/>
      <c r="O16" s="551"/>
      <c r="P16" s="551"/>
      <c r="Q16" s="551"/>
      <c r="R16" s="551"/>
      <c r="S16" s="551"/>
    </row>
    <row r="17" spans="2:19" s="589" customFormat="1" ht="37.5" customHeight="1" x14ac:dyDescent="0.2">
      <c r="B17" s="593" t="s">
        <v>17</v>
      </c>
      <c r="C17" s="588">
        <v>46060</v>
      </c>
      <c r="D17" s="588">
        <v>31300</v>
      </c>
      <c r="E17" s="588">
        <v>63800</v>
      </c>
      <c r="F17" s="588">
        <v>84800</v>
      </c>
      <c r="G17" s="588">
        <v>85317</v>
      </c>
      <c r="H17" s="588">
        <v>96605</v>
      </c>
      <c r="I17" s="599" t="s">
        <v>247</v>
      </c>
      <c r="J17" s="551"/>
      <c r="K17" s="551"/>
      <c r="L17" s="551"/>
      <c r="M17" s="551"/>
      <c r="N17" s="551"/>
      <c r="O17" s="551"/>
      <c r="P17" s="551"/>
      <c r="Q17" s="551"/>
      <c r="R17" s="551"/>
      <c r="S17" s="551"/>
    </row>
    <row r="18" spans="2:19" s="589" customFormat="1" ht="37.5" customHeight="1" x14ac:dyDescent="0.2">
      <c r="B18" s="593" t="s">
        <v>779</v>
      </c>
      <c r="C18" s="588">
        <v>20800</v>
      </c>
      <c r="D18" s="588">
        <v>20800</v>
      </c>
      <c r="E18" s="588">
        <v>31000</v>
      </c>
      <c r="F18" s="588">
        <v>36050</v>
      </c>
      <c r="G18" s="588">
        <v>68300</v>
      </c>
      <c r="H18" s="588">
        <v>81500</v>
      </c>
      <c r="I18" s="599" t="s">
        <v>619</v>
      </c>
      <c r="J18" s="551"/>
      <c r="K18" s="551"/>
      <c r="L18" s="551"/>
      <c r="M18" s="551"/>
      <c r="N18" s="551"/>
      <c r="O18" s="551"/>
      <c r="P18" s="551"/>
      <c r="Q18" s="551"/>
      <c r="R18" s="551"/>
      <c r="S18" s="551"/>
    </row>
    <row r="19" spans="2:19" s="589" customFormat="1" ht="37.5" customHeight="1" x14ac:dyDescent="0.2">
      <c r="B19" s="594" t="s">
        <v>780</v>
      </c>
      <c r="C19" s="588">
        <v>6675</v>
      </c>
      <c r="D19" s="588">
        <v>6355</v>
      </c>
      <c r="E19" s="588">
        <v>20770</v>
      </c>
      <c r="F19" s="588">
        <v>27500</v>
      </c>
      <c r="G19" s="588">
        <v>52892</v>
      </c>
      <c r="H19" s="588">
        <v>65615</v>
      </c>
      <c r="I19" s="599" t="s">
        <v>781</v>
      </c>
      <c r="J19" s="551"/>
      <c r="K19" s="551"/>
      <c r="L19" s="551"/>
      <c r="M19" s="551"/>
      <c r="N19" s="551"/>
      <c r="O19" s="551"/>
      <c r="P19" s="551"/>
      <c r="Q19" s="551"/>
      <c r="R19" s="551"/>
      <c r="S19" s="551"/>
    </row>
    <row r="20" spans="2:19" s="589" customFormat="1" ht="15.75" customHeight="1" x14ac:dyDescent="0.2">
      <c r="B20" s="594"/>
      <c r="C20" s="588"/>
      <c r="D20" s="588"/>
      <c r="E20" s="588"/>
      <c r="F20" s="588"/>
      <c r="G20" s="588"/>
      <c r="H20" s="588"/>
      <c r="I20" s="599"/>
      <c r="J20" s="551"/>
      <c r="K20" s="551"/>
      <c r="L20" s="551"/>
      <c r="M20" s="551"/>
      <c r="N20" s="551"/>
      <c r="O20" s="551"/>
      <c r="P20" s="551"/>
      <c r="Q20" s="551"/>
      <c r="R20" s="551"/>
      <c r="S20" s="551"/>
    </row>
    <row r="21" spans="2:19" s="551" customFormat="1" ht="37.5" customHeight="1" x14ac:dyDescent="0.2">
      <c r="B21" s="595" t="s">
        <v>281</v>
      </c>
      <c r="C21" s="586">
        <v>2534</v>
      </c>
      <c r="D21" s="586">
        <v>2524</v>
      </c>
      <c r="E21" s="586">
        <v>2574</v>
      </c>
      <c r="F21" s="586">
        <v>2584</v>
      </c>
      <c r="G21" s="586">
        <v>5040</v>
      </c>
      <c r="H21" s="586">
        <v>10940</v>
      </c>
      <c r="I21" s="558" t="s">
        <v>248</v>
      </c>
    </row>
    <row r="22" spans="2:19" s="589" customFormat="1" ht="15.75" customHeight="1" x14ac:dyDescent="0.2">
      <c r="B22" s="594"/>
      <c r="C22" s="588"/>
      <c r="D22" s="588"/>
      <c r="E22" s="588"/>
      <c r="F22" s="588"/>
      <c r="G22" s="588"/>
      <c r="H22" s="588"/>
      <c r="I22" s="599"/>
      <c r="J22" s="551"/>
      <c r="K22" s="551"/>
      <c r="L22" s="551"/>
      <c r="M22" s="551"/>
      <c r="N22" s="551"/>
      <c r="O22" s="551"/>
      <c r="P22" s="551"/>
      <c r="Q22" s="551"/>
      <c r="R22" s="551"/>
      <c r="S22" s="551"/>
    </row>
    <row r="23" spans="2:19" s="551" customFormat="1" ht="37.5" customHeight="1" x14ac:dyDescent="0.2">
      <c r="B23" s="595" t="s">
        <v>282</v>
      </c>
      <c r="C23" s="585">
        <v>21245</v>
      </c>
      <c r="D23" s="585">
        <v>198420</v>
      </c>
      <c r="E23" s="585">
        <v>176420</v>
      </c>
      <c r="F23" s="586">
        <v>482220</v>
      </c>
      <c r="G23" s="586">
        <v>774003</v>
      </c>
      <c r="H23" s="586">
        <v>1119670</v>
      </c>
      <c r="I23" s="558" t="s">
        <v>249</v>
      </c>
    </row>
    <row r="24" spans="2:19" s="589" customFormat="1" ht="37.5" customHeight="1" x14ac:dyDescent="0.2">
      <c r="B24" s="594" t="s">
        <v>66</v>
      </c>
      <c r="C24" s="588">
        <v>0</v>
      </c>
      <c r="D24" s="588">
        <v>0</v>
      </c>
      <c r="E24" s="588">
        <v>0</v>
      </c>
      <c r="F24" s="588">
        <v>0</v>
      </c>
      <c r="G24" s="588">
        <v>0</v>
      </c>
      <c r="H24" s="588">
        <v>0</v>
      </c>
      <c r="I24" s="599" t="s">
        <v>67</v>
      </c>
      <c r="J24" s="551"/>
      <c r="K24" s="551"/>
      <c r="L24" s="551"/>
      <c r="M24" s="551"/>
      <c r="N24" s="551"/>
      <c r="O24" s="551"/>
      <c r="P24" s="551"/>
      <c r="Q24" s="551"/>
      <c r="R24" s="551"/>
      <c r="S24" s="551"/>
    </row>
    <row r="25" spans="2:19" s="589" customFormat="1" ht="37.5" customHeight="1" x14ac:dyDescent="0.2">
      <c r="B25" s="594" t="s">
        <v>250</v>
      </c>
      <c r="C25" s="591">
        <v>21245</v>
      </c>
      <c r="D25" s="591">
        <v>198420</v>
      </c>
      <c r="E25" s="591">
        <v>176420</v>
      </c>
      <c r="F25" s="591">
        <v>482220</v>
      </c>
      <c r="G25" s="591">
        <v>774003</v>
      </c>
      <c r="H25" s="591">
        <v>1119670</v>
      </c>
      <c r="I25" s="599" t="s">
        <v>27</v>
      </c>
      <c r="J25" s="551"/>
      <c r="K25" s="551"/>
      <c r="L25" s="551"/>
      <c r="M25" s="551"/>
      <c r="N25" s="551"/>
      <c r="O25" s="551"/>
      <c r="P25" s="551"/>
      <c r="Q25" s="551"/>
      <c r="R25" s="551"/>
      <c r="S25" s="551"/>
    </row>
    <row r="26" spans="2:19" s="589" customFormat="1" ht="15.75" customHeight="1" x14ac:dyDescent="0.2">
      <c r="B26" s="594"/>
      <c r="C26" s="588"/>
      <c r="D26" s="588"/>
      <c r="E26" s="588"/>
      <c r="F26" s="588"/>
      <c r="G26" s="588"/>
      <c r="H26" s="588"/>
      <c r="I26" s="599"/>
      <c r="J26" s="551"/>
      <c r="K26" s="551"/>
      <c r="L26" s="551"/>
      <c r="M26" s="551"/>
      <c r="N26" s="551"/>
      <c r="O26" s="551"/>
      <c r="P26" s="551"/>
      <c r="Q26" s="551"/>
      <c r="R26" s="551"/>
      <c r="S26" s="551"/>
    </row>
    <row r="27" spans="2:19" s="551" customFormat="1" ht="37.5" customHeight="1" x14ac:dyDescent="0.2">
      <c r="B27" s="595" t="s">
        <v>840</v>
      </c>
      <c r="C27" s="585">
        <v>444961.46400000004</v>
      </c>
      <c r="D27" s="585">
        <v>547697.97100000002</v>
      </c>
      <c r="E27" s="585">
        <v>629346.01500000001</v>
      </c>
      <c r="F27" s="586">
        <v>600318.34400000004</v>
      </c>
      <c r="G27" s="586">
        <v>804143.82699999993</v>
      </c>
      <c r="H27" s="586">
        <v>837891.45100000012</v>
      </c>
      <c r="I27" s="558" t="s">
        <v>841</v>
      </c>
    </row>
    <row r="28" spans="2:19" s="589" customFormat="1" ht="37.5" customHeight="1" x14ac:dyDescent="0.2">
      <c r="B28" s="594" t="s">
        <v>251</v>
      </c>
      <c r="C28" s="588">
        <v>289087.04700000002</v>
      </c>
      <c r="D28" s="588">
        <v>377277.64500000002</v>
      </c>
      <c r="E28" s="588">
        <v>455722.984</v>
      </c>
      <c r="F28" s="588">
        <v>420984.53100000002</v>
      </c>
      <c r="G28" s="588">
        <v>576617.11899999995</v>
      </c>
      <c r="H28" s="588">
        <v>573840.58100000001</v>
      </c>
      <c r="I28" s="599" t="s">
        <v>254</v>
      </c>
      <c r="J28" s="551"/>
      <c r="K28" s="551"/>
      <c r="L28" s="551"/>
      <c r="M28" s="551"/>
      <c r="N28" s="551"/>
      <c r="O28" s="551"/>
      <c r="P28" s="551"/>
      <c r="Q28" s="551"/>
      <c r="R28" s="551"/>
      <c r="S28" s="551"/>
    </row>
    <row r="29" spans="2:19" s="589" customFormat="1" ht="37.5" customHeight="1" x14ac:dyDescent="0.2">
      <c r="B29" s="594" t="s">
        <v>252</v>
      </c>
      <c r="C29" s="588">
        <v>53358.112999999998</v>
      </c>
      <c r="D29" s="588">
        <v>54224.112000000001</v>
      </c>
      <c r="E29" s="588">
        <v>54170.349000000002</v>
      </c>
      <c r="F29" s="588">
        <v>51491.017</v>
      </c>
      <c r="G29" s="588">
        <v>48957.483999999997</v>
      </c>
      <c r="H29" s="588">
        <v>49992.587</v>
      </c>
      <c r="I29" s="599" t="s">
        <v>255</v>
      </c>
      <c r="J29" s="551"/>
      <c r="K29" s="551"/>
      <c r="L29" s="551"/>
      <c r="M29" s="551"/>
      <c r="N29" s="551"/>
      <c r="O29" s="551"/>
      <c r="P29" s="551"/>
      <c r="Q29" s="551"/>
      <c r="R29" s="551"/>
      <c r="S29" s="551"/>
    </row>
    <row r="30" spans="2:19" s="589" customFormat="1" ht="37.5" customHeight="1" x14ac:dyDescent="0.2">
      <c r="B30" s="594" t="s">
        <v>253</v>
      </c>
      <c r="C30" s="588">
        <v>3672</v>
      </c>
      <c r="D30" s="588">
        <v>3807</v>
      </c>
      <c r="E30" s="588">
        <v>2883</v>
      </c>
      <c r="F30" s="588">
        <v>4300</v>
      </c>
      <c r="G30" s="588">
        <v>3500</v>
      </c>
      <c r="H30" s="588">
        <v>6700</v>
      </c>
      <c r="I30" s="599" t="s">
        <v>256</v>
      </c>
      <c r="J30" s="551"/>
      <c r="K30" s="551"/>
      <c r="L30" s="551"/>
      <c r="M30" s="551"/>
      <c r="N30" s="551"/>
      <c r="O30" s="551"/>
      <c r="P30" s="551"/>
      <c r="Q30" s="551"/>
      <c r="R30" s="551"/>
      <c r="S30" s="551"/>
    </row>
    <row r="31" spans="2:19" s="589" customFormat="1" ht="37.5" customHeight="1" x14ac:dyDescent="0.2">
      <c r="B31" s="594" t="s">
        <v>1484</v>
      </c>
      <c r="C31" s="588">
        <v>53592.303999999996</v>
      </c>
      <c r="D31" s="588">
        <v>67126.289000000004</v>
      </c>
      <c r="E31" s="588">
        <v>71054.947</v>
      </c>
      <c r="F31" s="588">
        <v>66953.626000000004</v>
      </c>
      <c r="G31" s="588">
        <v>101516.18700000001</v>
      </c>
      <c r="H31" s="588">
        <v>119258.283</v>
      </c>
      <c r="I31" s="599" t="s">
        <v>1485</v>
      </c>
      <c r="J31" s="551"/>
      <c r="K31" s="551"/>
      <c r="L31" s="551"/>
      <c r="M31" s="551"/>
      <c r="N31" s="551"/>
      <c r="O31" s="551"/>
      <c r="P31" s="551"/>
      <c r="Q31" s="551"/>
      <c r="R31" s="551"/>
      <c r="S31" s="551"/>
    </row>
    <row r="32" spans="2:19" s="589" customFormat="1" ht="37.5" customHeight="1" x14ac:dyDescent="0.2">
      <c r="B32" s="594" t="s">
        <v>1512</v>
      </c>
      <c r="C32" s="588">
        <v>5252</v>
      </c>
      <c r="D32" s="588">
        <v>4962.9250000000002</v>
      </c>
      <c r="E32" s="588">
        <v>5214.7349999999997</v>
      </c>
      <c r="F32" s="588">
        <v>6589.17</v>
      </c>
      <c r="G32" s="588">
        <v>8553.0370000000003</v>
      </c>
      <c r="H32" s="588">
        <v>8100</v>
      </c>
      <c r="I32" s="599" t="s">
        <v>1532</v>
      </c>
      <c r="J32" s="551"/>
      <c r="K32" s="551"/>
      <c r="L32" s="551"/>
      <c r="M32" s="551"/>
      <c r="N32" s="551"/>
      <c r="O32" s="551"/>
      <c r="P32" s="551"/>
      <c r="Q32" s="551"/>
      <c r="R32" s="551"/>
      <c r="S32" s="551"/>
    </row>
    <row r="33" spans="2:19" s="589" customFormat="1" ht="37.5" customHeight="1" x14ac:dyDescent="0.2">
      <c r="B33" s="594" t="s">
        <v>1513</v>
      </c>
      <c r="C33" s="588">
        <v>40000</v>
      </c>
      <c r="D33" s="588">
        <v>40300</v>
      </c>
      <c r="E33" s="588">
        <v>40300</v>
      </c>
      <c r="F33" s="588">
        <v>50000</v>
      </c>
      <c r="G33" s="588">
        <v>65000</v>
      </c>
      <c r="H33" s="588">
        <v>80000</v>
      </c>
      <c r="I33" s="599" t="s">
        <v>1533</v>
      </c>
      <c r="J33" s="551"/>
      <c r="K33" s="551"/>
      <c r="L33" s="551"/>
      <c r="M33" s="551"/>
      <c r="N33" s="551"/>
      <c r="O33" s="551"/>
      <c r="P33" s="551"/>
      <c r="Q33" s="551"/>
      <c r="R33" s="551"/>
      <c r="S33" s="551"/>
    </row>
    <row r="34" spans="2:19" s="589" customFormat="1" ht="15.75" customHeight="1" x14ac:dyDescent="0.2">
      <c r="B34" s="594"/>
      <c r="C34" s="588"/>
      <c r="D34" s="588"/>
      <c r="E34" s="588"/>
      <c r="F34" s="588"/>
      <c r="G34" s="588"/>
      <c r="H34" s="588"/>
      <c r="I34" s="599"/>
      <c r="J34" s="551"/>
      <c r="K34" s="551"/>
      <c r="L34" s="551"/>
      <c r="M34" s="551"/>
      <c r="N34" s="551"/>
      <c r="O34" s="551"/>
      <c r="P34" s="551"/>
      <c r="Q34" s="551"/>
      <c r="R34" s="551"/>
      <c r="S34" s="551"/>
    </row>
    <row r="35" spans="2:19" s="551" customFormat="1" ht="37.5" customHeight="1" x14ac:dyDescent="0.2">
      <c r="B35" s="595" t="s">
        <v>918</v>
      </c>
      <c r="C35" s="585">
        <v>749038.10100000002</v>
      </c>
      <c r="D35" s="585">
        <v>524106.02899999998</v>
      </c>
      <c r="E35" s="585">
        <v>573659.98499999999</v>
      </c>
      <c r="F35" s="586">
        <v>641427.65600000008</v>
      </c>
      <c r="G35" s="586">
        <v>754324.17299999995</v>
      </c>
      <c r="H35" s="586">
        <v>808998.549</v>
      </c>
      <c r="I35" s="558" t="s">
        <v>618</v>
      </c>
    </row>
    <row r="36" spans="2:19" s="589" customFormat="1" ht="37.5" customHeight="1" x14ac:dyDescent="0.2">
      <c r="B36" s="594" t="s">
        <v>257</v>
      </c>
      <c r="C36" s="588">
        <v>4211.6540000000005</v>
      </c>
      <c r="D36" s="588">
        <v>17477.934000000001</v>
      </c>
      <c r="E36" s="588">
        <v>11943.156000000001</v>
      </c>
      <c r="F36" s="588">
        <v>19694.900000000001</v>
      </c>
      <c r="G36" s="588">
        <v>12720.2</v>
      </c>
      <c r="H36" s="588">
        <v>9570.5</v>
      </c>
      <c r="I36" s="599" t="s">
        <v>919</v>
      </c>
      <c r="J36" s="551"/>
      <c r="K36" s="551"/>
      <c r="L36" s="551"/>
      <c r="M36" s="551"/>
      <c r="N36" s="551"/>
      <c r="O36" s="551"/>
      <c r="P36" s="551"/>
      <c r="Q36" s="551"/>
      <c r="R36" s="551"/>
      <c r="S36" s="551"/>
    </row>
    <row r="37" spans="2:19" s="589" customFormat="1" ht="37.5" customHeight="1" x14ac:dyDescent="0.2">
      <c r="B37" s="594" t="s">
        <v>158</v>
      </c>
      <c r="C37" s="588">
        <v>744826.44700000004</v>
      </c>
      <c r="D37" s="588">
        <v>506628.09499999997</v>
      </c>
      <c r="E37" s="588">
        <v>561716.82900000003</v>
      </c>
      <c r="F37" s="588">
        <v>621732.75600000005</v>
      </c>
      <c r="G37" s="588">
        <v>741603.973</v>
      </c>
      <c r="H37" s="588">
        <v>799428.049</v>
      </c>
      <c r="I37" s="599" t="s">
        <v>764</v>
      </c>
      <c r="J37" s="551"/>
      <c r="K37" s="551"/>
      <c r="L37" s="551"/>
      <c r="M37" s="551"/>
      <c r="N37" s="551"/>
      <c r="O37" s="551"/>
      <c r="P37" s="551"/>
      <c r="Q37" s="551"/>
      <c r="R37" s="551"/>
      <c r="S37" s="551"/>
    </row>
    <row r="38" spans="2:19" s="589" customFormat="1" ht="37.5" customHeight="1" x14ac:dyDescent="0.2">
      <c r="B38" s="594" t="s">
        <v>159</v>
      </c>
      <c r="C38" s="588">
        <v>0</v>
      </c>
      <c r="D38" s="588">
        <v>0</v>
      </c>
      <c r="E38" s="588">
        <v>0</v>
      </c>
      <c r="F38" s="588">
        <v>0</v>
      </c>
      <c r="G38" s="588">
        <v>0</v>
      </c>
      <c r="H38" s="588">
        <v>0</v>
      </c>
      <c r="I38" s="599" t="s">
        <v>765</v>
      </c>
      <c r="J38" s="551"/>
      <c r="K38" s="551"/>
      <c r="L38" s="551"/>
      <c r="M38" s="551"/>
      <c r="N38" s="551"/>
      <c r="O38" s="551"/>
      <c r="P38" s="551"/>
      <c r="Q38" s="551"/>
      <c r="R38" s="551"/>
      <c r="S38" s="551"/>
    </row>
    <row r="39" spans="2:19" s="589" customFormat="1" ht="15.75" customHeight="1" x14ac:dyDescent="0.2">
      <c r="B39" s="594"/>
      <c r="C39" s="588"/>
      <c r="D39" s="588"/>
      <c r="E39" s="588"/>
      <c r="F39" s="588"/>
      <c r="G39" s="588"/>
      <c r="H39" s="588"/>
      <c r="I39" s="599"/>
      <c r="J39" s="551"/>
      <c r="K39" s="551"/>
      <c r="L39" s="551"/>
      <c r="M39" s="551"/>
      <c r="N39" s="551"/>
      <c r="O39" s="551"/>
      <c r="P39" s="551"/>
      <c r="Q39" s="551"/>
      <c r="R39" s="551"/>
      <c r="S39" s="551"/>
    </row>
    <row r="40" spans="2:19" s="551" customFormat="1" ht="37.5" customHeight="1" x14ac:dyDescent="0.2">
      <c r="B40" s="592" t="s">
        <v>853</v>
      </c>
      <c r="C40" s="585">
        <v>1382999.5649999999</v>
      </c>
      <c r="D40" s="585">
        <v>1390000</v>
      </c>
      <c r="E40" s="585">
        <v>1554000</v>
      </c>
      <c r="F40" s="586">
        <v>1980000</v>
      </c>
      <c r="G40" s="586">
        <v>2660000</v>
      </c>
      <c r="H40" s="586">
        <v>3187000</v>
      </c>
      <c r="I40" s="558" t="s">
        <v>332</v>
      </c>
    </row>
    <row r="41" spans="2:19" s="358" customFormat="1" ht="24.95" customHeight="1" thickBot="1" x14ac:dyDescent="0.75">
      <c r="B41" s="596"/>
      <c r="C41" s="466"/>
      <c r="D41" s="466"/>
      <c r="E41" s="466"/>
      <c r="F41" s="466"/>
      <c r="G41" s="466"/>
      <c r="H41" s="466"/>
      <c r="I41" s="600"/>
    </row>
    <row r="42" spans="2:19" ht="9" customHeight="1" thickTop="1" x14ac:dyDescent="0.35">
      <c r="B42" s="597"/>
      <c r="I42" s="597"/>
    </row>
    <row r="43" spans="2:19" s="53" customFormat="1" ht="18.75" customHeight="1" x14ac:dyDescent="0.5">
      <c r="B43" s="601" t="s">
        <v>1748</v>
      </c>
      <c r="C43" s="333"/>
      <c r="D43" s="333"/>
      <c r="E43" s="333"/>
      <c r="F43" s="333"/>
      <c r="G43" s="333"/>
      <c r="H43" s="333"/>
      <c r="I43" s="601" t="s">
        <v>1749</v>
      </c>
    </row>
    <row r="44" spans="2:19" s="53" customFormat="1" ht="18.75" customHeight="1" x14ac:dyDescent="0.5">
      <c r="B44" s="520"/>
    </row>
    <row r="45" spans="2:19" s="37" customFormat="1" ht="21.75" x14ac:dyDescent="0.5">
      <c r="B45" s="598"/>
    </row>
    <row r="46" spans="2:19" ht="21.75" customHeight="1" x14ac:dyDescent="0.5">
      <c r="B46" s="597"/>
      <c r="H46" s="37"/>
    </row>
    <row r="47" spans="2:19" x14ac:dyDescent="0.35">
      <c r="B47" s="597"/>
      <c r="C47" s="165"/>
      <c r="D47" s="165"/>
      <c r="E47" s="165"/>
      <c r="F47" s="165"/>
      <c r="G47" s="165"/>
      <c r="H47" s="165"/>
      <c r="I47" s="165"/>
    </row>
    <row r="48" spans="2:19" x14ac:dyDescent="0.35">
      <c r="B48" s="597"/>
      <c r="C48" s="165"/>
      <c r="D48" s="165"/>
      <c r="E48" s="165"/>
      <c r="F48" s="165"/>
      <c r="G48" s="165"/>
      <c r="H48" s="165"/>
      <c r="I48" s="165"/>
    </row>
    <row r="49" spans="2:9" x14ac:dyDescent="0.35">
      <c r="B49" s="597"/>
      <c r="C49" s="165"/>
      <c r="D49" s="165"/>
      <c r="E49" s="165"/>
      <c r="F49" s="165"/>
      <c r="G49" s="165"/>
      <c r="H49" s="165"/>
      <c r="I49" s="165"/>
    </row>
    <row r="50" spans="2:9" x14ac:dyDescent="0.35">
      <c r="B50" s="597"/>
      <c r="C50" s="165"/>
      <c r="D50" s="165"/>
      <c r="E50" s="165"/>
      <c r="F50" s="165"/>
      <c r="G50" s="165"/>
      <c r="H50" s="165"/>
      <c r="I50" s="165"/>
    </row>
    <row r="51" spans="2:9" x14ac:dyDescent="0.35">
      <c r="B51" s="597"/>
      <c r="C51" s="165"/>
      <c r="D51" s="165"/>
      <c r="E51" s="165"/>
      <c r="F51" s="165"/>
      <c r="G51" s="165"/>
      <c r="H51" s="165"/>
      <c r="I51" s="165"/>
    </row>
    <row r="52" spans="2:9" x14ac:dyDescent="0.35">
      <c r="B52" s="597"/>
      <c r="C52" s="165"/>
      <c r="D52" s="165"/>
      <c r="E52" s="165"/>
      <c r="F52" s="165"/>
      <c r="G52" s="165"/>
      <c r="H52" s="165"/>
      <c r="I52" s="165"/>
    </row>
    <row r="53" spans="2:9" x14ac:dyDescent="0.35">
      <c r="B53" s="597"/>
      <c r="C53" s="165"/>
      <c r="D53" s="165"/>
      <c r="E53" s="165"/>
      <c r="F53" s="165"/>
      <c r="G53" s="165"/>
      <c r="H53" s="165"/>
      <c r="I53" s="165"/>
    </row>
    <row r="54" spans="2:9" x14ac:dyDescent="0.35">
      <c r="B54" s="597"/>
      <c r="C54" s="165"/>
      <c r="D54" s="165"/>
      <c r="E54" s="165"/>
      <c r="F54" s="165"/>
      <c r="G54" s="165"/>
      <c r="H54" s="165"/>
      <c r="I54" s="165"/>
    </row>
    <row r="55" spans="2:9" x14ac:dyDescent="0.35">
      <c r="B55" s="597"/>
      <c r="C55" s="165"/>
      <c r="D55" s="165"/>
      <c r="E55" s="165"/>
      <c r="F55" s="165"/>
      <c r="G55" s="165"/>
      <c r="H55" s="165"/>
      <c r="I55" s="165"/>
    </row>
    <row r="56" spans="2:9" x14ac:dyDescent="0.35">
      <c r="B56" s="597"/>
      <c r="C56" s="165"/>
      <c r="D56" s="165"/>
      <c r="E56" s="165"/>
      <c r="F56" s="165"/>
      <c r="G56" s="165"/>
      <c r="H56" s="165"/>
      <c r="I56" s="165"/>
    </row>
    <row r="57" spans="2:9" x14ac:dyDescent="0.35">
      <c r="B57" s="597"/>
      <c r="C57" s="165"/>
      <c r="D57" s="165"/>
      <c r="E57" s="165"/>
      <c r="F57" s="165"/>
      <c r="G57" s="165"/>
      <c r="H57" s="165"/>
      <c r="I57" s="165"/>
    </row>
    <row r="58" spans="2:9" x14ac:dyDescent="0.35">
      <c r="B58" s="597"/>
      <c r="C58" s="165"/>
      <c r="D58" s="165"/>
      <c r="E58" s="165"/>
      <c r="F58" s="165"/>
      <c r="G58" s="165"/>
      <c r="H58" s="165"/>
      <c r="I58" s="165"/>
    </row>
    <row r="59" spans="2:9" x14ac:dyDescent="0.35">
      <c r="B59" s="597"/>
      <c r="C59" s="165"/>
      <c r="D59" s="165"/>
      <c r="E59" s="165"/>
      <c r="F59" s="165"/>
      <c r="G59" s="165"/>
      <c r="H59" s="165"/>
      <c r="I59" s="165"/>
    </row>
    <row r="60" spans="2:9" x14ac:dyDescent="0.35">
      <c r="B60" s="597"/>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3" t="s">
        <v>1846</v>
      </c>
      <c r="C3" s="1936"/>
      <c r="D3" s="1936"/>
      <c r="E3" s="1936"/>
      <c r="F3" s="1936"/>
      <c r="G3" s="1936"/>
      <c r="H3" s="1936"/>
      <c r="I3" s="1936"/>
    </row>
    <row r="4" spans="2:22" s="5" customFormat="1" ht="12.75" customHeight="1" x14ac:dyDescent="0.85">
      <c r="B4" s="1553"/>
      <c r="C4" s="1553"/>
      <c r="D4" s="1553"/>
      <c r="E4" s="1553"/>
      <c r="F4" s="1553"/>
      <c r="G4" s="1553"/>
      <c r="H4" s="1553"/>
      <c r="I4" s="1553"/>
    </row>
    <row r="5" spans="2:22" ht="36.75" x14ac:dyDescent="0.85">
      <c r="B5" s="1773" t="s">
        <v>1847</v>
      </c>
      <c r="C5" s="1936"/>
      <c r="D5" s="1936"/>
      <c r="E5" s="1936"/>
      <c r="F5" s="1936"/>
      <c r="G5" s="1936"/>
      <c r="H5" s="1936"/>
      <c r="I5" s="1936"/>
    </row>
    <row r="6" spans="2:22" ht="19.5" customHeight="1" x14ac:dyDescent="0.65">
      <c r="B6" s="88"/>
      <c r="C6" s="86"/>
      <c r="D6" s="86"/>
      <c r="E6" s="86"/>
      <c r="F6" s="86"/>
      <c r="G6" s="86"/>
      <c r="H6" s="86"/>
    </row>
    <row r="7" spans="2:22" s="37" customFormat="1" ht="22.5" x14ac:dyDescent="0.5">
      <c r="B7" s="602" t="s">
        <v>1725</v>
      </c>
      <c r="C7" s="228"/>
      <c r="D7" s="228"/>
      <c r="E7" s="228"/>
      <c r="F7" s="228"/>
      <c r="G7" s="228"/>
      <c r="H7" s="228"/>
      <c r="I7" s="228" t="s">
        <v>1729</v>
      </c>
      <c r="M7" s="79"/>
    </row>
    <row r="8" spans="2:22" ht="18.75" customHeight="1" thickBot="1" x14ac:dyDescent="0.55000000000000004">
      <c r="B8" s="416"/>
      <c r="C8" s="416"/>
      <c r="D8" s="416"/>
      <c r="E8" s="416"/>
      <c r="F8" s="416"/>
      <c r="G8" s="416"/>
      <c r="H8" s="416"/>
      <c r="I8" s="416"/>
    </row>
    <row r="9" spans="2:22" s="257" customFormat="1" ht="24.95" customHeight="1" thickTop="1" x14ac:dyDescent="0.7">
      <c r="B9" s="1757" t="s">
        <v>886</v>
      </c>
      <c r="C9" s="1760">
        <v>2013</v>
      </c>
      <c r="D9" s="1760">
        <v>2014</v>
      </c>
      <c r="E9" s="1760">
        <v>2015</v>
      </c>
      <c r="F9" s="1760">
        <v>2016</v>
      </c>
      <c r="G9" s="1760">
        <v>2017</v>
      </c>
      <c r="H9" s="1760">
        <v>2018</v>
      </c>
      <c r="I9" s="1754" t="s">
        <v>885</v>
      </c>
    </row>
    <row r="10" spans="2:22" s="338" customFormat="1" ht="24.95" customHeight="1" x14ac:dyDescent="0.7">
      <c r="B10" s="1758"/>
      <c r="C10" s="1761"/>
      <c r="D10" s="1761"/>
      <c r="E10" s="1761"/>
      <c r="F10" s="1761"/>
      <c r="G10" s="1761"/>
      <c r="H10" s="1761"/>
      <c r="I10" s="1755"/>
    </row>
    <row r="11" spans="2:22" s="257" customFormat="1" ht="24.95" customHeight="1" x14ac:dyDescent="0.7">
      <c r="B11" s="1759"/>
      <c r="C11" s="1762"/>
      <c r="D11" s="1762"/>
      <c r="E11" s="1762"/>
      <c r="F11" s="1762"/>
      <c r="G11" s="1762"/>
      <c r="H11" s="1762"/>
      <c r="I11" s="1756"/>
    </row>
    <row r="12" spans="2:22" s="257" customFormat="1" ht="15" customHeight="1" x14ac:dyDescent="0.7">
      <c r="B12" s="377"/>
      <c r="C12" s="435"/>
      <c r="D12" s="435"/>
      <c r="E12" s="435"/>
      <c r="F12" s="435"/>
      <c r="G12" s="435"/>
      <c r="H12" s="435"/>
      <c r="I12" s="603"/>
    </row>
    <row r="13" spans="2:22" s="257" customFormat="1" ht="24.75" customHeight="1" x14ac:dyDescent="0.7">
      <c r="B13" s="377" t="s">
        <v>766</v>
      </c>
      <c r="C13" s="435"/>
      <c r="D13" s="435"/>
      <c r="E13" s="435"/>
      <c r="F13" s="435"/>
      <c r="G13" s="435"/>
      <c r="H13" s="435"/>
      <c r="I13" s="329" t="s">
        <v>402</v>
      </c>
    </row>
    <row r="14" spans="2:22" s="257" customFormat="1" ht="15" customHeight="1" x14ac:dyDescent="0.7">
      <c r="B14" s="612"/>
      <c r="C14" s="397"/>
      <c r="D14" s="397"/>
      <c r="E14" s="397"/>
      <c r="F14" s="397"/>
      <c r="G14" s="397"/>
      <c r="H14" s="397"/>
      <c r="I14" s="603"/>
    </row>
    <row r="15" spans="2:22" s="359" customFormat="1" ht="24.75" customHeight="1" x14ac:dyDescent="0.2">
      <c r="B15" s="595" t="s">
        <v>388</v>
      </c>
      <c r="C15" s="360">
        <v>585121.21499999997</v>
      </c>
      <c r="D15" s="360">
        <v>770905.26</v>
      </c>
      <c r="E15" s="360">
        <v>859467.04</v>
      </c>
      <c r="F15" s="361">
        <v>1214826.425</v>
      </c>
      <c r="G15" s="361">
        <v>1478250.52</v>
      </c>
      <c r="H15" s="361">
        <v>1642192.2150000001</v>
      </c>
      <c r="I15" s="604" t="s">
        <v>23</v>
      </c>
      <c r="J15" s="362"/>
      <c r="K15" s="362"/>
      <c r="L15" s="362"/>
      <c r="M15" s="362"/>
      <c r="N15" s="362"/>
      <c r="O15" s="362"/>
      <c r="P15" s="362"/>
      <c r="Q15" s="362"/>
      <c r="R15" s="362"/>
      <c r="S15" s="362"/>
    </row>
    <row r="16" spans="2:22" s="364" customFormat="1" ht="24.95" customHeight="1" x14ac:dyDescent="0.2">
      <c r="B16" s="594" t="s">
        <v>283</v>
      </c>
      <c r="C16" s="328">
        <v>10136.665000000001</v>
      </c>
      <c r="D16" s="328">
        <v>11189.07</v>
      </c>
      <c r="E16" s="328">
        <v>13814.86</v>
      </c>
      <c r="F16" s="328">
        <v>17372.205000000002</v>
      </c>
      <c r="G16" s="328">
        <v>23177.79</v>
      </c>
      <c r="H16" s="328">
        <v>20059.014999999999</v>
      </c>
      <c r="I16" s="606" t="s">
        <v>389</v>
      </c>
      <c r="J16" s="362"/>
      <c r="K16" s="362"/>
      <c r="L16" s="362"/>
      <c r="M16" s="362"/>
      <c r="N16" s="362"/>
      <c r="O16" s="362"/>
      <c r="P16" s="362"/>
      <c r="Q16" s="362"/>
      <c r="R16" s="362"/>
      <c r="S16" s="362"/>
    </row>
    <row r="17" spans="2:19" s="364" customFormat="1" ht="24.95" customHeight="1" x14ac:dyDescent="0.2">
      <c r="B17" s="594" t="s">
        <v>284</v>
      </c>
      <c r="C17" s="328">
        <v>155884.19500000001</v>
      </c>
      <c r="D17" s="328">
        <v>189123.9</v>
      </c>
      <c r="E17" s="328">
        <v>192735.59</v>
      </c>
      <c r="F17" s="328">
        <v>224138.88500000001</v>
      </c>
      <c r="G17" s="328">
        <v>261618.39499999999</v>
      </c>
      <c r="H17" s="328">
        <v>282762.38</v>
      </c>
      <c r="I17" s="606" t="s">
        <v>746</v>
      </c>
      <c r="J17" s="362"/>
      <c r="K17" s="362"/>
      <c r="L17" s="362"/>
      <c r="M17" s="362"/>
      <c r="N17" s="362"/>
      <c r="O17" s="362"/>
      <c r="P17" s="362"/>
      <c r="Q17" s="362"/>
      <c r="R17" s="362"/>
      <c r="S17" s="362"/>
    </row>
    <row r="18" spans="2:19" s="364" customFormat="1" ht="24.95" customHeight="1" x14ac:dyDescent="0.2">
      <c r="B18" s="594" t="s">
        <v>743</v>
      </c>
      <c r="C18" s="328">
        <v>168757.75</v>
      </c>
      <c r="D18" s="328">
        <v>227479.67</v>
      </c>
      <c r="E18" s="328">
        <v>285240.89500000002</v>
      </c>
      <c r="F18" s="328">
        <v>405714.74</v>
      </c>
      <c r="G18" s="328">
        <v>585185.80000000005</v>
      </c>
      <c r="H18" s="328">
        <v>89607.85</v>
      </c>
      <c r="I18" s="606" t="s">
        <v>390</v>
      </c>
      <c r="J18" s="362"/>
      <c r="K18" s="362"/>
      <c r="L18" s="362"/>
      <c r="M18" s="362"/>
      <c r="N18" s="362"/>
      <c r="O18" s="362"/>
      <c r="P18" s="362"/>
      <c r="Q18" s="362"/>
      <c r="R18" s="362"/>
      <c r="S18" s="362"/>
    </row>
    <row r="19" spans="2:19" s="364" customFormat="1" ht="24.95" customHeight="1" x14ac:dyDescent="0.2">
      <c r="B19" s="594" t="s">
        <v>285</v>
      </c>
      <c r="C19" s="328">
        <v>11571.46</v>
      </c>
      <c r="D19" s="328">
        <v>14604.415000000001</v>
      </c>
      <c r="E19" s="328">
        <v>19275.509999999998</v>
      </c>
      <c r="F19" s="328">
        <v>26566.25</v>
      </c>
      <c r="G19" s="328">
        <v>35559.26</v>
      </c>
      <c r="H19" s="328">
        <v>46991.15</v>
      </c>
      <c r="I19" s="606" t="s">
        <v>747</v>
      </c>
      <c r="J19" s="362"/>
      <c r="K19" s="362"/>
      <c r="L19" s="362"/>
      <c r="M19" s="362"/>
      <c r="N19" s="362"/>
      <c r="O19" s="362"/>
      <c r="P19" s="362"/>
      <c r="Q19" s="362"/>
      <c r="R19" s="362"/>
      <c r="S19" s="362"/>
    </row>
    <row r="20" spans="2:19" s="364" customFormat="1" ht="24.95" customHeight="1" x14ac:dyDescent="0.2">
      <c r="B20" s="594" t="s">
        <v>744</v>
      </c>
      <c r="C20" s="328">
        <v>32823.735000000001</v>
      </c>
      <c r="D20" s="328">
        <v>41579.26</v>
      </c>
      <c r="E20" s="328">
        <v>47141.86</v>
      </c>
      <c r="F20" s="328">
        <v>60653.324999999997</v>
      </c>
      <c r="G20" s="328">
        <v>85224.44</v>
      </c>
      <c r="H20" s="328">
        <v>100695.11</v>
      </c>
      <c r="I20" s="606" t="s">
        <v>391</v>
      </c>
      <c r="J20" s="362"/>
      <c r="K20" s="362"/>
      <c r="L20" s="362"/>
      <c r="M20" s="362"/>
      <c r="N20" s="362"/>
      <c r="O20" s="362"/>
      <c r="P20" s="362"/>
      <c r="Q20" s="362"/>
      <c r="R20" s="362"/>
      <c r="S20" s="362"/>
    </row>
    <row r="21" spans="2:19" s="364" customFormat="1" ht="24.95" customHeight="1" x14ac:dyDescent="0.2">
      <c r="B21" s="594" t="s">
        <v>392</v>
      </c>
      <c r="C21" s="328">
        <v>73051.240000000005</v>
      </c>
      <c r="D21" s="328">
        <v>98337.044999999998</v>
      </c>
      <c r="E21" s="328">
        <v>104387.41</v>
      </c>
      <c r="F21" s="328">
        <v>142746.86499999999</v>
      </c>
      <c r="G21" s="328">
        <v>169820.465</v>
      </c>
      <c r="H21" s="328">
        <v>193542.26500000001</v>
      </c>
      <c r="I21" s="606" t="s">
        <v>393</v>
      </c>
      <c r="J21" s="362"/>
      <c r="K21" s="362"/>
      <c r="L21" s="362"/>
      <c r="M21" s="362"/>
      <c r="N21" s="362"/>
      <c r="O21" s="362"/>
      <c r="P21" s="362"/>
      <c r="Q21" s="362"/>
      <c r="R21" s="362"/>
      <c r="S21" s="362"/>
    </row>
    <row r="22" spans="2:19" s="364" customFormat="1" ht="24.95" customHeight="1" x14ac:dyDescent="0.2">
      <c r="B22" s="594" t="s">
        <v>286</v>
      </c>
      <c r="C22" s="328">
        <v>2418.625</v>
      </c>
      <c r="D22" s="328">
        <v>3034.645</v>
      </c>
      <c r="E22" s="328">
        <v>3246.585</v>
      </c>
      <c r="F22" s="328">
        <v>3998.7049999999999</v>
      </c>
      <c r="G22" s="328">
        <v>5497.0450000000001</v>
      </c>
      <c r="H22" s="328">
        <v>7193.51</v>
      </c>
      <c r="I22" s="606" t="s">
        <v>676</v>
      </c>
      <c r="J22" s="362"/>
      <c r="K22" s="362"/>
      <c r="L22" s="362"/>
      <c r="M22" s="362"/>
      <c r="N22" s="362"/>
      <c r="O22" s="362"/>
      <c r="P22" s="362"/>
      <c r="Q22" s="362"/>
      <c r="R22" s="362"/>
      <c r="S22" s="362"/>
    </row>
    <row r="23" spans="2:19" s="364" customFormat="1" ht="24.95" customHeight="1" x14ac:dyDescent="0.2">
      <c r="B23" s="594" t="s">
        <v>394</v>
      </c>
      <c r="C23" s="328">
        <v>20036.52</v>
      </c>
      <c r="D23" s="328">
        <v>33656.92</v>
      </c>
      <c r="E23" s="328">
        <v>40249.985000000001</v>
      </c>
      <c r="F23" s="328">
        <v>55225.415000000001</v>
      </c>
      <c r="G23" s="328">
        <v>82274.104999999996</v>
      </c>
      <c r="H23" s="328">
        <v>96136.524999999994</v>
      </c>
      <c r="I23" s="606" t="s">
        <v>233</v>
      </c>
      <c r="J23" s="362"/>
      <c r="K23" s="362"/>
      <c r="L23" s="362"/>
      <c r="M23" s="362"/>
      <c r="N23" s="362"/>
      <c r="O23" s="362"/>
      <c r="P23" s="362"/>
      <c r="Q23" s="362"/>
      <c r="R23" s="362"/>
      <c r="S23" s="362"/>
    </row>
    <row r="24" spans="2:19" s="364" customFormat="1" ht="24.95" customHeight="1" x14ac:dyDescent="0.2">
      <c r="B24" s="594" t="s">
        <v>745</v>
      </c>
      <c r="C24" s="328">
        <v>110441.02499999999</v>
      </c>
      <c r="D24" s="328">
        <v>151900.33499999999</v>
      </c>
      <c r="E24" s="328">
        <v>153374.345</v>
      </c>
      <c r="F24" s="328">
        <v>278410.03499999997</v>
      </c>
      <c r="G24" s="328">
        <v>229893.22</v>
      </c>
      <c r="H24" s="328">
        <v>805204.41</v>
      </c>
      <c r="I24" s="606" t="s">
        <v>234</v>
      </c>
      <c r="J24" s="362"/>
      <c r="K24" s="362"/>
      <c r="L24" s="362"/>
      <c r="M24" s="362"/>
      <c r="N24" s="362"/>
      <c r="O24" s="362"/>
      <c r="P24" s="362"/>
      <c r="Q24" s="362"/>
      <c r="R24" s="362"/>
      <c r="S24" s="362"/>
    </row>
    <row r="25" spans="2:19" s="364" customFormat="1" ht="15" customHeight="1" x14ac:dyDescent="0.2">
      <c r="B25" s="613"/>
      <c r="C25" s="328"/>
      <c r="D25" s="328"/>
      <c r="E25" s="328"/>
      <c r="F25" s="328"/>
      <c r="G25" s="328"/>
      <c r="H25" s="328"/>
      <c r="I25" s="607"/>
      <c r="J25" s="362"/>
      <c r="K25" s="362"/>
      <c r="L25" s="362"/>
      <c r="M25" s="362"/>
      <c r="N25" s="362"/>
      <c r="O25" s="362"/>
      <c r="P25" s="362"/>
      <c r="Q25" s="362"/>
      <c r="R25" s="362"/>
      <c r="S25" s="362"/>
    </row>
    <row r="26" spans="2:19" s="359" customFormat="1" ht="24.95" customHeight="1" x14ac:dyDescent="0.2">
      <c r="B26" s="595" t="s">
        <v>235</v>
      </c>
      <c r="C26" s="361">
        <v>26591.13</v>
      </c>
      <c r="D26" s="361">
        <v>34384.22</v>
      </c>
      <c r="E26" s="361">
        <v>33174.184999999998</v>
      </c>
      <c r="F26" s="361">
        <v>38425.21</v>
      </c>
      <c r="G26" s="361">
        <v>58791.224999999999</v>
      </c>
      <c r="H26" s="361">
        <v>71297.695000000007</v>
      </c>
      <c r="I26" s="604" t="s">
        <v>677</v>
      </c>
      <c r="J26" s="362"/>
      <c r="K26" s="362"/>
      <c r="L26" s="362"/>
      <c r="M26" s="362"/>
      <c r="N26" s="362"/>
      <c r="O26" s="362"/>
      <c r="P26" s="362"/>
      <c r="Q26" s="362"/>
      <c r="R26" s="362"/>
      <c r="S26" s="362"/>
    </row>
    <row r="27" spans="2:19" s="364" customFormat="1" ht="15" customHeight="1" x14ac:dyDescent="0.2">
      <c r="B27" s="613"/>
      <c r="C27" s="328"/>
      <c r="D27" s="328"/>
      <c r="E27" s="328"/>
      <c r="F27" s="328"/>
      <c r="G27" s="328"/>
      <c r="H27" s="328"/>
      <c r="I27" s="607"/>
      <c r="J27" s="362"/>
      <c r="K27" s="362"/>
      <c r="L27" s="362"/>
      <c r="M27" s="362"/>
      <c r="N27" s="362"/>
      <c r="O27" s="362"/>
      <c r="P27" s="362"/>
      <c r="Q27" s="362"/>
      <c r="R27" s="362"/>
      <c r="S27" s="362"/>
    </row>
    <row r="28" spans="2:19" s="359" customFormat="1" ht="24.95" customHeight="1" x14ac:dyDescent="0.2">
      <c r="B28" s="595" t="s">
        <v>236</v>
      </c>
      <c r="C28" s="361">
        <v>12036.985000000001</v>
      </c>
      <c r="D28" s="361">
        <v>13421.514999999999</v>
      </c>
      <c r="E28" s="361">
        <v>10986.705</v>
      </c>
      <c r="F28" s="361">
        <v>14310.33</v>
      </c>
      <c r="G28" s="361">
        <v>23805.685000000001</v>
      </c>
      <c r="H28" s="361">
        <v>26795.924999999999</v>
      </c>
      <c r="I28" s="604" t="s">
        <v>53</v>
      </c>
      <c r="J28" s="362"/>
      <c r="K28" s="362"/>
      <c r="L28" s="362"/>
      <c r="M28" s="362"/>
      <c r="N28" s="362"/>
      <c r="O28" s="362"/>
      <c r="P28" s="362"/>
      <c r="Q28" s="362"/>
      <c r="R28" s="362"/>
      <c r="S28" s="362"/>
    </row>
    <row r="29" spans="2:19" s="364" customFormat="1" ht="15" customHeight="1" x14ac:dyDescent="0.2">
      <c r="B29" s="613"/>
      <c r="C29" s="328"/>
      <c r="D29" s="328"/>
      <c r="E29" s="328"/>
      <c r="F29" s="328"/>
      <c r="G29" s="328"/>
      <c r="H29" s="328"/>
      <c r="I29" s="607"/>
      <c r="J29" s="362"/>
      <c r="K29" s="362"/>
      <c r="L29" s="362"/>
      <c r="M29" s="362"/>
      <c r="N29" s="362"/>
      <c r="O29" s="362"/>
      <c r="P29" s="362"/>
      <c r="Q29" s="362"/>
      <c r="R29" s="362"/>
      <c r="S29" s="362"/>
    </row>
    <row r="30" spans="2:19" s="359" customFormat="1" ht="24.95" customHeight="1" x14ac:dyDescent="0.2">
      <c r="B30" s="595" t="s">
        <v>237</v>
      </c>
      <c r="C30" s="361">
        <v>3593.63</v>
      </c>
      <c r="D30" s="361">
        <v>4061.9</v>
      </c>
      <c r="E30" s="361">
        <v>5449.35</v>
      </c>
      <c r="F30" s="361">
        <v>14196.695</v>
      </c>
      <c r="G30" s="361">
        <v>21858.834999999999</v>
      </c>
      <c r="H30" s="361">
        <v>22681.83</v>
      </c>
      <c r="I30" s="604" t="s">
        <v>238</v>
      </c>
      <c r="J30" s="362"/>
      <c r="K30" s="362"/>
      <c r="L30" s="362"/>
      <c r="M30" s="362"/>
      <c r="N30" s="362"/>
      <c r="O30" s="362"/>
      <c r="P30" s="362"/>
      <c r="Q30" s="362"/>
      <c r="R30" s="362"/>
      <c r="S30" s="362"/>
    </row>
    <row r="31" spans="2:19" s="364" customFormat="1" ht="15" customHeight="1" x14ac:dyDescent="0.2">
      <c r="B31" s="613"/>
      <c r="C31" s="328"/>
      <c r="D31" s="328"/>
      <c r="E31" s="328"/>
      <c r="F31" s="328"/>
      <c r="G31" s="328"/>
      <c r="H31" s="328"/>
      <c r="I31" s="607"/>
      <c r="J31" s="362"/>
      <c r="K31" s="362"/>
      <c r="L31" s="362"/>
      <c r="M31" s="362"/>
      <c r="N31" s="362"/>
      <c r="O31" s="362"/>
      <c r="P31" s="362"/>
      <c r="Q31" s="362"/>
      <c r="R31" s="362"/>
      <c r="S31" s="362"/>
    </row>
    <row r="32" spans="2:19" s="359" customFormat="1" ht="24.95" customHeight="1" x14ac:dyDescent="0.2">
      <c r="B32" s="595" t="s">
        <v>239</v>
      </c>
      <c r="C32" s="361">
        <v>53764.864999999998</v>
      </c>
      <c r="D32" s="361">
        <v>61420.235000000001</v>
      </c>
      <c r="E32" s="361">
        <v>62813.644999999997</v>
      </c>
      <c r="F32" s="361">
        <v>37448.705000000002</v>
      </c>
      <c r="G32" s="361">
        <v>55913.52</v>
      </c>
      <c r="H32" s="361">
        <v>64388.995000000003</v>
      </c>
      <c r="I32" s="604" t="s">
        <v>240</v>
      </c>
      <c r="J32" s="362"/>
      <c r="K32" s="362"/>
      <c r="L32" s="362"/>
      <c r="M32" s="362"/>
      <c r="N32" s="362"/>
      <c r="O32" s="362"/>
      <c r="P32" s="362"/>
      <c r="Q32" s="362"/>
      <c r="R32" s="362"/>
      <c r="S32" s="362"/>
    </row>
    <row r="33" spans="2:19" s="364" customFormat="1" ht="15" customHeight="1" x14ac:dyDescent="0.2">
      <c r="B33" s="613"/>
      <c r="C33" s="328"/>
      <c r="D33" s="328"/>
      <c r="E33" s="328"/>
      <c r="F33" s="328"/>
      <c r="G33" s="328"/>
      <c r="H33" s="328"/>
      <c r="I33" s="607"/>
      <c r="J33" s="362"/>
      <c r="K33" s="362"/>
      <c r="L33" s="362"/>
      <c r="M33" s="362"/>
      <c r="N33" s="362"/>
      <c r="O33" s="362"/>
      <c r="P33" s="362"/>
      <c r="Q33" s="362"/>
      <c r="R33" s="362"/>
      <c r="S33" s="362"/>
    </row>
    <row r="34" spans="2:19" s="359" customFormat="1" ht="24.95" customHeight="1" x14ac:dyDescent="0.2">
      <c r="B34" s="595" t="s">
        <v>241</v>
      </c>
      <c r="C34" s="361">
        <v>1303.53</v>
      </c>
      <c r="D34" s="361">
        <v>1724.645</v>
      </c>
      <c r="E34" s="361">
        <v>4377.6000000000004</v>
      </c>
      <c r="F34" s="361">
        <v>9208.6450000000004</v>
      </c>
      <c r="G34" s="361">
        <v>14628.254999999999</v>
      </c>
      <c r="H34" s="361">
        <v>16885.685000000001</v>
      </c>
      <c r="I34" s="604" t="s">
        <v>696</v>
      </c>
      <c r="J34" s="362"/>
      <c r="K34" s="362"/>
      <c r="L34" s="362"/>
      <c r="M34" s="362"/>
      <c r="N34" s="362"/>
      <c r="O34" s="362"/>
      <c r="P34" s="362"/>
      <c r="Q34" s="362"/>
      <c r="R34" s="362"/>
      <c r="S34" s="362"/>
    </row>
    <row r="35" spans="2:19" s="364" customFormat="1" ht="15" customHeight="1" x14ac:dyDescent="0.2">
      <c r="B35" s="613"/>
      <c r="C35" s="328"/>
      <c r="D35" s="328"/>
      <c r="E35" s="328"/>
      <c r="F35" s="328"/>
      <c r="G35" s="328"/>
      <c r="H35" s="328"/>
      <c r="I35" s="607"/>
      <c r="J35" s="362"/>
      <c r="K35" s="362"/>
      <c r="L35" s="362"/>
      <c r="M35" s="362"/>
      <c r="N35" s="362"/>
      <c r="O35" s="362"/>
      <c r="P35" s="362"/>
      <c r="Q35" s="362"/>
      <c r="R35" s="362"/>
      <c r="S35" s="362"/>
    </row>
    <row r="36" spans="2:19" s="359" customFormat="1" ht="24.95" customHeight="1" x14ac:dyDescent="0.2">
      <c r="B36" s="595" t="s">
        <v>242</v>
      </c>
      <c r="C36" s="361">
        <v>1876.7650000000001</v>
      </c>
      <c r="D36" s="361">
        <v>3139.29</v>
      </c>
      <c r="E36" s="361">
        <v>4148.335</v>
      </c>
      <c r="F36" s="361">
        <v>6188.21</v>
      </c>
      <c r="G36" s="361">
        <v>17587.365000000002</v>
      </c>
      <c r="H36" s="361">
        <v>7714.9</v>
      </c>
      <c r="I36" s="604" t="s">
        <v>243</v>
      </c>
      <c r="J36" s="362"/>
      <c r="K36" s="362"/>
      <c r="L36" s="362"/>
      <c r="M36" s="362"/>
      <c r="N36" s="362"/>
      <c r="O36" s="362"/>
      <c r="P36" s="362"/>
      <c r="Q36" s="362"/>
      <c r="R36" s="362"/>
      <c r="S36" s="362"/>
    </row>
    <row r="37" spans="2:19" s="364" customFormat="1" ht="15" customHeight="1" x14ac:dyDescent="0.2">
      <c r="B37" s="613"/>
      <c r="C37" s="328"/>
      <c r="D37" s="328"/>
      <c r="E37" s="328"/>
      <c r="F37" s="328"/>
      <c r="G37" s="328"/>
      <c r="H37" s="328"/>
      <c r="I37" s="607"/>
      <c r="J37" s="362"/>
      <c r="K37" s="362"/>
      <c r="L37" s="362"/>
      <c r="M37" s="362"/>
      <c r="N37" s="362"/>
      <c r="O37" s="362"/>
      <c r="P37" s="362"/>
      <c r="Q37" s="362"/>
      <c r="R37" s="362"/>
      <c r="S37" s="362"/>
    </row>
    <row r="38" spans="2:19" s="359" customFormat="1" ht="24.95" customHeight="1" x14ac:dyDescent="0.2">
      <c r="B38" s="595" t="s">
        <v>398</v>
      </c>
      <c r="C38" s="361">
        <v>16252.88</v>
      </c>
      <c r="D38" s="361">
        <v>19185.685000000001</v>
      </c>
      <c r="E38" s="361">
        <v>17162.02</v>
      </c>
      <c r="F38" s="361">
        <v>18984.41</v>
      </c>
      <c r="G38" s="361">
        <v>29634.985000000001</v>
      </c>
      <c r="H38" s="361">
        <v>36171.404999999999</v>
      </c>
      <c r="I38" s="604" t="s">
        <v>54</v>
      </c>
      <c r="J38" s="362"/>
      <c r="K38" s="362"/>
      <c r="L38" s="362"/>
      <c r="M38" s="362"/>
      <c r="N38" s="362"/>
      <c r="O38" s="362"/>
      <c r="P38" s="362"/>
      <c r="Q38" s="362"/>
      <c r="R38" s="362"/>
      <c r="S38" s="362"/>
    </row>
    <row r="39" spans="2:19" s="364" customFormat="1" ht="15" customHeight="1" x14ac:dyDescent="0.2">
      <c r="B39" s="613"/>
      <c r="C39" s="328"/>
      <c r="D39" s="328"/>
      <c r="E39" s="328"/>
      <c r="F39" s="328"/>
      <c r="G39" s="328"/>
      <c r="H39" s="328"/>
      <c r="I39" s="607"/>
      <c r="J39" s="362"/>
      <c r="K39" s="362"/>
      <c r="L39" s="362"/>
      <c r="M39" s="362"/>
      <c r="N39" s="362"/>
      <c r="O39" s="362"/>
      <c r="P39" s="362"/>
      <c r="Q39" s="362"/>
      <c r="R39" s="362"/>
      <c r="S39" s="362"/>
    </row>
    <row r="40" spans="2:19" s="359" customFormat="1" ht="24.95" customHeight="1" x14ac:dyDescent="0.2">
      <c r="B40" s="595" t="s">
        <v>259</v>
      </c>
      <c r="C40" s="361">
        <v>2767</v>
      </c>
      <c r="D40" s="361">
        <v>3018.5</v>
      </c>
      <c r="E40" s="361">
        <v>5733.3</v>
      </c>
      <c r="F40" s="361">
        <v>8927.1</v>
      </c>
      <c r="G40" s="361">
        <v>18586.5</v>
      </c>
      <c r="H40" s="361">
        <v>28597.5</v>
      </c>
      <c r="I40" s="604" t="s">
        <v>55</v>
      </c>
      <c r="J40" s="362"/>
      <c r="K40" s="362"/>
      <c r="L40" s="362"/>
      <c r="M40" s="362"/>
      <c r="N40" s="362"/>
      <c r="O40" s="362"/>
      <c r="P40" s="362"/>
      <c r="Q40" s="362"/>
      <c r="R40" s="362"/>
      <c r="S40" s="362"/>
    </row>
    <row r="41" spans="2:19" s="364" customFormat="1" ht="15" customHeight="1" x14ac:dyDescent="0.2">
      <c r="B41" s="613"/>
      <c r="C41" s="328"/>
      <c r="D41" s="328"/>
      <c r="E41" s="328"/>
      <c r="F41" s="328"/>
      <c r="G41" s="328"/>
      <c r="H41" s="328"/>
      <c r="I41" s="607"/>
      <c r="J41" s="362"/>
      <c r="K41" s="362"/>
      <c r="L41" s="362"/>
      <c r="M41" s="362"/>
      <c r="N41" s="362"/>
      <c r="O41" s="362"/>
      <c r="P41" s="362"/>
      <c r="Q41" s="362"/>
      <c r="R41" s="362"/>
      <c r="S41" s="362"/>
    </row>
    <row r="42" spans="2:19" s="359" customFormat="1" ht="24.95" customHeight="1" x14ac:dyDescent="0.2">
      <c r="B42" s="595" t="s">
        <v>244</v>
      </c>
      <c r="C42" s="361">
        <v>679692</v>
      </c>
      <c r="D42" s="361">
        <v>478738.75</v>
      </c>
      <c r="E42" s="361">
        <v>550687.81999999995</v>
      </c>
      <c r="F42" s="361">
        <v>617484.27</v>
      </c>
      <c r="G42" s="361">
        <v>940943.11</v>
      </c>
      <c r="H42" s="361">
        <v>1270273.8500000001</v>
      </c>
      <c r="I42" s="604" t="s">
        <v>776</v>
      </c>
      <c r="J42" s="362"/>
      <c r="K42" s="362"/>
      <c r="L42" s="362"/>
      <c r="M42" s="362"/>
      <c r="N42" s="362"/>
      <c r="O42" s="362"/>
      <c r="P42" s="362"/>
      <c r="Q42" s="362"/>
      <c r="R42" s="362"/>
      <c r="S42" s="362"/>
    </row>
    <row r="43" spans="2:19" s="364" customFormat="1" ht="15" customHeight="1" x14ac:dyDescent="0.2">
      <c r="B43" s="613"/>
      <c r="C43" s="328"/>
      <c r="D43" s="328"/>
      <c r="E43" s="328"/>
      <c r="F43" s="328"/>
      <c r="G43" s="328"/>
      <c r="H43" s="328"/>
      <c r="I43" s="607"/>
      <c r="J43" s="362"/>
      <c r="K43" s="362"/>
      <c r="L43" s="362"/>
      <c r="M43" s="362"/>
      <c r="N43" s="362"/>
      <c r="O43" s="362"/>
      <c r="P43" s="362"/>
      <c r="Q43" s="362"/>
      <c r="R43" s="362"/>
      <c r="S43" s="362"/>
    </row>
    <row r="44" spans="2:19" s="364" customFormat="1" ht="24.95" customHeight="1" x14ac:dyDescent="0.2">
      <c r="B44" s="592" t="s">
        <v>853</v>
      </c>
      <c r="C44" s="360">
        <v>1383000</v>
      </c>
      <c r="D44" s="360">
        <v>1390000</v>
      </c>
      <c r="E44" s="360">
        <v>1554000</v>
      </c>
      <c r="F44" s="361">
        <v>1980000.0000000002</v>
      </c>
      <c r="G44" s="361">
        <v>2660000</v>
      </c>
      <c r="H44" s="361">
        <v>3187000.0000000005</v>
      </c>
      <c r="I44" s="604" t="s">
        <v>332</v>
      </c>
      <c r="J44" s="362"/>
      <c r="K44" s="362"/>
      <c r="L44" s="362"/>
      <c r="M44" s="362"/>
      <c r="N44" s="362"/>
      <c r="O44" s="362"/>
      <c r="P44" s="362"/>
      <c r="Q44" s="362"/>
      <c r="R44" s="362"/>
      <c r="S44" s="362"/>
    </row>
    <row r="45" spans="2:19" s="359" customFormat="1" ht="24.95" customHeight="1" thickBot="1" x14ac:dyDescent="0.25">
      <c r="B45" s="592"/>
      <c r="C45" s="361"/>
      <c r="D45" s="361"/>
      <c r="E45" s="361"/>
      <c r="F45" s="361"/>
      <c r="G45" s="361"/>
      <c r="H45" s="361"/>
      <c r="I45" s="604"/>
      <c r="J45" s="362"/>
      <c r="K45" s="362"/>
      <c r="L45" s="362"/>
      <c r="M45" s="362"/>
      <c r="N45" s="362"/>
      <c r="O45" s="362"/>
      <c r="P45" s="362"/>
      <c r="Q45" s="362"/>
      <c r="R45" s="362"/>
      <c r="S45" s="362"/>
    </row>
    <row r="46" spans="2:19" s="364" customFormat="1" ht="15" customHeight="1" thickTop="1" x14ac:dyDescent="0.2">
      <c r="B46" s="614"/>
      <c r="C46" s="611"/>
      <c r="D46" s="611"/>
      <c r="E46" s="611"/>
      <c r="F46" s="611"/>
      <c r="G46" s="611"/>
      <c r="H46" s="611"/>
      <c r="I46" s="608"/>
      <c r="J46" s="362"/>
      <c r="K46" s="362"/>
      <c r="L46" s="362"/>
      <c r="M46" s="362"/>
      <c r="N46" s="362"/>
      <c r="O46" s="362"/>
      <c r="P46" s="362"/>
      <c r="Q46" s="362"/>
      <c r="R46" s="362"/>
      <c r="S46" s="362"/>
    </row>
    <row r="47" spans="2:19" s="364" customFormat="1" ht="24.75" customHeight="1" x14ac:dyDescent="0.2">
      <c r="B47" s="613" t="s">
        <v>403</v>
      </c>
      <c r="C47" s="328"/>
      <c r="D47" s="328"/>
      <c r="E47" s="328"/>
      <c r="F47" s="328"/>
      <c r="G47" s="328"/>
      <c r="H47" s="328"/>
      <c r="I47" s="609" t="s">
        <v>742</v>
      </c>
      <c r="J47" s="362"/>
      <c r="K47" s="362"/>
      <c r="L47" s="362"/>
      <c r="M47" s="362"/>
      <c r="N47" s="362"/>
      <c r="O47" s="362"/>
      <c r="P47" s="362"/>
      <c r="Q47" s="362"/>
      <c r="R47" s="362"/>
      <c r="S47" s="362"/>
    </row>
    <row r="48" spans="2:19" s="364" customFormat="1" ht="15" customHeight="1" x14ac:dyDescent="0.2">
      <c r="B48" s="613"/>
      <c r="C48" s="328"/>
      <c r="D48" s="328"/>
      <c r="E48" s="328"/>
      <c r="F48" s="328"/>
      <c r="G48" s="328"/>
      <c r="H48" s="328"/>
      <c r="I48" s="607"/>
      <c r="J48" s="362"/>
      <c r="K48" s="362"/>
      <c r="L48" s="362"/>
      <c r="M48" s="362"/>
      <c r="N48" s="362"/>
      <c r="O48" s="362"/>
      <c r="P48" s="362"/>
      <c r="Q48" s="362"/>
      <c r="R48" s="362"/>
      <c r="S48" s="362"/>
    </row>
    <row r="49" spans="2:31" s="359" customFormat="1" ht="24.95" customHeight="1" x14ac:dyDescent="0.2">
      <c r="B49" s="592" t="s">
        <v>777</v>
      </c>
      <c r="C49" s="360">
        <v>1035907</v>
      </c>
      <c r="D49" s="360">
        <v>921043.71499999997</v>
      </c>
      <c r="E49" s="360">
        <v>1040516.72</v>
      </c>
      <c r="F49" s="361">
        <v>1233485.085</v>
      </c>
      <c r="G49" s="361">
        <v>1803545.88</v>
      </c>
      <c r="H49" s="361">
        <v>1608325.48</v>
      </c>
      <c r="I49" s="604" t="s">
        <v>861</v>
      </c>
      <c r="J49" s="362"/>
      <c r="K49" s="362"/>
      <c r="L49" s="362"/>
      <c r="M49" s="362"/>
      <c r="N49" s="362"/>
      <c r="O49" s="362"/>
      <c r="P49" s="362"/>
      <c r="Q49" s="362"/>
      <c r="R49" s="362"/>
      <c r="S49" s="362"/>
      <c r="T49" s="362"/>
      <c r="U49" s="362"/>
      <c r="V49" s="362"/>
      <c r="W49" s="362"/>
      <c r="X49" s="362"/>
      <c r="Y49" s="362"/>
      <c r="Z49" s="362"/>
      <c r="AA49" s="362"/>
      <c r="AB49" s="362"/>
      <c r="AC49" s="362"/>
      <c r="AD49" s="362"/>
      <c r="AE49" s="362"/>
    </row>
    <row r="50" spans="2:31" s="364" customFormat="1" ht="24.95" customHeight="1" x14ac:dyDescent="0.2">
      <c r="B50" s="594" t="s">
        <v>778</v>
      </c>
      <c r="C50" s="328">
        <v>287064</v>
      </c>
      <c r="D50" s="328">
        <v>390296.88</v>
      </c>
      <c r="E50" s="328">
        <v>403347.81</v>
      </c>
      <c r="F50" s="328">
        <v>487483.69500000001</v>
      </c>
      <c r="G50" s="328">
        <v>601171</v>
      </c>
      <c r="H50" s="328">
        <v>1298183.03</v>
      </c>
      <c r="I50" s="606" t="s">
        <v>56</v>
      </c>
      <c r="J50" s="362"/>
      <c r="K50" s="362"/>
      <c r="L50" s="362"/>
      <c r="M50" s="362"/>
      <c r="N50" s="362"/>
      <c r="O50" s="362"/>
      <c r="P50" s="362"/>
      <c r="Q50" s="362"/>
      <c r="R50" s="362"/>
      <c r="S50" s="362"/>
      <c r="T50" s="362"/>
      <c r="U50" s="362"/>
      <c r="V50" s="362"/>
      <c r="W50" s="362"/>
      <c r="X50" s="362"/>
      <c r="Y50" s="362"/>
      <c r="Z50" s="362"/>
      <c r="AA50" s="362"/>
      <c r="AB50" s="362"/>
      <c r="AC50" s="362"/>
      <c r="AD50" s="362"/>
      <c r="AE50" s="362"/>
    </row>
    <row r="51" spans="2:31" s="364" customFormat="1" ht="24.95" customHeight="1" x14ac:dyDescent="0.2">
      <c r="B51" s="594" t="s">
        <v>144</v>
      </c>
      <c r="C51" s="328">
        <v>56661</v>
      </c>
      <c r="D51" s="328">
        <v>76542.845000000001</v>
      </c>
      <c r="E51" s="328">
        <v>93051.345000000001</v>
      </c>
      <c r="F51" s="328">
        <v>121303.65</v>
      </c>
      <c r="G51" s="328">
        <v>176441.9</v>
      </c>
      <c r="H51" s="328">
        <v>214149.245</v>
      </c>
      <c r="I51" s="606" t="s">
        <v>57</v>
      </c>
      <c r="J51" s="362"/>
      <c r="K51" s="362"/>
      <c r="L51" s="362"/>
      <c r="M51" s="362"/>
      <c r="N51" s="362"/>
      <c r="O51" s="362"/>
      <c r="P51" s="362"/>
      <c r="Q51" s="362"/>
      <c r="R51" s="362"/>
      <c r="S51" s="362"/>
      <c r="T51" s="362"/>
      <c r="U51" s="362"/>
      <c r="V51" s="362"/>
      <c r="W51" s="362"/>
      <c r="X51" s="362"/>
      <c r="Y51" s="362"/>
      <c r="Z51" s="362"/>
      <c r="AA51" s="362"/>
      <c r="AB51" s="362"/>
      <c r="AC51" s="362"/>
      <c r="AD51" s="362"/>
      <c r="AE51" s="362"/>
    </row>
    <row r="52" spans="2:31" s="364" customFormat="1" ht="24.95" customHeight="1" x14ac:dyDescent="0.2">
      <c r="B52" s="594" t="s">
        <v>145</v>
      </c>
      <c r="C52" s="328">
        <v>557438</v>
      </c>
      <c r="D52" s="328">
        <v>268232.99</v>
      </c>
      <c r="E52" s="328">
        <v>302042.565</v>
      </c>
      <c r="F52" s="328">
        <v>270203.74</v>
      </c>
      <c r="G52" s="328">
        <v>510232.98</v>
      </c>
      <c r="H52" s="328">
        <v>93848.205000000002</v>
      </c>
      <c r="I52" s="606" t="s">
        <v>401</v>
      </c>
      <c r="J52" s="362"/>
      <c r="K52" s="362"/>
      <c r="L52" s="362"/>
      <c r="M52" s="362"/>
      <c r="N52" s="362"/>
      <c r="O52" s="362"/>
      <c r="P52" s="362"/>
      <c r="Q52" s="362"/>
      <c r="R52" s="362"/>
      <c r="S52" s="362"/>
      <c r="T52" s="362"/>
      <c r="U52" s="362"/>
      <c r="V52" s="362"/>
      <c r="W52" s="362"/>
      <c r="X52" s="362"/>
      <c r="Y52" s="362"/>
      <c r="Z52" s="362"/>
      <c r="AA52" s="362"/>
      <c r="AB52" s="362"/>
      <c r="AC52" s="362"/>
      <c r="AD52" s="362"/>
      <c r="AE52" s="362"/>
    </row>
    <row r="53" spans="2:31" s="364" customFormat="1" ht="24.95" customHeight="1" x14ac:dyDescent="0.2">
      <c r="B53" s="594" t="s">
        <v>244</v>
      </c>
      <c r="C53" s="328">
        <v>134744</v>
      </c>
      <c r="D53" s="328">
        <v>185971</v>
      </c>
      <c r="E53" s="328">
        <v>242075</v>
      </c>
      <c r="F53" s="328">
        <v>354494</v>
      </c>
      <c r="G53" s="328">
        <v>515700</v>
      </c>
      <c r="H53" s="328">
        <v>2145</v>
      </c>
      <c r="I53" s="606" t="s">
        <v>776</v>
      </c>
      <c r="J53" s="362"/>
      <c r="K53" s="362"/>
      <c r="L53" s="362"/>
      <c r="M53" s="362"/>
      <c r="N53" s="362"/>
      <c r="O53" s="362"/>
      <c r="P53" s="362"/>
      <c r="Q53" s="362"/>
      <c r="R53" s="362"/>
      <c r="S53" s="362"/>
      <c r="T53" s="362"/>
      <c r="U53" s="362"/>
      <c r="V53" s="362"/>
      <c r="W53" s="362"/>
      <c r="X53" s="362"/>
      <c r="Y53" s="362"/>
      <c r="Z53" s="362"/>
      <c r="AA53" s="362"/>
      <c r="AB53" s="362"/>
      <c r="AC53" s="362"/>
      <c r="AD53" s="362"/>
      <c r="AE53" s="362"/>
    </row>
    <row r="54" spans="2:31" s="364" customFormat="1" ht="15" customHeight="1" x14ac:dyDescent="0.2">
      <c r="B54" s="613"/>
      <c r="C54" s="328"/>
      <c r="D54" s="328"/>
      <c r="E54" s="328"/>
      <c r="F54" s="328"/>
      <c r="G54" s="328"/>
      <c r="H54" s="328"/>
      <c r="I54" s="607"/>
      <c r="J54" s="362"/>
      <c r="K54" s="362"/>
      <c r="L54" s="362"/>
      <c r="M54" s="362"/>
      <c r="N54" s="362"/>
      <c r="O54" s="362"/>
      <c r="P54" s="362"/>
      <c r="Q54" s="362"/>
      <c r="R54" s="362"/>
      <c r="S54" s="362"/>
      <c r="T54" s="362"/>
      <c r="U54" s="362"/>
      <c r="V54" s="362"/>
      <c r="W54" s="362"/>
      <c r="X54" s="362"/>
      <c r="Y54" s="362"/>
      <c r="Z54" s="362"/>
      <c r="AA54" s="362"/>
      <c r="AB54" s="362"/>
      <c r="AC54" s="362"/>
      <c r="AD54" s="362"/>
      <c r="AE54" s="362"/>
    </row>
    <row r="55" spans="2:31" s="359" customFormat="1" ht="24.95" customHeight="1" x14ac:dyDescent="0.2">
      <c r="B55" s="592" t="s">
        <v>146</v>
      </c>
      <c r="C55" s="360">
        <v>275000</v>
      </c>
      <c r="D55" s="360">
        <v>380000</v>
      </c>
      <c r="E55" s="360">
        <v>410000</v>
      </c>
      <c r="F55" s="361">
        <v>510000</v>
      </c>
      <c r="G55" s="361">
        <v>678000</v>
      </c>
      <c r="H55" s="361">
        <v>825000</v>
      </c>
      <c r="I55" s="604" t="s">
        <v>753</v>
      </c>
      <c r="J55" s="362"/>
      <c r="K55" s="362"/>
      <c r="L55" s="362"/>
      <c r="M55" s="362"/>
      <c r="N55" s="362"/>
      <c r="O55" s="362"/>
      <c r="P55" s="362"/>
      <c r="Q55" s="362"/>
      <c r="R55" s="362"/>
      <c r="S55" s="362"/>
      <c r="T55" s="362"/>
      <c r="U55" s="362"/>
      <c r="V55" s="362"/>
      <c r="W55" s="362"/>
      <c r="X55" s="362"/>
      <c r="Y55" s="362"/>
      <c r="Z55" s="362"/>
      <c r="AA55" s="362"/>
      <c r="AB55" s="362"/>
      <c r="AC55" s="362"/>
      <c r="AD55" s="362"/>
      <c r="AE55" s="362"/>
    </row>
    <row r="56" spans="2:31" s="364" customFormat="1" ht="24.95" customHeight="1" x14ac:dyDescent="0.2">
      <c r="B56" s="594" t="s">
        <v>147</v>
      </c>
      <c r="C56" s="328">
        <v>270788</v>
      </c>
      <c r="D56" s="328">
        <v>362522.06599999999</v>
      </c>
      <c r="E56" s="328">
        <v>398056.84399999998</v>
      </c>
      <c r="F56" s="328">
        <v>490305.1</v>
      </c>
      <c r="G56" s="328">
        <v>665279.80000000005</v>
      </c>
      <c r="H56" s="328">
        <v>815429.5</v>
      </c>
      <c r="I56" s="606" t="s">
        <v>287</v>
      </c>
      <c r="J56" s="362"/>
      <c r="K56" s="362"/>
      <c r="L56" s="362"/>
      <c r="M56" s="362"/>
      <c r="N56" s="362"/>
      <c r="O56" s="362"/>
      <c r="P56" s="362"/>
      <c r="Q56" s="362"/>
      <c r="R56" s="362"/>
      <c r="S56" s="362"/>
      <c r="T56" s="362"/>
      <c r="U56" s="362"/>
      <c r="V56" s="362"/>
      <c r="W56" s="362"/>
      <c r="X56" s="362"/>
      <c r="Y56" s="362"/>
      <c r="Z56" s="362"/>
      <c r="AA56" s="362"/>
      <c r="AB56" s="362"/>
      <c r="AC56" s="362"/>
      <c r="AD56" s="362"/>
      <c r="AE56" s="362"/>
    </row>
    <row r="57" spans="2:31" s="364" customFormat="1" ht="24.95" customHeight="1" x14ac:dyDescent="0.2">
      <c r="B57" s="594" t="s">
        <v>148</v>
      </c>
      <c r="C57" s="328">
        <v>4212</v>
      </c>
      <c r="D57" s="328">
        <v>17477.934000000001</v>
      </c>
      <c r="E57" s="328">
        <v>11943.156000000001</v>
      </c>
      <c r="F57" s="328">
        <v>19694.900000000001</v>
      </c>
      <c r="G57" s="328">
        <v>12720.2</v>
      </c>
      <c r="H57" s="328">
        <v>9570.5</v>
      </c>
      <c r="I57" s="606" t="s">
        <v>74</v>
      </c>
      <c r="J57" s="362"/>
      <c r="K57" s="362"/>
      <c r="L57" s="362"/>
      <c r="M57" s="362"/>
      <c r="N57" s="362"/>
      <c r="O57" s="362"/>
      <c r="P57" s="362"/>
      <c r="Q57" s="362"/>
      <c r="R57" s="362"/>
      <c r="S57" s="362"/>
      <c r="T57" s="362"/>
      <c r="U57" s="362"/>
      <c r="V57" s="362"/>
      <c r="W57" s="362"/>
      <c r="X57" s="362"/>
      <c r="Y57" s="362"/>
      <c r="Z57" s="362"/>
      <c r="AA57" s="362"/>
      <c r="AB57" s="362"/>
      <c r="AC57" s="362"/>
      <c r="AD57" s="362"/>
      <c r="AE57" s="362"/>
    </row>
    <row r="58" spans="2:31" s="364" customFormat="1" ht="15" customHeight="1" x14ac:dyDescent="0.2">
      <c r="B58" s="613"/>
      <c r="C58" s="328"/>
      <c r="D58" s="328"/>
      <c r="E58" s="328"/>
      <c r="F58" s="328"/>
      <c r="G58" s="328"/>
      <c r="H58" s="328"/>
      <c r="I58" s="607"/>
      <c r="J58" s="362"/>
      <c r="K58" s="362"/>
      <c r="L58" s="362"/>
      <c r="M58" s="362"/>
      <c r="N58" s="362"/>
      <c r="O58" s="362"/>
      <c r="P58" s="362"/>
      <c r="Q58" s="362"/>
      <c r="R58" s="362"/>
      <c r="S58" s="362"/>
      <c r="T58" s="362"/>
      <c r="U58" s="362"/>
      <c r="V58" s="362"/>
      <c r="W58" s="362"/>
      <c r="X58" s="362"/>
      <c r="Y58" s="362"/>
      <c r="Z58" s="362"/>
      <c r="AA58" s="362"/>
      <c r="AB58" s="362"/>
      <c r="AC58" s="362"/>
      <c r="AD58" s="362"/>
      <c r="AE58" s="362"/>
    </row>
    <row r="59" spans="2:31" s="359" customFormat="1" ht="24.95" customHeight="1" x14ac:dyDescent="0.2">
      <c r="B59" s="592" t="s">
        <v>1261</v>
      </c>
      <c r="C59" s="361">
        <v>72093</v>
      </c>
      <c r="D59" s="361">
        <v>88956.285000000003</v>
      </c>
      <c r="E59" s="361">
        <v>103483.28</v>
      </c>
      <c r="F59" s="361">
        <v>236514.91500000001</v>
      </c>
      <c r="G59" s="361">
        <v>178454.12</v>
      </c>
      <c r="H59" s="361">
        <v>753674.52</v>
      </c>
      <c r="I59" s="604" t="s">
        <v>920</v>
      </c>
      <c r="J59" s="362"/>
      <c r="K59" s="362"/>
      <c r="L59" s="362"/>
      <c r="M59" s="362"/>
      <c r="N59" s="362"/>
      <c r="O59" s="362"/>
      <c r="P59" s="362"/>
      <c r="Q59" s="362"/>
      <c r="R59" s="362"/>
      <c r="S59" s="362"/>
      <c r="T59" s="362"/>
      <c r="U59" s="362"/>
      <c r="V59" s="362"/>
      <c r="W59" s="362"/>
      <c r="X59" s="362"/>
      <c r="Y59" s="362"/>
      <c r="Z59" s="362"/>
      <c r="AA59" s="362"/>
      <c r="AB59" s="362"/>
      <c r="AC59" s="362"/>
      <c r="AD59" s="362"/>
      <c r="AE59" s="362"/>
    </row>
    <row r="60" spans="2:31" s="364" customFormat="1" ht="15" customHeight="1" x14ac:dyDescent="0.2">
      <c r="B60" s="613"/>
      <c r="C60" s="328"/>
      <c r="D60" s="328"/>
      <c r="E60" s="328"/>
      <c r="F60" s="328"/>
      <c r="G60" s="328"/>
      <c r="H60" s="328"/>
      <c r="I60" s="607"/>
      <c r="J60" s="362"/>
      <c r="K60" s="362"/>
      <c r="L60" s="362"/>
      <c r="M60" s="362"/>
      <c r="N60" s="362"/>
      <c r="O60" s="362"/>
      <c r="P60" s="362"/>
      <c r="Q60" s="362"/>
      <c r="R60" s="362"/>
      <c r="S60" s="362"/>
      <c r="T60" s="362"/>
      <c r="U60" s="362"/>
      <c r="V60" s="362"/>
      <c r="W60" s="362"/>
      <c r="X60" s="362"/>
      <c r="Y60" s="362"/>
      <c r="Z60" s="362"/>
      <c r="AA60" s="362"/>
      <c r="AB60" s="362"/>
      <c r="AC60" s="362"/>
      <c r="AD60" s="362"/>
      <c r="AE60" s="362"/>
    </row>
    <row r="61" spans="2:31" s="364" customFormat="1" ht="24.95" customHeight="1" x14ac:dyDescent="0.2">
      <c r="B61" s="592" t="s">
        <v>853</v>
      </c>
      <c r="C61" s="360">
        <v>1383000</v>
      </c>
      <c r="D61" s="360">
        <v>1390000</v>
      </c>
      <c r="E61" s="360">
        <v>1554000</v>
      </c>
      <c r="F61" s="361">
        <v>1980000</v>
      </c>
      <c r="G61" s="361">
        <v>2660000</v>
      </c>
      <c r="H61" s="361">
        <v>3187000</v>
      </c>
      <c r="I61" s="604" t="s">
        <v>332</v>
      </c>
      <c r="J61" s="362"/>
      <c r="K61" s="362"/>
      <c r="L61" s="362"/>
      <c r="M61" s="362"/>
      <c r="N61" s="362"/>
      <c r="O61" s="362"/>
      <c r="P61" s="362"/>
      <c r="Q61" s="362"/>
      <c r="R61" s="362"/>
      <c r="S61" s="362"/>
      <c r="T61" s="362"/>
      <c r="U61" s="362"/>
      <c r="V61" s="362"/>
      <c r="W61" s="362"/>
      <c r="X61" s="362"/>
      <c r="Y61" s="362"/>
      <c r="Z61" s="362"/>
      <c r="AA61" s="362"/>
      <c r="AB61" s="362"/>
      <c r="AC61" s="362"/>
      <c r="AD61" s="362"/>
      <c r="AE61" s="362"/>
    </row>
    <row r="62" spans="2:31" s="257" customFormat="1" ht="24.95" customHeight="1" thickBot="1" x14ac:dyDescent="0.75">
      <c r="B62" s="596"/>
      <c r="C62" s="1677"/>
      <c r="D62" s="1677"/>
      <c r="E62" s="1677"/>
      <c r="F62" s="1677"/>
      <c r="G62" s="1677"/>
      <c r="H62" s="1677"/>
      <c r="I62" s="610"/>
      <c r="J62" s="362"/>
      <c r="K62" s="362"/>
      <c r="L62" s="362"/>
      <c r="M62" s="362"/>
      <c r="N62" s="362"/>
      <c r="O62" s="362"/>
      <c r="P62" s="362"/>
    </row>
    <row r="63" spans="2:31" ht="9" customHeight="1" thickTop="1" x14ac:dyDescent="0.5">
      <c r="B63" s="37"/>
      <c r="C63" s="37"/>
      <c r="D63" s="37"/>
      <c r="E63" s="37"/>
      <c r="F63" s="37"/>
      <c r="G63" s="37"/>
      <c r="H63" s="37"/>
      <c r="I63" s="37"/>
      <c r="L63" s="157"/>
    </row>
    <row r="64" spans="2:31" s="53" customFormat="1" ht="18.75" customHeight="1" x14ac:dyDescent="0.5">
      <c r="B64" s="333" t="s">
        <v>1550</v>
      </c>
      <c r="C64" s="333"/>
      <c r="D64" s="333"/>
      <c r="E64" s="333"/>
      <c r="F64" s="333"/>
      <c r="G64" s="333"/>
      <c r="H64" s="333"/>
      <c r="I64" s="333" t="s">
        <v>1749</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586" customWidth="1"/>
    <col min="2" max="2" width="83.42578125" style="1586" customWidth="1"/>
    <col min="3" max="16384" width="9.140625" style="1586"/>
  </cols>
  <sheetData>
    <row r="1" spans="1:2" ht="43.5" customHeight="1" x14ac:dyDescent="0.2">
      <c r="A1" s="1751" t="s">
        <v>1963</v>
      </c>
      <c r="B1" s="1585"/>
    </row>
    <row r="2" spans="1:2" ht="12.75" customHeight="1" x14ac:dyDescent="0.2">
      <c r="A2" s="1751"/>
      <c r="B2" s="1587"/>
    </row>
    <row r="3" spans="1:2" ht="12.75" customHeight="1" x14ac:dyDescent="0.2">
      <c r="A3" s="1751"/>
      <c r="B3" s="1587"/>
    </row>
    <row r="4" spans="1:2" ht="12.75" customHeight="1" x14ac:dyDescent="0.2">
      <c r="A4" s="1751"/>
      <c r="B4" s="1587"/>
    </row>
    <row r="5" spans="1:2" ht="12.75" customHeight="1" x14ac:dyDescent="0.2">
      <c r="A5" s="1751"/>
      <c r="B5" s="1587"/>
    </row>
    <row r="6" spans="1:2" ht="12.75" customHeight="1" x14ac:dyDescent="0.2">
      <c r="A6" s="1751"/>
      <c r="B6" s="1587"/>
    </row>
    <row r="7" spans="1:2" ht="12.75" customHeight="1" x14ac:dyDescent="0.2">
      <c r="A7" s="1751"/>
      <c r="B7" s="1587"/>
    </row>
    <row r="8" spans="1:2" ht="12.75" customHeight="1" x14ac:dyDescent="0.2">
      <c r="A8" s="1751"/>
      <c r="B8" s="1587"/>
    </row>
    <row r="9" spans="1:2" ht="12.75" customHeight="1" x14ac:dyDescent="0.2">
      <c r="A9" s="1751"/>
      <c r="B9" s="1588"/>
    </row>
    <row r="10" spans="1:2" ht="12.75" customHeight="1" x14ac:dyDescent="0.2">
      <c r="A10" s="1751"/>
      <c r="B10" s="1587"/>
    </row>
    <row r="11" spans="1:2" ht="12.75" customHeight="1" x14ac:dyDescent="0.2">
      <c r="A11" s="1751"/>
      <c r="B11" s="1589"/>
    </row>
    <row r="12" spans="1:2" ht="12.75" customHeight="1" x14ac:dyDescent="0.2">
      <c r="A12" s="1751"/>
    </row>
    <row r="13" spans="1:2" ht="12.75" customHeight="1" x14ac:dyDescent="0.2">
      <c r="A13" s="1751"/>
    </row>
    <row r="14" spans="1:2" ht="12.75" customHeight="1" x14ac:dyDescent="0.2">
      <c r="A14" s="1751"/>
    </row>
    <row r="15" spans="1:2" ht="12.75" customHeight="1" x14ac:dyDescent="0.2">
      <c r="A15" s="1751"/>
    </row>
    <row r="16" spans="1:2" ht="12.75" customHeight="1" x14ac:dyDescent="0.2">
      <c r="A16" s="1751"/>
    </row>
    <row r="17" spans="1:1" ht="12.75" customHeight="1" x14ac:dyDescent="0.2">
      <c r="A17" s="1751"/>
    </row>
    <row r="18" spans="1:1" ht="12.75" customHeight="1" x14ac:dyDescent="0.2">
      <c r="A18" s="1751"/>
    </row>
    <row r="19" spans="1:1" ht="12.75" customHeight="1" x14ac:dyDescent="0.2">
      <c r="A19" s="1751"/>
    </row>
    <row r="20" spans="1:1" ht="12.75" customHeight="1" x14ac:dyDescent="0.2">
      <c r="A20" s="1751"/>
    </row>
    <row r="21" spans="1:1" ht="12.75" customHeight="1" x14ac:dyDescent="0.2">
      <c r="A21" s="1751"/>
    </row>
    <row r="22" spans="1:1" ht="12.75" customHeight="1" x14ac:dyDescent="0.2">
      <c r="A22" s="1751"/>
    </row>
    <row r="23" spans="1:1" ht="12.75" customHeight="1" x14ac:dyDescent="0.2">
      <c r="A23" s="1751"/>
    </row>
    <row r="24" spans="1:1" ht="12.75" customHeight="1" x14ac:dyDescent="0.2">
      <c r="A24" s="1751"/>
    </row>
    <row r="25" spans="1:1" ht="12.75" customHeight="1" x14ac:dyDescent="0.2">
      <c r="A25" s="1751"/>
    </row>
    <row r="26" spans="1:1" ht="12.75" customHeight="1" x14ac:dyDescent="0.2">
      <c r="A26" s="1751"/>
    </row>
    <row r="27" spans="1:1" ht="12.75" customHeight="1" x14ac:dyDescent="0.2">
      <c r="A27" s="1751"/>
    </row>
    <row r="28" spans="1:1" ht="12.75" customHeight="1" x14ac:dyDescent="0.2">
      <c r="A28" s="1751"/>
    </row>
    <row r="29" spans="1:1" ht="12.75" customHeight="1" x14ac:dyDescent="0.2">
      <c r="A29" s="1751"/>
    </row>
    <row r="30" spans="1:1" ht="12.75" customHeight="1" x14ac:dyDescent="0.2">
      <c r="A30" s="1751"/>
    </row>
    <row r="31" spans="1:1" ht="12.75" customHeight="1" x14ac:dyDescent="0.2">
      <c r="A31" s="1751"/>
    </row>
    <row r="32" spans="1:1" ht="12.75" customHeight="1" x14ac:dyDescent="0.2">
      <c r="A32" s="1751"/>
    </row>
    <row r="33" spans="1:1" ht="12.75" customHeight="1" x14ac:dyDescent="0.2">
      <c r="A33" s="1751"/>
    </row>
    <row r="34" spans="1:1" ht="12.75" customHeight="1" x14ac:dyDescent="0.2">
      <c r="A34" s="1751"/>
    </row>
    <row r="35" spans="1:1" ht="12.75" customHeight="1" x14ac:dyDescent="0.2">
      <c r="A35" s="1751"/>
    </row>
    <row r="36" spans="1:1" ht="12.75" customHeight="1" x14ac:dyDescent="0.2">
      <c r="A36" s="1751"/>
    </row>
    <row r="37" spans="1:1" ht="12.75" customHeight="1" x14ac:dyDescent="0.2">
      <c r="A37" s="1751"/>
    </row>
    <row r="38" spans="1:1" ht="12.75" customHeight="1" x14ac:dyDescent="0.2">
      <c r="A38" s="1751"/>
    </row>
    <row r="39" spans="1:1" ht="12.75" customHeight="1" x14ac:dyDescent="0.2">
      <c r="A39" s="1751"/>
    </row>
    <row r="40" spans="1:1" ht="12.75" customHeight="1" x14ac:dyDescent="0.2">
      <c r="A40" s="1751"/>
    </row>
    <row r="41" spans="1:1" ht="12.75" customHeight="1" x14ac:dyDescent="0.2">
      <c r="A41" s="1751"/>
    </row>
    <row r="42" spans="1:1" ht="12.75" customHeight="1" x14ac:dyDescent="0.2">
      <c r="A42" s="1751"/>
    </row>
    <row r="43" spans="1:1" ht="12.75" customHeight="1" x14ac:dyDescent="0.2">
      <c r="A43" s="1751"/>
    </row>
    <row r="44" spans="1:1" ht="12.75" customHeight="1" x14ac:dyDescent="0.2">
      <c r="A44" s="1751"/>
    </row>
    <row r="45" spans="1:1" ht="12.75" customHeight="1" x14ac:dyDescent="0.2">
      <c r="A45" s="1751"/>
    </row>
    <row r="46" spans="1:1" ht="12.75" customHeight="1" x14ac:dyDescent="0.2">
      <c r="A46" s="1751"/>
    </row>
    <row r="47" spans="1:1" ht="12.75" customHeight="1" x14ac:dyDescent="0.2">
      <c r="A47" s="1751"/>
    </row>
    <row r="48" spans="1:1" ht="12.75" customHeight="1" x14ac:dyDescent="0.2">
      <c r="A48" s="1751"/>
    </row>
    <row r="49" spans="1:1" ht="12.75" customHeight="1" x14ac:dyDescent="0.2">
      <c r="A49" s="1751"/>
    </row>
    <row r="50" spans="1:1" ht="12.75" customHeight="1" x14ac:dyDescent="0.2">
      <c r="A50" s="1751"/>
    </row>
    <row r="51" spans="1:1" ht="12.75" customHeight="1" x14ac:dyDescent="0.2">
      <c r="A51" s="1751"/>
    </row>
    <row r="52" spans="1:1" ht="12.75" customHeight="1" x14ac:dyDescent="0.2">
      <c r="A52" s="1751"/>
    </row>
    <row r="53" spans="1:1" ht="12.75" customHeight="1" x14ac:dyDescent="0.2">
      <c r="A53" s="1751"/>
    </row>
    <row r="54" spans="1:1" ht="12.75" customHeight="1" x14ac:dyDescent="0.2">
      <c r="A54" s="1751"/>
    </row>
    <row r="55" spans="1:1" ht="12.75" customHeight="1" x14ac:dyDescent="0.2">
      <c r="A55" s="1751"/>
    </row>
    <row r="56" spans="1:1" ht="12.75" customHeight="1" x14ac:dyDescent="0.2">
      <c r="A56" s="1751"/>
    </row>
    <row r="57" spans="1:1" ht="12.75" customHeight="1" x14ac:dyDescent="0.2">
      <c r="A57" s="1751"/>
    </row>
    <row r="58" spans="1:1" ht="12.75" customHeight="1" x14ac:dyDescent="0.2">
      <c r="A58" s="1751"/>
    </row>
    <row r="59" spans="1:1" ht="12.75" customHeight="1" x14ac:dyDescent="0.2">
      <c r="A59" s="1751"/>
    </row>
    <row r="60" spans="1:1" ht="12.75" customHeight="1" x14ac:dyDescent="0.2">
      <c r="A60" s="1751"/>
    </row>
    <row r="61" spans="1:1" ht="12.75" customHeight="1" x14ac:dyDescent="0.2">
      <c r="A61" s="1751"/>
    </row>
    <row r="62" spans="1:1" ht="12.75" customHeight="1" x14ac:dyDescent="0.2">
      <c r="A62" s="1751"/>
    </row>
    <row r="63" spans="1:1" ht="12.75" customHeight="1" x14ac:dyDescent="0.2">
      <c r="A63" s="1751"/>
    </row>
    <row r="64" spans="1:1" ht="12.75" customHeight="1" x14ac:dyDescent="0.2">
      <c r="A64" s="1751"/>
    </row>
    <row r="65" spans="1:1" ht="12.75" customHeight="1" x14ac:dyDescent="0.2">
      <c r="A65" s="1751"/>
    </row>
    <row r="66" spans="1:1" ht="12.75" customHeight="1" x14ac:dyDescent="0.2">
      <c r="A66" s="1751"/>
    </row>
    <row r="67" spans="1:1" ht="12.75" customHeight="1" x14ac:dyDescent="0.2">
      <c r="A67" s="1751"/>
    </row>
    <row r="68" spans="1:1" ht="12.75" customHeight="1" x14ac:dyDescent="0.2">
      <c r="A68" s="1751"/>
    </row>
    <row r="69" spans="1:1" ht="12.75" customHeight="1" x14ac:dyDescent="0.2">
      <c r="A69" s="1751"/>
    </row>
    <row r="70" spans="1:1" ht="12.75" customHeight="1" x14ac:dyDescent="0.2">
      <c r="A70" s="1751"/>
    </row>
    <row r="71" spans="1:1" ht="12.75" customHeight="1" x14ac:dyDescent="0.2">
      <c r="A71" s="1751"/>
    </row>
    <row r="72" spans="1:1" ht="12.75" customHeight="1" x14ac:dyDescent="0.2">
      <c r="A72" s="1751"/>
    </row>
    <row r="73" spans="1:1" ht="12.75" customHeight="1" x14ac:dyDescent="0.2">
      <c r="A73" s="1751"/>
    </row>
    <row r="74" spans="1:1" ht="12.75" customHeight="1" x14ac:dyDescent="0.2">
      <c r="A74" s="1751"/>
    </row>
    <row r="75" spans="1:1" ht="12.75" customHeight="1" x14ac:dyDescent="0.2">
      <c r="A75" s="1751"/>
    </row>
    <row r="76" spans="1:1" ht="12.75" customHeight="1" x14ac:dyDescent="0.2">
      <c r="A76" s="1751"/>
    </row>
    <row r="77" spans="1:1" ht="12.75" customHeight="1" x14ac:dyDescent="0.2">
      <c r="A77" s="1751"/>
    </row>
    <row r="78" spans="1:1" ht="12.75" customHeight="1" x14ac:dyDescent="0.2">
      <c r="A78" s="1751"/>
    </row>
    <row r="79" spans="1:1" ht="12.75" customHeight="1" x14ac:dyDescent="0.2">
      <c r="A79" s="1751"/>
    </row>
    <row r="80" spans="1:1" ht="12.75" customHeight="1" x14ac:dyDescent="0.2">
      <c r="A80" s="1751"/>
    </row>
    <row r="81" spans="1:1" ht="12.75" customHeight="1" x14ac:dyDescent="0.2">
      <c r="A81" s="1751"/>
    </row>
    <row r="82" spans="1:1" ht="12.75" customHeight="1" x14ac:dyDescent="0.2">
      <c r="A82" s="1751"/>
    </row>
    <row r="83" spans="1:1" ht="12.75" customHeight="1" x14ac:dyDescent="0.2">
      <c r="A83" s="1751"/>
    </row>
    <row r="84" spans="1:1" ht="12.75" customHeight="1" x14ac:dyDescent="0.2">
      <c r="A84" s="1751"/>
    </row>
    <row r="85" spans="1:1" ht="12.75" customHeight="1" x14ac:dyDescent="0.2">
      <c r="A85" s="1751"/>
    </row>
    <row r="86" spans="1:1" ht="12.75" customHeight="1" x14ac:dyDescent="0.2">
      <c r="A86" s="1751"/>
    </row>
    <row r="87" spans="1:1" ht="12.75" customHeight="1" x14ac:dyDescent="0.2">
      <c r="A87" s="1751"/>
    </row>
    <row r="88" spans="1:1" ht="12.75" customHeight="1" x14ac:dyDescent="0.2">
      <c r="A88" s="1751"/>
    </row>
    <row r="89" spans="1:1" ht="12.75" customHeight="1" x14ac:dyDescent="0.2">
      <c r="A89" s="1751"/>
    </row>
    <row r="90" spans="1:1" ht="12.75" customHeight="1" x14ac:dyDescent="0.2">
      <c r="A90" s="1751"/>
    </row>
    <row r="91" spans="1:1" ht="12.75" customHeight="1" x14ac:dyDescent="0.2">
      <c r="A91" s="1751"/>
    </row>
    <row r="92" spans="1:1" ht="12.75" customHeight="1" x14ac:dyDescent="0.2">
      <c r="A92" s="1751"/>
    </row>
    <row r="93" spans="1:1" ht="12.75" customHeight="1" x14ac:dyDescent="0.2">
      <c r="A93" s="1751"/>
    </row>
    <row r="94" spans="1:1" ht="12.75" customHeight="1" x14ac:dyDescent="0.2">
      <c r="A94" s="1751"/>
    </row>
    <row r="95" spans="1:1" ht="12.75" customHeight="1" x14ac:dyDescent="0.2">
      <c r="A95" s="1751"/>
    </row>
    <row r="96" spans="1:1" ht="12.75" customHeight="1" x14ac:dyDescent="0.2">
      <c r="A96" s="1751"/>
    </row>
    <row r="97" spans="1:1" ht="12.75" customHeight="1" x14ac:dyDescent="0.2">
      <c r="A97" s="1751"/>
    </row>
    <row r="98" spans="1:1" ht="12.75" customHeight="1" x14ac:dyDescent="0.2">
      <c r="A98" s="1751"/>
    </row>
    <row r="99" spans="1:1" ht="12.75" customHeight="1" x14ac:dyDescent="0.2">
      <c r="A99" s="1751"/>
    </row>
    <row r="100" spans="1:1" ht="12.75" customHeight="1" x14ac:dyDescent="0.2">
      <c r="A100" s="1751"/>
    </row>
    <row r="101" spans="1:1" ht="12.75" customHeight="1" x14ac:dyDescent="0.2">
      <c r="A101" s="1751"/>
    </row>
    <row r="102" spans="1:1" ht="12.75" customHeight="1" x14ac:dyDescent="0.2">
      <c r="A102" s="1751"/>
    </row>
    <row r="103" spans="1:1" ht="12.75" customHeight="1" x14ac:dyDescent="0.2">
      <c r="A103" s="1751"/>
    </row>
    <row r="104" spans="1:1" ht="12.75" customHeight="1" x14ac:dyDescent="0.2">
      <c r="A104" s="1751"/>
    </row>
    <row r="105" spans="1:1" ht="12.75" customHeight="1" x14ac:dyDescent="0.2">
      <c r="A105" s="1751"/>
    </row>
    <row r="106" spans="1:1" ht="12.75" customHeight="1" x14ac:dyDescent="0.2">
      <c r="A106" s="1751"/>
    </row>
    <row r="107" spans="1:1" ht="12.75" customHeight="1" x14ac:dyDescent="0.2">
      <c r="A107" s="1751"/>
    </row>
    <row r="108" spans="1:1" ht="12.75" customHeight="1" x14ac:dyDescent="0.2">
      <c r="A108" s="1751"/>
    </row>
    <row r="109" spans="1:1" ht="12.75" customHeight="1" x14ac:dyDescent="0.2">
      <c r="A109" s="1751"/>
    </row>
    <row r="110" spans="1:1" ht="12.75" customHeight="1" x14ac:dyDescent="0.2">
      <c r="A110" s="1751"/>
    </row>
    <row r="111" spans="1:1" ht="12.75" customHeight="1" x14ac:dyDescent="0.2">
      <c r="A111" s="1751"/>
    </row>
    <row r="112" spans="1:1" ht="12.75" customHeight="1" x14ac:dyDescent="0.2">
      <c r="A112" s="1751"/>
    </row>
    <row r="113" spans="1:1" ht="12.75" customHeight="1" x14ac:dyDescent="0.2">
      <c r="A113" s="1751"/>
    </row>
    <row r="114" spans="1:1" ht="12.75" customHeight="1" x14ac:dyDescent="0.2">
      <c r="A114" s="1751"/>
    </row>
    <row r="115" spans="1:1" ht="12.75" customHeight="1" x14ac:dyDescent="0.2">
      <c r="A115" s="1751"/>
    </row>
    <row r="116" spans="1:1" ht="12.75" customHeight="1" x14ac:dyDescent="0.2">
      <c r="A116" s="1751"/>
    </row>
    <row r="117" spans="1:1" ht="12.75" customHeight="1" x14ac:dyDescent="0.2">
      <c r="A117" s="1751"/>
    </row>
    <row r="118" spans="1:1" ht="12.75" customHeight="1" x14ac:dyDescent="0.2">
      <c r="A118" s="1751"/>
    </row>
    <row r="119" spans="1:1" ht="12.75" customHeight="1" x14ac:dyDescent="0.2">
      <c r="A119" s="1751"/>
    </row>
    <row r="120" spans="1:1" ht="12.75" customHeight="1" x14ac:dyDescent="0.2">
      <c r="A120" s="1751"/>
    </row>
    <row r="121" spans="1:1" ht="12.75" customHeight="1" x14ac:dyDescent="0.2">
      <c r="A121" s="1751"/>
    </row>
    <row r="122" spans="1:1" ht="12.75" customHeight="1" x14ac:dyDescent="0.2">
      <c r="A122" s="1751"/>
    </row>
    <row r="123" spans="1:1" ht="12.75" customHeight="1" x14ac:dyDescent="0.2">
      <c r="A123" s="1751"/>
    </row>
    <row r="124" spans="1:1" ht="12.75" customHeight="1" x14ac:dyDescent="0.2">
      <c r="A124" s="1751"/>
    </row>
    <row r="125" spans="1:1" ht="12.75" customHeight="1" x14ac:dyDescent="0.2">
      <c r="A125" s="1751"/>
    </row>
    <row r="126" spans="1:1" ht="12.75" customHeight="1" x14ac:dyDescent="0.2">
      <c r="A126" s="1751"/>
    </row>
    <row r="127" spans="1:1" ht="12.75" customHeight="1" x14ac:dyDescent="0.2">
      <c r="A127" s="1751"/>
    </row>
    <row r="128" spans="1:1" ht="12.75" customHeight="1" x14ac:dyDescent="0.2">
      <c r="A128" s="1751"/>
    </row>
    <row r="129" spans="1:1" ht="12.75" customHeight="1" x14ac:dyDescent="0.2">
      <c r="A129" s="1751"/>
    </row>
    <row r="130" spans="1:1" ht="12.75" customHeight="1" x14ac:dyDescent="0.2">
      <c r="A130" s="1751"/>
    </row>
    <row r="131" spans="1:1" ht="12.75" customHeight="1" x14ac:dyDescent="0.2">
      <c r="A131" s="1751"/>
    </row>
    <row r="132" spans="1:1" ht="12.75" customHeight="1" x14ac:dyDescent="0.2">
      <c r="A132" s="1751"/>
    </row>
    <row r="133" spans="1:1" ht="12.75" customHeight="1" x14ac:dyDescent="0.2">
      <c r="A133" s="1751"/>
    </row>
    <row r="134" spans="1:1" ht="12.75" customHeight="1" x14ac:dyDescent="0.2">
      <c r="A134" s="1751"/>
    </row>
    <row r="135" spans="1:1" ht="12.75" customHeight="1" x14ac:dyDescent="0.2">
      <c r="A135" s="1751"/>
    </row>
    <row r="136" spans="1:1" ht="12.75" customHeight="1" x14ac:dyDescent="0.2">
      <c r="A136" s="1751"/>
    </row>
    <row r="137" spans="1:1" ht="12.75" customHeight="1" x14ac:dyDescent="0.2">
      <c r="A137" s="1751"/>
    </row>
    <row r="138" spans="1:1" ht="12.75" customHeight="1" x14ac:dyDescent="0.2">
      <c r="A138" s="1751"/>
    </row>
    <row r="139" spans="1:1" ht="12.75" customHeight="1" x14ac:dyDescent="0.2">
      <c r="A139" s="1751"/>
    </row>
    <row r="140" spans="1:1" ht="12.75" customHeight="1" x14ac:dyDescent="0.2">
      <c r="A140" s="1751"/>
    </row>
    <row r="141" spans="1:1" ht="12.75" customHeight="1" x14ac:dyDescent="0.2">
      <c r="A141" s="1751"/>
    </row>
    <row r="142" spans="1:1" ht="12.75" customHeight="1" x14ac:dyDescent="0.2">
      <c r="A142" s="1751"/>
    </row>
    <row r="143" spans="1:1" ht="12.75" customHeight="1" x14ac:dyDescent="0.2">
      <c r="A143" s="1751"/>
    </row>
    <row r="144" spans="1:1" ht="12.75" customHeight="1" x14ac:dyDescent="0.2">
      <c r="A144" s="1751"/>
    </row>
    <row r="145" spans="1:1" ht="12.75" customHeight="1" x14ac:dyDescent="0.2">
      <c r="A145" s="1751"/>
    </row>
    <row r="146" spans="1:1" ht="12.75" customHeight="1" x14ac:dyDescent="0.2">
      <c r="A146" s="1751"/>
    </row>
    <row r="147" spans="1:1" ht="12.75" customHeight="1" x14ac:dyDescent="0.2">
      <c r="A147" s="1751"/>
    </row>
    <row r="148" spans="1:1" ht="12.75" customHeight="1" x14ac:dyDescent="0.2">
      <c r="A148" s="1751"/>
    </row>
    <row r="149" spans="1:1" ht="12.75" customHeight="1" x14ac:dyDescent="0.45">
      <c r="A149" s="1590"/>
    </row>
    <row r="150" spans="1:1" ht="12.75" customHeight="1" x14ac:dyDescent="0.45">
      <c r="A150" s="1590"/>
    </row>
    <row r="151" spans="1:1" ht="12.75" customHeight="1" x14ac:dyDescent="0.45">
      <c r="A151" s="1590"/>
    </row>
    <row r="152" spans="1:1" ht="12.75" customHeight="1" x14ac:dyDescent="0.45">
      <c r="A152" s="1590"/>
    </row>
    <row r="153" spans="1:1" ht="12.75" customHeight="1" x14ac:dyDescent="0.45">
      <c r="A153" s="1590"/>
    </row>
    <row r="154" spans="1:1" ht="12.75" customHeight="1" x14ac:dyDescent="0.45">
      <c r="A154" s="1590"/>
    </row>
    <row r="155" spans="1:1" ht="12.75" customHeight="1" x14ac:dyDescent="0.45">
      <c r="A155" s="1590"/>
    </row>
    <row r="156" spans="1:1" ht="12.75" customHeight="1" x14ac:dyDescent="0.45">
      <c r="A156" s="1590"/>
    </row>
    <row r="157" spans="1:1" ht="12.75" customHeight="1" x14ac:dyDescent="0.45">
      <c r="A157" s="1590"/>
    </row>
    <row r="158" spans="1:1" ht="12.75" customHeight="1" x14ac:dyDescent="0.45">
      <c r="A158" s="1590"/>
    </row>
    <row r="159" spans="1:1" ht="12.75" customHeight="1" x14ac:dyDescent="0.45">
      <c r="A159" s="1590"/>
    </row>
    <row r="160" spans="1:1" ht="12.75" customHeight="1" x14ac:dyDescent="0.45">
      <c r="A160" s="1590"/>
    </row>
    <row r="161" spans="1:1" ht="12.75" customHeight="1" x14ac:dyDescent="0.45">
      <c r="A161" s="1590"/>
    </row>
    <row r="162" spans="1:1" ht="12.75" customHeight="1" x14ac:dyDescent="0.45">
      <c r="A162" s="1590"/>
    </row>
    <row r="163" spans="1:1" ht="12.75" customHeight="1" x14ac:dyDescent="0.45">
      <c r="A163" s="1590"/>
    </row>
    <row r="164" spans="1:1" ht="12.75" customHeight="1" x14ac:dyDescent="0.45">
      <c r="A164" s="1590"/>
    </row>
    <row r="165" spans="1:1" ht="12.75" customHeight="1" x14ac:dyDescent="0.45">
      <c r="A165" s="1590"/>
    </row>
    <row r="166" spans="1:1" ht="12.75" customHeight="1" x14ac:dyDescent="0.45">
      <c r="A166" s="1590"/>
    </row>
    <row r="167" spans="1:1" ht="12.75" customHeight="1" x14ac:dyDescent="0.45">
      <c r="A167" s="1590"/>
    </row>
    <row r="168" spans="1:1" ht="12.75" customHeight="1" x14ac:dyDescent="0.45">
      <c r="A168" s="1590"/>
    </row>
    <row r="169" spans="1:1" ht="12.75" customHeight="1" x14ac:dyDescent="0.45">
      <c r="A169" s="1590"/>
    </row>
    <row r="170" spans="1:1" ht="12.75" customHeight="1" x14ac:dyDescent="0.45">
      <c r="A170" s="1590"/>
    </row>
    <row r="171" spans="1:1" ht="12.75" customHeight="1" x14ac:dyDescent="0.45">
      <c r="A171" s="1590"/>
    </row>
    <row r="172" spans="1:1" ht="12.75" customHeight="1" x14ac:dyDescent="0.45">
      <c r="A172" s="1590"/>
    </row>
    <row r="173" spans="1:1" ht="12.75" customHeight="1" x14ac:dyDescent="0.45">
      <c r="A173" s="1590"/>
    </row>
    <row r="174" spans="1:1" ht="12.75" customHeight="1" x14ac:dyDescent="0.45">
      <c r="A174" s="1590"/>
    </row>
    <row r="175" spans="1:1" ht="12.75" customHeight="1" x14ac:dyDescent="0.45">
      <c r="A175" s="1590"/>
    </row>
    <row r="176" spans="1:1" ht="12.75" customHeight="1" x14ac:dyDescent="0.45">
      <c r="A176" s="1590"/>
    </row>
    <row r="177" spans="1:1" ht="12.75" customHeight="1" x14ac:dyDescent="0.45">
      <c r="A177" s="1590"/>
    </row>
    <row r="178" spans="1:1" ht="12.75" customHeight="1" x14ac:dyDescent="0.45">
      <c r="A178" s="1590"/>
    </row>
    <row r="179" spans="1:1" ht="12.75" customHeight="1" x14ac:dyDescent="0.45">
      <c r="A179" s="1590"/>
    </row>
    <row r="180" spans="1:1" ht="12.75" customHeight="1" x14ac:dyDescent="0.45">
      <c r="A180" s="1590"/>
    </row>
    <row r="181" spans="1:1" ht="12.75" customHeight="1" x14ac:dyDescent="0.45">
      <c r="A181" s="1590"/>
    </row>
    <row r="182" spans="1:1" ht="12.75" customHeight="1" x14ac:dyDescent="0.45">
      <c r="A182" s="1590"/>
    </row>
    <row r="183" spans="1:1" ht="12.75" customHeight="1" x14ac:dyDescent="0.45">
      <c r="A183" s="1590"/>
    </row>
    <row r="184" spans="1:1" ht="12.75" customHeight="1" x14ac:dyDescent="0.45">
      <c r="A184" s="1590"/>
    </row>
    <row r="185" spans="1:1" ht="12.75" customHeight="1" x14ac:dyDescent="0.45">
      <c r="A185" s="1590"/>
    </row>
    <row r="186" spans="1:1" ht="12.75" customHeight="1" x14ac:dyDescent="0.45">
      <c r="A186" s="1590"/>
    </row>
    <row r="187" spans="1:1" ht="12.75" customHeight="1" x14ac:dyDescent="0.45">
      <c r="A187" s="1590"/>
    </row>
    <row r="188" spans="1:1" ht="12.75" customHeight="1" x14ac:dyDescent="0.45">
      <c r="A188" s="1590"/>
    </row>
    <row r="189" spans="1:1" ht="12.75" customHeight="1" x14ac:dyDescent="0.45">
      <c r="A189" s="1590"/>
    </row>
    <row r="190" spans="1:1" ht="12.75" customHeight="1" x14ac:dyDescent="0.45">
      <c r="A190" s="1590"/>
    </row>
    <row r="191" spans="1:1" ht="12.75" customHeight="1" x14ac:dyDescent="0.45">
      <c r="A191" s="1590"/>
    </row>
    <row r="192" spans="1:1" ht="12.75" customHeight="1" x14ac:dyDescent="0.45">
      <c r="A192" s="1590"/>
    </row>
    <row r="193" spans="1:1" ht="12.75" customHeight="1" x14ac:dyDescent="0.45">
      <c r="A193" s="1590"/>
    </row>
    <row r="194" spans="1:1" ht="12.75" customHeight="1" x14ac:dyDescent="0.45">
      <c r="A194" s="1590"/>
    </row>
    <row r="195" spans="1:1" ht="12.75" customHeight="1" x14ac:dyDescent="0.45">
      <c r="A195" s="1590"/>
    </row>
    <row r="196" spans="1:1" ht="12.75" customHeight="1" x14ac:dyDescent="0.45">
      <c r="A196" s="1590"/>
    </row>
    <row r="197" spans="1:1" ht="12.75" customHeight="1" x14ac:dyDescent="0.45">
      <c r="A197" s="1590"/>
    </row>
    <row r="198" spans="1:1" ht="12.75" customHeight="1" x14ac:dyDescent="0.45">
      <c r="A198" s="1590"/>
    </row>
    <row r="199" spans="1:1" ht="12.75" customHeight="1" x14ac:dyDescent="0.45">
      <c r="A199" s="1590"/>
    </row>
    <row r="200" spans="1:1" ht="12.75" customHeight="1" x14ac:dyDescent="0.45">
      <c r="A200" s="1590"/>
    </row>
    <row r="201" spans="1:1" ht="12.75" customHeight="1" x14ac:dyDescent="0.45">
      <c r="A201" s="1590"/>
    </row>
    <row r="202" spans="1:1" ht="12.75" customHeight="1" x14ac:dyDescent="0.45">
      <c r="A202" s="1590"/>
    </row>
    <row r="203" spans="1:1" ht="12.75" customHeight="1" x14ac:dyDescent="0.45">
      <c r="A203" s="1590"/>
    </row>
    <row r="204" spans="1:1" ht="12.75" customHeight="1" x14ac:dyDescent="0.45">
      <c r="A204" s="1590"/>
    </row>
    <row r="205" spans="1:1" ht="12.75" customHeight="1" x14ac:dyDescent="0.45">
      <c r="A205" s="1590"/>
    </row>
    <row r="206" spans="1:1" ht="12.75" customHeight="1" x14ac:dyDescent="0.45">
      <c r="A206" s="1590"/>
    </row>
    <row r="207" spans="1:1" ht="12.75" customHeight="1" x14ac:dyDescent="0.45">
      <c r="A207" s="1590"/>
    </row>
    <row r="208" spans="1:1" ht="12.75" customHeight="1" x14ac:dyDescent="0.45">
      <c r="A208" s="1590"/>
    </row>
    <row r="209" spans="1:1" ht="12.75" customHeight="1" x14ac:dyDescent="0.45">
      <c r="A209" s="1590"/>
    </row>
    <row r="210" spans="1:1" ht="12.75" customHeight="1" x14ac:dyDescent="0.45">
      <c r="A210" s="1590"/>
    </row>
    <row r="211" spans="1:1" ht="12.75" customHeight="1" x14ac:dyDescent="0.45">
      <c r="A211" s="1590"/>
    </row>
    <row r="212" spans="1:1" ht="12.75" customHeight="1" x14ac:dyDescent="0.45">
      <c r="A212" s="1590"/>
    </row>
    <row r="213" spans="1:1" ht="12.75" customHeight="1" x14ac:dyDescent="0.45">
      <c r="A213" s="1590"/>
    </row>
    <row r="214" spans="1:1" ht="12.75" customHeight="1" x14ac:dyDescent="0.45">
      <c r="A214" s="1590"/>
    </row>
    <row r="215" spans="1:1" ht="12.75" customHeight="1" x14ac:dyDescent="0.45">
      <c r="A215" s="1590"/>
    </row>
    <row r="216" spans="1:1" ht="12.75" customHeight="1" x14ac:dyDescent="0.45">
      <c r="A216" s="1590"/>
    </row>
    <row r="217" spans="1:1" ht="12.75" customHeight="1" x14ac:dyDescent="0.45">
      <c r="A217" s="1590"/>
    </row>
    <row r="218" spans="1:1" ht="12.75" customHeight="1" x14ac:dyDescent="0.45">
      <c r="A218" s="1590"/>
    </row>
    <row r="219" spans="1:1" ht="12.75" customHeight="1" x14ac:dyDescent="0.45">
      <c r="A219" s="1590"/>
    </row>
    <row r="220" spans="1:1" ht="12.75" customHeight="1" x14ac:dyDescent="0.45">
      <c r="A220" s="1590"/>
    </row>
    <row r="221" spans="1:1" ht="12.75" customHeight="1" x14ac:dyDescent="0.45">
      <c r="A221" s="1590"/>
    </row>
    <row r="222" spans="1:1" ht="12.75" customHeight="1" x14ac:dyDescent="0.45">
      <c r="A222" s="1590"/>
    </row>
    <row r="223" spans="1:1" ht="12.75" customHeight="1" x14ac:dyDescent="0.45">
      <c r="A223" s="1590"/>
    </row>
    <row r="224" spans="1:1" ht="12.75" customHeight="1" x14ac:dyDescent="0.45">
      <c r="A224" s="1590"/>
    </row>
    <row r="225" spans="1:1" ht="12.75" customHeight="1" x14ac:dyDescent="0.45">
      <c r="A225" s="1590"/>
    </row>
    <row r="226" spans="1:1" ht="12.75" customHeight="1" x14ac:dyDescent="0.45">
      <c r="A226" s="1590"/>
    </row>
    <row r="227" spans="1:1" ht="12.75" customHeight="1" x14ac:dyDescent="0.45">
      <c r="A227" s="1590"/>
    </row>
    <row r="228" spans="1:1" ht="12.75" customHeight="1" x14ac:dyDescent="0.45">
      <c r="A228" s="1590"/>
    </row>
    <row r="229" spans="1:1" ht="12.75" customHeight="1" x14ac:dyDescent="0.45">
      <c r="A229" s="1590"/>
    </row>
    <row r="230" spans="1:1" ht="12.75" customHeight="1" x14ac:dyDescent="0.45">
      <c r="A230" s="1590"/>
    </row>
    <row r="231" spans="1:1" ht="12.75" customHeight="1" x14ac:dyDescent="0.45">
      <c r="A231" s="1590"/>
    </row>
    <row r="232" spans="1:1" ht="12.75" customHeight="1" x14ac:dyDescent="0.45">
      <c r="A232" s="1590"/>
    </row>
    <row r="233" spans="1:1" ht="12.75" customHeight="1" x14ac:dyDescent="0.45">
      <c r="A233" s="1590"/>
    </row>
    <row r="234" spans="1:1" ht="12.75" customHeight="1" x14ac:dyDescent="0.45">
      <c r="A234" s="1590"/>
    </row>
    <row r="235" spans="1:1" ht="12.75" customHeight="1" x14ac:dyDescent="0.45">
      <c r="A235" s="1590"/>
    </row>
    <row r="236" spans="1:1" ht="12.75" customHeight="1" x14ac:dyDescent="0.45">
      <c r="A236" s="1590"/>
    </row>
    <row r="237" spans="1:1" ht="12.75" customHeight="1" x14ac:dyDescent="0.45">
      <c r="A237" s="1590"/>
    </row>
    <row r="238" spans="1:1" ht="12.75" customHeight="1" x14ac:dyDescent="0.45">
      <c r="A238" s="1590"/>
    </row>
    <row r="239" spans="1:1" ht="12.75" customHeight="1" x14ac:dyDescent="0.45">
      <c r="A239" s="1590"/>
    </row>
    <row r="240" spans="1:1" ht="12.75" customHeight="1" x14ac:dyDescent="0.45">
      <c r="A240" s="1590"/>
    </row>
    <row r="241" spans="1:1" ht="12.75" customHeight="1" x14ac:dyDescent="0.45">
      <c r="A241" s="1590"/>
    </row>
    <row r="242" spans="1:1" ht="12.75" customHeight="1" x14ac:dyDescent="0.45">
      <c r="A242" s="1590"/>
    </row>
    <row r="243" spans="1:1" ht="12.75" customHeight="1" x14ac:dyDescent="0.45">
      <c r="A243" s="1590"/>
    </row>
    <row r="244" spans="1:1" ht="12.75" customHeight="1" x14ac:dyDescent="0.45">
      <c r="A244" s="1590"/>
    </row>
    <row r="245" spans="1:1" ht="12.75" customHeight="1" x14ac:dyDescent="0.45">
      <c r="A245" s="1590"/>
    </row>
    <row r="246" spans="1:1" ht="12.75" customHeight="1" x14ac:dyDescent="0.45">
      <c r="A246" s="1590"/>
    </row>
    <row r="247" spans="1:1" ht="12.75" customHeight="1" x14ac:dyDescent="0.45">
      <c r="A247" s="1590"/>
    </row>
    <row r="248" spans="1:1" ht="12.75" customHeight="1" x14ac:dyDescent="0.45">
      <c r="A248" s="1590"/>
    </row>
    <row r="249" spans="1:1" ht="12.75" customHeight="1" x14ac:dyDescent="0.45">
      <c r="A249" s="1590"/>
    </row>
    <row r="250" spans="1:1" ht="12.75" customHeight="1" x14ac:dyDescent="0.45">
      <c r="A250" s="1590"/>
    </row>
    <row r="251" spans="1:1" ht="12.75" customHeight="1" x14ac:dyDescent="0.45">
      <c r="A251" s="1590"/>
    </row>
    <row r="252" spans="1:1" ht="12.75" customHeight="1" x14ac:dyDescent="0.45">
      <c r="A252" s="1590"/>
    </row>
    <row r="253" spans="1:1" ht="12.75" customHeight="1" x14ac:dyDescent="0.45">
      <c r="A253" s="1590"/>
    </row>
    <row r="254" spans="1:1" ht="12.75" customHeight="1" x14ac:dyDescent="0.45">
      <c r="A254" s="1590"/>
    </row>
    <row r="255" spans="1:1" ht="12.75" customHeight="1" x14ac:dyDescent="0.45">
      <c r="A255" s="1590"/>
    </row>
    <row r="256" spans="1:1" ht="12.75" customHeight="1" x14ac:dyDescent="0.45">
      <c r="A256" s="1590"/>
    </row>
    <row r="257" spans="1:1" ht="12.75" customHeight="1" x14ac:dyDescent="0.45">
      <c r="A257" s="1590"/>
    </row>
    <row r="258" spans="1:1" ht="12.75" customHeight="1" x14ac:dyDescent="0.45">
      <c r="A258" s="1590"/>
    </row>
    <row r="259" spans="1:1" ht="12.75" customHeight="1" x14ac:dyDescent="0.45">
      <c r="A259" s="1590"/>
    </row>
    <row r="260" spans="1:1" ht="12.75" customHeight="1" x14ac:dyDescent="0.45">
      <c r="A260" s="1590"/>
    </row>
    <row r="261" spans="1:1" ht="12.75" customHeight="1" x14ac:dyDescent="0.45">
      <c r="A261" s="1590"/>
    </row>
    <row r="262" spans="1:1" ht="12.75" customHeight="1" x14ac:dyDescent="0.45">
      <c r="A262" s="1590"/>
    </row>
    <row r="263" spans="1:1" ht="12.75" customHeight="1" x14ac:dyDescent="0.45">
      <c r="A263" s="1590"/>
    </row>
    <row r="264" spans="1:1" ht="12.75" customHeight="1" x14ac:dyDescent="0.45">
      <c r="A264" s="1590"/>
    </row>
    <row r="265" spans="1:1" ht="12.75" customHeight="1" x14ac:dyDescent="0.45">
      <c r="A265" s="1590"/>
    </row>
    <row r="266" spans="1:1" ht="12.75" customHeight="1" x14ac:dyDescent="0.45">
      <c r="A266" s="1590"/>
    </row>
    <row r="267" spans="1:1" ht="12.75" customHeight="1" x14ac:dyDescent="0.45">
      <c r="A267" s="1590"/>
    </row>
    <row r="268" spans="1:1" ht="12.75" customHeight="1" x14ac:dyDescent="0.45">
      <c r="A268" s="1590"/>
    </row>
    <row r="269" spans="1:1" ht="12.75" customHeight="1" x14ac:dyDescent="0.45">
      <c r="A269" s="1590"/>
    </row>
    <row r="270" spans="1:1" ht="12.75" customHeight="1" x14ac:dyDescent="0.45">
      <c r="A270" s="1590"/>
    </row>
    <row r="271" spans="1:1" ht="12.75" customHeight="1" x14ac:dyDescent="0.45">
      <c r="A271" s="1590"/>
    </row>
    <row r="272" spans="1:1" ht="12.75" customHeight="1" x14ac:dyDescent="0.45">
      <c r="A272" s="1590"/>
    </row>
    <row r="273" spans="1:1" ht="12.75" customHeight="1" x14ac:dyDescent="0.45">
      <c r="A273" s="1590"/>
    </row>
    <row r="274" spans="1:1" ht="12.75" customHeight="1" x14ac:dyDescent="0.45">
      <c r="A274" s="1590"/>
    </row>
    <row r="275" spans="1:1" ht="12.75" customHeight="1" x14ac:dyDescent="0.45">
      <c r="A275" s="1590"/>
    </row>
    <row r="276" spans="1:1" ht="12.75" customHeight="1" x14ac:dyDescent="0.45">
      <c r="A276" s="1590"/>
    </row>
    <row r="277" spans="1:1" ht="12.75" customHeight="1" x14ac:dyDescent="0.45">
      <c r="A277" s="1590"/>
    </row>
    <row r="278" spans="1:1" ht="12.75" customHeight="1" x14ac:dyDescent="0.45">
      <c r="A278" s="1590"/>
    </row>
    <row r="279" spans="1:1" ht="12.75" customHeight="1" x14ac:dyDescent="0.45">
      <c r="A279" s="1590"/>
    </row>
    <row r="280" spans="1:1" ht="12.75" customHeight="1" x14ac:dyDescent="0.45">
      <c r="A280" s="1590"/>
    </row>
    <row r="281" spans="1:1" ht="12.75" customHeight="1" x14ac:dyDescent="0.45">
      <c r="A281" s="1590"/>
    </row>
    <row r="282" spans="1:1" ht="12.75" customHeight="1" x14ac:dyDescent="0.45">
      <c r="A282" s="1590"/>
    </row>
    <row r="283" spans="1:1" ht="12.75" customHeight="1" x14ac:dyDescent="0.45">
      <c r="A283" s="1590"/>
    </row>
    <row r="284" spans="1:1" ht="12.75" customHeight="1" x14ac:dyDescent="0.45">
      <c r="A284" s="1590"/>
    </row>
    <row r="285" spans="1:1" ht="12.75" customHeight="1" x14ac:dyDescent="0.45">
      <c r="A285" s="1590"/>
    </row>
    <row r="286" spans="1:1" ht="12.75" customHeight="1" x14ac:dyDescent="0.45">
      <c r="A286" s="1590"/>
    </row>
    <row r="287" spans="1:1" ht="12.75" customHeight="1" x14ac:dyDescent="0.45">
      <c r="A287" s="1590"/>
    </row>
    <row r="288" spans="1:1" ht="12.75" customHeight="1" x14ac:dyDescent="0.45">
      <c r="A288" s="1590"/>
    </row>
    <row r="289" spans="1:1" ht="12.75" customHeight="1" x14ac:dyDescent="0.45">
      <c r="A289" s="1590"/>
    </row>
    <row r="290" spans="1:1" ht="12.75" customHeight="1" x14ac:dyDescent="0.45">
      <c r="A290" s="1590"/>
    </row>
    <row r="291" spans="1:1" ht="12.75" customHeight="1" x14ac:dyDescent="0.45">
      <c r="A291" s="1590"/>
    </row>
    <row r="292" spans="1:1" ht="12.75" customHeight="1" x14ac:dyDescent="0.45">
      <c r="A292" s="1590"/>
    </row>
    <row r="293" spans="1:1" ht="12.75" customHeight="1" x14ac:dyDescent="0.45">
      <c r="A293" s="1590"/>
    </row>
    <row r="294" spans="1:1" ht="12.75" customHeight="1" x14ac:dyDescent="0.45">
      <c r="A294" s="1590"/>
    </row>
    <row r="295" spans="1:1" ht="12.75" customHeight="1" x14ac:dyDescent="0.45">
      <c r="A295" s="1590"/>
    </row>
    <row r="296" spans="1:1" ht="12.75" customHeight="1" x14ac:dyDescent="0.45">
      <c r="A296" s="1590"/>
    </row>
    <row r="297" spans="1:1" ht="12.75" customHeight="1" x14ac:dyDescent="0.45">
      <c r="A297" s="1590"/>
    </row>
    <row r="298" spans="1:1" ht="12.75" customHeight="1" x14ac:dyDescent="0.45">
      <c r="A298" s="1590"/>
    </row>
    <row r="299" spans="1:1" ht="12.75" customHeight="1" x14ac:dyDescent="0.45">
      <c r="A299" s="1590"/>
    </row>
    <row r="300" spans="1:1" ht="12.75" customHeight="1" x14ac:dyDescent="0.45">
      <c r="A300" s="1590"/>
    </row>
    <row r="301" spans="1:1" ht="12.75" customHeight="1" x14ac:dyDescent="0.45">
      <c r="A301" s="1590"/>
    </row>
    <row r="302" spans="1:1" ht="12.75" customHeight="1" x14ac:dyDescent="0.45">
      <c r="A302" s="1590"/>
    </row>
    <row r="303" spans="1:1" ht="12.75" customHeight="1" x14ac:dyDescent="0.45">
      <c r="A303" s="1590"/>
    </row>
    <row r="304" spans="1:1" ht="12.75" customHeight="1" x14ac:dyDescent="0.45">
      <c r="A304" s="1590"/>
    </row>
    <row r="305" spans="1:1" ht="12.75" customHeight="1" x14ac:dyDescent="0.45">
      <c r="A305" s="1590"/>
    </row>
    <row r="306" spans="1:1" ht="12.75" customHeight="1" x14ac:dyDescent="0.45">
      <c r="A306" s="1590"/>
    </row>
    <row r="307" spans="1:1" ht="12.75" customHeight="1" x14ac:dyDescent="0.45">
      <c r="A307" s="1590"/>
    </row>
    <row r="308" spans="1:1" ht="12.75" customHeight="1" x14ac:dyDescent="0.45">
      <c r="A308" s="1590"/>
    </row>
    <row r="309" spans="1:1" ht="12.75" customHeight="1" x14ac:dyDescent="0.45">
      <c r="A309" s="1590"/>
    </row>
    <row r="310" spans="1:1" ht="12.75" customHeight="1" x14ac:dyDescent="0.45">
      <c r="A310" s="1590"/>
    </row>
    <row r="311" spans="1:1" ht="12.75" customHeight="1" x14ac:dyDescent="0.45">
      <c r="A311" s="1590"/>
    </row>
    <row r="312" spans="1:1" ht="12.75" customHeight="1" x14ac:dyDescent="0.45">
      <c r="A312" s="1590"/>
    </row>
    <row r="313" spans="1:1" ht="12.75" customHeight="1" x14ac:dyDescent="0.45">
      <c r="A313" s="1590"/>
    </row>
    <row r="314" spans="1:1" ht="12.75" customHeight="1" x14ac:dyDescent="0.45">
      <c r="A314" s="1590"/>
    </row>
    <row r="315" spans="1:1" ht="12.75" customHeight="1" x14ac:dyDescent="0.45">
      <c r="A315" s="1590"/>
    </row>
    <row r="316" spans="1:1" ht="12.75" customHeight="1" x14ac:dyDescent="0.45">
      <c r="A316" s="1590"/>
    </row>
    <row r="317" spans="1:1" ht="12.75" customHeight="1" x14ac:dyDescent="0.45">
      <c r="A317" s="1590"/>
    </row>
    <row r="318" spans="1:1" ht="12.75" customHeight="1" x14ac:dyDescent="0.45">
      <c r="A318" s="1590"/>
    </row>
    <row r="319" spans="1:1" ht="12.75" customHeight="1" x14ac:dyDescent="0.45">
      <c r="A319" s="1590"/>
    </row>
    <row r="320" spans="1:1" ht="12.75" customHeight="1" x14ac:dyDescent="0.45">
      <c r="A320" s="1590"/>
    </row>
    <row r="321" spans="1:1" ht="12.75" customHeight="1" x14ac:dyDescent="0.45">
      <c r="A321" s="1590"/>
    </row>
    <row r="322" spans="1:1" ht="12.75" customHeight="1" x14ac:dyDescent="0.45">
      <c r="A322" s="1590"/>
    </row>
    <row r="323" spans="1:1" ht="12.75" customHeight="1" x14ac:dyDescent="0.45">
      <c r="A323" s="1590"/>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bestFit="1" customWidth="1"/>
    <col min="2" max="16384" width="9.140625" style="47"/>
  </cols>
  <sheetData>
    <row r="6" spans="1:1" ht="19.5" customHeight="1" x14ac:dyDescent="0.85"/>
    <row r="8" spans="1:1" ht="36.75" x14ac:dyDescent="0.85">
      <c r="A8" s="289" t="s">
        <v>738</v>
      </c>
    </row>
    <row r="9" spans="1:1" ht="18.75" customHeight="1" x14ac:dyDescent="0.85"/>
    <row r="10" spans="1:1" ht="106.5" x14ac:dyDescent="1.1499999999999999">
      <c r="A10" s="291" t="s">
        <v>1702</v>
      </c>
    </row>
    <row r="11" spans="1:1" ht="36.75" x14ac:dyDescent="0.85"/>
    <row r="12" spans="1:1" ht="36.75" x14ac:dyDescent="0.85"/>
    <row r="13" spans="1:1" ht="36.75" x14ac:dyDescent="0.85">
      <c r="A13" s="289" t="s">
        <v>739</v>
      </c>
    </row>
    <row r="14" spans="1:1" ht="18.75" customHeight="1" x14ac:dyDescent="0.85"/>
    <row r="15" spans="1:1" ht="96" x14ac:dyDescent="1.05">
      <c r="A15" s="293" t="s">
        <v>1165</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73" t="s">
        <v>1848</v>
      </c>
      <c r="C3" s="1773"/>
      <c r="D3" s="1773"/>
      <c r="E3" s="1773"/>
      <c r="F3" s="1773"/>
      <c r="G3" s="1773"/>
      <c r="H3" s="1773"/>
      <c r="I3" s="1773"/>
    </row>
    <row r="4" spans="2:21" s="76" customFormat="1" ht="12.75" customHeight="1" x14ac:dyDescent="0.85">
      <c r="B4" s="1555"/>
      <c r="C4" s="1555"/>
      <c r="D4" s="1555"/>
      <c r="E4" s="1555"/>
      <c r="F4" s="1555"/>
      <c r="G4" s="1555"/>
      <c r="H4" s="1555"/>
      <c r="I4" s="1555"/>
    </row>
    <row r="5" spans="2:21" s="76" customFormat="1" ht="36.75" x14ac:dyDescent="0.85">
      <c r="B5" s="1773" t="s">
        <v>1849</v>
      </c>
      <c r="C5" s="1773"/>
      <c r="D5" s="1773"/>
      <c r="E5" s="1773"/>
      <c r="F5" s="1773"/>
      <c r="G5" s="1773"/>
      <c r="H5" s="1773"/>
      <c r="I5" s="1774"/>
    </row>
    <row r="6" spans="2:21" s="76" customFormat="1" ht="19.5" customHeight="1" x14ac:dyDescent="0.85">
      <c r="B6" s="1555"/>
      <c r="C6" s="1555"/>
      <c r="D6" s="1555"/>
      <c r="E6" s="1555"/>
      <c r="F6" s="1555"/>
      <c r="G6" s="1555"/>
      <c r="H6" s="1555"/>
      <c r="I6" s="1555"/>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7" customFormat="1" ht="24.95" customHeight="1" thickTop="1" x14ac:dyDescent="0.7">
      <c r="B9" s="1757" t="s">
        <v>886</v>
      </c>
      <c r="C9" s="1760">
        <v>2013</v>
      </c>
      <c r="D9" s="1760">
        <v>2014</v>
      </c>
      <c r="E9" s="1760" t="s">
        <v>1893</v>
      </c>
      <c r="F9" s="1760" t="s">
        <v>1895</v>
      </c>
      <c r="G9" s="1760" t="s">
        <v>1581</v>
      </c>
      <c r="H9" s="1760">
        <v>2018</v>
      </c>
      <c r="I9" s="1754" t="s">
        <v>885</v>
      </c>
      <c r="J9" s="338"/>
      <c r="N9" s="338"/>
    </row>
    <row r="10" spans="2:21" s="257" customFormat="1" ht="24.95" customHeight="1" x14ac:dyDescent="0.7">
      <c r="B10" s="1758"/>
      <c r="C10" s="1761"/>
      <c r="D10" s="1761"/>
      <c r="E10" s="1761"/>
      <c r="F10" s="1761"/>
      <c r="G10" s="1761"/>
      <c r="H10" s="1761"/>
      <c r="I10" s="1755"/>
    </row>
    <row r="11" spans="2:21" s="257" customFormat="1" ht="24.95" customHeight="1" x14ac:dyDescent="0.7">
      <c r="B11" s="1759"/>
      <c r="C11" s="1762"/>
      <c r="D11" s="1762"/>
      <c r="E11" s="1762"/>
      <c r="F11" s="1762"/>
      <c r="G11" s="1762"/>
      <c r="H11" s="1762"/>
      <c r="I11" s="1756"/>
    </row>
    <row r="12" spans="2:21" s="337" customFormat="1" ht="15" customHeight="1" x14ac:dyDescent="0.7">
      <c r="B12" s="381"/>
      <c r="C12" s="383"/>
      <c r="D12" s="383"/>
      <c r="E12" s="383"/>
      <c r="F12" s="383"/>
      <c r="G12" s="383"/>
      <c r="H12" s="383"/>
      <c r="I12" s="384"/>
    </row>
    <row r="13" spans="2:21" s="359" customFormat="1" ht="33.950000000000003" customHeight="1" x14ac:dyDescent="0.2">
      <c r="B13" s="454" t="s">
        <v>1750</v>
      </c>
      <c r="C13" s="620"/>
      <c r="D13" s="620"/>
      <c r="E13" s="620"/>
      <c r="F13" s="620"/>
      <c r="G13" s="620"/>
      <c r="H13" s="620"/>
      <c r="I13" s="378" t="s">
        <v>1207</v>
      </c>
    </row>
    <row r="14" spans="2:21" s="359" customFormat="1" ht="9" customHeight="1" x14ac:dyDescent="0.2">
      <c r="B14" s="584"/>
      <c r="C14" s="630"/>
      <c r="D14" s="630"/>
      <c r="E14" s="630"/>
      <c r="F14" s="630"/>
      <c r="G14" s="630"/>
      <c r="H14" s="630"/>
      <c r="I14" s="604"/>
    </row>
    <row r="15" spans="2:21" s="359" customFormat="1" ht="33.950000000000003" customHeight="1" x14ac:dyDescent="0.2">
      <c r="B15" s="592" t="s">
        <v>310</v>
      </c>
      <c r="C15" s="1324">
        <v>-6982.4275604842587</v>
      </c>
      <c r="D15" s="1324">
        <v>-6851.1018962779126</v>
      </c>
      <c r="E15" s="1324">
        <v>-1467.3202118695795</v>
      </c>
      <c r="F15" s="1324">
        <v>-685.36032490280468</v>
      </c>
      <c r="G15" s="1324">
        <v>-163.27051422633895</v>
      </c>
      <c r="H15" s="1324">
        <v>-657.68510284823014</v>
      </c>
      <c r="I15" s="604" t="s">
        <v>311</v>
      </c>
      <c r="J15" s="362"/>
      <c r="K15" s="362"/>
      <c r="L15" s="362"/>
      <c r="M15" s="362"/>
      <c r="N15" s="362"/>
      <c r="O15" s="362"/>
      <c r="P15" s="362"/>
      <c r="Q15" s="362"/>
      <c r="R15" s="362"/>
      <c r="S15" s="362"/>
    </row>
    <row r="16" spans="2:21" s="364" customFormat="1" ht="33.950000000000003" customHeight="1" x14ac:dyDescent="0.2">
      <c r="B16" s="593" t="s">
        <v>868</v>
      </c>
      <c r="C16" s="1325">
        <v>-7228.7802898380851</v>
      </c>
      <c r="D16" s="1325">
        <v>-7467.838353154807</v>
      </c>
      <c r="E16" s="1325">
        <v>-3423.6385776039242</v>
      </c>
      <c r="F16" s="1325">
        <v>-2645.3359619185367</v>
      </c>
      <c r="G16" s="1325">
        <v>-3387.0602748031306</v>
      </c>
      <c r="H16" s="1325">
        <v>-4336.1194796199125</v>
      </c>
      <c r="I16" s="606" t="s">
        <v>606</v>
      </c>
      <c r="J16" s="362"/>
      <c r="K16" s="362"/>
      <c r="L16" s="362"/>
      <c r="M16" s="362"/>
      <c r="N16" s="362"/>
      <c r="O16" s="362"/>
      <c r="P16" s="362"/>
      <c r="Q16" s="362"/>
      <c r="R16" s="362"/>
      <c r="S16" s="362"/>
    </row>
    <row r="17" spans="2:19" s="364" customFormat="1" ht="33.950000000000003" customHeight="1" x14ac:dyDescent="0.2">
      <c r="B17" s="594" t="s">
        <v>867</v>
      </c>
      <c r="C17" s="1107">
        <v>1903.0888244090497</v>
      </c>
      <c r="D17" s="1107">
        <v>1105.7423726660281</v>
      </c>
      <c r="E17" s="1107">
        <v>2047.5003244548063</v>
      </c>
      <c r="F17" s="1107">
        <v>2381.2687829630604</v>
      </c>
      <c r="G17" s="1107">
        <v>2479.7112762284405</v>
      </c>
      <c r="H17" s="1107">
        <v>2411.6739628377286</v>
      </c>
      <c r="I17" s="606" t="s">
        <v>420</v>
      </c>
      <c r="J17" s="362"/>
      <c r="K17" s="362"/>
      <c r="L17" s="362"/>
      <c r="M17" s="362"/>
      <c r="N17" s="362"/>
      <c r="O17" s="362"/>
      <c r="P17" s="362"/>
      <c r="Q17" s="362"/>
      <c r="R17" s="362"/>
      <c r="S17" s="362"/>
    </row>
    <row r="18" spans="2:19" s="364" customFormat="1" ht="33.950000000000003" customHeight="1" x14ac:dyDescent="0.2">
      <c r="B18" s="594" t="s">
        <v>1531</v>
      </c>
      <c r="C18" s="1107">
        <v>9131.8691142471343</v>
      </c>
      <c r="D18" s="1107">
        <v>8573.5807258208351</v>
      </c>
      <c r="E18" s="1107">
        <v>5471.1389020587303</v>
      </c>
      <c r="F18" s="1107">
        <v>5026.6047448815971</v>
      </c>
      <c r="G18" s="1107">
        <v>5866.7715510315711</v>
      </c>
      <c r="H18" s="1107">
        <v>6747.7934424576406</v>
      </c>
      <c r="I18" s="606" t="s">
        <v>593</v>
      </c>
      <c r="J18" s="362"/>
      <c r="K18" s="362"/>
      <c r="L18" s="362"/>
      <c r="M18" s="362"/>
      <c r="N18" s="362"/>
      <c r="O18" s="362"/>
      <c r="P18" s="362"/>
      <c r="Q18" s="362"/>
      <c r="R18" s="362"/>
      <c r="S18" s="362"/>
    </row>
    <row r="19" spans="2:19" s="364" customFormat="1" ht="33.950000000000003" customHeight="1" x14ac:dyDescent="0.2">
      <c r="B19" s="594" t="s">
        <v>760</v>
      </c>
      <c r="C19" s="1325">
        <v>-1276.2040907446262</v>
      </c>
      <c r="D19" s="1325">
        <v>-1164.2776357046855</v>
      </c>
      <c r="E19" s="1325">
        <v>-575.15607384226462</v>
      </c>
      <c r="F19" s="1325">
        <v>-508.13351946655968</v>
      </c>
      <c r="G19" s="1325">
        <v>-289.68658750363386</v>
      </c>
      <c r="H19" s="1325">
        <v>-242.21013719556879</v>
      </c>
      <c r="I19" s="606" t="s">
        <v>607</v>
      </c>
      <c r="J19" s="362"/>
      <c r="K19" s="362"/>
      <c r="L19" s="362"/>
      <c r="M19" s="362"/>
      <c r="N19" s="362"/>
      <c r="O19" s="362"/>
      <c r="P19" s="362"/>
      <c r="Q19" s="362"/>
      <c r="R19" s="362"/>
      <c r="S19" s="362"/>
    </row>
    <row r="20" spans="2:19" s="364" customFormat="1" ht="33.950000000000003" customHeight="1" x14ac:dyDescent="0.2">
      <c r="B20" s="594" t="s">
        <v>761</v>
      </c>
      <c r="C20" s="1107">
        <v>87.878378443688888</v>
      </c>
      <c r="D20" s="1107">
        <v>203.08529618035783</v>
      </c>
      <c r="E20" s="1107">
        <v>68.693632155222957</v>
      </c>
      <c r="F20" s="1107">
        <v>79.66905448463379</v>
      </c>
      <c r="G20" s="1107">
        <v>53.508182069386287</v>
      </c>
      <c r="H20" s="1107">
        <v>71.92008331831677</v>
      </c>
      <c r="I20" s="606" t="s">
        <v>608</v>
      </c>
      <c r="J20" s="362"/>
      <c r="K20" s="362"/>
      <c r="L20" s="362"/>
      <c r="M20" s="362"/>
      <c r="N20" s="362"/>
      <c r="O20" s="362"/>
      <c r="P20" s="362"/>
      <c r="Q20" s="362"/>
      <c r="R20" s="362"/>
      <c r="S20" s="362"/>
    </row>
    <row r="21" spans="2:19" s="364" customFormat="1" ht="33.950000000000003" customHeight="1" x14ac:dyDescent="0.2">
      <c r="B21" s="594" t="s">
        <v>762</v>
      </c>
      <c r="C21" s="1107">
        <v>1434.6784416547637</v>
      </c>
      <c r="D21" s="1107">
        <v>1577.9287964012217</v>
      </c>
      <c r="E21" s="1107">
        <v>2462.7808074213863</v>
      </c>
      <c r="F21" s="1107">
        <v>2388.4401019976581</v>
      </c>
      <c r="G21" s="1107">
        <v>3459.9681660110391</v>
      </c>
      <c r="H21" s="1107">
        <v>3848.7244306489342</v>
      </c>
      <c r="I21" s="606" t="s">
        <v>905</v>
      </c>
      <c r="J21" s="362"/>
      <c r="K21" s="362"/>
      <c r="L21" s="362"/>
      <c r="M21" s="362"/>
      <c r="N21" s="362"/>
      <c r="O21" s="362"/>
      <c r="P21" s="362"/>
      <c r="Q21" s="362"/>
      <c r="R21" s="362"/>
      <c r="S21" s="362"/>
    </row>
    <row r="22" spans="2:19" s="359" customFormat="1" ht="15" customHeight="1" thickBot="1" x14ac:dyDescent="0.25">
      <c r="B22" s="631"/>
      <c r="C22" s="620"/>
      <c r="D22" s="620"/>
      <c r="E22" s="620"/>
      <c r="F22" s="620"/>
      <c r="G22" s="620"/>
      <c r="H22" s="620"/>
      <c r="I22" s="604"/>
      <c r="J22" s="362"/>
      <c r="K22" s="362"/>
      <c r="L22" s="362"/>
      <c r="M22" s="362"/>
      <c r="N22" s="362"/>
      <c r="O22" s="362"/>
      <c r="P22" s="362"/>
      <c r="Q22" s="362"/>
      <c r="R22" s="362"/>
      <c r="S22" s="362"/>
    </row>
    <row r="23" spans="2:19" s="364" customFormat="1" ht="15" customHeight="1" thickTop="1" x14ac:dyDescent="0.2">
      <c r="B23" s="621"/>
      <c r="C23" s="622"/>
      <c r="D23" s="622"/>
      <c r="E23" s="622"/>
      <c r="F23" s="622"/>
      <c r="G23" s="622"/>
      <c r="H23" s="622"/>
      <c r="I23" s="623"/>
      <c r="J23" s="362"/>
      <c r="K23" s="362"/>
      <c r="L23" s="362"/>
      <c r="M23" s="362"/>
      <c r="N23" s="362"/>
      <c r="O23" s="362"/>
      <c r="P23" s="362"/>
      <c r="Q23" s="362"/>
      <c r="R23" s="362"/>
      <c r="S23" s="362"/>
    </row>
    <row r="24" spans="2:19" s="364" customFormat="1" ht="33.950000000000003" customHeight="1" x14ac:dyDescent="0.2">
      <c r="B24" s="454" t="s">
        <v>58</v>
      </c>
      <c r="C24" s="620"/>
      <c r="D24" s="620"/>
      <c r="E24" s="620"/>
      <c r="F24" s="620"/>
      <c r="G24" s="620"/>
      <c r="H24" s="620"/>
      <c r="I24" s="378" t="s">
        <v>866</v>
      </c>
      <c r="J24" s="362"/>
      <c r="K24" s="362"/>
      <c r="L24" s="362"/>
      <c r="M24" s="362"/>
      <c r="N24" s="362"/>
      <c r="O24" s="362"/>
      <c r="P24" s="362"/>
      <c r="Q24" s="362"/>
      <c r="R24" s="362"/>
      <c r="S24" s="362"/>
    </row>
    <row r="25" spans="2:19" s="359" customFormat="1" ht="9" customHeight="1" x14ac:dyDescent="0.2">
      <c r="B25" s="453"/>
      <c r="C25" s="620"/>
      <c r="D25" s="620"/>
      <c r="E25" s="620"/>
      <c r="F25" s="620"/>
      <c r="G25" s="620"/>
      <c r="H25" s="620"/>
      <c r="I25" s="604"/>
      <c r="J25" s="362"/>
      <c r="K25" s="362"/>
      <c r="L25" s="362"/>
      <c r="M25" s="362"/>
      <c r="N25" s="362"/>
      <c r="O25" s="362"/>
      <c r="P25" s="362"/>
      <c r="Q25" s="362"/>
      <c r="R25" s="362"/>
      <c r="S25" s="362"/>
    </row>
    <row r="26" spans="2:19" s="359" customFormat="1" ht="33.950000000000003" customHeight="1" x14ac:dyDescent="0.2">
      <c r="B26" s="453" t="s">
        <v>310</v>
      </c>
      <c r="C26" s="1326">
        <v>-24.8723802782945</v>
      </c>
      <c r="D26" s="1326">
        <v>-31.814246857189843</v>
      </c>
      <c r="E26" s="1326">
        <v>-8.3466302403511641</v>
      </c>
      <c r="F26" s="1326">
        <v>-5.1713783130488231</v>
      </c>
      <c r="G26" s="1326">
        <v>-0.99713279707270064</v>
      </c>
      <c r="H26" s="1326">
        <v>-2.9892324924207516</v>
      </c>
      <c r="I26" s="604" t="s">
        <v>311</v>
      </c>
      <c r="J26" s="362"/>
      <c r="K26" s="362"/>
      <c r="L26" s="362"/>
      <c r="M26" s="362"/>
      <c r="N26" s="362"/>
      <c r="O26" s="362"/>
      <c r="P26" s="624"/>
      <c r="Q26" s="362"/>
      <c r="R26" s="362"/>
      <c r="S26" s="362"/>
    </row>
    <row r="27" spans="2:19" s="364" customFormat="1" ht="33.950000000000003" customHeight="1" x14ac:dyDescent="0.2">
      <c r="B27" s="615" t="s">
        <v>868</v>
      </c>
      <c r="C27" s="1327">
        <v>-25.749923040321974</v>
      </c>
      <c r="D27" s="1327">
        <v>-34.678166586010377</v>
      </c>
      <c r="E27" s="1327">
        <v>-19.474852900344072</v>
      </c>
      <c r="F27" s="1327">
        <v>-19.960351551038091</v>
      </c>
      <c r="G27" s="1327">
        <v>-20.685602061535239</v>
      </c>
      <c r="H27" s="1327">
        <v>-19.70801707894163</v>
      </c>
      <c r="I27" s="606" t="s">
        <v>606</v>
      </c>
      <c r="J27" s="362"/>
      <c r="K27" s="362"/>
      <c r="L27" s="362"/>
      <c r="M27" s="362"/>
      <c r="N27" s="362"/>
      <c r="O27" s="362"/>
      <c r="P27" s="362"/>
      <c r="Q27" s="362"/>
      <c r="R27" s="362"/>
      <c r="S27" s="362"/>
    </row>
    <row r="28" spans="2:19" s="364" customFormat="1" ht="33.950000000000003" customHeight="1" x14ac:dyDescent="0.2">
      <c r="B28" s="605" t="s">
        <v>867</v>
      </c>
      <c r="C28" s="1327">
        <v>6.7790676715293401</v>
      </c>
      <c r="D28" s="1327">
        <v>5.1347011527537818</v>
      </c>
      <c r="E28" s="1327">
        <v>11.64689751219913</v>
      </c>
      <c r="F28" s="1327">
        <v>17.967835741734429</v>
      </c>
      <c r="G28" s="1327">
        <v>15.144200730394333</v>
      </c>
      <c r="H28" s="1327">
        <v>10.961255074228498</v>
      </c>
      <c r="I28" s="606" t="s">
        <v>420</v>
      </c>
      <c r="J28" s="362"/>
      <c r="K28" s="362"/>
      <c r="L28" s="362"/>
      <c r="M28" s="362"/>
      <c r="N28" s="362"/>
      <c r="O28" s="362"/>
      <c r="P28" s="362"/>
      <c r="Q28" s="362"/>
      <c r="R28" s="362"/>
      <c r="S28" s="362"/>
    </row>
    <row r="29" spans="2:19" s="364" customFormat="1" ht="33.950000000000003" customHeight="1" x14ac:dyDescent="0.2">
      <c r="B29" s="605" t="s">
        <v>1531</v>
      </c>
      <c r="C29" s="1327">
        <v>32.528990711851314</v>
      </c>
      <c r="D29" s="1327">
        <v>39.812867738764162</v>
      </c>
      <c r="E29" s="1327">
        <v>31.121750412543204</v>
      </c>
      <c r="F29" s="1327">
        <v>37.92818729277252</v>
      </c>
      <c r="G29" s="1327">
        <v>35.829802791929573</v>
      </c>
      <c r="H29" s="1327">
        <v>30.669272153170123</v>
      </c>
      <c r="I29" s="606" t="s">
        <v>593</v>
      </c>
      <c r="J29" s="362"/>
      <c r="K29" s="362"/>
      <c r="L29" s="362"/>
      <c r="M29" s="362"/>
      <c r="N29" s="362"/>
      <c r="O29" s="362"/>
      <c r="P29" s="362"/>
      <c r="Q29" s="362"/>
      <c r="R29" s="362"/>
      <c r="S29" s="362"/>
    </row>
    <row r="30" spans="2:19" s="364" customFormat="1" ht="33.950000000000003" customHeight="1" x14ac:dyDescent="0.2">
      <c r="B30" s="605" t="s">
        <v>760</v>
      </c>
      <c r="C30" s="1327">
        <v>-4.5460168663051563</v>
      </c>
      <c r="D30" s="1327">
        <v>-5.4065195166251652</v>
      </c>
      <c r="E30" s="1327">
        <v>-3.271688783416137</v>
      </c>
      <c r="F30" s="1327">
        <v>-3.8341155261288242</v>
      </c>
      <c r="G30" s="1327">
        <v>-1.7691865468832186</v>
      </c>
      <c r="H30" s="1327">
        <v>-1.1008648500067371</v>
      </c>
      <c r="I30" s="606" t="s">
        <v>607</v>
      </c>
      <c r="J30" s="362"/>
      <c r="K30" s="362"/>
      <c r="L30" s="362"/>
      <c r="M30" s="362"/>
      <c r="N30" s="362"/>
      <c r="O30" s="362"/>
      <c r="P30" s="362"/>
      <c r="Q30" s="362"/>
      <c r="R30" s="362"/>
      <c r="S30" s="362"/>
    </row>
    <row r="31" spans="2:19" s="364" customFormat="1" ht="33.950000000000003" customHeight="1" x14ac:dyDescent="0.2">
      <c r="B31" s="605" t="s">
        <v>761</v>
      </c>
      <c r="C31" s="1327">
        <v>0.31303503372682578</v>
      </c>
      <c r="D31" s="1327">
        <v>0.94306081613784953</v>
      </c>
      <c r="E31" s="1327">
        <v>0.3907533903153958</v>
      </c>
      <c r="F31" s="1327">
        <v>0.6011419185103376</v>
      </c>
      <c r="G31" s="1327">
        <v>0.32678750052295258</v>
      </c>
      <c r="H31" s="1327">
        <v>0.32688265095511992</v>
      </c>
      <c r="I31" s="606" t="s">
        <v>608</v>
      </c>
      <c r="J31" s="362"/>
      <c r="K31" s="362"/>
      <c r="L31" s="362"/>
      <c r="M31" s="362"/>
      <c r="N31" s="362"/>
      <c r="O31" s="362"/>
      <c r="P31" s="362"/>
      <c r="Q31" s="362"/>
      <c r="R31" s="362"/>
      <c r="S31" s="362"/>
    </row>
    <row r="32" spans="2:19" s="364" customFormat="1" ht="33.950000000000003" customHeight="1" x14ac:dyDescent="0.2">
      <c r="B32" s="605" t="s">
        <v>762</v>
      </c>
      <c r="C32" s="1327">
        <v>5.1105245946058062</v>
      </c>
      <c r="D32" s="1327">
        <v>7.3273784293078545</v>
      </c>
      <c r="E32" s="1327">
        <v>14.009158053093648</v>
      </c>
      <c r="F32" s="1327">
        <v>18.021946845607754</v>
      </c>
      <c r="G32" s="1327">
        <v>21.130868310822805</v>
      </c>
      <c r="H32" s="1327">
        <v>17.492766785572496</v>
      </c>
      <c r="I32" s="606" t="s">
        <v>905</v>
      </c>
      <c r="J32" s="362"/>
      <c r="K32" s="362"/>
      <c r="L32" s="362"/>
      <c r="M32" s="362"/>
      <c r="N32" s="362"/>
      <c r="O32" s="362"/>
      <c r="P32" s="362"/>
      <c r="Q32" s="362"/>
      <c r="R32" s="362"/>
      <c r="S32" s="362"/>
    </row>
    <row r="33" spans="2:19" s="359" customFormat="1" ht="15" customHeight="1" thickBot="1" x14ac:dyDescent="0.25">
      <c r="B33" s="625"/>
      <c r="C33" s="1660"/>
      <c r="D33" s="1660"/>
      <c r="E33" s="1660"/>
      <c r="F33" s="1660"/>
      <c r="G33" s="1660"/>
      <c r="H33" s="1660"/>
      <c r="I33" s="626"/>
      <c r="J33" s="362"/>
      <c r="K33" s="362"/>
      <c r="L33" s="362"/>
      <c r="M33" s="362"/>
      <c r="N33" s="362"/>
      <c r="O33" s="362"/>
      <c r="P33" s="362"/>
      <c r="Q33" s="362"/>
      <c r="R33" s="362"/>
      <c r="S33" s="362"/>
    </row>
    <row r="34" spans="2:19" s="364" customFormat="1" ht="15" customHeight="1" thickTop="1" x14ac:dyDescent="0.2">
      <c r="B34" s="605"/>
      <c r="C34" s="627"/>
      <c r="D34" s="627"/>
      <c r="E34" s="627"/>
      <c r="F34" s="627"/>
      <c r="G34" s="627"/>
      <c r="H34" s="627"/>
      <c r="I34" s="606"/>
      <c r="J34" s="362"/>
      <c r="K34" s="362"/>
      <c r="L34" s="362"/>
      <c r="M34" s="362"/>
      <c r="N34" s="362"/>
      <c r="O34" s="362"/>
      <c r="P34" s="362"/>
      <c r="Q34" s="362"/>
      <c r="R34" s="362"/>
      <c r="S34" s="362"/>
    </row>
    <row r="35" spans="2:19" s="364" customFormat="1" ht="33.950000000000003" customHeight="1" x14ac:dyDescent="0.2">
      <c r="B35" s="454" t="s">
        <v>729</v>
      </c>
      <c r="C35" s="628"/>
      <c r="D35" s="628"/>
      <c r="E35" s="628"/>
      <c r="F35" s="628"/>
      <c r="G35" s="628"/>
      <c r="H35" s="628"/>
      <c r="I35" s="378" t="s">
        <v>730</v>
      </c>
      <c r="J35" s="362"/>
      <c r="K35" s="362"/>
      <c r="L35" s="362"/>
      <c r="M35" s="362"/>
      <c r="N35" s="362"/>
      <c r="O35" s="362"/>
      <c r="P35" s="362"/>
      <c r="Q35" s="362"/>
      <c r="R35" s="362"/>
      <c r="S35" s="362"/>
    </row>
    <row r="36" spans="2:19" s="359" customFormat="1" ht="9" customHeight="1" x14ac:dyDescent="0.2">
      <c r="B36" s="453"/>
      <c r="C36" s="628"/>
      <c r="D36" s="628"/>
      <c r="E36" s="628"/>
      <c r="F36" s="628"/>
      <c r="G36" s="628"/>
      <c r="H36" s="628"/>
      <c r="I36" s="604"/>
      <c r="J36" s="362"/>
      <c r="K36" s="362"/>
      <c r="L36" s="362"/>
      <c r="M36" s="362"/>
      <c r="N36" s="362"/>
      <c r="O36" s="362"/>
      <c r="P36" s="362"/>
      <c r="Q36" s="362"/>
      <c r="R36" s="362"/>
      <c r="S36" s="362"/>
    </row>
    <row r="37" spans="2:19" s="364" customFormat="1" ht="33.950000000000003" customHeight="1" x14ac:dyDescent="0.2">
      <c r="B37" s="605" t="s">
        <v>867</v>
      </c>
      <c r="C37" s="627">
        <v>-43.223510282923073</v>
      </c>
      <c r="D37" s="627">
        <v>-41.897490096954094</v>
      </c>
      <c r="E37" s="627">
        <v>85.169744333675922</v>
      </c>
      <c r="F37" s="627">
        <v>16.301265231649118</v>
      </c>
      <c r="G37" s="627">
        <v>4.1340353499652371</v>
      </c>
      <c r="H37" s="627">
        <v>-2.7437594869590853</v>
      </c>
      <c r="I37" s="606" t="s">
        <v>420</v>
      </c>
      <c r="J37" s="362"/>
      <c r="K37" s="362"/>
      <c r="L37" s="362"/>
      <c r="M37" s="362"/>
      <c r="N37" s="362"/>
      <c r="O37" s="362"/>
      <c r="P37" s="362"/>
      <c r="Q37" s="362"/>
      <c r="R37" s="362"/>
      <c r="S37" s="362"/>
    </row>
    <row r="38" spans="2:19" s="364" customFormat="1" ht="33.950000000000003" customHeight="1" x14ac:dyDescent="0.2">
      <c r="B38" s="605" t="s">
        <v>1531</v>
      </c>
      <c r="C38" s="627">
        <v>-20.297247020098162</v>
      </c>
      <c r="D38" s="627">
        <v>-6.11362670053256</v>
      </c>
      <c r="E38" s="627">
        <v>-36.186068843074622</v>
      </c>
      <c r="F38" s="627">
        <v>-8.1250753295599942</v>
      </c>
      <c r="G38" s="627">
        <v>16.714399655264</v>
      </c>
      <c r="H38" s="627">
        <v>15.017150126992028</v>
      </c>
      <c r="I38" s="606" t="s">
        <v>593</v>
      </c>
      <c r="J38" s="362"/>
      <c r="K38" s="362"/>
      <c r="L38" s="362"/>
      <c r="M38" s="362"/>
      <c r="N38" s="362"/>
      <c r="O38" s="362"/>
      <c r="P38" s="362"/>
      <c r="Q38" s="362"/>
      <c r="R38" s="362"/>
      <c r="S38" s="362"/>
    </row>
    <row r="39" spans="2:19" s="364" customFormat="1" ht="33.950000000000003" customHeight="1" x14ac:dyDescent="0.2">
      <c r="B39" s="605" t="s">
        <v>59</v>
      </c>
      <c r="C39" s="627">
        <v>-52.249317690598332</v>
      </c>
      <c r="D39" s="627">
        <v>-45.401023577158227</v>
      </c>
      <c r="E39" s="627">
        <v>262.28156104256624</v>
      </c>
      <c r="F39" s="627">
        <v>56.337365883304493</v>
      </c>
      <c r="G39" s="627">
        <v>42.77827582561757</v>
      </c>
      <c r="H39" s="627">
        <v>56.515068469936416</v>
      </c>
      <c r="I39" s="606" t="s">
        <v>423</v>
      </c>
      <c r="J39" s="362"/>
      <c r="K39" s="362"/>
      <c r="L39" s="362"/>
      <c r="M39" s="362"/>
      <c r="N39" s="362"/>
      <c r="O39" s="362"/>
      <c r="P39" s="362"/>
      <c r="Q39" s="362"/>
      <c r="R39" s="362"/>
      <c r="S39" s="362"/>
    </row>
    <row r="40" spans="2:19" s="364" customFormat="1" ht="33.950000000000003" customHeight="1" x14ac:dyDescent="0.2">
      <c r="B40" s="605" t="s">
        <v>422</v>
      </c>
      <c r="C40" s="627">
        <v>-31.510312400369966</v>
      </c>
      <c r="D40" s="627">
        <v>10.672383360579673</v>
      </c>
      <c r="E40" s="627">
        <v>32.553571274780488</v>
      </c>
      <c r="F40" s="627">
        <v>4.1998452741257575</v>
      </c>
      <c r="G40" s="627">
        <v>25.367040745031531</v>
      </c>
      <c r="H40" s="627">
        <v>14.574722409892882</v>
      </c>
      <c r="I40" s="606" t="s">
        <v>904</v>
      </c>
      <c r="J40" s="362"/>
      <c r="K40" s="362"/>
      <c r="L40" s="362"/>
      <c r="M40" s="362"/>
      <c r="N40" s="362"/>
      <c r="O40" s="362"/>
      <c r="P40" s="362"/>
      <c r="Q40" s="362"/>
      <c r="R40" s="362"/>
      <c r="S40" s="362"/>
    </row>
    <row r="41" spans="2:19" s="42" customFormat="1" ht="15" customHeight="1" thickBot="1" x14ac:dyDescent="0.7">
      <c r="B41" s="159"/>
      <c r="C41" s="1328"/>
      <c r="D41" s="1328"/>
      <c r="E41" s="1328"/>
      <c r="F41" s="1328"/>
      <c r="G41" s="1328"/>
      <c r="H41" s="1328"/>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3" t="s">
        <v>1534</v>
      </c>
      <c r="C43" s="333"/>
      <c r="D43" s="333"/>
      <c r="E43" s="333"/>
      <c r="F43" s="333"/>
      <c r="G43" s="333"/>
      <c r="H43" s="333"/>
      <c r="I43" s="333" t="s">
        <v>1728</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8" customFormat="1" ht="36.75" x14ac:dyDescent="0.85">
      <c r="B4" s="1945" t="s">
        <v>1850</v>
      </c>
      <c r="C4" s="1945"/>
      <c r="D4" s="1945"/>
      <c r="E4" s="1945"/>
      <c r="F4" s="1945"/>
      <c r="G4" s="1945"/>
      <c r="H4" s="1945"/>
      <c r="I4" s="1945"/>
      <c r="J4" s="1945"/>
      <c r="K4" s="1945"/>
      <c r="L4" s="1944" t="s">
        <v>1851</v>
      </c>
      <c r="M4" s="1944"/>
      <c r="N4" s="1944"/>
      <c r="O4" s="1944"/>
      <c r="P4" s="1944"/>
      <c r="Q4" s="1944"/>
      <c r="R4" s="1944"/>
      <c r="S4" s="1944"/>
      <c r="T4" s="1944"/>
      <c r="U4" s="1944"/>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52" customFormat="1" ht="25.5" customHeight="1" thickBot="1" x14ac:dyDescent="0.55000000000000004">
      <c r="B6" s="648" t="s">
        <v>1751</v>
      </c>
      <c r="C6" s="649"/>
      <c r="D6" s="649"/>
      <c r="E6" s="649"/>
      <c r="F6" s="649"/>
      <c r="G6" s="649"/>
      <c r="H6" s="649"/>
      <c r="I6" s="649"/>
      <c r="J6" s="649"/>
      <c r="K6" s="649"/>
      <c r="L6" s="649"/>
      <c r="M6" s="649"/>
      <c r="N6" s="649"/>
      <c r="O6" s="649"/>
      <c r="P6" s="649"/>
      <c r="Q6" s="649"/>
      <c r="R6" s="649"/>
      <c r="S6" s="649"/>
      <c r="T6" s="649"/>
      <c r="U6" s="650" t="s">
        <v>1206</v>
      </c>
      <c r="V6" s="651"/>
    </row>
    <row r="7" spans="2:46" s="657" customFormat="1" ht="22.5" customHeight="1" thickTop="1" x14ac:dyDescent="0.2">
      <c r="B7" s="1950" t="s">
        <v>886</v>
      </c>
      <c r="C7" s="1954" t="s">
        <v>1887</v>
      </c>
      <c r="D7" s="1955"/>
      <c r="E7" s="1956"/>
      <c r="F7" s="1954" t="s">
        <v>1892</v>
      </c>
      <c r="G7" s="1955"/>
      <c r="H7" s="1956"/>
      <c r="I7" s="1954" t="s">
        <v>1893</v>
      </c>
      <c r="J7" s="1955"/>
      <c r="K7" s="1956"/>
      <c r="L7" s="1954" t="s">
        <v>1895</v>
      </c>
      <c r="M7" s="1955"/>
      <c r="N7" s="1956"/>
      <c r="O7" s="1946" t="s">
        <v>1581</v>
      </c>
      <c r="P7" s="1946"/>
      <c r="Q7" s="1946"/>
      <c r="R7" s="1946" t="s">
        <v>1928</v>
      </c>
      <c r="S7" s="1946"/>
      <c r="T7" s="1946"/>
      <c r="U7" s="1947" t="s">
        <v>885</v>
      </c>
    </row>
    <row r="8" spans="2:46" s="657" customFormat="1" ht="24.75" customHeight="1" x14ac:dyDescent="0.2">
      <c r="B8" s="1951"/>
      <c r="C8" s="646" t="s">
        <v>567</v>
      </c>
      <c r="D8" s="646" t="s">
        <v>513</v>
      </c>
      <c r="E8" s="646" t="s">
        <v>514</v>
      </c>
      <c r="F8" s="646" t="s">
        <v>567</v>
      </c>
      <c r="G8" s="646" t="s">
        <v>513</v>
      </c>
      <c r="H8" s="646" t="s">
        <v>514</v>
      </c>
      <c r="I8" s="646" t="s">
        <v>567</v>
      </c>
      <c r="J8" s="646" t="s">
        <v>513</v>
      </c>
      <c r="K8" s="646" t="s">
        <v>514</v>
      </c>
      <c r="L8" s="646" t="s">
        <v>567</v>
      </c>
      <c r="M8" s="646" t="s">
        <v>513</v>
      </c>
      <c r="N8" s="646" t="s">
        <v>514</v>
      </c>
      <c r="O8" s="646" t="s">
        <v>567</v>
      </c>
      <c r="P8" s="646" t="s">
        <v>513</v>
      </c>
      <c r="Q8" s="646" t="s">
        <v>514</v>
      </c>
      <c r="R8" s="646" t="s">
        <v>567</v>
      </c>
      <c r="S8" s="646" t="s">
        <v>513</v>
      </c>
      <c r="T8" s="646" t="s">
        <v>514</v>
      </c>
      <c r="U8" s="1948"/>
      <c r="V8" s="658"/>
    </row>
    <row r="9" spans="2:46" s="657" customFormat="1" ht="24.75" customHeight="1" x14ac:dyDescent="0.2">
      <c r="B9" s="1952"/>
      <c r="C9" s="1547" t="s">
        <v>515</v>
      </c>
      <c r="D9" s="1547" t="s">
        <v>516</v>
      </c>
      <c r="E9" s="1547" t="s">
        <v>517</v>
      </c>
      <c r="F9" s="1547" t="s">
        <v>515</v>
      </c>
      <c r="G9" s="1547" t="s">
        <v>516</v>
      </c>
      <c r="H9" s="1547" t="s">
        <v>517</v>
      </c>
      <c r="I9" s="1547" t="s">
        <v>515</v>
      </c>
      <c r="J9" s="1547" t="s">
        <v>516</v>
      </c>
      <c r="K9" s="1547" t="s">
        <v>517</v>
      </c>
      <c r="L9" s="1547" t="s">
        <v>515</v>
      </c>
      <c r="M9" s="1547" t="s">
        <v>516</v>
      </c>
      <c r="N9" s="1547" t="s">
        <v>517</v>
      </c>
      <c r="O9" s="1547" t="s">
        <v>515</v>
      </c>
      <c r="P9" s="1547" t="s">
        <v>516</v>
      </c>
      <c r="Q9" s="1547" t="s">
        <v>517</v>
      </c>
      <c r="R9" s="1547" t="s">
        <v>515</v>
      </c>
      <c r="S9" s="1547" t="s">
        <v>516</v>
      </c>
      <c r="T9" s="1547" t="s">
        <v>517</v>
      </c>
      <c r="U9" s="1949"/>
    </row>
    <row r="10" spans="2:46" s="633" customFormat="1" ht="15" customHeight="1" x14ac:dyDescent="0.7">
      <c r="B10" s="1562"/>
      <c r="C10" s="636"/>
      <c r="D10" s="636"/>
      <c r="E10" s="636"/>
      <c r="F10" s="636"/>
      <c r="G10" s="636"/>
      <c r="H10" s="636"/>
      <c r="I10" s="636"/>
      <c r="J10" s="636"/>
      <c r="K10" s="635"/>
      <c r="L10" s="636"/>
      <c r="M10" s="636"/>
      <c r="N10" s="636"/>
      <c r="O10" s="636"/>
      <c r="P10" s="636"/>
      <c r="Q10" s="636"/>
      <c r="R10" s="636"/>
      <c r="S10" s="636"/>
      <c r="T10" s="636"/>
      <c r="U10" s="647"/>
    </row>
    <row r="11" spans="2:46" s="1329" customFormat="1" ht="24.75" customHeight="1" x14ac:dyDescent="0.2">
      <c r="B11" s="616" t="s">
        <v>310</v>
      </c>
      <c r="C11" s="639">
        <v>3886.7735746263716</v>
      </c>
      <c r="D11" s="639">
        <v>10869.20113511063</v>
      </c>
      <c r="E11" s="639">
        <v>-6982.4275604842587</v>
      </c>
      <c r="F11" s="639">
        <v>3477.4504409249948</v>
      </c>
      <c r="G11" s="639">
        <v>10328.552337202907</v>
      </c>
      <c r="H11" s="639">
        <v>-6851.1018962779126</v>
      </c>
      <c r="I11" s="639">
        <v>5141.5412437982704</v>
      </c>
      <c r="J11" s="639">
        <v>6608.8614556678485</v>
      </c>
      <c r="K11" s="638">
        <v>-1467.3202118695781</v>
      </c>
      <c r="L11" s="639">
        <v>5390.7326632102158</v>
      </c>
      <c r="M11" s="639">
        <v>6076.0929881130196</v>
      </c>
      <c r="N11" s="639">
        <v>-685.36032490280377</v>
      </c>
      <c r="O11" s="639">
        <v>6727.0563307307948</v>
      </c>
      <c r="P11" s="639">
        <v>6890.326844957136</v>
      </c>
      <c r="Q11" s="639">
        <v>-163.27051422634122</v>
      </c>
      <c r="R11" s="639">
        <v>7258.1481522607064</v>
      </c>
      <c r="S11" s="639">
        <v>7915.8332551089361</v>
      </c>
      <c r="T11" s="639">
        <v>-657.68510284822969</v>
      </c>
      <c r="U11" s="558" t="s">
        <v>1496</v>
      </c>
    </row>
    <row r="12" spans="2:46" s="1329" customFormat="1" ht="12" customHeight="1" x14ac:dyDescent="0.2">
      <c r="B12" s="616"/>
      <c r="C12" s="639"/>
      <c r="D12" s="639"/>
      <c r="E12" s="639"/>
      <c r="F12" s="639"/>
      <c r="G12" s="639"/>
      <c r="H12" s="639"/>
      <c r="I12" s="639"/>
      <c r="J12" s="639"/>
      <c r="K12" s="638"/>
      <c r="L12" s="639"/>
      <c r="M12" s="639"/>
      <c r="N12" s="639"/>
      <c r="O12" s="639"/>
      <c r="P12" s="639"/>
      <c r="Q12" s="639"/>
      <c r="R12" s="639"/>
      <c r="S12" s="639"/>
      <c r="T12" s="639"/>
      <c r="U12" s="558"/>
    </row>
    <row r="13" spans="2:46" s="1330" customFormat="1" ht="27.75" customHeight="1" x14ac:dyDescent="0.2">
      <c r="B13" s="616" t="s">
        <v>142</v>
      </c>
      <c r="C13" s="639">
        <v>2256.5863867523899</v>
      </c>
      <c r="D13" s="639">
        <v>10761.570767335103</v>
      </c>
      <c r="E13" s="639">
        <v>-8504.9843805827131</v>
      </c>
      <c r="F13" s="639">
        <v>1510.8243524801892</v>
      </c>
      <c r="G13" s="639">
        <v>10142.940341339681</v>
      </c>
      <c r="H13" s="639">
        <v>-8632.1159888594921</v>
      </c>
      <c r="I13" s="639">
        <v>2539.4223470757206</v>
      </c>
      <c r="J13" s="639">
        <v>6538.2169985219089</v>
      </c>
      <c r="K13" s="638">
        <v>-3998.7946514461883</v>
      </c>
      <c r="L13" s="639">
        <v>2878.4292061071474</v>
      </c>
      <c r="M13" s="639">
        <v>6031.8986874922439</v>
      </c>
      <c r="N13" s="639">
        <v>-3153.4694813850965</v>
      </c>
      <c r="O13" s="639">
        <v>3178.4684217544013</v>
      </c>
      <c r="P13" s="639">
        <v>6855.215284061167</v>
      </c>
      <c r="Q13" s="639">
        <v>-3676.7468623067657</v>
      </c>
      <c r="R13" s="639">
        <v>3279.4700322763865</v>
      </c>
      <c r="S13" s="639">
        <v>7857.7996490918676</v>
      </c>
      <c r="T13" s="639">
        <v>-4578.3296168154811</v>
      </c>
      <c r="U13" s="558" t="s">
        <v>312</v>
      </c>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row>
    <row r="14" spans="2:46" s="1331" customFormat="1" ht="27.75" customHeight="1" x14ac:dyDescent="0.2">
      <c r="B14" s="616" t="s">
        <v>640</v>
      </c>
      <c r="C14" s="639">
        <v>1903.0888244090497</v>
      </c>
      <c r="D14" s="639">
        <v>9131.8691142471362</v>
      </c>
      <c r="E14" s="639">
        <v>-7228.7802898380851</v>
      </c>
      <c r="F14" s="639">
        <v>1105.7423726660281</v>
      </c>
      <c r="G14" s="639">
        <v>8573.5807258208351</v>
      </c>
      <c r="H14" s="639">
        <v>-7467.8383531548079</v>
      </c>
      <c r="I14" s="639">
        <v>2047.5003244548066</v>
      </c>
      <c r="J14" s="639">
        <v>5471.1389020587303</v>
      </c>
      <c r="K14" s="638">
        <v>-3423.6385776039237</v>
      </c>
      <c r="L14" s="639">
        <v>2381.2687829630604</v>
      </c>
      <c r="M14" s="639">
        <v>5026.6047448815971</v>
      </c>
      <c r="N14" s="639">
        <v>-2645.3359619185367</v>
      </c>
      <c r="O14" s="639">
        <v>2479.7112762284405</v>
      </c>
      <c r="P14" s="639">
        <v>5866.771551031572</v>
      </c>
      <c r="Q14" s="639">
        <v>-3387.0602748031315</v>
      </c>
      <c r="R14" s="639">
        <v>2411.6739628377286</v>
      </c>
      <c r="S14" s="639">
        <v>6747.7934424576406</v>
      </c>
      <c r="T14" s="639">
        <v>-4336.1194796199115</v>
      </c>
      <c r="U14" s="558" t="s">
        <v>1060</v>
      </c>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row>
    <row r="15" spans="2:46" s="1330" customFormat="1" ht="27.75" customHeight="1" x14ac:dyDescent="0.2">
      <c r="B15" s="1333" t="s">
        <v>641</v>
      </c>
      <c r="C15" s="643">
        <v>1784.8093428549021</v>
      </c>
      <c r="D15" s="643">
        <v>8709.8175561074386</v>
      </c>
      <c r="E15" s="643">
        <v>-6925.0082132525367</v>
      </c>
      <c r="F15" s="643">
        <v>1064.6818613324785</v>
      </c>
      <c r="G15" s="643">
        <v>8309.497804065526</v>
      </c>
      <c r="H15" s="643">
        <v>-7244.8159427330475</v>
      </c>
      <c r="I15" s="643">
        <v>2021.2430573609167</v>
      </c>
      <c r="J15" s="643">
        <v>5056.5718599186266</v>
      </c>
      <c r="K15" s="642">
        <v>-3035.3288025577099</v>
      </c>
      <c r="L15" s="643">
        <v>2373.1318764925622</v>
      </c>
      <c r="M15" s="643">
        <v>4566.9833768305461</v>
      </c>
      <c r="N15" s="643">
        <v>-2193.8515003379839</v>
      </c>
      <c r="O15" s="643">
        <v>2402.4516489758062</v>
      </c>
      <c r="P15" s="643">
        <v>5448.6389725973149</v>
      </c>
      <c r="Q15" s="643">
        <v>-3046.1873236215088</v>
      </c>
      <c r="R15" s="643">
        <v>2409.7478848377286</v>
      </c>
      <c r="S15" s="643">
        <v>6338.3750971959244</v>
      </c>
      <c r="T15" s="643">
        <v>-3928.6272123581957</v>
      </c>
      <c r="U15" s="1337" t="s">
        <v>1308</v>
      </c>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row>
    <row r="16" spans="2:46" s="1331" customFormat="1" ht="27.75" customHeight="1" x14ac:dyDescent="0.2">
      <c r="B16" s="1333" t="s">
        <v>1482</v>
      </c>
      <c r="C16" s="643">
        <v>0</v>
      </c>
      <c r="D16" s="643">
        <v>7.0681830399999992</v>
      </c>
      <c r="E16" s="643">
        <v>-7.0681830399999992</v>
      </c>
      <c r="F16" s="643">
        <v>0</v>
      </c>
      <c r="G16" s="643">
        <v>6.8749010000000013</v>
      </c>
      <c r="H16" s="643">
        <v>-6.8749010000000013</v>
      </c>
      <c r="I16" s="643">
        <v>0</v>
      </c>
      <c r="J16" s="643">
        <v>3.5133869</v>
      </c>
      <c r="K16" s="642">
        <v>-3.5133869</v>
      </c>
      <c r="L16" s="643">
        <v>0</v>
      </c>
      <c r="M16" s="643">
        <v>6.4635999999999996</v>
      </c>
      <c r="N16" s="643">
        <v>-6.4635999999999996</v>
      </c>
      <c r="O16" s="643">
        <v>0</v>
      </c>
      <c r="P16" s="643">
        <v>19</v>
      </c>
      <c r="Q16" s="643">
        <v>-19</v>
      </c>
      <c r="R16" s="643">
        <v>0</v>
      </c>
      <c r="S16" s="643">
        <v>3.0366559999999998</v>
      </c>
      <c r="T16" s="643">
        <v>-3.0366559999999998</v>
      </c>
      <c r="U16" s="1337" t="s">
        <v>1483</v>
      </c>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row>
    <row r="17" spans="2:46" s="1331" customFormat="1" ht="27.75" customHeight="1" x14ac:dyDescent="0.2">
      <c r="B17" s="1333" t="s">
        <v>485</v>
      </c>
      <c r="C17" s="643">
        <v>0</v>
      </c>
      <c r="D17" s="643">
        <v>0</v>
      </c>
      <c r="E17" s="643">
        <v>0</v>
      </c>
      <c r="F17" s="643">
        <v>0</v>
      </c>
      <c r="G17" s="643">
        <v>0</v>
      </c>
      <c r="H17" s="643">
        <v>0</v>
      </c>
      <c r="I17" s="643">
        <v>0</v>
      </c>
      <c r="J17" s="643">
        <v>0</v>
      </c>
      <c r="K17" s="642">
        <v>0</v>
      </c>
      <c r="L17" s="643">
        <v>0</v>
      </c>
      <c r="M17" s="643">
        <v>0</v>
      </c>
      <c r="N17" s="643">
        <v>0</v>
      </c>
      <c r="O17" s="643">
        <v>0</v>
      </c>
      <c r="P17" s="643">
        <v>0</v>
      </c>
      <c r="Q17" s="643">
        <v>0</v>
      </c>
      <c r="R17" s="643">
        <v>0</v>
      </c>
      <c r="S17" s="643">
        <v>5.5902789999999998</v>
      </c>
      <c r="T17" s="643">
        <v>-5.5902789999999998</v>
      </c>
      <c r="U17" s="1337" t="s">
        <v>486</v>
      </c>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row>
    <row r="18" spans="2:46" s="1330" customFormat="1" ht="27.75" customHeight="1" x14ac:dyDescent="0.2">
      <c r="B18" s="1333" t="s">
        <v>487</v>
      </c>
      <c r="C18" s="643">
        <v>109.02890170000001</v>
      </c>
      <c r="D18" s="643">
        <v>0</v>
      </c>
      <c r="E18" s="643">
        <v>109.02890170000001</v>
      </c>
      <c r="F18" s="643">
        <v>28.688590330000004</v>
      </c>
      <c r="G18" s="643">
        <v>0</v>
      </c>
      <c r="H18" s="643">
        <v>28.688590330000004</v>
      </c>
      <c r="I18" s="643">
        <v>26.25726709388972</v>
      </c>
      <c r="J18" s="643">
        <v>0</v>
      </c>
      <c r="K18" s="642">
        <v>26.25726709388972</v>
      </c>
      <c r="L18" s="643">
        <v>8.1369064704982854</v>
      </c>
      <c r="M18" s="643">
        <v>0</v>
      </c>
      <c r="N18" s="643">
        <v>8.1369064704982854</v>
      </c>
      <c r="O18" s="643">
        <v>77.259627252634473</v>
      </c>
      <c r="P18" s="643">
        <v>0</v>
      </c>
      <c r="Q18" s="643">
        <v>77.259627252634473</v>
      </c>
      <c r="R18" s="643">
        <v>1.926078</v>
      </c>
      <c r="S18" s="643">
        <v>0</v>
      </c>
      <c r="T18" s="643">
        <v>1.926078</v>
      </c>
      <c r="U18" s="1337" t="s">
        <v>1309</v>
      </c>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row>
    <row r="19" spans="2:46" s="1330" customFormat="1" ht="27.75" customHeight="1" x14ac:dyDescent="0.2">
      <c r="B19" s="1333" t="s">
        <v>488</v>
      </c>
      <c r="C19" s="643">
        <v>9.2505798541476754</v>
      </c>
      <c r="D19" s="643">
        <v>414.98337509969599</v>
      </c>
      <c r="E19" s="643">
        <v>-405.73279524554829</v>
      </c>
      <c r="F19" s="643">
        <v>12.371921003549724</v>
      </c>
      <c r="G19" s="643">
        <v>257.20802075530952</v>
      </c>
      <c r="H19" s="643">
        <v>-244.8360997517598</v>
      </c>
      <c r="I19" s="643">
        <v>0</v>
      </c>
      <c r="J19" s="643">
        <v>411.05365524010358</v>
      </c>
      <c r="K19" s="642">
        <v>-411.05365524010358</v>
      </c>
      <c r="L19" s="643">
        <v>0</v>
      </c>
      <c r="M19" s="643">
        <v>453.15776805105071</v>
      </c>
      <c r="N19" s="643">
        <v>-453.15776805105071</v>
      </c>
      <c r="O19" s="643">
        <v>0</v>
      </c>
      <c r="P19" s="643">
        <v>399.13257843425725</v>
      </c>
      <c r="Q19" s="643">
        <v>-399.13257843425725</v>
      </c>
      <c r="R19" s="643">
        <v>0</v>
      </c>
      <c r="S19" s="643">
        <v>400.79141026171573</v>
      </c>
      <c r="T19" s="643">
        <v>-400.79141026171573</v>
      </c>
      <c r="U19" s="1337" t="s">
        <v>1310</v>
      </c>
      <c r="V19" s="1329"/>
      <c r="W19" s="1329"/>
      <c r="X19" s="1329"/>
      <c r="Y19" s="1329"/>
      <c r="Z19" s="1329"/>
      <c r="AA19" s="1329"/>
      <c r="AB19" s="1329"/>
      <c r="AC19" s="1329"/>
      <c r="AD19" s="1329"/>
      <c r="AE19" s="1329"/>
      <c r="AF19" s="1329"/>
      <c r="AG19" s="1329"/>
      <c r="AH19" s="1329"/>
      <c r="AI19" s="1329"/>
      <c r="AJ19" s="1329"/>
      <c r="AK19" s="1329"/>
      <c r="AL19" s="1329"/>
      <c r="AM19" s="1329"/>
      <c r="AN19" s="1329"/>
      <c r="AO19" s="1329"/>
      <c r="AP19" s="1329"/>
      <c r="AQ19" s="1329"/>
      <c r="AR19" s="1329"/>
      <c r="AS19" s="1329"/>
      <c r="AT19" s="1329"/>
    </row>
    <row r="20" spans="2:46" s="1330" customFormat="1" ht="27.75" customHeight="1" x14ac:dyDescent="0.2">
      <c r="B20" s="616" t="s">
        <v>640</v>
      </c>
      <c r="C20" s="639">
        <v>1903.0888244090497</v>
      </c>
      <c r="D20" s="639">
        <v>9131.8691142471343</v>
      </c>
      <c r="E20" s="639">
        <v>-7228.7802898380851</v>
      </c>
      <c r="F20" s="639">
        <v>1105.7423726660281</v>
      </c>
      <c r="G20" s="639">
        <v>8573.5807258208351</v>
      </c>
      <c r="H20" s="639">
        <v>-7467.838353154807</v>
      </c>
      <c r="I20" s="639">
        <v>2047.5003244548063</v>
      </c>
      <c r="J20" s="639">
        <v>5471.1389020587303</v>
      </c>
      <c r="K20" s="638">
        <v>-3423.6385776039242</v>
      </c>
      <c r="L20" s="639">
        <v>2381.2687829630604</v>
      </c>
      <c r="M20" s="639">
        <v>5026.6047448815971</v>
      </c>
      <c r="N20" s="639">
        <v>-2645.3359619185367</v>
      </c>
      <c r="O20" s="639">
        <v>2479.7112762284405</v>
      </c>
      <c r="P20" s="639">
        <v>5866.7715510315711</v>
      </c>
      <c r="Q20" s="639">
        <v>-3387.0602748031306</v>
      </c>
      <c r="R20" s="639">
        <v>2411.6739628377286</v>
      </c>
      <c r="S20" s="639">
        <v>6747.7934424576406</v>
      </c>
      <c r="T20" s="639">
        <v>-4336.1194796199125</v>
      </c>
      <c r="U20" s="558" t="s">
        <v>1060</v>
      </c>
      <c r="V20" s="1329"/>
      <c r="W20" s="1329"/>
      <c r="X20" s="1329"/>
      <c r="Y20" s="1329"/>
      <c r="Z20" s="1329"/>
      <c r="AA20" s="1329"/>
      <c r="AB20" s="1329"/>
      <c r="AC20" s="1329"/>
      <c r="AD20" s="1329"/>
      <c r="AE20" s="1329"/>
      <c r="AF20" s="1329"/>
      <c r="AG20" s="1329"/>
      <c r="AH20" s="1329"/>
      <c r="AI20" s="1329"/>
      <c r="AJ20" s="1329"/>
      <c r="AK20" s="1329"/>
      <c r="AL20" s="1329"/>
      <c r="AM20" s="1329"/>
      <c r="AN20" s="1329"/>
      <c r="AO20" s="1329"/>
      <c r="AP20" s="1329"/>
      <c r="AQ20" s="1329"/>
      <c r="AR20" s="1329"/>
      <c r="AS20" s="1329"/>
      <c r="AT20" s="1329"/>
    </row>
    <row r="21" spans="2:46" s="1330" customFormat="1" ht="27.75" customHeight="1" x14ac:dyDescent="0.2">
      <c r="B21" s="1333" t="s">
        <v>143</v>
      </c>
      <c r="C21" s="643">
        <v>506.53479804972892</v>
      </c>
      <c r="D21" s="643">
        <v>5664.4927390173743</v>
      </c>
      <c r="E21" s="643">
        <v>-5157.9579409676453</v>
      </c>
      <c r="F21" s="643">
        <v>346.21154966781233</v>
      </c>
      <c r="G21" s="643">
        <v>3492.5368297178197</v>
      </c>
      <c r="H21" s="643">
        <v>-3146.3252800500072</v>
      </c>
      <c r="I21" s="643">
        <v>181.00596125186289</v>
      </c>
      <c r="J21" s="643">
        <v>2732.9209214418865</v>
      </c>
      <c r="K21" s="642">
        <v>-2551.9149601900235</v>
      </c>
      <c r="L21" s="643">
        <v>33.351607503768271</v>
      </c>
      <c r="M21" s="643">
        <v>2304.9684539158702</v>
      </c>
      <c r="N21" s="643">
        <v>-2271.6168464121019</v>
      </c>
      <c r="O21" s="643">
        <v>115.17876717843468</v>
      </c>
      <c r="P21" s="643">
        <v>2723.7901453088139</v>
      </c>
      <c r="Q21" s="643">
        <v>-2608.6113781303793</v>
      </c>
      <c r="R21" s="643">
        <v>46.17504556187167</v>
      </c>
      <c r="S21" s="643">
        <v>3105.5620309654473</v>
      </c>
      <c r="T21" s="643">
        <v>-3059.3869854035756</v>
      </c>
      <c r="U21" s="1337" t="s">
        <v>181</v>
      </c>
      <c r="V21" s="1329"/>
      <c r="W21" s="1329"/>
      <c r="X21" s="1329"/>
      <c r="Y21" s="1329"/>
      <c r="Z21" s="1329"/>
      <c r="AA21" s="1329"/>
      <c r="AB21" s="1329"/>
      <c r="AC21" s="1329"/>
      <c r="AD21" s="1329"/>
      <c r="AE21" s="1329"/>
      <c r="AF21" s="1329"/>
      <c r="AG21" s="1329"/>
      <c r="AH21" s="1329"/>
      <c r="AI21" s="1329"/>
      <c r="AJ21" s="1329"/>
      <c r="AK21" s="1329"/>
      <c r="AL21" s="1329"/>
      <c r="AM21" s="1329"/>
      <c r="AN21" s="1329"/>
      <c r="AO21" s="1329"/>
      <c r="AP21" s="1329"/>
      <c r="AQ21" s="1329"/>
      <c r="AR21" s="1329"/>
      <c r="AS21" s="1329"/>
      <c r="AT21" s="1329"/>
    </row>
    <row r="22" spans="2:46" s="1330" customFormat="1" ht="27.75" customHeight="1" x14ac:dyDescent="0.2">
      <c r="B22" s="1334" t="s">
        <v>489</v>
      </c>
      <c r="C22" s="643">
        <v>126.52917417748608</v>
      </c>
      <c r="D22" s="643">
        <v>4142.390476198434</v>
      </c>
      <c r="E22" s="643">
        <v>-4015.8613020209477</v>
      </c>
      <c r="F22" s="643">
        <v>39.782973291520939</v>
      </c>
      <c r="G22" s="643">
        <v>3282.8808562913932</v>
      </c>
      <c r="H22" s="643">
        <v>-3243.0978829998721</v>
      </c>
      <c r="I22" s="643">
        <v>9.1861010134128165</v>
      </c>
      <c r="J22" s="643">
        <v>2113.3928147063184</v>
      </c>
      <c r="K22" s="642">
        <v>-2104.2067136929054</v>
      </c>
      <c r="L22" s="643">
        <v>18.593696998492693</v>
      </c>
      <c r="M22" s="643">
        <v>1857.8394540523582</v>
      </c>
      <c r="N22" s="643">
        <v>-1839.2457570538654</v>
      </c>
      <c r="O22" s="643">
        <v>20.301304416466039</v>
      </c>
      <c r="P22" s="643">
        <v>2559.9884292701804</v>
      </c>
      <c r="Q22" s="643">
        <v>-2539.6871248537145</v>
      </c>
      <c r="R22" s="643">
        <v>34.843588695231084</v>
      </c>
      <c r="S22" s="643">
        <v>1954.1108520005514</v>
      </c>
      <c r="T22" s="643">
        <v>-1919.2672633053203</v>
      </c>
      <c r="U22" s="1338" t="s">
        <v>1312</v>
      </c>
      <c r="V22" s="1329"/>
      <c r="W22" s="1329"/>
      <c r="X22" s="1329"/>
      <c r="Y22" s="1329"/>
      <c r="Z22" s="1329"/>
      <c r="AA22" s="1329"/>
      <c r="AB22" s="1329"/>
      <c r="AC22" s="1329"/>
      <c r="AD22" s="1329"/>
      <c r="AE22" s="1329"/>
      <c r="AF22" s="1329"/>
      <c r="AG22" s="1329"/>
      <c r="AH22" s="1329"/>
      <c r="AI22" s="1329"/>
      <c r="AJ22" s="1329"/>
      <c r="AK22" s="1329"/>
      <c r="AL22" s="1329"/>
      <c r="AM22" s="1329"/>
      <c r="AN22" s="1329"/>
      <c r="AO22" s="1329"/>
      <c r="AP22" s="1329"/>
      <c r="AQ22" s="1329"/>
      <c r="AR22" s="1329"/>
      <c r="AS22" s="1329"/>
      <c r="AT22" s="1329"/>
    </row>
    <row r="23" spans="2:46" s="1330" customFormat="1" ht="27.75" customHeight="1" x14ac:dyDescent="0.2">
      <c r="B23" s="1334" t="s">
        <v>490</v>
      </c>
      <c r="C23" s="643">
        <v>380.00562387224284</v>
      </c>
      <c r="D23" s="643">
        <v>1522.1022628189405</v>
      </c>
      <c r="E23" s="643">
        <v>-1142.0966389466976</v>
      </c>
      <c r="F23" s="643">
        <v>306.4285763762914</v>
      </c>
      <c r="G23" s="643">
        <v>209.6559734264267</v>
      </c>
      <c r="H23" s="643">
        <v>96.772602949864705</v>
      </c>
      <c r="I23" s="643">
        <v>171.81986023845008</v>
      </c>
      <c r="J23" s="643">
        <v>619.52810673556803</v>
      </c>
      <c r="K23" s="642">
        <v>-447.70824649711795</v>
      </c>
      <c r="L23" s="643">
        <v>14.757910505275579</v>
      </c>
      <c r="M23" s="643">
        <v>447.12899986351186</v>
      </c>
      <c r="N23" s="643">
        <v>-432.3710893582363</v>
      </c>
      <c r="O23" s="643">
        <v>94.877462761968644</v>
      </c>
      <c r="P23" s="643">
        <v>163.80171603863332</v>
      </c>
      <c r="Q23" s="643">
        <v>-68.924253276664672</v>
      </c>
      <c r="R23" s="643">
        <v>11.331456866640583</v>
      </c>
      <c r="S23" s="643">
        <v>1151.4511789648959</v>
      </c>
      <c r="T23" s="643">
        <v>-1140.1197220982554</v>
      </c>
      <c r="U23" s="1338" t="s">
        <v>1311</v>
      </c>
      <c r="V23" s="1329"/>
      <c r="W23" s="1329"/>
      <c r="X23" s="1329"/>
      <c r="Y23" s="1329"/>
      <c r="Z23" s="1329"/>
      <c r="AA23" s="1329"/>
      <c r="AB23" s="1329"/>
      <c r="AC23" s="1329"/>
      <c r="AD23" s="1329"/>
      <c r="AE23" s="1329"/>
      <c r="AF23" s="1329"/>
      <c r="AG23" s="1329"/>
      <c r="AH23" s="1329"/>
      <c r="AI23" s="1329"/>
      <c r="AJ23" s="1329"/>
      <c r="AK23" s="1329"/>
      <c r="AL23" s="1329"/>
      <c r="AM23" s="1329"/>
      <c r="AN23" s="1329"/>
      <c r="AO23" s="1329"/>
      <c r="AP23" s="1329"/>
      <c r="AQ23" s="1329"/>
      <c r="AR23" s="1329"/>
      <c r="AS23" s="1329"/>
      <c r="AT23" s="1329"/>
    </row>
    <row r="24" spans="2:46" s="1330" customFormat="1" ht="27.75" customHeight="1" x14ac:dyDescent="0.2">
      <c r="B24" s="1333" t="s">
        <v>872</v>
      </c>
      <c r="C24" s="643">
        <v>1396.5540263593209</v>
      </c>
      <c r="D24" s="643">
        <v>3467.3763752297596</v>
      </c>
      <c r="E24" s="643">
        <v>-2070.8223488704389</v>
      </c>
      <c r="F24" s="643">
        <v>759.53082299821585</v>
      </c>
      <c r="G24" s="643">
        <v>5081.0438961030159</v>
      </c>
      <c r="H24" s="643">
        <v>-4321.5130731048002</v>
      </c>
      <c r="I24" s="643">
        <v>1866.4943632029435</v>
      </c>
      <c r="J24" s="643">
        <v>2738.2179806168442</v>
      </c>
      <c r="K24" s="642">
        <v>-871.72361741390068</v>
      </c>
      <c r="L24" s="643">
        <v>2347.9171754592921</v>
      </c>
      <c r="M24" s="643">
        <v>2721.6362909657269</v>
      </c>
      <c r="N24" s="643">
        <v>-373.71911550643472</v>
      </c>
      <c r="O24" s="643">
        <v>2364.532509050006</v>
      </c>
      <c r="P24" s="643">
        <v>3142.9814057227572</v>
      </c>
      <c r="Q24" s="643">
        <v>-778.44889667275129</v>
      </c>
      <c r="R24" s="643">
        <v>2365.4989172758569</v>
      </c>
      <c r="S24" s="643">
        <v>3642.2314114921933</v>
      </c>
      <c r="T24" s="643">
        <v>-1276.7324942163364</v>
      </c>
      <c r="U24" s="1337" t="s">
        <v>295</v>
      </c>
      <c r="V24" s="1329"/>
      <c r="W24" s="1329"/>
      <c r="X24" s="1329"/>
      <c r="Y24" s="1329"/>
      <c r="Z24" s="1329"/>
      <c r="AA24" s="1329"/>
      <c r="AB24" s="1329"/>
      <c r="AC24" s="1329"/>
      <c r="AD24" s="1329"/>
      <c r="AE24" s="1329"/>
      <c r="AF24" s="1329"/>
      <c r="AG24" s="1329"/>
      <c r="AH24" s="1329"/>
      <c r="AI24" s="1329"/>
      <c r="AJ24" s="1329"/>
      <c r="AK24" s="1329"/>
      <c r="AL24" s="1329"/>
      <c r="AM24" s="1329"/>
      <c r="AN24" s="1329"/>
      <c r="AO24" s="1329"/>
      <c r="AP24" s="1329"/>
      <c r="AQ24" s="1329"/>
      <c r="AR24" s="1329"/>
      <c r="AS24" s="1329"/>
      <c r="AT24" s="1329"/>
    </row>
    <row r="25" spans="2:46" s="1330" customFormat="1" ht="27.75" customHeight="1" x14ac:dyDescent="0.2">
      <c r="B25" s="616" t="s">
        <v>694</v>
      </c>
      <c r="C25" s="639">
        <v>353.49756234334012</v>
      </c>
      <c r="D25" s="639">
        <v>1629.7016530879664</v>
      </c>
      <c r="E25" s="639">
        <v>-1276.2040907446262</v>
      </c>
      <c r="F25" s="639">
        <v>405.08197981416095</v>
      </c>
      <c r="G25" s="639">
        <v>1569.3596155188466</v>
      </c>
      <c r="H25" s="639">
        <v>-1164.2776357046855</v>
      </c>
      <c r="I25" s="639">
        <v>491.92202262091416</v>
      </c>
      <c r="J25" s="639">
        <v>1067.0780964631788</v>
      </c>
      <c r="K25" s="638">
        <v>-575.15607384226462</v>
      </c>
      <c r="L25" s="639">
        <v>497.16042314408713</v>
      </c>
      <c r="M25" s="639">
        <v>1005.2939426106468</v>
      </c>
      <c r="N25" s="639">
        <v>-508.13351946655968</v>
      </c>
      <c r="O25" s="639">
        <v>698.75714552596082</v>
      </c>
      <c r="P25" s="639">
        <v>988.44373302959468</v>
      </c>
      <c r="Q25" s="639">
        <v>-289.68658750363386</v>
      </c>
      <c r="R25" s="639">
        <v>867.79606943865804</v>
      </c>
      <c r="S25" s="639">
        <v>1110.0062066342268</v>
      </c>
      <c r="T25" s="639">
        <v>-242.21013719556879</v>
      </c>
      <c r="U25" s="558" t="s">
        <v>1061</v>
      </c>
      <c r="V25" s="1329"/>
      <c r="W25" s="1329"/>
      <c r="X25" s="1329"/>
      <c r="Y25" s="1329"/>
      <c r="Z25" s="1329"/>
      <c r="AA25" s="1329"/>
      <c r="AB25" s="1329"/>
      <c r="AC25" s="1329"/>
      <c r="AD25" s="1329"/>
      <c r="AE25" s="1329"/>
      <c r="AF25" s="1329"/>
      <c r="AG25" s="1329"/>
      <c r="AH25" s="1329"/>
      <c r="AI25" s="1329"/>
      <c r="AJ25" s="1329"/>
      <c r="AK25" s="1329"/>
      <c r="AL25" s="1329"/>
      <c r="AM25" s="1329"/>
      <c r="AN25" s="1329"/>
      <c r="AO25" s="1329"/>
      <c r="AP25" s="1329"/>
      <c r="AQ25" s="1329"/>
      <c r="AR25" s="1329"/>
      <c r="AS25" s="1329"/>
      <c r="AT25" s="1329"/>
    </row>
    <row r="26" spans="2:46" s="1330" customFormat="1" ht="27.75" customHeight="1" x14ac:dyDescent="0.2">
      <c r="B26" s="1333" t="s">
        <v>1171</v>
      </c>
      <c r="C26" s="643">
        <v>161.13316966058289</v>
      </c>
      <c r="D26" s="643">
        <v>1067.9450688869063</v>
      </c>
      <c r="E26" s="643">
        <v>-906.81189922632336</v>
      </c>
      <c r="F26" s="643">
        <v>203.12655117232643</v>
      </c>
      <c r="G26" s="643">
        <v>1009.6775452758438</v>
      </c>
      <c r="H26" s="643">
        <v>-806.55099410351738</v>
      </c>
      <c r="I26" s="643">
        <v>145.36600229983557</v>
      </c>
      <c r="J26" s="643">
        <v>490.87795855461673</v>
      </c>
      <c r="K26" s="642">
        <v>-345.51195625478113</v>
      </c>
      <c r="L26" s="643">
        <v>146.83401500272734</v>
      </c>
      <c r="M26" s="643">
        <v>472.17440789481407</v>
      </c>
      <c r="N26" s="643">
        <v>-325.3403928920867</v>
      </c>
      <c r="O26" s="643">
        <v>172.07162361942568</v>
      </c>
      <c r="P26" s="643">
        <v>492.88944643018812</v>
      </c>
      <c r="Q26" s="643">
        <v>-320.81782281076244</v>
      </c>
      <c r="R26" s="643">
        <v>171.28666508089799</v>
      </c>
      <c r="S26" s="643">
        <v>574.43023256923959</v>
      </c>
      <c r="T26" s="643">
        <v>-403.1435674883416</v>
      </c>
      <c r="U26" s="1337" t="s">
        <v>1313</v>
      </c>
      <c r="V26" s="1329"/>
      <c r="W26" s="1329"/>
      <c r="X26" s="1329"/>
      <c r="Y26" s="1329"/>
      <c r="Z26" s="1329"/>
      <c r="AA26" s="1329"/>
      <c r="AB26" s="1329"/>
      <c r="AC26" s="1329"/>
      <c r="AD26" s="1329"/>
      <c r="AE26" s="1329"/>
      <c r="AF26" s="1329"/>
      <c r="AG26" s="1329"/>
      <c r="AH26" s="1329"/>
      <c r="AI26" s="1329"/>
      <c r="AJ26" s="1329"/>
      <c r="AK26" s="1329"/>
      <c r="AL26" s="1329"/>
      <c r="AM26" s="1329"/>
      <c r="AN26" s="1329"/>
      <c r="AO26" s="1329"/>
      <c r="AP26" s="1329"/>
      <c r="AQ26" s="1329"/>
      <c r="AR26" s="1329"/>
      <c r="AS26" s="1329"/>
      <c r="AT26" s="1329"/>
    </row>
    <row r="27" spans="2:46" s="1330" customFormat="1" ht="27.75" customHeight="1" x14ac:dyDescent="0.2">
      <c r="B27" s="1335" t="s">
        <v>1332</v>
      </c>
      <c r="C27" s="643">
        <v>39.448976702060158</v>
      </c>
      <c r="D27" s="643">
        <v>809.49060481995264</v>
      </c>
      <c r="E27" s="643">
        <v>-770.04162811789251</v>
      </c>
      <c r="F27" s="643">
        <v>54.964023746585646</v>
      </c>
      <c r="G27" s="643">
        <v>774.38498128470542</v>
      </c>
      <c r="H27" s="643">
        <v>-719.42095753811975</v>
      </c>
      <c r="I27" s="643">
        <v>36.190913434816551</v>
      </c>
      <c r="J27" s="643">
        <v>318.10103242194128</v>
      </c>
      <c r="K27" s="642">
        <v>-281.91011898712475</v>
      </c>
      <c r="L27" s="643">
        <v>64.724717928063114</v>
      </c>
      <c r="M27" s="643">
        <v>287.11885034599635</v>
      </c>
      <c r="N27" s="643">
        <v>-222.39413241793324</v>
      </c>
      <c r="O27" s="643">
        <v>77.852858577100037</v>
      </c>
      <c r="P27" s="643">
        <v>342.48977087253877</v>
      </c>
      <c r="Q27" s="643">
        <v>-264.63691229543872</v>
      </c>
      <c r="R27" s="643">
        <v>71.252722994438258</v>
      </c>
      <c r="S27" s="643">
        <v>398.32046616479056</v>
      </c>
      <c r="T27" s="643">
        <v>-327.06774317035229</v>
      </c>
      <c r="U27" s="1339" t="s">
        <v>1314</v>
      </c>
      <c r="V27" s="1329"/>
      <c r="W27" s="1329"/>
      <c r="X27" s="1329"/>
      <c r="Y27" s="1329"/>
      <c r="Z27" s="1329"/>
      <c r="AA27" s="1329"/>
      <c r="AB27" s="1329"/>
      <c r="AC27" s="1329"/>
      <c r="AD27" s="1329"/>
      <c r="AE27" s="1329"/>
      <c r="AF27" s="1329"/>
      <c r="AG27" s="1329"/>
      <c r="AH27" s="1329"/>
      <c r="AI27" s="1329"/>
      <c r="AJ27" s="1329"/>
      <c r="AK27" s="1329"/>
      <c r="AL27" s="1329"/>
      <c r="AM27" s="1329"/>
      <c r="AN27" s="1329"/>
      <c r="AO27" s="1329"/>
      <c r="AP27" s="1329"/>
      <c r="AQ27" s="1329"/>
      <c r="AR27" s="1329"/>
      <c r="AS27" s="1329"/>
      <c r="AT27" s="1329"/>
    </row>
    <row r="28" spans="2:46" s="1330" customFormat="1" ht="27.75" customHeight="1" x14ac:dyDescent="0.2">
      <c r="B28" s="1336" t="s">
        <v>1333</v>
      </c>
      <c r="C28" s="643">
        <v>0</v>
      </c>
      <c r="D28" s="643">
        <v>0.80505000000000004</v>
      </c>
      <c r="E28" s="643">
        <v>-0.80505000000000004</v>
      </c>
      <c r="F28" s="643">
        <v>0</v>
      </c>
      <c r="G28" s="643">
        <v>2.86815</v>
      </c>
      <c r="H28" s="643">
        <v>-2.86815</v>
      </c>
      <c r="I28" s="643">
        <v>0</v>
      </c>
      <c r="J28" s="643">
        <v>0.63119999999999998</v>
      </c>
      <c r="K28" s="642">
        <v>-0.63119999999999998</v>
      </c>
      <c r="L28" s="643">
        <v>0</v>
      </c>
      <c r="M28" s="643">
        <v>0.38714999999999999</v>
      </c>
      <c r="N28" s="643">
        <v>-0.38714999999999999</v>
      </c>
      <c r="O28" s="643">
        <v>0</v>
      </c>
      <c r="P28" s="643">
        <v>0.40455000000000002</v>
      </c>
      <c r="Q28" s="643">
        <v>-0.40455000000000002</v>
      </c>
      <c r="R28" s="643">
        <v>0</v>
      </c>
      <c r="S28" s="643">
        <v>0.37440000000000001</v>
      </c>
      <c r="T28" s="643">
        <v>-0.37440000000000001</v>
      </c>
      <c r="U28" s="1338" t="s">
        <v>1315</v>
      </c>
      <c r="V28" s="1329"/>
      <c r="W28" s="1329"/>
      <c r="X28" s="1329"/>
      <c r="Y28" s="1329"/>
      <c r="Z28" s="1329"/>
      <c r="AA28" s="1329"/>
      <c r="AB28" s="1329"/>
      <c r="AC28" s="1329"/>
      <c r="AD28" s="1329"/>
      <c r="AE28" s="1329"/>
      <c r="AF28" s="1329"/>
      <c r="AG28" s="1329"/>
      <c r="AH28" s="1329"/>
      <c r="AI28" s="1329"/>
      <c r="AJ28" s="1329"/>
      <c r="AK28" s="1329"/>
      <c r="AL28" s="1329"/>
      <c r="AM28" s="1329"/>
      <c r="AN28" s="1329"/>
      <c r="AO28" s="1329"/>
      <c r="AP28" s="1329"/>
      <c r="AQ28" s="1329"/>
      <c r="AR28" s="1329"/>
      <c r="AS28" s="1329"/>
      <c r="AT28" s="1329"/>
    </row>
    <row r="29" spans="2:46" s="1330" customFormat="1" ht="27.75" customHeight="1" x14ac:dyDescent="0.2">
      <c r="B29" s="1336" t="s">
        <v>1334</v>
      </c>
      <c r="C29" s="643">
        <v>8.68</v>
      </c>
      <c r="D29" s="643">
        <v>808.68555481995259</v>
      </c>
      <c r="E29" s="643">
        <v>-800.00555481995264</v>
      </c>
      <c r="F29" s="643">
        <v>12.6</v>
      </c>
      <c r="G29" s="643">
        <v>771.5168312847054</v>
      </c>
      <c r="H29" s="643">
        <v>-758.91683128470538</v>
      </c>
      <c r="I29" s="643">
        <v>8.3880952380952376</v>
      </c>
      <c r="J29" s="643">
        <v>317.46983242194131</v>
      </c>
      <c r="K29" s="642">
        <v>-309.08173718384609</v>
      </c>
      <c r="L29" s="643">
        <v>33.700000000000003</v>
      </c>
      <c r="M29" s="643">
        <v>286.73170034599633</v>
      </c>
      <c r="N29" s="643">
        <v>-253.03170034599634</v>
      </c>
      <c r="O29" s="643">
        <v>40.723033717252328</v>
      </c>
      <c r="P29" s="643">
        <v>342.0852208725388</v>
      </c>
      <c r="Q29" s="643">
        <v>-301.36218715528645</v>
      </c>
      <c r="R29" s="643">
        <v>37.270655104783089</v>
      </c>
      <c r="S29" s="643">
        <v>397.94606616479058</v>
      </c>
      <c r="T29" s="643">
        <v>-360.67541106000749</v>
      </c>
      <c r="U29" s="1338" t="s">
        <v>1316</v>
      </c>
      <c r="V29" s="1329"/>
      <c r="W29" s="1329"/>
      <c r="X29" s="1329"/>
      <c r="Y29" s="1329"/>
      <c r="Z29" s="1329"/>
      <c r="AA29" s="1329"/>
      <c r="AB29" s="1329"/>
      <c r="AC29" s="1329"/>
      <c r="AD29" s="1329"/>
      <c r="AE29" s="1329"/>
      <c r="AF29" s="1329"/>
      <c r="AG29" s="1329"/>
      <c r="AH29" s="1329"/>
      <c r="AI29" s="1329"/>
      <c r="AJ29" s="1329"/>
      <c r="AK29" s="1329"/>
      <c r="AL29" s="1329"/>
      <c r="AM29" s="1329"/>
      <c r="AN29" s="1329"/>
      <c r="AO29" s="1329"/>
      <c r="AP29" s="1329"/>
      <c r="AQ29" s="1329"/>
      <c r="AR29" s="1329"/>
      <c r="AS29" s="1329"/>
      <c r="AT29" s="1329"/>
    </row>
    <row r="30" spans="2:46" s="1330" customFormat="1" ht="27.75" customHeight="1" x14ac:dyDescent="0.2">
      <c r="B30" s="1336" t="s">
        <v>35</v>
      </c>
      <c r="C30" s="643">
        <v>30.768976702060158</v>
      </c>
      <c r="D30" s="643"/>
      <c r="E30" s="643">
        <v>30.768976702060158</v>
      </c>
      <c r="F30" s="643">
        <v>42.364023746585644</v>
      </c>
      <c r="G30" s="643"/>
      <c r="H30" s="643">
        <v>42.364023746585644</v>
      </c>
      <c r="I30" s="643">
        <v>27.802818196721315</v>
      </c>
      <c r="J30" s="643"/>
      <c r="K30" s="642">
        <v>27.802818196721315</v>
      </c>
      <c r="L30" s="643">
        <v>31.024717928063104</v>
      </c>
      <c r="M30" s="643">
        <v>0</v>
      </c>
      <c r="N30" s="643">
        <v>31.024717928063104</v>
      </c>
      <c r="O30" s="643">
        <v>37.129824859847709</v>
      </c>
      <c r="P30" s="643">
        <v>0</v>
      </c>
      <c r="Q30" s="643">
        <v>37.129824859847709</v>
      </c>
      <c r="R30" s="643">
        <v>33.98206788965517</v>
      </c>
      <c r="S30" s="643">
        <v>0</v>
      </c>
      <c r="T30" s="643">
        <v>33.98206788965517</v>
      </c>
      <c r="U30" s="1338" t="s">
        <v>827</v>
      </c>
      <c r="V30" s="1329"/>
      <c r="W30" s="1329"/>
      <c r="X30" s="1329"/>
      <c r="Y30" s="1329"/>
      <c r="Z30" s="1329"/>
      <c r="AA30" s="1329"/>
      <c r="AB30" s="1329"/>
      <c r="AC30" s="1329"/>
      <c r="AD30" s="1329"/>
      <c r="AE30" s="1329"/>
      <c r="AF30" s="1329"/>
      <c r="AG30" s="1329"/>
      <c r="AH30" s="1329"/>
      <c r="AI30" s="1329"/>
      <c r="AJ30" s="1329"/>
      <c r="AK30" s="1329"/>
      <c r="AL30" s="1329"/>
      <c r="AM30" s="1329"/>
      <c r="AN30" s="1329"/>
      <c r="AO30" s="1329"/>
      <c r="AP30" s="1329"/>
      <c r="AQ30" s="1329"/>
      <c r="AR30" s="1329"/>
      <c r="AS30" s="1329"/>
      <c r="AT30" s="1329"/>
    </row>
    <row r="31" spans="2:46" s="1331" customFormat="1" ht="27.75" customHeight="1" x14ac:dyDescent="0.2">
      <c r="B31" s="1335" t="s">
        <v>1335</v>
      </c>
      <c r="C31" s="643">
        <v>45.616516868141609</v>
      </c>
      <c r="D31" s="643">
        <v>23.894559549217647</v>
      </c>
      <c r="E31" s="643">
        <v>21.721957318923963</v>
      </c>
      <c r="F31" s="643">
        <v>95.317906815473194</v>
      </c>
      <c r="G31" s="643">
        <v>24.495182812394813</v>
      </c>
      <c r="H31" s="643">
        <v>70.822724003078378</v>
      </c>
      <c r="I31" s="643">
        <v>61.010651773472425</v>
      </c>
      <c r="J31" s="643">
        <v>82.475408740576825</v>
      </c>
      <c r="K31" s="642">
        <v>-21.4647569671044</v>
      </c>
      <c r="L31" s="643">
        <v>40.818817583889221</v>
      </c>
      <c r="M31" s="643">
        <v>99.868474202937293</v>
      </c>
      <c r="N31" s="643">
        <v>-59.049656619048072</v>
      </c>
      <c r="O31" s="643">
        <v>49.292127412698406</v>
      </c>
      <c r="P31" s="643">
        <v>50.231906422236804</v>
      </c>
      <c r="Q31" s="643">
        <v>-0.93977900953839821</v>
      </c>
      <c r="R31" s="643">
        <v>58.480060634184184</v>
      </c>
      <c r="S31" s="643">
        <v>60.684636022971567</v>
      </c>
      <c r="T31" s="643">
        <v>-2.2045753887873829</v>
      </c>
      <c r="U31" s="1339" t="s">
        <v>1339</v>
      </c>
      <c r="V31" s="1329"/>
      <c r="W31" s="1329"/>
      <c r="X31" s="1329"/>
      <c r="Y31" s="1329"/>
      <c r="Z31" s="1329"/>
      <c r="AA31" s="1329"/>
      <c r="AB31" s="1329"/>
      <c r="AC31" s="1329"/>
      <c r="AD31" s="1329"/>
      <c r="AE31" s="1329"/>
      <c r="AF31" s="1329"/>
      <c r="AG31" s="1329"/>
      <c r="AH31" s="1329"/>
      <c r="AI31" s="1329"/>
      <c r="AJ31" s="1329"/>
      <c r="AK31" s="1329"/>
      <c r="AL31" s="1329"/>
      <c r="AM31" s="1329"/>
      <c r="AN31" s="1329"/>
      <c r="AO31" s="1329"/>
      <c r="AP31" s="1329"/>
      <c r="AQ31" s="1329"/>
      <c r="AR31" s="1329"/>
      <c r="AS31" s="1329"/>
      <c r="AT31" s="1329"/>
    </row>
    <row r="32" spans="2:46" s="1330" customFormat="1" ht="27.75" customHeight="1" x14ac:dyDescent="0.2">
      <c r="B32" s="1336" t="s">
        <v>1333</v>
      </c>
      <c r="C32" s="643">
        <v>27.403410773883749</v>
      </c>
      <c r="D32" s="643">
        <v>9.9830799999999993</v>
      </c>
      <c r="E32" s="643">
        <v>17.420330773883748</v>
      </c>
      <c r="F32" s="643">
        <v>87.328374719999999</v>
      </c>
      <c r="G32" s="643">
        <v>10.50168</v>
      </c>
      <c r="H32" s="643">
        <v>76.826694720000006</v>
      </c>
      <c r="I32" s="643">
        <v>48.351714011103454</v>
      </c>
      <c r="J32" s="643">
        <v>70.841183333333333</v>
      </c>
      <c r="K32" s="642">
        <v>-22.48946932222988</v>
      </c>
      <c r="L32" s="643">
        <v>36</v>
      </c>
      <c r="M32" s="643">
        <v>90.736950000000022</v>
      </c>
      <c r="N32" s="643">
        <v>-54.736950000000022</v>
      </c>
      <c r="O32" s="643">
        <v>42.920634920634917</v>
      </c>
      <c r="P32" s="643">
        <v>48.28541666666667</v>
      </c>
      <c r="Q32" s="643">
        <v>-5.3647817460317526</v>
      </c>
      <c r="R32" s="643">
        <v>44.03109833677194</v>
      </c>
      <c r="S32" s="643">
        <v>51.440899999999999</v>
      </c>
      <c r="T32" s="643">
        <v>-7.409801663228059</v>
      </c>
      <c r="U32" s="1338" t="s">
        <v>1315</v>
      </c>
      <c r="V32" s="1329"/>
      <c r="W32" s="1329"/>
      <c r="X32" s="1329"/>
      <c r="Y32" s="1329"/>
      <c r="Z32" s="1329"/>
      <c r="AA32" s="1329"/>
      <c r="AB32" s="1329"/>
      <c r="AC32" s="1329"/>
      <c r="AD32" s="1329"/>
      <c r="AE32" s="1329"/>
      <c r="AF32" s="1329"/>
      <c r="AG32" s="1329"/>
      <c r="AH32" s="1329"/>
      <c r="AI32" s="1329"/>
      <c r="AJ32" s="1329"/>
      <c r="AK32" s="1329"/>
      <c r="AL32" s="1329"/>
      <c r="AM32" s="1329"/>
      <c r="AN32" s="1329"/>
      <c r="AO32" s="1329"/>
      <c r="AP32" s="1329"/>
      <c r="AQ32" s="1329"/>
      <c r="AR32" s="1329"/>
      <c r="AS32" s="1329"/>
      <c r="AT32" s="1329"/>
    </row>
    <row r="33" spans="2:46" s="1331" customFormat="1" ht="27.75" customHeight="1" x14ac:dyDescent="0.2">
      <c r="B33" s="1336" t="s">
        <v>1334</v>
      </c>
      <c r="C33" s="643">
        <v>0.18191055154135868</v>
      </c>
      <c r="D33" s="643">
        <v>4.6014795492176477</v>
      </c>
      <c r="E33" s="643">
        <v>-4.4195689976762891</v>
      </c>
      <c r="F33" s="643">
        <v>3.6386822799999998</v>
      </c>
      <c r="G33" s="643">
        <v>4.3899868123948123</v>
      </c>
      <c r="H33" s="643">
        <v>-0.75130453239481243</v>
      </c>
      <c r="I33" s="643">
        <v>4.9838259888965446</v>
      </c>
      <c r="J33" s="643">
        <v>1.8064264072434912</v>
      </c>
      <c r="K33" s="642">
        <v>3.1773995816530531</v>
      </c>
      <c r="L33" s="643">
        <v>3.75</v>
      </c>
      <c r="M33" s="643">
        <v>1.631524202937267</v>
      </c>
      <c r="N33" s="643">
        <v>2.1184757970627333</v>
      </c>
      <c r="O33" s="643">
        <v>4.2920634920634919</v>
      </c>
      <c r="P33" s="643">
        <v>1.9464897555701357</v>
      </c>
      <c r="Q33" s="643">
        <v>2.345573736493356</v>
      </c>
      <c r="R33" s="643">
        <v>3.7982773659053963</v>
      </c>
      <c r="S33" s="643">
        <v>2.2643420229715683</v>
      </c>
      <c r="T33" s="643">
        <v>1.533935342933828</v>
      </c>
      <c r="U33" s="1338" t="s">
        <v>1316</v>
      </c>
      <c r="V33" s="1329"/>
      <c r="W33" s="1329"/>
      <c r="X33" s="1329"/>
      <c r="Y33" s="1329"/>
      <c r="Z33" s="1329"/>
      <c r="AA33" s="1329"/>
      <c r="AB33" s="1329"/>
      <c r="AC33" s="1329"/>
      <c r="AD33" s="1329"/>
      <c r="AE33" s="1329"/>
      <c r="AF33" s="1329"/>
      <c r="AG33" s="1329"/>
      <c r="AH33" s="1329"/>
      <c r="AI33" s="1329"/>
      <c r="AJ33" s="1329"/>
      <c r="AK33" s="1329"/>
      <c r="AL33" s="1329"/>
      <c r="AM33" s="1329"/>
      <c r="AN33" s="1329"/>
      <c r="AO33" s="1329"/>
      <c r="AP33" s="1329"/>
      <c r="AQ33" s="1329"/>
      <c r="AR33" s="1329"/>
      <c r="AS33" s="1329"/>
      <c r="AT33" s="1329"/>
    </row>
    <row r="34" spans="2:46" s="1330" customFormat="1" ht="27.75" customHeight="1" x14ac:dyDescent="0.2">
      <c r="B34" s="1336" t="s">
        <v>35</v>
      </c>
      <c r="C34" s="643">
        <v>18.0311955427165</v>
      </c>
      <c r="D34" s="643">
        <v>9.31</v>
      </c>
      <c r="E34" s="643">
        <v>8.7211955427164991</v>
      </c>
      <c r="F34" s="643">
        <v>4.3508498154731958</v>
      </c>
      <c r="G34" s="643">
        <v>9.6035159999999991</v>
      </c>
      <c r="H34" s="643">
        <v>-5.2526661845268032</v>
      </c>
      <c r="I34" s="643">
        <v>7.6751117734724295</v>
      </c>
      <c r="J34" s="643">
        <v>9.8277989999999988</v>
      </c>
      <c r="K34" s="642">
        <v>-2.1526872265275694</v>
      </c>
      <c r="L34" s="643">
        <v>1.0688175838892224</v>
      </c>
      <c r="M34" s="643">
        <v>7.5</v>
      </c>
      <c r="N34" s="643">
        <v>-6.4311824161107776</v>
      </c>
      <c r="O34" s="643">
        <v>2.0794290000000002</v>
      </c>
      <c r="P34" s="643">
        <v>0</v>
      </c>
      <c r="Q34" s="643">
        <v>2.0794290000000002</v>
      </c>
      <c r="R34" s="643">
        <v>10.650684931506849</v>
      </c>
      <c r="S34" s="643">
        <v>6.9793940000000001</v>
      </c>
      <c r="T34" s="643">
        <v>3.6712909315068485</v>
      </c>
      <c r="U34" s="1338" t="s">
        <v>1317</v>
      </c>
      <c r="V34" s="1329"/>
      <c r="W34" s="1329"/>
      <c r="X34" s="1329"/>
      <c r="Y34" s="1329"/>
      <c r="Z34" s="1329"/>
      <c r="AA34" s="1329"/>
      <c r="AB34" s="1329"/>
      <c r="AC34" s="1329"/>
      <c r="AD34" s="1329"/>
      <c r="AE34" s="1329"/>
      <c r="AF34" s="1329"/>
      <c r="AG34" s="1329"/>
      <c r="AH34" s="1329"/>
      <c r="AI34" s="1329"/>
      <c r="AJ34" s="1329"/>
      <c r="AK34" s="1329"/>
      <c r="AL34" s="1329"/>
      <c r="AM34" s="1329"/>
      <c r="AN34" s="1329"/>
      <c r="AO34" s="1329"/>
      <c r="AP34" s="1329"/>
      <c r="AQ34" s="1329"/>
      <c r="AR34" s="1329"/>
      <c r="AS34" s="1329"/>
      <c r="AT34" s="1329"/>
    </row>
    <row r="35" spans="2:46" s="1330" customFormat="1" ht="27.75" customHeight="1" x14ac:dyDescent="0.2">
      <c r="B35" s="1335" t="s">
        <v>1336</v>
      </c>
      <c r="C35" s="643">
        <v>76.067676090381141</v>
      </c>
      <c r="D35" s="643">
        <v>234.55990451773593</v>
      </c>
      <c r="E35" s="643">
        <v>-158.4922284273548</v>
      </c>
      <c r="F35" s="643">
        <v>52.844620610267583</v>
      </c>
      <c r="G35" s="643">
        <v>210.79738117874362</v>
      </c>
      <c r="H35" s="643">
        <v>-157.95276056847604</v>
      </c>
      <c r="I35" s="643">
        <v>48.164437091546596</v>
      </c>
      <c r="J35" s="643">
        <v>90.301517392098646</v>
      </c>
      <c r="K35" s="642">
        <v>-42.13708030055205</v>
      </c>
      <c r="L35" s="643">
        <v>41.290479490774999</v>
      </c>
      <c r="M35" s="643">
        <v>85.187083345880382</v>
      </c>
      <c r="N35" s="643">
        <v>-43.896603855105383</v>
      </c>
      <c r="O35" s="643">
        <v>44.926637629627251</v>
      </c>
      <c r="P35" s="643">
        <v>100.16776913541253</v>
      </c>
      <c r="Q35" s="643">
        <v>-55.241131505785276</v>
      </c>
      <c r="R35" s="643">
        <v>41.553881452275576</v>
      </c>
      <c r="S35" s="643">
        <v>115.42513038147746</v>
      </c>
      <c r="T35" s="643">
        <v>-73.871248929201883</v>
      </c>
      <c r="U35" s="1339" t="s">
        <v>1338</v>
      </c>
      <c r="V35" s="1329"/>
      <c r="W35" s="1329"/>
      <c r="X35" s="1329"/>
      <c r="Y35" s="1329"/>
      <c r="Z35" s="1329"/>
      <c r="AA35" s="1329"/>
      <c r="AB35" s="1329"/>
      <c r="AC35" s="1329"/>
      <c r="AD35" s="1329"/>
      <c r="AE35" s="1329"/>
      <c r="AF35" s="1329"/>
      <c r="AG35" s="1329"/>
      <c r="AH35" s="1329"/>
      <c r="AI35" s="1329"/>
      <c r="AJ35" s="1329"/>
      <c r="AK35" s="1329"/>
      <c r="AL35" s="1329"/>
      <c r="AM35" s="1329"/>
      <c r="AN35" s="1329"/>
      <c r="AO35" s="1329"/>
      <c r="AP35" s="1329"/>
      <c r="AQ35" s="1329"/>
      <c r="AR35" s="1329"/>
      <c r="AS35" s="1329"/>
      <c r="AT35" s="1329"/>
    </row>
    <row r="36" spans="2:46" s="1330" customFormat="1" ht="27.75" customHeight="1" x14ac:dyDescent="0.2">
      <c r="B36" s="1336" t="s">
        <v>1333</v>
      </c>
      <c r="C36" s="643">
        <v>5.6329700000000003</v>
      </c>
      <c r="D36" s="643">
        <v>26.024767499999999</v>
      </c>
      <c r="E36" s="643">
        <v>-20.391797499999999</v>
      </c>
      <c r="F36" s="643">
        <v>5.7103600000000005</v>
      </c>
      <c r="G36" s="643">
        <v>11.846914999999999</v>
      </c>
      <c r="H36" s="643">
        <v>-6.1365549999999986</v>
      </c>
      <c r="I36" s="643">
        <v>11.660020000000001</v>
      </c>
      <c r="J36" s="643">
        <v>8.43581</v>
      </c>
      <c r="K36" s="642">
        <v>3.2242100000000011</v>
      </c>
      <c r="L36" s="643">
        <v>15.55312</v>
      </c>
      <c r="M36" s="643">
        <v>11.247795000000002</v>
      </c>
      <c r="N36" s="643">
        <v>4.3053249999999981</v>
      </c>
      <c r="O36" s="643">
        <v>18.36684</v>
      </c>
      <c r="P36" s="643">
        <v>11.954510000000001</v>
      </c>
      <c r="Q36" s="643">
        <v>6.412329999999999</v>
      </c>
      <c r="R36" s="643">
        <v>29.570543749999999</v>
      </c>
      <c r="S36" s="643">
        <v>12.807077</v>
      </c>
      <c r="T36" s="643">
        <v>16.763466749999999</v>
      </c>
      <c r="U36" s="1338" t="s">
        <v>1315</v>
      </c>
      <c r="V36" s="1329"/>
      <c r="W36" s="1329"/>
      <c r="X36" s="1329"/>
      <c r="Y36" s="1329"/>
      <c r="Z36" s="1329"/>
      <c r="AA36" s="1329"/>
      <c r="AB36" s="1329"/>
      <c r="AC36" s="1329"/>
      <c r="AD36" s="1329"/>
      <c r="AE36" s="1329"/>
      <c r="AF36" s="1329"/>
      <c r="AG36" s="1329"/>
      <c r="AH36" s="1329"/>
      <c r="AI36" s="1329"/>
      <c r="AJ36" s="1329"/>
      <c r="AK36" s="1329"/>
      <c r="AL36" s="1329"/>
      <c r="AM36" s="1329"/>
      <c r="AN36" s="1329"/>
      <c r="AO36" s="1329"/>
      <c r="AP36" s="1329"/>
      <c r="AQ36" s="1329"/>
      <c r="AR36" s="1329"/>
      <c r="AS36" s="1329"/>
      <c r="AT36" s="1329"/>
    </row>
    <row r="37" spans="2:46" s="1330" customFormat="1" ht="27.75" customHeight="1" x14ac:dyDescent="0.2">
      <c r="B37" s="1336" t="s">
        <v>1334</v>
      </c>
      <c r="C37" s="643">
        <v>70.434706090381141</v>
      </c>
      <c r="D37" s="643">
        <v>208.53513701773593</v>
      </c>
      <c r="E37" s="643">
        <v>-138.10043092735481</v>
      </c>
      <c r="F37" s="643">
        <v>47.134260610267582</v>
      </c>
      <c r="G37" s="643">
        <v>198.95046617874362</v>
      </c>
      <c r="H37" s="643">
        <v>-151.81620556847605</v>
      </c>
      <c r="I37" s="643">
        <v>36.504417091546593</v>
      </c>
      <c r="J37" s="643">
        <v>81.865707392098642</v>
      </c>
      <c r="K37" s="642">
        <v>-45.361290300552049</v>
      </c>
      <c r="L37" s="643">
        <v>25.737359490775003</v>
      </c>
      <c r="M37" s="643">
        <v>73.939288345880385</v>
      </c>
      <c r="N37" s="643">
        <v>-48.201928855105379</v>
      </c>
      <c r="O37" s="643">
        <v>26.559797629627248</v>
      </c>
      <c r="P37" s="643">
        <v>88.213259135412528</v>
      </c>
      <c r="Q37" s="643">
        <v>-61.65346150578528</v>
      </c>
      <c r="R37" s="643">
        <v>10.007101603424998</v>
      </c>
      <c r="S37" s="643">
        <v>102.61805338147745</v>
      </c>
      <c r="T37" s="643">
        <v>-92.610951778052453</v>
      </c>
      <c r="U37" s="1338" t="s">
        <v>1316</v>
      </c>
      <c r="V37" s="1329"/>
      <c r="W37" s="1329"/>
      <c r="X37" s="1329"/>
      <c r="Y37" s="1329"/>
      <c r="Z37" s="1329"/>
      <c r="AA37" s="1329"/>
      <c r="AB37" s="1329"/>
      <c r="AC37" s="1329"/>
      <c r="AD37" s="1329"/>
      <c r="AE37" s="1329"/>
      <c r="AF37" s="1329"/>
      <c r="AG37" s="1329"/>
      <c r="AH37" s="1329"/>
      <c r="AI37" s="1329"/>
      <c r="AJ37" s="1329"/>
      <c r="AK37" s="1329"/>
      <c r="AL37" s="1329"/>
      <c r="AM37" s="1329"/>
      <c r="AN37" s="1329"/>
      <c r="AO37" s="1329"/>
      <c r="AP37" s="1329"/>
      <c r="AQ37" s="1329"/>
      <c r="AR37" s="1329"/>
      <c r="AS37" s="1329"/>
      <c r="AT37" s="1329"/>
    </row>
    <row r="38" spans="2:46" s="1330" customFormat="1" ht="27.75" customHeight="1" x14ac:dyDescent="0.2">
      <c r="B38" s="1336" t="s">
        <v>35</v>
      </c>
      <c r="C38" s="643">
        <v>0</v>
      </c>
      <c r="D38" s="643">
        <v>0</v>
      </c>
      <c r="E38" s="643">
        <v>0</v>
      </c>
      <c r="F38" s="643">
        <v>0</v>
      </c>
      <c r="G38" s="643">
        <v>0</v>
      </c>
      <c r="H38" s="643">
        <v>0</v>
      </c>
      <c r="I38" s="643">
        <v>0</v>
      </c>
      <c r="J38" s="643">
        <v>0</v>
      </c>
      <c r="K38" s="642">
        <v>0</v>
      </c>
      <c r="L38" s="643">
        <v>0</v>
      </c>
      <c r="M38" s="643">
        <v>0</v>
      </c>
      <c r="N38" s="643">
        <v>0</v>
      </c>
      <c r="O38" s="643">
        <v>0</v>
      </c>
      <c r="P38" s="643">
        <v>0</v>
      </c>
      <c r="Q38" s="643">
        <v>0</v>
      </c>
      <c r="R38" s="643">
        <v>1.9762360988505747</v>
      </c>
      <c r="S38" s="643">
        <v>0</v>
      </c>
      <c r="T38" s="643">
        <v>1.9762360988505747</v>
      </c>
      <c r="U38" s="1337" t="s">
        <v>827</v>
      </c>
      <c r="V38" s="1329"/>
      <c r="W38" s="1329"/>
      <c r="X38" s="1329"/>
      <c r="Y38" s="1329"/>
      <c r="Z38" s="1329"/>
      <c r="AA38" s="1329"/>
      <c r="AB38" s="1329"/>
      <c r="AC38" s="1329"/>
      <c r="AD38" s="1329"/>
      <c r="AE38" s="1329"/>
      <c r="AF38" s="1329"/>
      <c r="AG38" s="1329"/>
      <c r="AH38" s="1329"/>
      <c r="AI38" s="1329"/>
      <c r="AJ38" s="1329"/>
      <c r="AK38" s="1329"/>
      <c r="AL38" s="1329"/>
      <c r="AM38" s="1329"/>
      <c r="AN38" s="1329"/>
      <c r="AO38" s="1329"/>
      <c r="AP38" s="1329"/>
      <c r="AQ38" s="1329"/>
      <c r="AR38" s="1329"/>
      <c r="AS38" s="1329"/>
      <c r="AT38" s="1329"/>
    </row>
    <row r="39" spans="2:46" s="1330" customFormat="1" ht="27.75" customHeight="1" x14ac:dyDescent="0.2">
      <c r="B39" s="1333" t="s">
        <v>1172</v>
      </c>
      <c r="C39" s="643">
        <v>55.238334244726531</v>
      </c>
      <c r="D39" s="643">
        <v>397.80679701967239</v>
      </c>
      <c r="E39" s="643">
        <v>-342.56846277494583</v>
      </c>
      <c r="F39" s="643">
        <v>30.159565090648769</v>
      </c>
      <c r="G39" s="643">
        <v>371.0668471094699</v>
      </c>
      <c r="H39" s="643">
        <v>-340.90728201882115</v>
      </c>
      <c r="I39" s="643">
        <v>109.26254321405122</v>
      </c>
      <c r="J39" s="643">
        <v>396.18867483120749</v>
      </c>
      <c r="K39" s="642">
        <v>-286.92613161715627</v>
      </c>
      <c r="L39" s="643">
        <v>170.81818195795495</v>
      </c>
      <c r="M39" s="643">
        <v>431.46061941269687</v>
      </c>
      <c r="N39" s="643">
        <v>-260.64243745474192</v>
      </c>
      <c r="O39" s="643">
        <v>243.89125499623424</v>
      </c>
      <c r="P39" s="643">
        <v>378.06446599937266</v>
      </c>
      <c r="Q39" s="643">
        <v>-134.17321100313842</v>
      </c>
      <c r="R39" s="643">
        <v>381.72656474954323</v>
      </c>
      <c r="S39" s="643">
        <v>377.42319256350794</v>
      </c>
      <c r="T39" s="643">
        <v>4.3033721860352898</v>
      </c>
      <c r="U39" s="1337" t="s">
        <v>1318</v>
      </c>
      <c r="V39" s="1329"/>
      <c r="W39" s="1329"/>
      <c r="X39" s="1329"/>
      <c r="Y39" s="1329"/>
      <c r="Z39" s="1329"/>
      <c r="AA39" s="1329"/>
      <c r="AB39" s="1329"/>
      <c r="AC39" s="1329"/>
      <c r="AD39" s="1329"/>
      <c r="AE39" s="1329"/>
      <c r="AF39" s="1329"/>
      <c r="AG39" s="1329"/>
      <c r="AH39" s="1329"/>
      <c r="AI39" s="1329"/>
      <c r="AJ39" s="1329"/>
      <c r="AK39" s="1329"/>
      <c r="AL39" s="1329"/>
      <c r="AM39" s="1329"/>
      <c r="AN39" s="1329"/>
      <c r="AO39" s="1329"/>
      <c r="AP39" s="1329"/>
      <c r="AQ39" s="1329"/>
      <c r="AR39" s="1329"/>
      <c r="AS39" s="1329"/>
      <c r="AT39" s="1329"/>
    </row>
    <row r="40" spans="2:46" s="1330" customFormat="1" ht="27.75" customHeight="1" x14ac:dyDescent="0.2">
      <c r="B40" s="1333" t="s">
        <v>31</v>
      </c>
      <c r="C40" s="643">
        <v>27.242323036517778</v>
      </c>
      <c r="D40" s="643">
        <v>16.575267553994539</v>
      </c>
      <c r="E40" s="643">
        <v>10.667055482523239</v>
      </c>
      <c r="F40" s="643">
        <v>27.496782469999999</v>
      </c>
      <c r="G40" s="643">
        <v>10.668545917382193</v>
      </c>
      <c r="H40" s="643">
        <v>16.828236552617806</v>
      </c>
      <c r="I40" s="643">
        <v>52.341066181369598</v>
      </c>
      <c r="J40" s="643">
        <v>5.2233696050885126</v>
      </c>
      <c r="K40" s="642">
        <v>47.117696576281084</v>
      </c>
      <c r="L40" s="643">
        <v>47.115659496716106</v>
      </c>
      <c r="M40" s="643">
        <v>7.2963309016205109</v>
      </c>
      <c r="N40" s="643">
        <v>39.819328595095598</v>
      </c>
      <c r="O40" s="643">
        <v>56.036728170266002</v>
      </c>
      <c r="P40" s="643">
        <v>11.273128200450014</v>
      </c>
      <c r="Q40" s="643">
        <v>44.763599969815985</v>
      </c>
      <c r="R40" s="643">
        <v>22.138258360000002</v>
      </c>
      <c r="S40" s="643">
        <v>4.2779771068493142</v>
      </c>
      <c r="T40" s="643">
        <v>17.860281253150688</v>
      </c>
      <c r="U40" s="1337" t="s">
        <v>1319</v>
      </c>
      <c r="V40" s="1329"/>
      <c r="W40" s="1329"/>
      <c r="X40" s="1329"/>
      <c r="Y40" s="1329"/>
      <c r="Z40" s="1329"/>
      <c r="AA40" s="1329"/>
      <c r="AB40" s="1329"/>
      <c r="AC40" s="1329"/>
      <c r="AD40" s="1329"/>
      <c r="AE40" s="1329"/>
      <c r="AF40" s="1329"/>
      <c r="AG40" s="1329"/>
      <c r="AH40" s="1329"/>
      <c r="AI40" s="1329"/>
      <c r="AJ40" s="1329"/>
      <c r="AK40" s="1329"/>
      <c r="AL40" s="1329"/>
      <c r="AM40" s="1329"/>
      <c r="AN40" s="1329"/>
      <c r="AO40" s="1329"/>
      <c r="AP40" s="1329"/>
      <c r="AQ40" s="1329"/>
      <c r="AR40" s="1329"/>
      <c r="AS40" s="1329"/>
      <c r="AT40" s="1329"/>
    </row>
    <row r="41" spans="2:46" s="1331" customFormat="1" ht="27.75" customHeight="1" x14ac:dyDescent="0.2">
      <c r="B41" s="1333" t="s">
        <v>32</v>
      </c>
      <c r="C41" s="643">
        <v>0</v>
      </c>
      <c r="D41" s="643">
        <v>0</v>
      </c>
      <c r="E41" s="643">
        <v>0</v>
      </c>
      <c r="F41" s="643">
        <v>0</v>
      </c>
      <c r="G41" s="643">
        <v>0</v>
      </c>
      <c r="H41" s="643">
        <v>0</v>
      </c>
      <c r="I41" s="643">
        <v>0</v>
      </c>
      <c r="J41" s="643">
        <v>17.491650468106066</v>
      </c>
      <c r="K41" s="642">
        <v>-17.491650468106066</v>
      </c>
      <c r="L41" s="643">
        <v>0</v>
      </c>
      <c r="M41" s="643">
        <v>17.140768633713453</v>
      </c>
      <c r="N41" s="643">
        <v>-17.140768633713453</v>
      </c>
      <c r="O41" s="643">
        <v>0</v>
      </c>
      <c r="P41" s="643">
        <v>16.384367023407474</v>
      </c>
      <c r="Q41" s="643">
        <v>-16.384367023407474</v>
      </c>
      <c r="R41" s="643">
        <v>0</v>
      </c>
      <c r="S41" s="643">
        <v>19.395678481651377</v>
      </c>
      <c r="T41" s="643">
        <v>-19.395678481651377</v>
      </c>
      <c r="U41" s="1337" t="s">
        <v>1320</v>
      </c>
      <c r="V41" s="1329"/>
      <c r="W41" s="1329"/>
      <c r="X41" s="1329"/>
      <c r="Y41" s="1329"/>
      <c r="Z41" s="1329"/>
      <c r="AA41" s="1329"/>
      <c r="AB41" s="1329"/>
      <c r="AC41" s="1329"/>
      <c r="AD41" s="1329"/>
      <c r="AE41" s="1329"/>
      <c r="AF41" s="1329"/>
      <c r="AG41" s="1329"/>
      <c r="AH41" s="1329"/>
      <c r="AI41" s="1329"/>
      <c r="AJ41" s="1329"/>
      <c r="AK41" s="1329"/>
      <c r="AL41" s="1329"/>
      <c r="AM41" s="1329"/>
      <c r="AN41" s="1329"/>
      <c r="AO41" s="1329"/>
      <c r="AP41" s="1329"/>
      <c r="AQ41" s="1329"/>
      <c r="AR41" s="1329"/>
      <c r="AS41" s="1329"/>
      <c r="AT41" s="1329"/>
    </row>
    <row r="42" spans="2:46" s="1330" customFormat="1" ht="27.75" customHeight="1" x14ac:dyDescent="0.2">
      <c r="B42" s="1333" t="s">
        <v>547</v>
      </c>
      <c r="C42" s="643">
        <v>0</v>
      </c>
      <c r="D42" s="643">
        <v>61.296779699672093</v>
      </c>
      <c r="E42" s="643">
        <v>-61.296779699672093</v>
      </c>
      <c r="F42" s="643">
        <v>2.3645080023208491</v>
      </c>
      <c r="G42" s="643">
        <v>56.042384839082715</v>
      </c>
      <c r="H42" s="643">
        <v>-53.677876836761868</v>
      </c>
      <c r="I42" s="643">
        <v>0</v>
      </c>
      <c r="J42" s="643">
        <v>34.923476956659421</v>
      </c>
      <c r="K42" s="642">
        <v>-34.923476956659421</v>
      </c>
      <c r="L42" s="643">
        <v>3.1591722161069749</v>
      </c>
      <c r="M42" s="643">
        <v>29.754240783050463</v>
      </c>
      <c r="N42" s="643">
        <v>-26.595068566943489</v>
      </c>
      <c r="O42" s="643">
        <v>0</v>
      </c>
      <c r="P42" s="643">
        <v>36.564187414652935</v>
      </c>
      <c r="Q42" s="643">
        <v>-36.564187414652935</v>
      </c>
      <c r="R42" s="643">
        <v>0</v>
      </c>
      <c r="S42" s="643">
        <v>42.942767316118122</v>
      </c>
      <c r="T42" s="643">
        <v>-42.942767316118122</v>
      </c>
      <c r="U42" s="1337" t="s">
        <v>1321</v>
      </c>
      <c r="V42" s="1329"/>
      <c r="W42" s="1329"/>
      <c r="X42" s="1329"/>
      <c r="Y42" s="1329"/>
      <c r="Z42" s="1329"/>
      <c r="AA42" s="1329"/>
      <c r="AB42" s="1329"/>
      <c r="AC42" s="1329"/>
      <c r="AD42" s="1329"/>
      <c r="AE42" s="1329"/>
      <c r="AF42" s="1329"/>
      <c r="AG42" s="1329"/>
      <c r="AH42" s="1329"/>
      <c r="AI42" s="1329"/>
      <c r="AJ42" s="1329"/>
      <c r="AK42" s="1329"/>
      <c r="AL42" s="1329"/>
      <c r="AM42" s="1329"/>
      <c r="AN42" s="1329"/>
      <c r="AO42" s="1329"/>
      <c r="AP42" s="1329"/>
      <c r="AQ42" s="1329"/>
      <c r="AR42" s="1329"/>
      <c r="AS42" s="1329"/>
      <c r="AT42" s="1329"/>
    </row>
    <row r="43" spans="2:46" s="1331" customFormat="1" ht="27.75" customHeight="1" x14ac:dyDescent="0.2">
      <c r="B43" s="1333" t="s">
        <v>548</v>
      </c>
      <c r="C43" s="643">
        <v>26.25556066715999</v>
      </c>
      <c r="D43" s="643">
        <v>17.62864458469684</v>
      </c>
      <c r="E43" s="643">
        <v>8.6269160824631506</v>
      </c>
      <c r="F43" s="643">
        <v>12.87780248325282</v>
      </c>
      <c r="G43" s="643">
        <v>9.507238352783693</v>
      </c>
      <c r="H43" s="643">
        <v>3.370564130469127</v>
      </c>
      <c r="I43" s="643">
        <v>9.411639471016974</v>
      </c>
      <c r="J43" s="643">
        <v>10.545463780437123</v>
      </c>
      <c r="K43" s="642">
        <v>-1.1338243094201488</v>
      </c>
      <c r="L43" s="643">
        <v>2.9765652450287776</v>
      </c>
      <c r="M43" s="643">
        <v>1.4541406684463321</v>
      </c>
      <c r="N43" s="643">
        <v>1.5224245765824456</v>
      </c>
      <c r="O43" s="643">
        <v>39.757511291151758</v>
      </c>
      <c r="P43" s="643">
        <v>9.4020122499342662</v>
      </c>
      <c r="Q43" s="643">
        <v>30.355499041217492</v>
      </c>
      <c r="R43" s="643">
        <v>25.920942453544523</v>
      </c>
      <c r="S43" s="643">
        <v>0.2265623784853211</v>
      </c>
      <c r="T43" s="643">
        <v>25.6943800750592</v>
      </c>
      <c r="U43" s="1337" t="s">
        <v>1322</v>
      </c>
      <c r="V43" s="1329"/>
      <c r="W43" s="1329"/>
      <c r="X43" s="1329"/>
      <c r="Y43" s="1329"/>
      <c r="Z43" s="1329"/>
      <c r="AA43" s="1329"/>
      <c r="AB43" s="1329"/>
      <c r="AC43" s="1329"/>
      <c r="AD43" s="1329"/>
      <c r="AE43" s="1329"/>
      <c r="AF43" s="1329"/>
      <c r="AG43" s="1329"/>
      <c r="AH43" s="1329"/>
      <c r="AI43" s="1329"/>
      <c r="AJ43" s="1329"/>
      <c r="AK43" s="1329"/>
      <c r="AL43" s="1329"/>
      <c r="AM43" s="1329"/>
      <c r="AN43" s="1329"/>
      <c r="AO43" s="1329"/>
      <c r="AP43" s="1329"/>
      <c r="AQ43" s="1329"/>
      <c r="AR43" s="1329"/>
      <c r="AS43" s="1329"/>
      <c r="AT43" s="1329"/>
    </row>
    <row r="44" spans="2:46" s="1330" customFormat="1" ht="27.75" customHeight="1" x14ac:dyDescent="0.2">
      <c r="B44" s="1333" t="s">
        <v>71</v>
      </c>
      <c r="C44" s="643">
        <v>0.23044193477003261</v>
      </c>
      <c r="D44" s="643">
        <v>10.285767090042464</v>
      </c>
      <c r="E44" s="643">
        <v>-10.055325155272431</v>
      </c>
      <c r="F44" s="643">
        <v>0.56835726037135337</v>
      </c>
      <c r="G44" s="643">
        <v>22.620343754513055</v>
      </c>
      <c r="H44" s="643">
        <v>-22.051986494141701</v>
      </c>
      <c r="I44" s="643">
        <v>5.0677595823966366E-2</v>
      </c>
      <c r="J44" s="643">
        <v>44.023469463374191</v>
      </c>
      <c r="K44" s="642">
        <v>-43.972791867550228</v>
      </c>
      <c r="L44" s="643">
        <v>2.1773188599999996E-2</v>
      </c>
      <c r="M44" s="643">
        <v>35.805456683673661</v>
      </c>
      <c r="N44" s="643">
        <v>-35.78368349507366</v>
      </c>
      <c r="O44" s="643">
        <v>4.263333246815995E-3</v>
      </c>
      <c r="P44" s="643">
        <v>30.492916048422771</v>
      </c>
      <c r="Q44" s="643">
        <v>-30.488652715175956</v>
      </c>
      <c r="R44" s="643">
        <v>2.0729951121467889</v>
      </c>
      <c r="S44" s="643">
        <v>31.29644275788991</v>
      </c>
      <c r="T44" s="643">
        <v>-29.223447645743121</v>
      </c>
      <c r="U44" s="1337" t="s">
        <v>1323</v>
      </c>
      <c r="V44" s="1329"/>
      <c r="W44" s="1329"/>
      <c r="X44" s="1329"/>
      <c r="Y44" s="1329"/>
      <c r="Z44" s="1329"/>
      <c r="AA44" s="1329"/>
      <c r="AB44" s="1329"/>
      <c r="AC44" s="1329"/>
      <c r="AD44" s="1329"/>
      <c r="AE44" s="1329"/>
      <c r="AF44" s="1329"/>
      <c r="AG44" s="1329"/>
      <c r="AH44" s="1329"/>
      <c r="AI44" s="1329"/>
      <c r="AJ44" s="1329"/>
      <c r="AK44" s="1329"/>
      <c r="AL44" s="1329"/>
      <c r="AM44" s="1329"/>
      <c r="AN44" s="1329"/>
      <c r="AO44" s="1329"/>
      <c r="AP44" s="1329"/>
      <c r="AQ44" s="1329"/>
      <c r="AR44" s="1329"/>
      <c r="AS44" s="1329"/>
      <c r="AT44" s="1329"/>
    </row>
    <row r="45" spans="2:46" s="1331" customFormat="1" ht="27.75" customHeight="1" x14ac:dyDescent="0.2">
      <c r="B45" s="1333" t="s">
        <v>1752</v>
      </c>
      <c r="C45" s="643">
        <v>0</v>
      </c>
      <c r="D45" s="643">
        <v>0.48473463854413101</v>
      </c>
      <c r="E45" s="643">
        <v>-0.48473463854413101</v>
      </c>
      <c r="F45" s="643">
        <v>4.6676330069538273E-3</v>
      </c>
      <c r="G45" s="643">
        <v>1.2297400299999999</v>
      </c>
      <c r="H45" s="643">
        <v>-1.2250723969930462</v>
      </c>
      <c r="I45" s="643">
        <v>0</v>
      </c>
      <c r="J45" s="643">
        <v>6.1624930999999998</v>
      </c>
      <c r="K45" s="642">
        <v>-6.1624930999999998</v>
      </c>
      <c r="L45" s="643">
        <v>1.22675271459566E-3</v>
      </c>
      <c r="M45" s="643">
        <v>1.3289563512475351</v>
      </c>
      <c r="N45" s="643">
        <v>-1.3277295985329394</v>
      </c>
      <c r="O45" s="643">
        <v>1.22233202764706E-3</v>
      </c>
      <c r="P45" s="643">
        <v>2.3969421547972987</v>
      </c>
      <c r="Q45" s="643">
        <v>-2.3957198227696517</v>
      </c>
      <c r="R45" s="643">
        <v>0</v>
      </c>
      <c r="S45" s="643">
        <v>1.0914672599999999</v>
      </c>
      <c r="T45" s="643">
        <v>-1.0914672599999999</v>
      </c>
      <c r="U45" s="1337" t="s">
        <v>1324</v>
      </c>
      <c r="V45" s="1329"/>
      <c r="W45" s="1329"/>
      <c r="X45" s="1329"/>
      <c r="Y45" s="1329"/>
      <c r="Z45" s="1329"/>
      <c r="AA45" s="1329"/>
      <c r="AB45" s="1329"/>
      <c r="AC45" s="1329"/>
      <c r="AD45" s="1329"/>
      <c r="AE45" s="1329"/>
      <c r="AF45" s="1329"/>
      <c r="AG45" s="1329"/>
      <c r="AH45" s="1329"/>
      <c r="AI45" s="1329"/>
      <c r="AJ45" s="1329"/>
      <c r="AK45" s="1329"/>
      <c r="AL45" s="1329"/>
      <c r="AM45" s="1329"/>
      <c r="AN45" s="1329"/>
      <c r="AO45" s="1329"/>
      <c r="AP45" s="1329"/>
      <c r="AQ45" s="1329"/>
      <c r="AR45" s="1329"/>
      <c r="AS45" s="1329"/>
      <c r="AT45" s="1329"/>
    </row>
    <row r="46" spans="2:46" s="1330" customFormat="1" ht="27.75" customHeight="1" x14ac:dyDescent="0.2">
      <c r="B46" s="1333" t="s">
        <v>72</v>
      </c>
      <c r="C46" s="643">
        <v>37.808093720275686</v>
      </c>
      <c r="D46" s="643">
        <v>33.136270003846491</v>
      </c>
      <c r="E46" s="643">
        <v>4.6718237164291949</v>
      </c>
      <c r="F46" s="643">
        <v>23.571564229336776</v>
      </c>
      <c r="G46" s="643">
        <v>47.909203647109493</v>
      </c>
      <c r="H46" s="643">
        <v>-24.337639417772717</v>
      </c>
      <c r="I46" s="643">
        <v>11.947741558723147</v>
      </c>
      <c r="J46" s="643">
        <v>38.878354479374977</v>
      </c>
      <c r="K46" s="642">
        <v>-26.930612920651832</v>
      </c>
      <c r="L46" s="643">
        <v>3.4473039410133204</v>
      </c>
      <c r="M46" s="643">
        <v>2.9213369937513698</v>
      </c>
      <c r="N46" s="643">
        <v>0.52596694726195059</v>
      </c>
      <c r="O46" s="643">
        <v>13.393728801736254</v>
      </c>
      <c r="P46" s="643">
        <v>3.0031675348788704</v>
      </c>
      <c r="Q46" s="643">
        <v>10.390561266857382</v>
      </c>
      <c r="R46" s="643">
        <v>10.882203657756158</v>
      </c>
      <c r="S46" s="643">
        <v>14.968617392946923</v>
      </c>
      <c r="T46" s="643">
        <v>-4.0864137351907655</v>
      </c>
      <c r="U46" s="1337" t="s">
        <v>1325</v>
      </c>
      <c r="V46" s="1329"/>
      <c r="W46" s="1329"/>
      <c r="X46" s="1329"/>
      <c r="Y46" s="1329"/>
      <c r="Z46" s="1329"/>
      <c r="AA46" s="1329"/>
      <c r="AB46" s="1329"/>
      <c r="AC46" s="1329"/>
      <c r="AD46" s="1329"/>
      <c r="AE46" s="1329"/>
      <c r="AF46" s="1329"/>
      <c r="AG46" s="1329"/>
      <c r="AH46" s="1329"/>
      <c r="AI46" s="1329"/>
      <c r="AJ46" s="1329"/>
      <c r="AK46" s="1329"/>
      <c r="AL46" s="1329"/>
      <c r="AM46" s="1329"/>
      <c r="AN46" s="1329"/>
      <c r="AO46" s="1329"/>
      <c r="AP46" s="1329"/>
      <c r="AQ46" s="1329"/>
      <c r="AR46" s="1329"/>
      <c r="AS46" s="1329"/>
      <c r="AT46" s="1329"/>
    </row>
    <row r="47" spans="2:46" s="1330" customFormat="1" ht="27.75" customHeight="1" x14ac:dyDescent="0.2">
      <c r="B47" s="1333" t="s">
        <v>723</v>
      </c>
      <c r="C47" s="643">
        <v>24.145269079307202</v>
      </c>
      <c r="D47" s="643">
        <v>4.7749365153109329</v>
      </c>
      <c r="E47" s="643">
        <v>19.370332563996268</v>
      </c>
      <c r="F47" s="643">
        <v>40.43</v>
      </c>
      <c r="G47" s="643">
        <v>4.6511782853468091</v>
      </c>
      <c r="H47" s="643">
        <v>35.778821714653191</v>
      </c>
      <c r="I47" s="643">
        <v>44.39</v>
      </c>
      <c r="J47" s="643">
        <v>10.869235023331605</v>
      </c>
      <c r="K47" s="642">
        <v>33.520764976668396</v>
      </c>
      <c r="L47" s="643">
        <v>37.14</v>
      </c>
      <c r="M47" s="643">
        <v>3.2</v>
      </c>
      <c r="N47" s="643">
        <v>33.94</v>
      </c>
      <c r="O47" s="643">
        <v>41.84</v>
      </c>
      <c r="P47" s="643">
        <v>0.9</v>
      </c>
      <c r="Q47" s="643">
        <v>40.940000000000005</v>
      </c>
      <c r="R47" s="643">
        <v>47.413699999999999</v>
      </c>
      <c r="S47" s="643">
        <v>1.542</v>
      </c>
      <c r="T47" s="643">
        <v>45.871699999999997</v>
      </c>
      <c r="U47" s="1337" t="s">
        <v>1326</v>
      </c>
      <c r="V47" s="1329"/>
      <c r="W47" s="1329"/>
      <c r="X47" s="1329"/>
      <c r="Y47" s="1329"/>
      <c r="Z47" s="1329"/>
      <c r="AA47" s="1329"/>
      <c r="AB47" s="1329"/>
      <c r="AC47" s="1329"/>
      <c r="AD47" s="1329"/>
      <c r="AE47" s="1329"/>
      <c r="AF47" s="1329"/>
      <c r="AG47" s="1329"/>
      <c r="AH47" s="1329"/>
      <c r="AI47" s="1329"/>
      <c r="AJ47" s="1329"/>
      <c r="AK47" s="1329"/>
      <c r="AL47" s="1329"/>
      <c r="AM47" s="1329"/>
      <c r="AN47" s="1329"/>
      <c r="AO47" s="1329"/>
      <c r="AP47" s="1329"/>
      <c r="AQ47" s="1329"/>
      <c r="AR47" s="1329"/>
      <c r="AS47" s="1329"/>
      <c r="AT47" s="1329"/>
    </row>
    <row r="48" spans="2:46" s="1330" customFormat="1" ht="27.75" customHeight="1" x14ac:dyDescent="0.2">
      <c r="B48" s="1333" t="s">
        <v>1753</v>
      </c>
      <c r="C48" s="643">
        <v>21.444370000000003</v>
      </c>
      <c r="D48" s="643">
        <v>19.767387095280519</v>
      </c>
      <c r="E48" s="643">
        <v>1.676982904719484</v>
      </c>
      <c r="F48" s="643">
        <v>64.48218147289694</v>
      </c>
      <c r="G48" s="643">
        <v>22.415934158936491</v>
      </c>
      <c r="H48" s="643">
        <v>42.066247313960446</v>
      </c>
      <c r="I48" s="643">
        <v>119.15235230009371</v>
      </c>
      <c r="J48" s="643">
        <v>4.3097578226404689</v>
      </c>
      <c r="K48" s="642">
        <v>114.84259447745325</v>
      </c>
      <c r="L48" s="643">
        <v>85.646525343225065</v>
      </c>
      <c r="M48" s="643">
        <v>2.253895624259418E-2</v>
      </c>
      <c r="N48" s="643">
        <v>85.623986386982466</v>
      </c>
      <c r="O48" s="643">
        <v>131.76081298187239</v>
      </c>
      <c r="P48" s="643">
        <v>4.6744698350744303</v>
      </c>
      <c r="Q48" s="643">
        <v>127.08634314679796</v>
      </c>
      <c r="R48" s="643">
        <v>206.3547400247694</v>
      </c>
      <c r="S48" s="643">
        <v>35.384692956621002</v>
      </c>
      <c r="T48" s="643">
        <v>170.9700470681484</v>
      </c>
      <c r="U48" s="1337" t="s">
        <v>1327</v>
      </c>
      <c r="V48" s="1329"/>
      <c r="W48" s="1329"/>
      <c r="X48" s="1329"/>
      <c r="Y48" s="1329"/>
      <c r="Z48" s="1329"/>
      <c r="AA48" s="1329"/>
      <c r="AB48" s="1329"/>
      <c r="AC48" s="1329"/>
      <c r="AD48" s="1329"/>
      <c r="AE48" s="1329"/>
      <c r="AF48" s="1329"/>
      <c r="AG48" s="1329"/>
      <c r="AH48" s="1329"/>
      <c r="AI48" s="1329"/>
      <c r="AJ48" s="1329"/>
      <c r="AK48" s="1329"/>
      <c r="AL48" s="1329"/>
      <c r="AM48" s="1329"/>
      <c r="AN48" s="1329"/>
      <c r="AO48" s="1329"/>
      <c r="AP48" s="1329"/>
      <c r="AQ48" s="1329"/>
      <c r="AR48" s="1329"/>
      <c r="AS48" s="1329"/>
      <c r="AT48" s="1329"/>
    </row>
    <row r="49" spans="2:46" s="1330" customFormat="1" ht="27.75" customHeight="1" x14ac:dyDescent="0.2">
      <c r="B49" s="1335" t="s">
        <v>35</v>
      </c>
      <c r="C49" s="643">
        <v>0</v>
      </c>
      <c r="D49" s="643">
        <v>0</v>
      </c>
      <c r="E49" s="643">
        <v>0</v>
      </c>
      <c r="F49" s="643">
        <v>0</v>
      </c>
      <c r="G49" s="643">
        <v>13.570654148378377</v>
      </c>
      <c r="H49" s="643">
        <v>-13.570654148378377</v>
      </c>
      <c r="I49" s="643">
        <v>0</v>
      </c>
      <c r="J49" s="643">
        <v>7.5841923783423457</v>
      </c>
      <c r="K49" s="642">
        <v>-7.5841923783423457</v>
      </c>
      <c r="L49" s="643">
        <v>0</v>
      </c>
      <c r="M49" s="643">
        <v>2.7351453313898655</v>
      </c>
      <c r="N49" s="643">
        <v>-2.7351453313898655</v>
      </c>
      <c r="O49" s="643">
        <v>0</v>
      </c>
      <c r="P49" s="643">
        <v>2.3986301384157986</v>
      </c>
      <c r="Q49" s="643">
        <v>-2.3986301384157986</v>
      </c>
      <c r="R49" s="643">
        <v>0</v>
      </c>
      <c r="S49" s="643">
        <v>7.0265758509174319</v>
      </c>
      <c r="T49" s="643">
        <v>-7.0265758509174319</v>
      </c>
      <c r="U49" s="1337" t="s">
        <v>1317</v>
      </c>
      <c r="V49" s="1329"/>
      <c r="W49" s="1329"/>
      <c r="X49" s="1329"/>
      <c r="Y49" s="1329"/>
      <c r="Z49" s="1329"/>
      <c r="AA49" s="1329"/>
      <c r="AB49" s="1329"/>
      <c r="AC49" s="1329"/>
      <c r="AD49" s="1329"/>
      <c r="AE49" s="1329"/>
      <c r="AF49" s="1329"/>
      <c r="AG49" s="1329"/>
      <c r="AH49" s="1329"/>
      <c r="AI49" s="1329"/>
      <c r="AJ49" s="1329"/>
      <c r="AK49" s="1329"/>
      <c r="AL49" s="1329"/>
      <c r="AM49" s="1329"/>
      <c r="AN49" s="1329"/>
      <c r="AO49" s="1329"/>
      <c r="AP49" s="1329"/>
      <c r="AQ49" s="1329"/>
      <c r="AR49" s="1329"/>
      <c r="AS49" s="1329"/>
      <c r="AT49" s="1329"/>
    </row>
    <row r="50" spans="2:46" s="1330" customFormat="1" ht="9.75" customHeight="1" x14ac:dyDescent="0.2">
      <c r="B50" s="1332"/>
      <c r="C50" s="643"/>
      <c r="D50" s="643"/>
      <c r="E50" s="643"/>
      <c r="F50" s="643"/>
      <c r="G50" s="643"/>
      <c r="H50" s="643"/>
      <c r="I50" s="643"/>
      <c r="J50" s="643"/>
      <c r="K50" s="642"/>
      <c r="L50" s="643"/>
      <c r="M50" s="643"/>
      <c r="N50" s="643"/>
      <c r="O50" s="643"/>
      <c r="P50" s="643"/>
      <c r="Q50" s="643"/>
      <c r="R50" s="643"/>
      <c r="S50" s="643"/>
      <c r="T50" s="643"/>
      <c r="U50" s="599"/>
      <c r="V50" s="1329"/>
      <c r="W50" s="1329"/>
      <c r="X50" s="1329"/>
      <c r="Y50" s="1329"/>
      <c r="Z50" s="1329"/>
      <c r="AA50" s="1329"/>
      <c r="AB50" s="1329"/>
      <c r="AC50" s="1329"/>
      <c r="AD50" s="1329"/>
      <c r="AE50" s="1329"/>
      <c r="AF50" s="1329"/>
      <c r="AG50" s="1329"/>
      <c r="AH50" s="1329"/>
      <c r="AI50" s="1329"/>
      <c r="AJ50" s="1329"/>
      <c r="AK50" s="1329"/>
      <c r="AL50" s="1329"/>
      <c r="AM50" s="1329"/>
      <c r="AN50" s="1329"/>
      <c r="AO50" s="1329"/>
      <c r="AP50" s="1329"/>
      <c r="AQ50" s="1329"/>
      <c r="AR50" s="1329"/>
      <c r="AS50" s="1329"/>
      <c r="AT50" s="1329"/>
    </row>
    <row r="51" spans="2:46" s="1330" customFormat="1" ht="27.75" customHeight="1" x14ac:dyDescent="0.2">
      <c r="B51" s="616" t="s">
        <v>588</v>
      </c>
      <c r="C51" s="639">
        <v>94.332609851828693</v>
      </c>
      <c r="D51" s="639">
        <v>6.4542314081398047</v>
      </c>
      <c r="E51" s="639">
        <v>87.878378443688888</v>
      </c>
      <c r="F51" s="639">
        <v>209.13813885608067</v>
      </c>
      <c r="G51" s="639">
        <v>6.0528426757228395</v>
      </c>
      <c r="H51" s="639">
        <v>203.08529618035783</v>
      </c>
      <c r="I51" s="639">
        <v>72.370144039229004</v>
      </c>
      <c r="J51" s="639">
        <v>3.6765118840060458</v>
      </c>
      <c r="K51" s="638">
        <v>68.693632155222957</v>
      </c>
      <c r="L51" s="639">
        <v>90.802671933943017</v>
      </c>
      <c r="M51" s="639">
        <v>11.133617449309238</v>
      </c>
      <c r="N51" s="639">
        <v>79.66905448463379</v>
      </c>
      <c r="O51" s="639">
        <v>58.266429025838207</v>
      </c>
      <c r="P51" s="639">
        <v>4.7582469564519227</v>
      </c>
      <c r="Q51" s="639">
        <v>53.508182069386287</v>
      </c>
      <c r="R51" s="639">
        <v>86.558231271213373</v>
      </c>
      <c r="S51" s="639">
        <v>14.63814795289661</v>
      </c>
      <c r="T51" s="639">
        <v>71.92008331831677</v>
      </c>
      <c r="U51" s="558" t="s">
        <v>1062</v>
      </c>
      <c r="V51" s="1329"/>
      <c r="W51" s="1329"/>
      <c r="X51" s="1329"/>
      <c r="Y51" s="1329"/>
      <c r="Z51" s="1329"/>
      <c r="AA51" s="1329"/>
      <c r="AB51" s="1329"/>
      <c r="AC51" s="1329"/>
      <c r="AD51" s="1329"/>
      <c r="AE51" s="1329"/>
      <c r="AF51" s="1329"/>
      <c r="AG51" s="1329"/>
      <c r="AH51" s="1329"/>
      <c r="AI51" s="1329"/>
      <c r="AJ51" s="1329"/>
      <c r="AK51" s="1329"/>
      <c r="AL51" s="1329"/>
      <c r="AM51" s="1329"/>
      <c r="AN51" s="1329"/>
      <c r="AO51" s="1329"/>
      <c r="AP51" s="1329"/>
      <c r="AQ51" s="1329"/>
      <c r="AR51" s="1329"/>
      <c r="AS51" s="1329"/>
      <c r="AT51" s="1329"/>
    </row>
    <row r="52" spans="2:46" s="1330" customFormat="1" ht="27.75" customHeight="1" x14ac:dyDescent="0.2">
      <c r="B52" s="617" t="s">
        <v>395</v>
      </c>
      <c r="C52" s="643">
        <v>72.149687251250015</v>
      </c>
      <c r="D52" s="643">
        <v>4.035592623293903</v>
      </c>
      <c r="E52" s="643">
        <v>68.114094627956106</v>
      </c>
      <c r="F52" s="643">
        <v>81.153902989809993</v>
      </c>
      <c r="G52" s="643">
        <v>4.1843742829552975</v>
      </c>
      <c r="H52" s="643">
        <v>76.969528706854689</v>
      </c>
      <c r="I52" s="643">
        <v>39.774336202999997</v>
      </c>
      <c r="J52" s="643">
        <v>2.3206059838530479</v>
      </c>
      <c r="K52" s="642">
        <v>37.453730219146948</v>
      </c>
      <c r="L52" s="643">
        <v>14.707223069175001</v>
      </c>
      <c r="M52" s="643">
        <v>1.8897662131527051</v>
      </c>
      <c r="N52" s="643">
        <v>12.817456856022297</v>
      </c>
      <c r="O52" s="643">
        <v>41.6</v>
      </c>
      <c r="P52" s="643">
        <v>1.7152077883597903</v>
      </c>
      <c r="Q52" s="643">
        <v>39.88479221164021</v>
      </c>
      <c r="R52" s="643">
        <v>53.615663746679992</v>
      </c>
      <c r="S52" s="643">
        <v>7.0065921643835622</v>
      </c>
      <c r="T52" s="643">
        <v>46.60907158229643</v>
      </c>
      <c r="U52" s="599" t="s">
        <v>1328</v>
      </c>
      <c r="V52" s="1329"/>
      <c r="W52" s="1329"/>
      <c r="X52" s="1329"/>
      <c r="Y52" s="1329"/>
      <c r="Z52" s="1329"/>
      <c r="AA52" s="1329"/>
      <c r="AB52" s="1329"/>
      <c r="AC52" s="1329"/>
      <c r="AD52" s="1329"/>
      <c r="AE52" s="1329"/>
      <c r="AF52" s="1329"/>
      <c r="AG52" s="1329"/>
      <c r="AH52" s="1329"/>
      <c r="AI52" s="1329"/>
      <c r="AJ52" s="1329"/>
      <c r="AK52" s="1329"/>
      <c r="AL52" s="1329"/>
      <c r="AM52" s="1329"/>
      <c r="AN52" s="1329"/>
      <c r="AO52" s="1329"/>
      <c r="AP52" s="1329"/>
      <c r="AQ52" s="1329"/>
      <c r="AR52" s="1329"/>
      <c r="AS52" s="1329"/>
      <c r="AT52" s="1329"/>
    </row>
    <row r="53" spans="2:46" s="1330" customFormat="1" ht="27.75" customHeight="1" x14ac:dyDescent="0.2">
      <c r="B53" s="617" t="s">
        <v>1337</v>
      </c>
      <c r="C53" s="643">
        <v>22.182922600578678</v>
      </c>
      <c r="D53" s="643">
        <v>2.4186387848459017</v>
      </c>
      <c r="E53" s="643">
        <v>19.764283815732774</v>
      </c>
      <c r="F53" s="643">
        <v>127.98423586627068</v>
      </c>
      <c r="G53" s="643">
        <v>1.8684683927675418</v>
      </c>
      <c r="H53" s="643">
        <v>126.11576747350314</v>
      </c>
      <c r="I53" s="643">
        <v>32.595807836229007</v>
      </c>
      <c r="J53" s="643">
        <v>1.3559059001529981</v>
      </c>
      <c r="K53" s="642">
        <v>31.239901936076009</v>
      </c>
      <c r="L53" s="643">
        <v>76.095448864768017</v>
      </c>
      <c r="M53" s="643">
        <v>9.2438512361565319</v>
      </c>
      <c r="N53" s="643">
        <v>66.851597628611486</v>
      </c>
      <c r="O53" s="643">
        <v>16.666429025838209</v>
      </c>
      <c r="P53" s="643">
        <v>3.0430391680921325</v>
      </c>
      <c r="Q53" s="643">
        <v>13.623389857746076</v>
      </c>
      <c r="R53" s="643">
        <v>32.942567524533388</v>
      </c>
      <c r="S53" s="643">
        <v>7.6315557885130465</v>
      </c>
      <c r="T53" s="643">
        <v>25.31101173602034</v>
      </c>
      <c r="U53" s="599" t="s">
        <v>1329</v>
      </c>
      <c r="V53" s="1329"/>
      <c r="W53" s="1329"/>
      <c r="X53" s="1329"/>
      <c r="Y53" s="1329"/>
      <c r="Z53" s="1329"/>
      <c r="AA53" s="1329"/>
      <c r="AB53" s="1329"/>
      <c r="AC53" s="1329"/>
      <c r="AD53" s="1329"/>
      <c r="AE53" s="1329"/>
      <c r="AF53" s="1329"/>
      <c r="AG53" s="1329"/>
      <c r="AH53" s="1329"/>
      <c r="AI53" s="1329"/>
      <c r="AJ53" s="1329"/>
      <c r="AK53" s="1329"/>
      <c r="AL53" s="1329"/>
      <c r="AM53" s="1329"/>
      <c r="AN53" s="1329"/>
      <c r="AO53" s="1329"/>
      <c r="AP53" s="1329"/>
      <c r="AQ53" s="1329"/>
      <c r="AR53" s="1329"/>
      <c r="AS53" s="1329"/>
      <c r="AT53" s="1329"/>
    </row>
    <row r="54" spans="2:46" s="1330" customFormat="1" ht="27.75" customHeight="1" x14ac:dyDescent="0.2">
      <c r="B54" s="1333" t="s">
        <v>748</v>
      </c>
      <c r="C54" s="643">
        <v>0</v>
      </c>
      <c r="D54" s="643">
        <v>1.3426478616924475</v>
      </c>
      <c r="E54" s="643">
        <v>-1.3426478616924475</v>
      </c>
      <c r="F54" s="643">
        <v>0</v>
      </c>
      <c r="G54" s="643">
        <v>0.76964287948980203</v>
      </c>
      <c r="H54" s="643">
        <v>-0.76964287948980203</v>
      </c>
      <c r="I54" s="643">
        <v>0</v>
      </c>
      <c r="J54" s="643">
        <v>0.37656937263906382</v>
      </c>
      <c r="K54" s="642">
        <v>-0.37656937263906382</v>
      </c>
      <c r="L54" s="643">
        <v>0</v>
      </c>
      <c r="M54" s="643">
        <v>1.6194281467032496</v>
      </c>
      <c r="N54" s="643">
        <v>-1.6194281467032496</v>
      </c>
      <c r="O54" s="643">
        <v>0</v>
      </c>
      <c r="P54" s="643">
        <v>0.68991395794364918</v>
      </c>
      <c r="Q54" s="643">
        <v>-0.68991395794364918</v>
      </c>
      <c r="R54" s="643">
        <v>0</v>
      </c>
      <c r="S54" s="643">
        <v>1.2103981192660551</v>
      </c>
      <c r="T54" s="643">
        <v>-1.2103981192660551</v>
      </c>
      <c r="U54" s="1337" t="s">
        <v>1330</v>
      </c>
      <c r="V54" s="1329"/>
      <c r="W54" s="1329"/>
      <c r="X54" s="1329"/>
      <c r="Y54" s="1329"/>
      <c r="Z54" s="1329"/>
      <c r="AA54" s="1329"/>
      <c r="AB54" s="1329"/>
      <c r="AC54" s="1329"/>
      <c r="AD54" s="1329"/>
      <c r="AE54" s="1329"/>
      <c r="AF54" s="1329"/>
      <c r="AG54" s="1329"/>
      <c r="AH54" s="1329"/>
      <c r="AI54" s="1329"/>
      <c r="AJ54" s="1329"/>
      <c r="AK54" s="1329"/>
      <c r="AL54" s="1329"/>
      <c r="AM54" s="1329"/>
      <c r="AN54" s="1329"/>
      <c r="AO54" s="1329"/>
      <c r="AP54" s="1329"/>
      <c r="AQ54" s="1329"/>
      <c r="AR54" s="1329"/>
      <c r="AS54" s="1329"/>
      <c r="AT54" s="1329"/>
    </row>
    <row r="55" spans="2:46" s="1330" customFormat="1" ht="27.75" customHeight="1" x14ac:dyDescent="0.2">
      <c r="B55" s="1333" t="s">
        <v>749</v>
      </c>
      <c r="C55" s="643">
        <v>22.182922600578678</v>
      </c>
      <c r="D55" s="643">
        <v>1.0759909231534541</v>
      </c>
      <c r="E55" s="643">
        <v>21.106931677425223</v>
      </c>
      <c r="F55" s="643">
        <v>127.98423586627068</v>
      </c>
      <c r="G55" s="643">
        <v>1.0988255132777398</v>
      </c>
      <c r="H55" s="643">
        <v>126.88541035299293</v>
      </c>
      <c r="I55" s="643">
        <v>32.595807836229007</v>
      </c>
      <c r="J55" s="643">
        <v>0.97933652751393419</v>
      </c>
      <c r="K55" s="642">
        <v>31.616471308715074</v>
      </c>
      <c r="L55" s="643">
        <v>76.095448864768017</v>
      </c>
      <c r="M55" s="643">
        <v>7.6244230894532823</v>
      </c>
      <c r="N55" s="643">
        <v>68.471025775314729</v>
      </c>
      <c r="O55" s="643">
        <v>16.666429025838209</v>
      </c>
      <c r="P55" s="643">
        <v>2.3531252101484834</v>
      </c>
      <c r="Q55" s="643">
        <v>14.313303815689725</v>
      </c>
      <c r="R55" s="643">
        <v>32.942567524533388</v>
      </c>
      <c r="S55" s="643">
        <v>6.4211576692469912</v>
      </c>
      <c r="T55" s="643">
        <v>26.521409855286397</v>
      </c>
      <c r="U55" s="1337" t="s">
        <v>1331</v>
      </c>
      <c r="V55" s="1329"/>
      <c r="W55" s="1329"/>
      <c r="X55" s="1329"/>
      <c r="Y55" s="1329"/>
      <c r="Z55" s="1329"/>
      <c r="AA55" s="1329"/>
      <c r="AB55" s="1329"/>
      <c r="AC55" s="1329"/>
      <c r="AD55" s="1329"/>
      <c r="AE55" s="1329"/>
      <c r="AF55" s="1329"/>
      <c r="AG55" s="1329"/>
      <c r="AH55" s="1329"/>
      <c r="AI55" s="1329"/>
      <c r="AJ55" s="1329"/>
      <c r="AK55" s="1329"/>
      <c r="AL55" s="1329"/>
      <c r="AM55" s="1329"/>
      <c r="AN55" s="1329"/>
      <c r="AO55" s="1329"/>
      <c r="AP55" s="1329"/>
      <c r="AQ55" s="1329"/>
      <c r="AR55" s="1329"/>
      <c r="AS55" s="1329"/>
      <c r="AT55" s="1329"/>
    </row>
    <row r="56" spans="2:46" s="633" customFormat="1" ht="9" customHeight="1" x14ac:dyDescent="0.7">
      <c r="B56" s="634"/>
      <c r="C56" s="636"/>
      <c r="D56" s="636"/>
      <c r="E56" s="636"/>
      <c r="F56" s="636"/>
      <c r="G56" s="636"/>
      <c r="H56" s="636"/>
      <c r="I56" s="636"/>
      <c r="J56" s="636"/>
      <c r="K56" s="635"/>
      <c r="L56" s="636"/>
      <c r="M56" s="636"/>
      <c r="N56" s="636"/>
      <c r="O56" s="636"/>
      <c r="P56" s="636"/>
      <c r="Q56" s="636"/>
      <c r="R56" s="636"/>
      <c r="S56" s="636"/>
      <c r="T56" s="636"/>
      <c r="U56" s="637"/>
      <c r="V56" s="640"/>
      <c r="W56" s="640"/>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row>
    <row r="57" spans="2:46" s="1330" customFormat="1" ht="27.75" customHeight="1" x14ac:dyDescent="0.2">
      <c r="B57" s="1340" t="s">
        <v>762</v>
      </c>
      <c r="C57" s="639">
        <v>1535.854578022153</v>
      </c>
      <c r="D57" s="639">
        <v>101.17613636738929</v>
      </c>
      <c r="E57" s="639">
        <v>1434.6784416547637</v>
      </c>
      <c r="F57" s="639">
        <v>1757.4879495887249</v>
      </c>
      <c r="G57" s="639">
        <v>179.55915318750309</v>
      </c>
      <c r="H57" s="639">
        <v>1577.9287964012217</v>
      </c>
      <c r="I57" s="639">
        <v>2529.7487526833202</v>
      </c>
      <c r="J57" s="639">
        <v>66.96794526193392</v>
      </c>
      <c r="K57" s="638">
        <v>2462.7808074213863</v>
      </c>
      <c r="L57" s="639">
        <v>2421.5007851691253</v>
      </c>
      <c r="M57" s="639">
        <v>33.06068317146714</v>
      </c>
      <c r="N57" s="639">
        <v>2388.4401019976581</v>
      </c>
      <c r="O57" s="639">
        <v>3490.3214799505558</v>
      </c>
      <c r="P57" s="639">
        <v>30.353313939516564</v>
      </c>
      <c r="Q57" s="639">
        <v>3459.9681660110391</v>
      </c>
      <c r="R57" s="639">
        <v>3892.1198887131059</v>
      </c>
      <c r="S57" s="639">
        <v>43.395458064171791</v>
      </c>
      <c r="T57" s="639">
        <v>3848.7244306489342</v>
      </c>
      <c r="U57" s="1343" t="s">
        <v>1063</v>
      </c>
      <c r="V57" s="1329"/>
      <c r="W57" s="1329"/>
      <c r="X57" s="1329"/>
      <c r="Y57" s="1329"/>
      <c r="Z57" s="1329"/>
      <c r="AA57" s="1329"/>
      <c r="AB57" s="1329"/>
      <c r="AC57" s="1329"/>
      <c r="AD57" s="1329"/>
      <c r="AE57" s="1329"/>
      <c r="AF57" s="1329"/>
      <c r="AG57" s="1329"/>
      <c r="AH57" s="1329"/>
      <c r="AI57" s="1329"/>
      <c r="AJ57" s="1329"/>
      <c r="AK57" s="1329"/>
      <c r="AL57" s="1329"/>
      <c r="AM57" s="1329"/>
      <c r="AN57" s="1329"/>
      <c r="AO57" s="1329"/>
      <c r="AP57" s="1329"/>
      <c r="AQ57" s="1329"/>
      <c r="AR57" s="1329"/>
      <c r="AS57" s="1329"/>
      <c r="AT57" s="1329"/>
    </row>
    <row r="58" spans="2:46" s="1330" customFormat="1" ht="27.75" customHeight="1" x14ac:dyDescent="0.2">
      <c r="B58" s="1341" t="s">
        <v>1205</v>
      </c>
      <c r="C58" s="643">
        <v>41</v>
      </c>
      <c r="D58" s="643">
        <v>9.9245826960521608</v>
      </c>
      <c r="E58" s="643">
        <v>31.075417303947837</v>
      </c>
      <c r="F58" s="643">
        <v>83.149201529631171</v>
      </c>
      <c r="G58" s="643">
        <v>13.172510349753924</v>
      </c>
      <c r="H58" s="643">
        <v>69.97669117987725</v>
      </c>
      <c r="I58" s="643">
        <v>85.523171452146173</v>
      </c>
      <c r="J58" s="643">
        <v>1.1301198832140795</v>
      </c>
      <c r="K58" s="642">
        <v>84.393051568932094</v>
      </c>
      <c r="L58" s="643">
        <v>36.628200452394729</v>
      </c>
      <c r="M58" s="643">
        <v>0.73518909772404373</v>
      </c>
      <c r="N58" s="643">
        <v>35.893011354670683</v>
      </c>
      <c r="O58" s="643">
        <v>58.71</v>
      </c>
      <c r="P58" s="643">
        <v>1.0476412548059413</v>
      </c>
      <c r="Q58" s="643">
        <v>57.662358745194062</v>
      </c>
      <c r="R58" s="643">
        <v>141.19795090246839</v>
      </c>
      <c r="S58" s="643">
        <v>1.8048648190592684</v>
      </c>
      <c r="T58" s="643">
        <v>139.39308608340912</v>
      </c>
      <c r="U58" s="1344" t="s">
        <v>1344</v>
      </c>
      <c r="V58" s="1329"/>
      <c r="W58" s="1329"/>
      <c r="X58" s="1329"/>
      <c r="Y58" s="1329"/>
      <c r="Z58" s="1329"/>
      <c r="AA58" s="1329"/>
      <c r="AB58" s="1329"/>
      <c r="AC58" s="1329"/>
      <c r="AD58" s="1329"/>
      <c r="AE58" s="1329"/>
      <c r="AF58" s="1329"/>
      <c r="AG58" s="1329"/>
      <c r="AH58" s="1329"/>
      <c r="AI58" s="1329"/>
      <c r="AJ58" s="1329"/>
      <c r="AK58" s="1329"/>
      <c r="AL58" s="1329"/>
      <c r="AM58" s="1329"/>
      <c r="AN58" s="1329"/>
      <c r="AO58" s="1329"/>
      <c r="AP58" s="1329"/>
      <c r="AQ58" s="1329"/>
      <c r="AR58" s="1329"/>
      <c r="AS58" s="1329"/>
      <c r="AT58" s="1329"/>
    </row>
    <row r="59" spans="2:46" s="1330" customFormat="1" ht="27.75" customHeight="1" x14ac:dyDescent="0.2">
      <c r="B59" s="1341" t="s">
        <v>179</v>
      </c>
      <c r="C59" s="643">
        <v>1494.854578022153</v>
      </c>
      <c r="D59" s="643">
        <v>91.251553671337135</v>
      </c>
      <c r="E59" s="643">
        <v>1403.6030243508158</v>
      </c>
      <c r="F59" s="643">
        <v>1674.3387480590936</v>
      </c>
      <c r="G59" s="643">
        <v>166.38664283774915</v>
      </c>
      <c r="H59" s="643">
        <v>1507.9521052213445</v>
      </c>
      <c r="I59" s="643">
        <v>2444.2255812311741</v>
      </c>
      <c r="J59" s="643">
        <v>65.837825378719842</v>
      </c>
      <c r="K59" s="642">
        <v>2378.3877558524541</v>
      </c>
      <c r="L59" s="643">
        <v>2384.8725847167307</v>
      </c>
      <c r="M59" s="643">
        <v>32.325494073743094</v>
      </c>
      <c r="N59" s="643">
        <v>2352.5470906429878</v>
      </c>
      <c r="O59" s="643">
        <v>3431.6114799505558</v>
      </c>
      <c r="P59" s="643">
        <v>29.305672684710622</v>
      </c>
      <c r="Q59" s="643">
        <v>3402.305807265845</v>
      </c>
      <c r="R59" s="643">
        <v>3750.9219378106377</v>
      </c>
      <c r="S59" s="643">
        <v>41.590593245112522</v>
      </c>
      <c r="T59" s="643">
        <v>3709.3313445655253</v>
      </c>
      <c r="U59" s="1344" t="s">
        <v>1343</v>
      </c>
      <c r="V59" s="1329"/>
      <c r="W59" s="1329"/>
      <c r="X59" s="1329"/>
      <c r="Y59" s="1329"/>
      <c r="Z59" s="1329"/>
      <c r="AA59" s="1329"/>
      <c r="AB59" s="1329"/>
      <c r="AC59" s="1329"/>
      <c r="AD59" s="1329"/>
      <c r="AE59" s="1329"/>
      <c r="AF59" s="1329"/>
      <c r="AG59" s="1329"/>
      <c r="AH59" s="1329"/>
      <c r="AI59" s="1329"/>
      <c r="AJ59" s="1329"/>
      <c r="AK59" s="1329"/>
      <c r="AL59" s="1329"/>
      <c r="AM59" s="1329"/>
      <c r="AN59" s="1329"/>
      <c r="AO59" s="1329"/>
      <c r="AP59" s="1329"/>
      <c r="AQ59" s="1329"/>
      <c r="AR59" s="1329"/>
      <c r="AS59" s="1329"/>
      <c r="AT59" s="1329"/>
    </row>
    <row r="60" spans="2:46" s="1330" customFormat="1" ht="27.75" customHeight="1" x14ac:dyDescent="0.2">
      <c r="B60" s="1342" t="s">
        <v>1340</v>
      </c>
      <c r="C60" s="643">
        <v>1047.717100947563</v>
      </c>
      <c r="D60" s="643">
        <v>87.226924679337131</v>
      </c>
      <c r="E60" s="643">
        <v>960.49017626822592</v>
      </c>
      <c r="F60" s="643">
        <v>1158.2293619733914</v>
      </c>
      <c r="G60" s="643">
        <v>79.160431237376073</v>
      </c>
      <c r="H60" s="643">
        <v>1079.0689307360153</v>
      </c>
      <c r="I60" s="643">
        <v>1603.0724432876984</v>
      </c>
      <c r="J60" s="643">
        <v>61.855384258719837</v>
      </c>
      <c r="K60" s="642">
        <v>1541.2170590289786</v>
      </c>
      <c r="L60" s="643">
        <v>1697.1365792510908</v>
      </c>
      <c r="M60" s="643">
        <v>32.32549188985007</v>
      </c>
      <c r="N60" s="643">
        <v>1664.8110873612407</v>
      </c>
      <c r="O60" s="643">
        <v>2104.4879171461448</v>
      </c>
      <c r="P60" s="643">
        <v>27.785349684710621</v>
      </c>
      <c r="Q60" s="643">
        <v>2076.7025674614342</v>
      </c>
      <c r="R60" s="643">
        <v>2405.2586099957671</v>
      </c>
      <c r="S60" s="643">
        <v>39.408684399382246</v>
      </c>
      <c r="T60" s="643">
        <v>2365.8499255963848</v>
      </c>
      <c r="U60" s="1345" t="s">
        <v>1345</v>
      </c>
      <c r="V60" s="1329"/>
      <c r="W60" s="1329"/>
      <c r="X60" s="1329"/>
      <c r="Y60" s="1329"/>
      <c r="Z60" s="1329"/>
      <c r="AA60" s="1329"/>
      <c r="AB60" s="1329"/>
      <c r="AC60" s="1329"/>
      <c r="AD60" s="1329"/>
      <c r="AE60" s="1329"/>
      <c r="AF60" s="1329"/>
      <c r="AG60" s="1329"/>
      <c r="AH60" s="1329"/>
      <c r="AI60" s="1329"/>
      <c r="AJ60" s="1329"/>
      <c r="AK60" s="1329"/>
      <c r="AL60" s="1329"/>
      <c r="AM60" s="1329"/>
      <c r="AN60" s="1329"/>
      <c r="AO60" s="1329"/>
      <c r="AP60" s="1329"/>
      <c r="AQ60" s="1329"/>
      <c r="AR60" s="1329"/>
      <c r="AS60" s="1329"/>
      <c r="AT60" s="1329"/>
    </row>
    <row r="61" spans="2:46" s="1330" customFormat="1" ht="27.75" customHeight="1" x14ac:dyDescent="0.2">
      <c r="B61" s="1342" t="s">
        <v>1341</v>
      </c>
      <c r="C61" s="643">
        <v>447.13747707458998</v>
      </c>
      <c r="D61" s="643">
        <v>4.0246289919999994</v>
      </c>
      <c r="E61" s="643">
        <v>443.11284808259001</v>
      </c>
      <c r="F61" s="643">
        <v>516.10938608570234</v>
      </c>
      <c r="G61" s="643">
        <v>87.226211600373077</v>
      </c>
      <c r="H61" s="643">
        <v>428.88317448532928</v>
      </c>
      <c r="I61" s="643">
        <v>841.15313794347583</v>
      </c>
      <c r="J61" s="643">
        <v>3.9824411200000003</v>
      </c>
      <c r="K61" s="642">
        <v>837.17069682347585</v>
      </c>
      <c r="L61" s="643">
        <v>687.73600546563978</v>
      </c>
      <c r="M61" s="643">
        <v>2.1838930249999995E-6</v>
      </c>
      <c r="N61" s="643">
        <v>687.73600328174678</v>
      </c>
      <c r="O61" s="643">
        <v>1327.123562804411</v>
      </c>
      <c r="P61" s="643">
        <v>1.5203230000000001</v>
      </c>
      <c r="Q61" s="643">
        <v>1325.603239804411</v>
      </c>
      <c r="R61" s="643">
        <v>1345.6633278148706</v>
      </c>
      <c r="S61" s="643">
        <v>2.1819088457302751</v>
      </c>
      <c r="T61" s="643">
        <v>1343.4814189691403</v>
      </c>
      <c r="U61" s="1345" t="s">
        <v>1342</v>
      </c>
      <c r="V61" s="1329"/>
      <c r="W61" s="1329"/>
      <c r="X61" s="1329"/>
      <c r="Y61" s="1329"/>
      <c r="Z61" s="1329"/>
      <c r="AA61" s="1329"/>
      <c r="AB61" s="1329"/>
      <c r="AC61" s="1329"/>
      <c r="AD61" s="1329"/>
      <c r="AE61" s="1329"/>
      <c r="AF61" s="1329"/>
      <c r="AG61" s="1329"/>
      <c r="AH61" s="1329"/>
      <c r="AI61" s="1329"/>
      <c r="AJ61" s="1329"/>
      <c r="AK61" s="1329"/>
      <c r="AL61" s="1329"/>
      <c r="AM61" s="1329"/>
      <c r="AN61" s="1329"/>
      <c r="AO61" s="1329"/>
      <c r="AP61" s="1329"/>
      <c r="AQ61" s="1329"/>
      <c r="AR61" s="1329"/>
      <c r="AS61" s="1329"/>
      <c r="AT61" s="1329"/>
    </row>
    <row r="62" spans="2:46" s="633" customFormat="1" ht="15" customHeight="1" thickBot="1" x14ac:dyDescent="0.75">
      <c r="B62" s="644"/>
      <c r="C62" s="1678"/>
      <c r="D62" s="1678"/>
      <c r="E62" s="1678"/>
      <c r="F62" s="1678"/>
      <c r="G62" s="1678"/>
      <c r="H62" s="1678"/>
      <c r="I62" s="1678"/>
      <c r="J62" s="1678"/>
      <c r="K62" s="1548"/>
      <c r="L62" s="1678"/>
      <c r="M62" s="1678"/>
      <c r="N62" s="1678"/>
      <c r="O62" s="1678"/>
      <c r="P62" s="1678"/>
      <c r="Q62" s="1678"/>
      <c r="R62" s="1678"/>
      <c r="S62" s="1678"/>
      <c r="T62" s="1678"/>
      <c r="U62" s="645"/>
      <c r="V62" s="640"/>
      <c r="W62" s="640"/>
      <c r="X62" s="640"/>
      <c r="Y62" s="640"/>
      <c r="Z62" s="640"/>
      <c r="AA62" s="640"/>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52" customFormat="1" ht="22.5" x14ac:dyDescent="0.5">
      <c r="B64" s="656" t="s">
        <v>1726</v>
      </c>
      <c r="C64" s="653"/>
      <c r="D64" s="653"/>
      <c r="E64" s="653"/>
      <c r="F64" s="653"/>
      <c r="G64" s="653"/>
      <c r="H64" s="653"/>
      <c r="I64" s="653"/>
      <c r="J64" s="653"/>
      <c r="K64" s="653"/>
      <c r="L64" s="653"/>
      <c r="M64" s="653"/>
      <c r="N64" s="653"/>
      <c r="O64" s="653"/>
      <c r="P64" s="653"/>
      <c r="Q64" s="653"/>
      <c r="R64" s="653"/>
      <c r="S64" s="653"/>
      <c r="T64" s="653"/>
      <c r="U64" s="601" t="s">
        <v>1728</v>
      </c>
      <c r="V64" s="654"/>
      <c r="W64" s="654"/>
      <c r="X64" s="654"/>
    </row>
    <row r="65" spans="2:24" s="655" customFormat="1" ht="18.75" customHeight="1" x14ac:dyDescent="0.5">
      <c r="B65" s="1943" t="s">
        <v>1929</v>
      </c>
      <c r="C65" s="1943"/>
      <c r="D65" s="1943"/>
      <c r="E65" s="1943"/>
      <c r="F65" s="1943"/>
      <c r="G65" s="1943"/>
      <c r="H65" s="1943"/>
      <c r="I65" s="1943"/>
      <c r="J65" s="1943"/>
      <c r="K65" s="1943"/>
      <c r="L65" s="1953" t="s">
        <v>1930</v>
      </c>
      <c r="M65" s="1953"/>
      <c r="N65" s="1953"/>
      <c r="O65" s="1953"/>
      <c r="P65" s="1953"/>
      <c r="Q65" s="1953"/>
      <c r="R65" s="1953"/>
      <c r="S65" s="1953"/>
      <c r="T65" s="1953"/>
      <c r="U65" s="1953"/>
      <c r="V65" s="654"/>
      <c r="W65" s="654"/>
      <c r="X65" s="654"/>
    </row>
    <row r="66" spans="2:24" ht="23.25" x14ac:dyDescent="0.5">
      <c r="V66" s="152"/>
      <c r="W66" s="152"/>
      <c r="X66" s="152"/>
    </row>
    <row r="67" spans="2:24" ht="23.25" x14ac:dyDescent="0.5">
      <c r="B67" s="145"/>
      <c r="V67" s="152"/>
      <c r="W67" s="152"/>
      <c r="X67" s="152"/>
    </row>
    <row r="68" spans="2:24" ht="30.75" x14ac:dyDescent="0.7">
      <c r="C68" s="1391"/>
      <c r="D68" s="1391"/>
      <c r="E68" s="1391"/>
      <c r="F68" s="1391"/>
      <c r="G68" s="1391"/>
      <c r="H68" s="1391"/>
      <c r="I68" s="1391"/>
      <c r="J68" s="1391"/>
      <c r="K68" s="1391"/>
      <c r="L68" s="1391"/>
      <c r="M68" s="1391"/>
      <c r="N68" s="1391"/>
      <c r="O68" s="1391"/>
      <c r="P68" s="1391"/>
      <c r="Q68" s="1391"/>
      <c r="R68" s="1391"/>
      <c r="S68" s="1391"/>
      <c r="T68" s="1391"/>
      <c r="V68" s="152"/>
      <c r="W68" s="152"/>
      <c r="X68" s="152"/>
    </row>
    <row r="69" spans="2:24" ht="30.75" x14ac:dyDescent="0.7">
      <c r="B69" s="51"/>
      <c r="C69" s="1391"/>
      <c r="D69" s="1391"/>
      <c r="E69" s="1391"/>
      <c r="F69" s="1391"/>
      <c r="G69" s="1391"/>
      <c r="H69" s="1391"/>
      <c r="I69" s="1391"/>
      <c r="J69" s="1391"/>
      <c r="K69" s="1391"/>
      <c r="L69" s="1391"/>
      <c r="M69" s="1391"/>
      <c r="N69" s="1391"/>
      <c r="O69" s="1391"/>
      <c r="P69" s="1391"/>
      <c r="Q69" s="1391"/>
      <c r="R69" s="1391"/>
      <c r="S69" s="1391"/>
      <c r="T69" s="1391"/>
      <c r="V69" s="152"/>
      <c r="W69" s="152"/>
      <c r="X69" s="152"/>
    </row>
    <row r="70" spans="2:24" ht="30.75" x14ac:dyDescent="0.7">
      <c r="B70" s="51"/>
      <c r="C70" s="1391"/>
      <c r="D70" s="1391"/>
      <c r="E70" s="1391"/>
      <c r="F70" s="1391"/>
      <c r="G70" s="1391"/>
      <c r="H70" s="1391"/>
      <c r="I70" s="1391"/>
      <c r="J70" s="1391"/>
      <c r="K70" s="1391"/>
      <c r="L70" s="1391"/>
      <c r="M70" s="1391"/>
      <c r="N70" s="1391"/>
      <c r="O70" s="1391"/>
      <c r="P70" s="1391"/>
      <c r="Q70" s="1391"/>
      <c r="R70" s="1391"/>
      <c r="S70" s="1391"/>
      <c r="T70" s="1391"/>
      <c r="V70" s="152"/>
      <c r="W70" s="152"/>
      <c r="X70" s="152"/>
    </row>
    <row r="71" spans="2:24" ht="30.75" x14ac:dyDescent="0.7">
      <c r="B71" s="51"/>
      <c r="C71" s="1391"/>
      <c r="D71" s="1391"/>
      <c r="E71" s="1391"/>
      <c r="F71" s="1391"/>
      <c r="G71" s="1391"/>
      <c r="H71" s="1391"/>
      <c r="I71" s="1391"/>
      <c r="J71" s="1391"/>
      <c r="K71" s="1391"/>
      <c r="L71" s="1391"/>
      <c r="M71" s="1391"/>
      <c r="N71" s="1391"/>
      <c r="O71" s="1391"/>
      <c r="P71" s="1391"/>
      <c r="Q71" s="1391"/>
      <c r="R71" s="1391"/>
      <c r="S71" s="1391"/>
      <c r="T71" s="1391"/>
      <c r="V71" s="152"/>
      <c r="W71" s="152"/>
      <c r="X71" s="152"/>
    </row>
    <row r="72" spans="2:24" ht="30.75" x14ac:dyDescent="0.7">
      <c r="B72" s="51"/>
      <c r="C72" s="1391"/>
      <c r="D72" s="1391"/>
      <c r="E72" s="1391"/>
      <c r="F72" s="1391"/>
      <c r="G72" s="1391"/>
      <c r="H72" s="1391"/>
      <c r="I72" s="1391"/>
      <c r="J72" s="1391"/>
      <c r="K72" s="1391"/>
      <c r="L72" s="1391"/>
      <c r="M72" s="1391"/>
      <c r="N72" s="1391"/>
      <c r="O72" s="1391"/>
      <c r="P72" s="1391"/>
      <c r="Q72" s="1391"/>
      <c r="R72" s="1391"/>
      <c r="S72" s="1391"/>
      <c r="T72" s="1391"/>
      <c r="V72" s="152"/>
      <c r="W72" s="152"/>
      <c r="X72" s="152"/>
    </row>
    <row r="73" spans="2:24" ht="30.75" x14ac:dyDescent="0.7">
      <c r="B73" s="51"/>
      <c r="C73" s="1391"/>
      <c r="D73" s="1391"/>
      <c r="E73" s="1391"/>
      <c r="F73" s="1391"/>
      <c r="G73" s="1391"/>
      <c r="H73" s="1391"/>
      <c r="I73" s="1391"/>
      <c r="J73" s="1391"/>
      <c r="K73" s="1391"/>
      <c r="L73" s="1391"/>
      <c r="M73" s="1391"/>
      <c r="N73" s="1391"/>
      <c r="O73" s="1391"/>
      <c r="P73" s="1391"/>
      <c r="Q73" s="1391"/>
      <c r="R73" s="1391"/>
      <c r="S73" s="1391"/>
      <c r="T73" s="1391"/>
      <c r="V73" s="152"/>
      <c r="W73" s="152"/>
      <c r="X73" s="152"/>
    </row>
    <row r="74" spans="2:24" ht="30.75" x14ac:dyDescent="0.7">
      <c r="B74" s="51"/>
      <c r="C74" s="1391"/>
      <c r="D74" s="1391"/>
      <c r="E74" s="1391"/>
      <c r="F74" s="1391"/>
      <c r="G74" s="1391"/>
      <c r="H74" s="1391"/>
      <c r="I74" s="1391"/>
      <c r="J74" s="1391"/>
      <c r="K74" s="1391"/>
      <c r="L74" s="1391"/>
      <c r="M74" s="1391"/>
      <c r="N74" s="1391"/>
      <c r="O74" s="1391"/>
      <c r="P74" s="1391"/>
      <c r="Q74" s="1391"/>
      <c r="R74" s="1391"/>
      <c r="S74" s="1391"/>
      <c r="T74" s="1391"/>
      <c r="V74" s="152"/>
      <c r="W74" s="152"/>
      <c r="X74" s="152"/>
    </row>
    <row r="75" spans="2:24" ht="30.75" x14ac:dyDescent="0.7">
      <c r="C75" s="1391"/>
      <c r="D75" s="1391"/>
      <c r="E75" s="1391"/>
      <c r="F75" s="1391"/>
      <c r="G75" s="1391"/>
      <c r="H75" s="1391"/>
      <c r="I75" s="1391"/>
      <c r="J75" s="1391"/>
      <c r="K75" s="1391"/>
      <c r="L75" s="1391"/>
      <c r="M75" s="1391"/>
      <c r="N75" s="1391"/>
      <c r="O75" s="1391"/>
      <c r="P75" s="1391"/>
      <c r="Q75" s="1391"/>
      <c r="R75" s="1391"/>
      <c r="S75" s="1391"/>
      <c r="T75" s="1391"/>
      <c r="V75" s="152"/>
      <c r="W75" s="152"/>
      <c r="X75" s="152"/>
    </row>
    <row r="76" spans="2:24" ht="30.75" x14ac:dyDescent="0.7">
      <c r="C76" s="1391"/>
      <c r="D76" s="1391"/>
      <c r="E76" s="1391"/>
      <c r="F76" s="1391"/>
      <c r="G76" s="1391"/>
      <c r="H76" s="1391"/>
      <c r="I76" s="1391"/>
      <c r="J76" s="1391"/>
      <c r="K76" s="1391"/>
      <c r="L76" s="1391"/>
      <c r="M76" s="1391"/>
      <c r="N76" s="1391"/>
      <c r="O76" s="1391"/>
      <c r="P76" s="1391"/>
      <c r="Q76" s="1391"/>
      <c r="R76" s="1391"/>
      <c r="S76" s="1391"/>
      <c r="T76" s="1391"/>
      <c r="V76" s="152"/>
      <c r="W76" s="152"/>
      <c r="X76" s="152"/>
    </row>
    <row r="77" spans="2:24" ht="30.75" x14ac:dyDescent="0.7">
      <c r="C77" s="1391"/>
      <c r="D77" s="1391"/>
      <c r="E77" s="1391"/>
      <c r="F77" s="1391"/>
      <c r="G77" s="1391"/>
      <c r="H77" s="1391"/>
      <c r="I77" s="1391"/>
      <c r="J77" s="1391"/>
      <c r="K77" s="1391"/>
      <c r="L77" s="1391"/>
      <c r="M77" s="1391"/>
      <c r="N77" s="1391"/>
      <c r="O77" s="1391"/>
      <c r="P77" s="1391"/>
      <c r="Q77" s="1391"/>
      <c r="R77" s="1391"/>
      <c r="S77" s="1391"/>
      <c r="T77" s="1391"/>
      <c r="V77" s="152"/>
      <c r="W77" s="152"/>
      <c r="X77" s="152"/>
    </row>
    <row r="78" spans="2:24" ht="30.75" x14ac:dyDescent="0.7">
      <c r="C78" s="1391"/>
      <c r="D78" s="1391"/>
      <c r="E78" s="1391"/>
      <c r="F78" s="1391"/>
      <c r="G78" s="1391"/>
      <c r="H78" s="1391"/>
      <c r="I78" s="1391"/>
      <c r="J78" s="1391"/>
      <c r="K78" s="1391"/>
      <c r="L78" s="1391"/>
      <c r="M78" s="1391"/>
      <c r="N78" s="1391"/>
      <c r="O78" s="1391"/>
      <c r="P78" s="1391"/>
      <c r="Q78" s="1391"/>
      <c r="R78" s="1391"/>
      <c r="S78" s="1391"/>
      <c r="T78" s="1391"/>
      <c r="V78" s="152"/>
      <c r="W78" s="152"/>
      <c r="X78" s="152"/>
    </row>
    <row r="79" spans="2:24" ht="30.75" x14ac:dyDescent="0.7">
      <c r="C79" s="1391"/>
      <c r="D79" s="1391"/>
      <c r="E79" s="1391"/>
      <c r="F79" s="1391"/>
      <c r="G79" s="1391"/>
      <c r="H79" s="1391"/>
      <c r="I79" s="1391"/>
      <c r="J79" s="1391"/>
      <c r="K79" s="1391"/>
      <c r="L79" s="1391"/>
      <c r="M79" s="1391"/>
      <c r="N79" s="1391"/>
      <c r="O79" s="1391"/>
      <c r="P79" s="1391"/>
      <c r="Q79" s="1391"/>
      <c r="R79" s="1391"/>
      <c r="S79" s="1391"/>
      <c r="T79" s="1391"/>
      <c r="V79" s="152"/>
      <c r="W79" s="152"/>
      <c r="X79" s="152"/>
    </row>
    <row r="80" spans="2:24" ht="30.75" x14ac:dyDescent="0.7">
      <c r="C80" s="1391"/>
      <c r="D80" s="1391"/>
      <c r="E80" s="1391"/>
      <c r="F80" s="1391"/>
      <c r="G80" s="1391"/>
      <c r="H80" s="1391"/>
      <c r="I80" s="1391"/>
      <c r="J80" s="1391"/>
      <c r="K80" s="1391"/>
      <c r="L80" s="1391"/>
      <c r="M80" s="1391"/>
      <c r="N80" s="1391"/>
      <c r="O80" s="1391"/>
      <c r="P80" s="1391"/>
      <c r="Q80" s="1391"/>
      <c r="R80" s="1391"/>
      <c r="S80" s="1391"/>
      <c r="T80" s="1391"/>
      <c r="V80" s="152"/>
      <c r="W80" s="152"/>
      <c r="X80" s="152"/>
    </row>
    <row r="81" spans="3:24" ht="30.75" x14ac:dyDescent="0.7">
      <c r="C81" s="1391"/>
      <c r="D81" s="1391"/>
      <c r="E81" s="1391"/>
      <c r="F81" s="1391"/>
      <c r="G81" s="1391"/>
      <c r="H81" s="1391"/>
      <c r="I81" s="1391"/>
      <c r="J81" s="1391"/>
      <c r="K81" s="1391"/>
      <c r="L81" s="1391"/>
      <c r="M81" s="1391"/>
      <c r="N81" s="1391"/>
      <c r="O81" s="1391"/>
      <c r="P81" s="1391"/>
      <c r="Q81" s="1391"/>
      <c r="R81" s="1391"/>
      <c r="S81" s="1391"/>
      <c r="T81" s="1391"/>
      <c r="V81" s="152"/>
      <c r="W81" s="152"/>
      <c r="X81" s="152"/>
    </row>
    <row r="82" spans="3:24" ht="30.75" x14ac:dyDescent="0.7">
      <c r="C82" s="1391"/>
      <c r="D82" s="1391"/>
      <c r="E82" s="1391"/>
      <c r="F82" s="1391"/>
      <c r="G82" s="1391"/>
      <c r="H82" s="1391"/>
      <c r="I82" s="1391"/>
      <c r="J82" s="1391"/>
      <c r="K82" s="1391"/>
      <c r="L82" s="1391"/>
      <c r="M82" s="1391"/>
      <c r="N82" s="1391"/>
      <c r="O82" s="1391"/>
      <c r="P82" s="1391"/>
      <c r="Q82" s="1391"/>
      <c r="R82" s="1391"/>
      <c r="S82" s="1391"/>
      <c r="T82" s="1391"/>
      <c r="V82" s="152"/>
      <c r="W82" s="152"/>
      <c r="X82" s="152"/>
    </row>
    <row r="83" spans="3:24" ht="30.75" x14ac:dyDescent="0.7">
      <c r="C83" s="1391"/>
      <c r="D83" s="1391"/>
      <c r="E83" s="1391"/>
      <c r="F83" s="1391"/>
      <c r="G83" s="1391"/>
      <c r="H83" s="1391"/>
      <c r="I83" s="1391"/>
      <c r="J83" s="1391"/>
      <c r="K83" s="1391"/>
      <c r="L83" s="1391"/>
      <c r="M83" s="1391"/>
      <c r="N83" s="1391"/>
      <c r="O83" s="1391"/>
      <c r="P83" s="1391"/>
      <c r="Q83" s="1391"/>
      <c r="R83" s="1391"/>
      <c r="S83" s="1391"/>
      <c r="T83" s="1391"/>
      <c r="V83" s="152"/>
      <c r="W83" s="152"/>
      <c r="X83" s="152"/>
    </row>
    <row r="84" spans="3:24" ht="30.75" x14ac:dyDescent="0.7">
      <c r="C84" s="1391"/>
      <c r="D84" s="1391"/>
      <c r="E84" s="1391"/>
      <c r="F84" s="1391"/>
      <c r="G84" s="1391"/>
      <c r="H84" s="1391"/>
      <c r="I84" s="1391"/>
      <c r="J84" s="1391"/>
      <c r="K84" s="1391"/>
      <c r="L84" s="1391"/>
      <c r="M84" s="1391"/>
      <c r="N84" s="1391"/>
      <c r="O84" s="1391"/>
      <c r="P84" s="1391"/>
      <c r="Q84" s="1391"/>
      <c r="R84" s="1391"/>
      <c r="S84" s="1391"/>
      <c r="T84" s="1391"/>
      <c r="V84" s="152"/>
      <c r="W84" s="152"/>
      <c r="X84" s="152"/>
    </row>
    <row r="85" spans="3:24" ht="30.75" x14ac:dyDescent="0.7">
      <c r="C85" s="1391"/>
      <c r="D85" s="1391"/>
      <c r="E85" s="1391"/>
      <c r="F85" s="1391"/>
      <c r="G85" s="1391"/>
      <c r="H85" s="1391"/>
      <c r="I85" s="1391"/>
      <c r="J85" s="1391"/>
      <c r="K85" s="1391"/>
      <c r="L85" s="1391"/>
      <c r="M85" s="1391"/>
      <c r="N85" s="1391"/>
      <c r="O85" s="1391"/>
      <c r="P85" s="1391"/>
      <c r="Q85" s="1391"/>
      <c r="R85" s="1391"/>
      <c r="S85" s="1391"/>
      <c r="T85" s="1391"/>
      <c r="V85" s="152"/>
      <c r="W85" s="152"/>
      <c r="X85" s="152"/>
    </row>
    <row r="86" spans="3:24" ht="30.75" x14ac:dyDescent="0.7">
      <c r="C86" s="1391"/>
      <c r="D86" s="1391"/>
      <c r="E86" s="1391"/>
      <c r="F86" s="1391"/>
      <c r="G86" s="1391"/>
      <c r="H86" s="1391"/>
      <c r="I86" s="1391"/>
      <c r="J86" s="1391"/>
      <c r="K86" s="1391"/>
      <c r="L86" s="1391"/>
      <c r="M86" s="1391"/>
      <c r="N86" s="1391"/>
      <c r="O86" s="1391"/>
      <c r="P86" s="1391"/>
      <c r="Q86" s="1391"/>
      <c r="R86" s="1391"/>
      <c r="S86" s="1391"/>
      <c r="T86" s="1391"/>
      <c r="V86" s="152"/>
      <c r="W86" s="152"/>
      <c r="X86" s="152"/>
    </row>
    <row r="87" spans="3:24" ht="30.75" x14ac:dyDescent="0.7">
      <c r="C87" s="1391"/>
      <c r="D87" s="1391"/>
      <c r="E87" s="1391"/>
      <c r="F87" s="1391"/>
      <c r="G87" s="1391"/>
      <c r="H87" s="1391"/>
      <c r="I87" s="1391"/>
      <c r="J87" s="1391"/>
      <c r="K87" s="1391"/>
      <c r="L87" s="1391"/>
      <c r="M87" s="1391"/>
      <c r="N87" s="1391"/>
      <c r="O87" s="1391"/>
      <c r="P87" s="1391"/>
      <c r="Q87" s="1391"/>
      <c r="R87" s="1391"/>
      <c r="S87" s="1391"/>
      <c r="T87" s="1391"/>
      <c r="V87" s="152"/>
      <c r="W87" s="152"/>
      <c r="X87" s="152"/>
    </row>
    <row r="88" spans="3:24" ht="30.75" x14ac:dyDescent="0.7">
      <c r="C88" s="1391"/>
      <c r="D88" s="1391"/>
      <c r="E88" s="1391"/>
      <c r="F88" s="1391"/>
      <c r="G88" s="1391"/>
      <c r="H88" s="1391"/>
      <c r="I88" s="1391"/>
      <c r="J88" s="1391"/>
      <c r="K88" s="1391"/>
      <c r="L88" s="1391"/>
      <c r="M88" s="1391"/>
      <c r="N88" s="1391"/>
      <c r="O88" s="1391"/>
      <c r="P88" s="1391"/>
      <c r="Q88" s="1391"/>
      <c r="R88" s="1391"/>
      <c r="S88" s="1391"/>
      <c r="T88" s="1391"/>
      <c r="V88" s="152"/>
      <c r="W88" s="152"/>
      <c r="X88" s="152"/>
    </row>
    <row r="89" spans="3:24" ht="30.75" x14ac:dyDescent="0.7">
      <c r="C89" s="1391"/>
      <c r="D89" s="1391"/>
      <c r="E89" s="1391"/>
      <c r="F89" s="1391"/>
      <c r="G89" s="1391"/>
      <c r="H89" s="1391"/>
      <c r="I89" s="1391"/>
      <c r="J89" s="1391"/>
      <c r="K89" s="1391"/>
      <c r="L89" s="1391"/>
      <c r="M89" s="1391"/>
      <c r="N89" s="1391"/>
      <c r="O89" s="1391"/>
      <c r="P89" s="1391"/>
      <c r="Q89" s="1391"/>
      <c r="R89" s="1391"/>
      <c r="S89" s="1391"/>
      <c r="T89" s="1391"/>
      <c r="V89" s="152"/>
      <c r="W89" s="152"/>
      <c r="X89" s="152"/>
    </row>
    <row r="90" spans="3:24" ht="30.75" x14ac:dyDescent="0.7">
      <c r="C90" s="1391"/>
      <c r="D90" s="1391"/>
      <c r="E90" s="1391"/>
      <c r="F90" s="1391"/>
      <c r="G90" s="1391"/>
      <c r="H90" s="1391"/>
      <c r="I90" s="1391"/>
      <c r="J90" s="1391"/>
      <c r="K90" s="1391"/>
      <c r="L90" s="1391"/>
      <c r="M90" s="1391"/>
      <c r="N90" s="1391"/>
      <c r="O90" s="1391"/>
      <c r="P90" s="1391"/>
      <c r="Q90" s="1391"/>
      <c r="R90" s="1391"/>
      <c r="S90" s="1391"/>
      <c r="T90" s="1391"/>
      <c r="V90" s="152"/>
      <c r="W90" s="152"/>
      <c r="X90" s="152"/>
    </row>
    <row r="91" spans="3:24" ht="30.75" x14ac:dyDescent="0.7">
      <c r="C91" s="1391"/>
      <c r="D91" s="1391"/>
      <c r="E91" s="1391"/>
      <c r="F91" s="1391"/>
      <c r="G91" s="1391"/>
      <c r="H91" s="1391"/>
      <c r="I91" s="1391"/>
      <c r="J91" s="1391"/>
      <c r="K91" s="1391"/>
      <c r="L91" s="1391"/>
      <c r="M91" s="1391"/>
      <c r="N91" s="1391"/>
      <c r="O91" s="1391"/>
      <c r="P91" s="1391"/>
      <c r="Q91" s="1391"/>
      <c r="R91" s="1391"/>
      <c r="S91" s="1391"/>
      <c r="T91" s="1391"/>
      <c r="V91" s="152"/>
      <c r="W91" s="152"/>
      <c r="X91" s="152"/>
    </row>
    <row r="92" spans="3:24" ht="30.75" x14ac:dyDescent="0.7">
      <c r="C92" s="1391"/>
      <c r="D92" s="1391"/>
      <c r="E92" s="1391"/>
      <c r="F92" s="1391"/>
      <c r="G92" s="1391"/>
      <c r="H92" s="1391"/>
      <c r="I92" s="1391"/>
      <c r="J92" s="1391"/>
      <c r="K92" s="1391"/>
      <c r="L92" s="1391"/>
      <c r="M92" s="1391"/>
      <c r="N92" s="1391"/>
      <c r="O92" s="1391"/>
      <c r="P92" s="1391"/>
      <c r="Q92" s="1391"/>
      <c r="R92" s="1391"/>
      <c r="S92" s="1391"/>
      <c r="T92" s="1391"/>
      <c r="V92" s="152"/>
      <c r="W92" s="152"/>
      <c r="X92" s="152"/>
    </row>
    <row r="93" spans="3:24" ht="30.75" x14ac:dyDescent="0.7">
      <c r="C93" s="1391"/>
      <c r="D93" s="1391"/>
      <c r="E93" s="1391"/>
      <c r="F93" s="1391"/>
      <c r="G93" s="1391"/>
      <c r="H93" s="1391"/>
      <c r="I93" s="1391"/>
      <c r="J93" s="1391"/>
      <c r="K93" s="1391"/>
      <c r="L93" s="1391"/>
      <c r="M93" s="1391"/>
      <c r="N93" s="1391"/>
      <c r="O93" s="1391"/>
      <c r="P93" s="1391"/>
      <c r="Q93" s="1391"/>
      <c r="R93" s="1391"/>
      <c r="S93" s="1391"/>
      <c r="T93" s="1391"/>
      <c r="V93" s="152"/>
      <c r="W93" s="152"/>
      <c r="X93" s="152"/>
    </row>
    <row r="94" spans="3:24" ht="30.75" x14ac:dyDescent="0.7">
      <c r="C94" s="1391"/>
      <c r="D94" s="1391"/>
      <c r="E94" s="1391"/>
      <c r="F94" s="1391"/>
      <c r="G94" s="1391"/>
      <c r="H94" s="1391"/>
      <c r="I94" s="1391"/>
      <c r="J94" s="1391"/>
      <c r="K94" s="1391"/>
      <c r="L94" s="1391"/>
      <c r="M94" s="1391"/>
      <c r="N94" s="1391"/>
      <c r="O94" s="1391"/>
      <c r="P94" s="1391"/>
      <c r="Q94" s="1391"/>
      <c r="R94" s="1391"/>
      <c r="S94" s="1391"/>
      <c r="T94" s="1391"/>
      <c r="V94" s="152"/>
      <c r="W94" s="152"/>
      <c r="X94" s="152"/>
    </row>
    <row r="95" spans="3:24" ht="30.75" x14ac:dyDescent="0.7">
      <c r="C95" s="1391"/>
      <c r="D95" s="1391"/>
      <c r="E95" s="1391"/>
      <c r="F95" s="1391"/>
      <c r="G95" s="1391"/>
      <c r="H95" s="1391"/>
      <c r="I95" s="1391"/>
      <c r="J95" s="1391"/>
      <c r="K95" s="1391"/>
      <c r="L95" s="1391"/>
      <c r="M95" s="1391"/>
      <c r="N95" s="1391"/>
      <c r="O95" s="1391"/>
      <c r="P95" s="1391"/>
      <c r="Q95" s="1391"/>
      <c r="R95" s="1391"/>
      <c r="S95" s="1391"/>
      <c r="T95" s="1391"/>
      <c r="V95" s="152"/>
      <c r="W95" s="152"/>
      <c r="X95" s="152"/>
    </row>
    <row r="96" spans="3:24" ht="30.75" x14ac:dyDescent="0.7">
      <c r="C96" s="1391"/>
      <c r="D96" s="1391"/>
      <c r="E96" s="1391"/>
      <c r="F96" s="1391"/>
      <c r="G96" s="1391"/>
      <c r="H96" s="1391"/>
      <c r="I96" s="1391"/>
      <c r="J96" s="1391"/>
      <c r="K96" s="1391"/>
      <c r="L96" s="1391"/>
      <c r="M96" s="1391"/>
      <c r="N96" s="1391"/>
      <c r="O96" s="1391"/>
      <c r="P96" s="1391"/>
      <c r="Q96" s="1391"/>
      <c r="R96" s="1391"/>
      <c r="S96" s="1391"/>
      <c r="T96" s="1391"/>
      <c r="V96" s="152"/>
      <c r="W96" s="152"/>
      <c r="X96" s="152"/>
    </row>
    <row r="97" spans="3:24" ht="30.75" x14ac:dyDescent="0.7">
      <c r="C97" s="1391"/>
      <c r="D97" s="1391"/>
      <c r="E97" s="1391"/>
      <c r="F97" s="1391"/>
      <c r="G97" s="1391"/>
      <c r="H97" s="1391"/>
      <c r="I97" s="1391"/>
      <c r="J97" s="1391"/>
      <c r="K97" s="1391"/>
      <c r="L97" s="1391"/>
      <c r="M97" s="1391"/>
      <c r="N97" s="1391"/>
      <c r="O97" s="1391"/>
      <c r="P97" s="1391"/>
      <c r="Q97" s="1391"/>
      <c r="R97" s="1391"/>
      <c r="S97" s="1391"/>
      <c r="T97" s="1391"/>
      <c r="V97" s="152"/>
      <c r="W97" s="152"/>
      <c r="X97" s="152"/>
    </row>
    <row r="98" spans="3:24" ht="30.75" x14ac:dyDescent="0.7">
      <c r="C98" s="1391"/>
      <c r="D98" s="1391"/>
      <c r="E98" s="1391"/>
      <c r="F98" s="1391"/>
      <c r="G98" s="1391"/>
      <c r="H98" s="1391"/>
      <c r="I98" s="1391"/>
      <c r="J98" s="1391"/>
      <c r="K98" s="1391"/>
      <c r="L98" s="1391"/>
      <c r="M98" s="1391"/>
      <c r="N98" s="1391"/>
      <c r="O98" s="1391"/>
      <c r="P98" s="1391"/>
      <c r="Q98" s="1391"/>
      <c r="R98" s="1391"/>
      <c r="S98" s="1391"/>
      <c r="T98" s="1391"/>
      <c r="V98" s="152"/>
      <c r="W98" s="152"/>
      <c r="X98" s="152"/>
    </row>
    <row r="99" spans="3:24" ht="30.75" x14ac:dyDescent="0.7">
      <c r="C99" s="1391"/>
      <c r="D99" s="1391"/>
      <c r="E99" s="1391"/>
      <c r="F99" s="1391"/>
      <c r="G99" s="1391"/>
      <c r="H99" s="1391"/>
      <c r="I99" s="1391"/>
      <c r="J99" s="1391"/>
      <c r="K99" s="1391"/>
      <c r="L99" s="1391"/>
      <c r="M99" s="1391"/>
      <c r="N99" s="1391"/>
      <c r="O99" s="1391"/>
      <c r="P99" s="1391"/>
      <c r="Q99" s="1391"/>
      <c r="R99" s="1391"/>
      <c r="S99" s="1391"/>
      <c r="T99" s="1391"/>
      <c r="V99" s="152"/>
      <c r="W99" s="152"/>
      <c r="X99" s="152"/>
    </row>
    <row r="100" spans="3:24" ht="30.75" x14ac:dyDescent="0.7">
      <c r="C100" s="1391"/>
      <c r="D100" s="1391"/>
      <c r="E100" s="1391"/>
      <c r="F100" s="1391"/>
      <c r="G100" s="1391"/>
      <c r="H100" s="1391"/>
      <c r="I100" s="1391"/>
      <c r="J100" s="1391"/>
      <c r="K100" s="1391"/>
      <c r="L100" s="1391"/>
      <c r="M100" s="1391"/>
      <c r="N100" s="1391"/>
      <c r="O100" s="1391"/>
      <c r="P100" s="1391"/>
      <c r="Q100" s="1391"/>
      <c r="R100" s="1391"/>
      <c r="S100" s="1391"/>
      <c r="T100" s="1391"/>
      <c r="V100" s="152"/>
      <c r="W100" s="152"/>
      <c r="X100" s="152"/>
    </row>
    <row r="101" spans="3:24" ht="30.75" x14ac:dyDescent="0.7">
      <c r="C101" s="1391"/>
      <c r="D101" s="1391"/>
      <c r="E101" s="1391"/>
      <c r="F101" s="1391"/>
      <c r="G101" s="1391"/>
      <c r="H101" s="1391"/>
      <c r="I101" s="1391"/>
      <c r="J101" s="1391"/>
      <c r="K101" s="1391"/>
      <c r="L101" s="1391"/>
      <c r="M101" s="1391"/>
      <c r="N101" s="1391"/>
      <c r="O101" s="1391"/>
      <c r="P101" s="1391"/>
      <c r="Q101" s="1391"/>
      <c r="R101" s="1391"/>
      <c r="S101" s="1391"/>
      <c r="T101" s="1391"/>
      <c r="V101" s="152"/>
      <c r="W101" s="152"/>
      <c r="X101" s="152"/>
    </row>
    <row r="102" spans="3:24" ht="30.75" x14ac:dyDescent="0.7">
      <c r="C102" s="1391"/>
      <c r="D102" s="1391"/>
      <c r="E102" s="1391"/>
      <c r="F102" s="1391"/>
      <c r="G102" s="1391"/>
      <c r="H102" s="1391"/>
      <c r="I102" s="1391"/>
      <c r="J102" s="1391"/>
      <c r="K102" s="1391"/>
      <c r="L102" s="1391"/>
      <c r="M102" s="1391"/>
      <c r="N102" s="1391"/>
      <c r="O102" s="1391"/>
      <c r="P102" s="1391"/>
      <c r="Q102" s="1391"/>
      <c r="R102" s="1391"/>
      <c r="S102" s="1391"/>
      <c r="T102" s="1391"/>
      <c r="V102" s="152"/>
      <c r="W102" s="152"/>
      <c r="X102" s="152"/>
    </row>
    <row r="103" spans="3:24" ht="30.75" x14ac:dyDescent="0.7">
      <c r="C103" s="1391"/>
      <c r="D103" s="1391"/>
      <c r="E103" s="1391"/>
      <c r="F103" s="1391"/>
      <c r="G103" s="1391"/>
      <c r="H103" s="1391"/>
      <c r="I103" s="1391"/>
      <c r="J103" s="1391"/>
      <c r="K103" s="1391"/>
      <c r="L103" s="1391"/>
      <c r="M103" s="1391"/>
      <c r="N103" s="1391"/>
      <c r="O103" s="1391"/>
      <c r="P103" s="1391"/>
      <c r="Q103" s="1391"/>
      <c r="R103" s="1391"/>
      <c r="S103" s="1391"/>
      <c r="T103" s="1391"/>
      <c r="V103" s="152"/>
      <c r="W103" s="152"/>
      <c r="X103" s="152"/>
    </row>
    <row r="104" spans="3:24" ht="30.75" x14ac:dyDescent="0.7">
      <c r="C104" s="1391"/>
      <c r="D104" s="1391"/>
      <c r="E104" s="1391"/>
      <c r="F104" s="1391"/>
      <c r="G104" s="1391"/>
      <c r="H104" s="1391"/>
      <c r="I104" s="1391"/>
      <c r="J104" s="1391"/>
      <c r="K104" s="1391"/>
      <c r="L104" s="1391"/>
      <c r="M104" s="1391"/>
      <c r="N104" s="1391"/>
      <c r="O104" s="1391"/>
      <c r="P104" s="1391"/>
      <c r="Q104" s="1391"/>
      <c r="R104" s="1391"/>
      <c r="S104" s="1391"/>
      <c r="T104" s="1391"/>
      <c r="V104" s="152"/>
      <c r="W104" s="152"/>
      <c r="X104" s="152"/>
    </row>
    <row r="105" spans="3:24" ht="30.75" x14ac:dyDescent="0.7">
      <c r="C105" s="1391"/>
      <c r="D105" s="1391"/>
      <c r="E105" s="1391"/>
      <c r="F105" s="1391"/>
      <c r="G105" s="1391"/>
      <c r="H105" s="1391"/>
      <c r="I105" s="1391"/>
      <c r="J105" s="1391"/>
      <c r="K105" s="1391"/>
      <c r="L105" s="1391"/>
      <c r="M105" s="1391"/>
      <c r="N105" s="1391"/>
      <c r="O105" s="1391"/>
      <c r="P105" s="1391"/>
      <c r="Q105" s="1391"/>
      <c r="R105" s="1391"/>
      <c r="S105" s="1391"/>
      <c r="T105" s="1391"/>
      <c r="V105" s="152"/>
      <c r="W105" s="152"/>
      <c r="X105" s="152"/>
    </row>
    <row r="106" spans="3:24" ht="30.75" x14ac:dyDescent="0.7">
      <c r="C106" s="1391"/>
      <c r="D106" s="1391"/>
      <c r="E106" s="1391"/>
      <c r="F106" s="1391"/>
      <c r="G106" s="1391"/>
      <c r="H106" s="1391"/>
      <c r="I106" s="1391"/>
      <c r="J106" s="1391"/>
      <c r="K106" s="1391"/>
      <c r="L106" s="1391"/>
      <c r="M106" s="1391"/>
      <c r="N106" s="1391"/>
      <c r="O106" s="1391"/>
      <c r="P106" s="1391"/>
      <c r="Q106" s="1391"/>
      <c r="R106" s="1391"/>
      <c r="S106" s="1391"/>
      <c r="T106" s="1391"/>
      <c r="V106" s="152"/>
      <c r="W106" s="152"/>
      <c r="X106" s="152"/>
    </row>
    <row r="107" spans="3:24" ht="30.75" x14ac:dyDescent="0.7">
      <c r="C107" s="1391"/>
      <c r="D107" s="1391"/>
      <c r="E107" s="1391"/>
      <c r="F107" s="1391"/>
      <c r="G107" s="1391"/>
      <c r="H107" s="1391"/>
      <c r="I107" s="1391"/>
      <c r="J107" s="1391"/>
      <c r="K107" s="1391"/>
      <c r="L107" s="1391"/>
      <c r="M107" s="1391"/>
      <c r="N107" s="1391"/>
      <c r="O107" s="1391"/>
      <c r="P107" s="1391"/>
      <c r="Q107" s="1391"/>
      <c r="R107" s="1391"/>
      <c r="S107" s="1391"/>
      <c r="T107" s="1391"/>
      <c r="V107" s="152"/>
      <c r="W107" s="152"/>
      <c r="X107" s="152"/>
    </row>
    <row r="108" spans="3:24" ht="30.75" x14ac:dyDescent="0.7">
      <c r="C108" s="1391"/>
      <c r="D108" s="1391"/>
      <c r="E108" s="1391"/>
      <c r="F108" s="1391"/>
      <c r="G108" s="1391"/>
      <c r="H108" s="1391"/>
      <c r="I108" s="1391"/>
      <c r="J108" s="1391"/>
      <c r="K108" s="1391"/>
      <c r="L108" s="1391"/>
      <c r="M108" s="1391"/>
      <c r="N108" s="1391"/>
      <c r="O108" s="1391"/>
      <c r="P108" s="1391"/>
      <c r="Q108" s="1391"/>
      <c r="R108" s="1391"/>
      <c r="S108" s="1391"/>
      <c r="T108" s="1391"/>
      <c r="V108" s="152"/>
      <c r="W108" s="152"/>
      <c r="X108" s="152"/>
    </row>
    <row r="109" spans="3:24" ht="30.75" x14ac:dyDescent="0.7">
      <c r="C109" s="1391"/>
      <c r="D109" s="1391"/>
      <c r="E109" s="1391"/>
      <c r="F109" s="1391"/>
      <c r="G109" s="1391"/>
      <c r="H109" s="1391"/>
      <c r="I109" s="1391"/>
      <c r="J109" s="1391"/>
      <c r="K109" s="1391"/>
      <c r="L109" s="1391"/>
      <c r="M109" s="1391"/>
      <c r="N109" s="1391"/>
      <c r="O109" s="1391"/>
      <c r="P109" s="1391"/>
      <c r="Q109" s="1391"/>
      <c r="R109" s="1391"/>
      <c r="S109" s="1391"/>
      <c r="T109" s="1391"/>
      <c r="V109" s="152"/>
      <c r="W109" s="152"/>
      <c r="X109" s="152"/>
    </row>
    <row r="110" spans="3:24" ht="30.75" x14ac:dyDescent="0.7">
      <c r="C110" s="1391"/>
      <c r="D110" s="1391"/>
      <c r="E110" s="1391"/>
      <c r="F110" s="1391"/>
      <c r="G110" s="1391"/>
      <c r="H110" s="1391"/>
      <c r="I110" s="1391"/>
      <c r="J110" s="1391"/>
      <c r="K110" s="1391"/>
      <c r="L110" s="1391"/>
      <c r="M110" s="1391"/>
      <c r="N110" s="1391"/>
      <c r="O110" s="1391"/>
      <c r="P110" s="1391"/>
      <c r="Q110" s="1391"/>
      <c r="R110" s="1391"/>
      <c r="S110" s="1391"/>
      <c r="T110" s="1391"/>
      <c r="V110" s="152"/>
      <c r="W110" s="152"/>
      <c r="X110" s="152"/>
    </row>
    <row r="111" spans="3:24" ht="30.75" x14ac:dyDescent="0.7">
      <c r="C111" s="1391"/>
      <c r="D111" s="1391"/>
      <c r="E111" s="1391"/>
      <c r="F111" s="1391"/>
      <c r="G111" s="1391"/>
      <c r="H111" s="1391"/>
      <c r="I111" s="1391"/>
      <c r="J111" s="1391"/>
      <c r="K111" s="1391"/>
      <c r="L111" s="1391"/>
      <c r="M111" s="1391"/>
      <c r="N111" s="1391"/>
      <c r="O111" s="1391"/>
      <c r="P111" s="1391"/>
      <c r="Q111" s="1391"/>
      <c r="R111" s="1391"/>
      <c r="S111" s="1391"/>
      <c r="T111" s="1391"/>
      <c r="V111" s="152"/>
      <c r="W111" s="152"/>
      <c r="X111" s="152"/>
    </row>
    <row r="112" spans="3:24" ht="30.75" x14ac:dyDescent="0.7">
      <c r="C112" s="1391"/>
      <c r="D112" s="1391"/>
      <c r="E112" s="1391"/>
      <c r="F112" s="1391"/>
      <c r="G112" s="1391"/>
      <c r="H112" s="1391"/>
      <c r="I112" s="1391"/>
      <c r="J112" s="1391"/>
      <c r="K112" s="1391"/>
      <c r="L112" s="1391"/>
      <c r="M112" s="1391"/>
      <c r="N112" s="1391"/>
      <c r="O112" s="1391"/>
      <c r="P112" s="1391"/>
      <c r="Q112" s="1391"/>
      <c r="R112" s="1391"/>
      <c r="S112" s="1391"/>
      <c r="T112" s="1391"/>
      <c r="V112" s="152"/>
      <c r="W112" s="152"/>
      <c r="X112" s="152"/>
    </row>
    <row r="113" spans="3:24" ht="30.75" x14ac:dyDescent="0.7">
      <c r="C113" s="1391"/>
      <c r="D113" s="1391"/>
      <c r="E113" s="1391"/>
      <c r="F113" s="1391"/>
      <c r="G113" s="1391"/>
      <c r="H113" s="1391"/>
      <c r="I113" s="1391"/>
      <c r="J113" s="1391"/>
      <c r="K113" s="1391"/>
      <c r="L113" s="1391"/>
      <c r="M113" s="1391"/>
      <c r="N113" s="1391"/>
      <c r="O113" s="1391"/>
      <c r="P113" s="1391"/>
      <c r="Q113" s="1391"/>
      <c r="R113" s="1391"/>
      <c r="S113" s="1391"/>
      <c r="T113" s="1391"/>
      <c r="V113" s="152"/>
      <c r="W113" s="152"/>
      <c r="X113" s="152"/>
    </row>
    <row r="114" spans="3:24" ht="30.75" x14ac:dyDescent="0.7">
      <c r="C114" s="1391"/>
      <c r="D114" s="1391"/>
      <c r="E114" s="1391"/>
      <c r="F114" s="1391"/>
      <c r="G114" s="1391"/>
      <c r="H114" s="1391"/>
      <c r="I114" s="1391"/>
      <c r="J114" s="1391"/>
      <c r="K114" s="1391"/>
      <c r="L114" s="1391"/>
      <c r="M114" s="1391"/>
      <c r="N114" s="1391"/>
      <c r="O114" s="1391"/>
      <c r="P114" s="1391"/>
      <c r="Q114" s="1391"/>
      <c r="R114" s="1391"/>
      <c r="S114" s="1391"/>
      <c r="T114" s="1391"/>
      <c r="V114" s="152"/>
      <c r="W114" s="152"/>
      <c r="X114" s="152"/>
    </row>
    <row r="115" spans="3:24" ht="30.75" x14ac:dyDescent="0.7">
      <c r="C115" s="1391"/>
      <c r="D115" s="1391"/>
      <c r="E115" s="1391"/>
      <c r="F115" s="1391"/>
      <c r="G115" s="1391"/>
      <c r="H115" s="1391"/>
      <c r="I115" s="1391"/>
      <c r="J115" s="1391"/>
      <c r="K115" s="1391"/>
      <c r="L115" s="1391"/>
      <c r="M115" s="1391"/>
      <c r="N115" s="1391"/>
      <c r="O115" s="1391"/>
      <c r="P115" s="1391"/>
      <c r="Q115" s="1391"/>
      <c r="R115" s="1391"/>
      <c r="S115" s="1391"/>
      <c r="T115" s="1391"/>
      <c r="V115" s="152"/>
      <c r="W115" s="152"/>
      <c r="X115" s="152"/>
    </row>
    <row r="116" spans="3:24" ht="30.75" x14ac:dyDescent="0.7">
      <c r="C116" s="1391"/>
      <c r="D116" s="1391"/>
      <c r="E116" s="1391"/>
      <c r="F116" s="1391"/>
      <c r="G116" s="1391"/>
      <c r="H116" s="1391"/>
      <c r="I116" s="1391"/>
      <c r="J116" s="1391"/>
      <c r="K116" s="1391"/>
      <c r="L116" s="1391"/>
      <c r="M116" s="1391"/>
      <c r="N116" s="1391"/>
      <c r="O116" s="1391"/>
      <c r="P116" s="1391"/>
      <c r="Q116" s="1391"/>
      <c r="R116" s="1391"/>
      <c r="S116" s="1391"/>
      <c r="T116" s="1391"/>
      <c r="V116" s="152"/>
      <c r="W116" s="152"/>
      <c r="X116" s="152"/>
    </row>
    <row r="117" spans="3:24" ht="30.75" x14ac:dyDescent="0.7">
      <c r="C117" s="1391"/>
      <c r="D117" s="1391"/>
      <c r="E117" s="1391"/>
      <c r="F117" s="1391"/>
      <c r="G117" s="1391"/>
      <c r="H117" s="1391"/>
      <c r="I117" s="1391"/>
      <c r="J117" s="1391"/>
      <c r="K117" s="1391"/>
      <c r="L117" s="1391"/>
      <c r="M117" s="1391"/>
      <c r="N117" s="1391"/>
      <c r="O117" s="1391"/>
      <c r="P117" s="1391"/>
      <c r="Q117" s="1391"/>
      <c r="R117" s="1391"/>
      <c r="S117" s="1391"/>
      <c r="T117" s="1391"/>
      <c r="V117" s="152"/>
      <c r="W117" s="152"/>
      <c r="X117" s="152"/>
    </row>
    <row r="118" spans="3:24" ht="30.75" x14ac:dyDescent="0.7">
      <c r="C118" s="1391"/>
      <c r="D118" s="1391"/>
      <c r="E118" s="1391"/>
      <c r="F118" s="1391"/>
      <c r="G118" s="1391"/>
      <c r="H118" s="1391"/>
      <c r="I118" s="1391"/>
      <c r="J118" s="1391"/>
      <c r="K118" s="1391"/>
      <c r="L118" s="1391"/>
      <c r="M118" s="1391"/>
      <c r="N118" s="1391"/>
      <c r="O118" s="1391"/>
      <c r="P118" s="1391"/>
      <c r="Q118" s="1391"/>
      <c r="R118" s="1391"/>
      <c r="S118" s="1391"/>
      <c r="T118" s="1391"/>
      <c r="V118" s="152"/>
      <c r="W118" s="152"/>
      <c r="X118" s="152"/>
    </row>
    <row r="119" spans="3:24" ht="30.75" x14ac:dyDescent="0.7">
      <c r="C119" s="1391"/>
      <c r="D119" s="1391"/>
      <c r="E119" s="1391"/>
      <c r="F119" s="1391"/>
      <c r="G119" s="1391"/>
      <c r="H119" s="1391"/>
      <c r="I119" s="1391"/>
      <c r="J119" s="1391"/>
      <c r="K119" s="1391"/>
      <c r="L119" s="1391"/>
      <c r="M119" s="1391"/>
      <c r="N119" s="1391"/>
      <c r="O119" s="1391"/>
      <c r="P119" s="1391"/>
      <c r="Q119" s="1391"/>
      <c r="R119" s="1391"/>
      <c r="S119" s="1391"/>
      <c r="T119" s="1391"/>
      <c r="V119" s="152"/>
      <c r="W119" s="152"/>
      <c r="X119" s="152"/>
    </row>
    <row r="120" spans="3:24" ht="30.75" x14ac:dyDescent="0.7">
      <c r="C120" s="1391"/>
      <c r="D120" s="1391"/>
      <c r="E120" s="1391"/>
      <c r="F120" s="1391"/>
      <c r="G120" s="1391"/>
      <c r="H120" s="1391"/>
      <c r="I120" s="1391"/>
      <c r="J120" s="1391"/>
      <c r="K120" s="1391"/>
      <c r="L120" s="1391"/>
      <c r="M120" s="1391"/>
      <c r="N120" s="1391"/>
      <c r="O120" s="1391"/>
      <c r="P120" s="1391"/>
      <c r="Q120" s="1391"/>
      <c r="R120" s="1391"/>
      <c r="S120" s="1391"/>
      <c r="T120" s="1391"/>
    </row>
    <row r="121" spans="3:24" ht="30.75" x14ac:dyDescent="0.7">
      <c r="C121" s="1391"/>
      <c r="D121" s="1391"/>
      <c r="E121" s="1391"/>
      <c r="F121" s="1391"/>
      <c r="G121" s="1391"/>
      <c r="H121" s="1391"/>
      <c r="I121" s="1391"/>
      <c r="J121" s="1391"/>
      <c r="K121" s="1391"/>
      <c r="L121" s="1391"/>
      <c r="M121" s="1391"/>
      <c r="N121" s="1391"/>
      <c r="O121" s="1391"/>
      <c r="P121" s="1391"/>
      <c r="Q121" s="1391"/>
      <c r="R121" s="1391"/>
      <c r="S121" s="1391"/>
      <c r="T121" s="1391"/>
    </row>
    <row r="122" spans="3:24" ht="30.75" x14ac:dyDescent="0.7">
      <c r="C122" s="1391"/>
      <c r="D122" s="1391"/>
      <c r="E122" s="1391"/>
      <c r="F122" s="1391"/>
      <c r="G122" s="1391"/>
      <c r="H122" s="1391"/>
      <c r="I122" s="1391"/>
      <c r="J122" s="1391"/>
      <c r="K122" s="1391"/>
      <c r="L122" s="1391"/>
      <c r="M122" s="1391"/>
      <c r="N122" s="1391"/>
      <c r="O122" s="1391"/>
      <c r="P122" s="1391"/>
      <c r="Q122" s="1391"/>
      <c r="R122" s="1391"/>
      <c r="S122" s="1391"/>
      <c r="T122" s="1391"/>
    </row>
    <row r="123" spans="3:24" ht="30.75" x14ac:dyDescent="0.7">
      <c r="C123" s="1391"/>
      <c r="D123" s="1391"/>
      <c r="E123" s="1391"/>
      <c r="F123" s="1391"/>
      <c r="G123" s="1391"/>
      <c r="H123" s="1391"/>
      <c r="I123" s="1391"/>
      <c r="J123" s="1391"/>
      <c r="K123" s="1391"/>
      <c r="L123" s="1391"/>
      <c r="M123" s="1391"/>
      <c r="N123" s="1391"/>
      <c r="O123" s="1391"/>
      <c r="P123" s="1391"/>
      <c r="Q123" s="1391"/>
      <c r="R123" s="1391"/>
      <c r="S123" s="1391"/>
      <c r="T123" s="1391"/>
    </row>
    <row r="124" spans="3:24" ht="30.75" x14ac:dyDescent="0.7">
      <c r="C124" s="1391"/>
      <c r="D124" s="1391"/>
      <c r="E124" s="1391"/>
      <c r="F124" s="1391"/>
      <c r="G124" s="1391"/>
      <c r="H124" s="1391"/>
      <c r="I124" s="1391"/>
      <c r="J124" s="1391"/>
      <c r="K124" s="1391"/>
      <c r="L124" s="1391"/>
      <c r="M124" s="1391"/>
      <c r="N124" s="1391"/>
      <c r="O124" s="1391"/>
      <c r="P124" s="1391"/>
      <c r="Q124" s="1391"/>
      <c r="R124" s="1391"/>
      <c r="S124" s="1391"/>
      <c r="T124" s="1391"/>
    </row>
    <row r="125" spans="3:24" ht="30.75" x14ac:dyDescent="0.7">
      <c r="C125" s="1391"/>
      <c r="D125" s="1391"/>
      <c r="E125" s="1391"/>
      <c r="F125" s="1391"/>
      <c r="G125" s="1391"/>
      <c r="H125" s="1391"/>
      <c r="I125" s="1391"/>
      <c r="J125" s="1391"/>
      <c r="K125" s="1391"/>
      <c r="L125" s="1391"/>
      <c r="M125" s="1391"/>
      <c r="N125" s="1391"/>
      <c r="O125" s="1391"/>
      <c r="P125" s="1391"/>
      <c r="Q125" s="1391"/>
      <c r="R125" s="1391"/>
      <c r="S125" s="1391"/>
      <c r="T125" s="1391"/>
    </row>
    <row r="126" spans="3:24" ht="30.75" x14ac:dyDescent="0.7">
      <c r="C126" s="1391"/>
      <c r="D126" s="1391"/>
      <c r="E126" s="1391"/>
      <c r="F126" s="1391"/>
      <c r="G126" s="1391"/>
      <c r="H126" s="1391"/>
      <c r="I126" s="1391"/>
      <c r="J126" s="1391"/>
      <c r="K126" s="1391"/>
      <c r="L126" s="1391"/>
      <c r="M126" s="1391"/>
      <c r="N126" s="1391"/>
      <c r="O126" s="1391"/>
      <c r="P126" s="1391"/>
      <c r="Q126" s="1391"/>
      <c r="R126" s="1391"/>
      <c r="S126" s="1391"/>
      <c r="T126" s="1391"/>
    </row>
    <row r="127" spans="3:24" ht="30.75" x14ac:dyDescent="0.7">
      <c r="C127" s="1391"/>
      <c r="D127" s="1391"/>
      <c r="E127" s="1391"/>
      <c r="F127" s="1391"/>
      <c r="G127" s="1391"/>
      <c r="H127" s="1391"/>
      <c r="I127" s="1391"/>
      <c r="J127" s="1391"/>
      <c r="K127" s="1391"/>
      <c r="L127" s="1391"/>
      <c r="M127" s="1391"/>
      <c r="N127" s="1391"/>
      <c r="O127" s="1391"/>
      <c r="P127" s="1391"/>
      <c r="Q127" s="1391"/>
      <c r="R127" s="1391"/>
      <c r="S127" s="1391"/>
      <c r="T127" s="1391"/>
    </row>
    <row r="128" spans="3:24" ht="30.75" x14ac:dyDescent="0.7">
      <c r="C128" s="1391"/>
      <c r="D128" s="1391"/>
      <c r="E128" s="1391"/>
      <c r="F128" s="1391"/>
      <c r="G128" s="1391"/>
      <c r="H128" s="1391"/>
      <c r="I128" s="1391"/>
      <c r="J128" s="1391"/>
      <c r="K128" s="1391"/>
      <c r="L128" s="1391"/>
      <c r="M128" s="1391"/>
      <c r="N128" s="1391"/>
      <c r="O128" s="1391"/>
      <c r="P128" s="1391"/>
      <c r="Q128" s="1391"/>
      <c r="R128" s="1391"/>
      <c r="S128" s="1391"/>
      <c r="T128" s="1391"/>
    </row>
    <row r="129" spans="3:20" ht="30.75" x14ac:dyDescent="0.7">
      <c r="C129" s="1391"/>
      <c r="D129" s="1391"/>
      <c r="E129" s="1391"/>
      <c r="F129" s="1391"/>
      <c r="G129" s="1391"/>
      <c r="H129" s="1391"/>
      <c r="I129" s="1391"/>
      <c r="J129" s="1391"/>
      <c r="K129" s="1391"/>
      <c r="L129" s="1391"/>
      <c r="M129" s="1391"/>
      <c r="N129" s="1391"/>
      <c r="O129" s="1391"/>
      <c r="P129" s="1391"/>
      <c r="Q129" s="1391"/>
      <c r="R129" s="1391"/>
      <c r="S129" s="1391"/>
      <c r="T129" s="1391"/>
    </row>
    <row r="130" spans="3:20" ht="30.75" x14ac:dyDescent="0.7">
      <c r="C130" s="1391"/>
      <c r="D130" s="1391"/>
      <c r="E130" s="1391"/>
      <c r="F130" s="1391"/>
      <c r="G130" s="1391"/>
      <c r="H130" s="1391"/>
      <c r="I130" s="1391"/>
      <c r="J130" s="1391"/>
      <c r="K130" s="1391"/>
      <c r="L130" s="1391"/>
      <c r="M130" s="1391"/>
      <c r="N130" s="1391"/>
      <c r="O130" s="1391"/>
      <c r="P130" s="1391"/>
      <c r="Q130" s="1391"/>
      <c r="R130" s="1391"/>
      <c r="S130" s="1391"/>
      <c r="T130" s="1391"/>
    </row>
    <row r="131" spans="3:20" ht="30.75" x14ac:dyDescent="0.7">
      <c r="C131" s="1391"/>
      <c r="D131" s="1391"/>
      <c r="E131" s="1391"/>
      <c r="F131" s="1391"/>
      <c r="G131" s="1391"/>
      <c r="H131" s="1391"/>
      <c r="I131" s="1391"/>
      <c r="J131" s="1391"/>
      <c r="K131" s="1391"/>
      <c r="L131" s="1391"/>
      <c r="M131" s="1391"/>
      <c r="N131" s="1391"/>
      <c r="O131" s="1391"/>
      <c r="P131" s="1391"/>
      <c r="Q131" s="1391"/>
      <c r="R131" s="1391"/>
      <c r="S131" s="1391"/>
      <c r="T131" s="1391"/>
    </row>
    <row r="132" spans="3:20" ht="30.75" x14ac:dyDescent="0.7">
      <c r="C132" s="1391"/>
      <c r="D132" s="1391"/>
      <c r="E132" s="1391"/>
      <c r="F132" s="1391"/>
      <c r="G132" s="1391"/>
      <c r="H132" s="1391"/>
      <c r="I132" s="1391"/>
      <c r="J132" s="1391"/>
      <c r="K132" s="1391"/>
      <c r="L132" s="1391"/>
      <c r="M132" s="1391"/>
      <c r="N132" s="1391"/>
      <c r="O132" s="1391"/>
      <c r="P132" s="1391"/>
      <c r="Q132" s="1391"/>
      <c r="R132" s="1391"/>
      <c r="S132" s="1391"/>
      <c r="T132" s="1391"/>
    </row>
    <row r="133" spans="3:20" ht="30.75" x14ac:dyDescent="0.7">
      <c r="C133" s="1391"/>
      <c r="D133" s="1391"/>
      <c r="E133" s="1391"/>
      <c r="F133" s="1391"/>
      <c r="G133" s="1391"/>
      <c r="H133" s="1391"/>
      <c r="I133" s="1391"/>
      <c r="J133" s="1391"/>
      <c r="K133" s="1391"/>
      <c r="L133" s="1391"/>
      <c r="M133" s="1391"/>
      <c r="N133" s="1391"/>
      <c r="O133" s="1391"/>
      <c r="P133" s="1391"/>
      <c r="Q133" s="1391"/>
      <c r="R133" s="1391"/>
      <c r="S133" s="1391"/>
      <c r="T133" s="1391"/>
    </row>
    <row r="134" spans="3:20" ht="30.75" x14ac:dyDescent="0.7">
      <c r="C134" s="1391"/>
      <c r="D134" s="1391"/>
      <c r="E134" s="1391"/>
      <c r="F134" s="1391"/>
      <c r="G134" s="1391"/>
      <c r="H134" s="1391"/>
      <c r="I134" s="1391"/>
      <c r="J134" s="1391"/>
      <c r="K134" s="1391"/>
      <c r="L134" s="1391"/>
      <c r="M134" s="1391"/>
      <c r="N134" s="1391"/>
      <c r="O134" s="1391"/>
      <c r="P134" s="1391"/>
      <c r="Q134" s="1391"/>
      <c r="R134" s="1391"/>
      <c r="S134" s="1391"/>
      <c r="T134" s="1391"/>
    </row>
    <row r="135" spans="3:20" ht="30.75" x14ac:dyDescent="0.7">
      <c r="C135" s="1391"/>
      <c r="D135" s="1391"/>
      <c r="E135" s="1391"/>
      <c r="F135" s="1391"/>
      <c r="G135" s="1391"/>
      <c r="H135" s="1391"/>
      <c r="I135" s="1391"/>
      <c r="J135" s="1391"/>
      <c r="K135" s="1391"/>
      <c r="L135" s="1391"/>
      <c r="M135" s="1391"/>
      <c r="N135" s="1391"/>
      <c r="O135" s="1391"/>
      <c r="P135" s="1391"/>
      <c r="Q135" s="1391"/>
      <c r="R135" s="1391"/>
      <c r="S135" s="1391"/>
      <c r="T135" s="1391"/>
    </row>
    <row r="136" spans="3:20" ht="30.75" x14ac:dyDescent="0.7">
      <c r="C136" s="1391"/>
      <c r="D136" s="1391"/>
      <c r="E136" s="1391"/>
      <c r="F136" s="1391"/>
      <c r="G136" s="1391"/>
      <c r="H136" s="1391"/>
      <c r="I136" s="1391"/>
      <c r="J136" s="1391"/>
      <c r="K136" s="1391"/>
      <c r="L136" s="1391"/>
      <c r="M136" s="1391"/>
      <c r="N136" s="1391"/>
      <c r="O136" s="1391"/>
      <c r="P136" s="1391"/>
      <c r="Q136" s="1391"/>
      <c r="R136" s="1391"/>
      <c r="S136" s="1391"/>
      <c r="T136" s="1391"/>
    </row>
    <row r="137" spans="3:20" ht="30.75" x14ac:dyDescent="0.7">
      <c r="C137" s="1391"/>
      <c r="D137" s="1391"/>
      <c r="E137" s="1391"/>
      <c r="F137" s="1391"/>
      <c r="G137" s="1391"/>
      <c r="H137" s="1391"/>
      <c r="I137" s="1391"/>
      <c r="J137" s="1391"/>
      <c r="K137" s="1391"/>
      <c r="L137" s="1391"/>
      <c r="M137" s="1391"/>
      <c r="N137" s="1391"/>
      <c r="O137" s="1391"/>
      <c r="P137" s="1391"/>
      <c r="Q137" s="1391"/>
      <c r="R137" s="1391"/>
      <c r="S137" s="1391"/>
      <c r="T137" s="1391"/>
    </row>
    <row r="138" spans="3:20" ht="30.75" x14ac:dyDescent="0.7">
      <c r="C138" s="1391"/>
      <c r="D138" s="1391"/>
      <c r="E138" s="1391"/>
      <c r="F138" s="1391"/>
      <c r="G138" s="1391"/>
      <c r="H138" s="1391"/>
      <c r="I138" s="1391"/>
      <c r="J138" s="1391"/>
      <c r="K138" s="1391"/>
      <c r="L138" s="1391"/>
      <c r="M138" s="1391"/>
      <c r="N138" s="1391"/>
      <c r="O138" s="1391"/>
      <c r="P138" s="1391"/>
      <c r="Q138" s="1391"/>
      <c r="R138" s="1391"/>
      <c r="S138" s="1391"/>
      <c r="T138" s="1391"/>
    </row>
    <row r="139" spans="3:20" ht="30.75" x14ac:dyDescent="0.7">
      <c r="C139" s="1391"/>
      <c r="D139" s="1391"/>
      <c r="E139" s="1391"/>
      <c r="F139" s="1391"/>
      <c r="G139" s="1391"/>
      <c r="H139" s="1391"/>
      <c r="I139" s="1391"/>
      <c r="J139" s="1391"/>
      <c r="K139" s="1391"/>
      <c r="L139" s="1391"/>
      <c r="M139" s="1391"/>
      <c r="N139" s="1391"/>
      <c r="O139" s="1391"/>
      <c r="P139" s="1391"/>
      <c r="Q139" s="1391"/>
      <c r="R139" s="1391"/>
      <c r="S139" s="1391"/>
      <c r="T139" s="1391"/>
    </row>
    <row r="140" spans="3:20" ht="30.75" x14ac:dyDescent="0.7">
      <c r="C140" s="1391"/>
      <c r="D140" s="1391"/>
      <c r="E140" s="1391"/>
      <c r="F140" s="1391"/>
      <c r="G140" s="1391"/>
      <c r="H140" s="1391"/>
      <c r="I140" s="1391"/>
      <c r="J140" s="1391"/>
      <c r="K140" s="1391"/>
      <c r="L140" s="1391"/>
      <c r="M140" s="1391"/>
      <c r="N140" s="1391"/>
      <c r="O140" s="1391"/>
      <c r="P140" s="1391"/>
      <c r="Q140" s="1391"/>
      <c r="R140" s="1391"/>
      <c r="S140" s="1391"/>
      <c r="T140" s="1391"/>
    </row>
    <row r="141" spans="3:20" ht="30.75" x14ac:dyDescent="0.7">
      <c r="C141" s="1391"/>
      <c r="D141" s="1391"/>
      <c r="E141" s="1391"/>
      <c r="F141" s="1391"/>
      <c r="G141" s="1391"/>
      <c r="H141" s="1391"/>
      <c r="I141" s="1391"/>
      <c r="J141" s="1391"/>
      <c r="K141" s="1391"/>
      <c r="L141" s="1391"/>
      <c r="M141" s="1391"/>
      <c r="N141" s="1391"/>
      <c r="O141" s="1391"/>
      <c r="P141" s="1391"/>
      <c r="Q141" s="1391"/>
      <c r="R141" s="1391"/>
      <c r="S141" s="1391"/>
      <c r="T141" s="1391"/>
    </row>
    <row r="142" spans="3:20" ht="30.75" x14ac:dyDescent="0.7">
      <c r="C142" s="1391"/>
      <c r="D142" s="1391"/>
      <c r="E142" s="1391"/>
      <c r="F142" s="1391"/>
      <c r="G142" s="1391"/>
      <c r="H142" s="1391"/>
      <c r="I142" s="1391"/>
      <c r="J142" s="1391"/>
      <c r="K142" s="1391"/>
      <c r="L142" s="1391"/>
      <c r="M142" s="1391"/>
      <c r="N142" s="1391"/>
      <c r="O142" s="1391"/>
      <c r="P142" s="1391"/>
      <c r="Q142" s="1391"/>
      <c r="R142" s="1391"/>
      <c r="S142" s="1391"/>
      <c r="T142" s="1391"/>
    </row>
    <row r="143" spans="3:20" ht="30.75" x14ac:dyDescent="0.7">
      <c r="C143" s="1391"/>
      <c r="D143" s="1391"/>
      <c r="E143" s="1391"/>
      <c r="F143" s="1391"/>
      <c r="G143" s="1391"/>
      <c r="H143" s="1391"/>
      <c r="I143" s="1391"/>
      <c r="J143" s="1391"/>
      <c r="K143" s="1391"/>
      <c r="L143" s="1391"/>
      <c r="M143" s="1391"/>
      <c r="N143" s="1391"/>
      <c r="O143" s="1391"/>
      <c r="P143" s="1391"/>
      <c r="Q143" s="1391"/>
      <c r="R143" s="1391"/>
      <c r="S143" s="1391"/>
      <c r="T143" s="1391"/>
    </row>
    <row r="144" spans="3:20" ht="30.75" x14ac:dyDescent="0.7">
      <c r="C144" s="1391"/>
      <c r="D144" s="1391"/>
      <c r="E144" s="1391"/>
      <c r="F144" s="1391"/>
      <c r="G144" s="1391"/>
      <c r="H144" s="1391"/>
      <c r="I144" s="1391"/>
      <c r="J144" s="1391"/>
      <c r="K144" s="1391"/>
      <c r="L144" s="1391"/>
      <c r="M144" s="1391"/>
      <c r="N144" s="1391"/>
      <c r="O144" s="1391"/>
      <c r="P144" s="1391"/>
      <c r="Q144" s="1391"/>
      <c r="R144" s="1391"/>
      <c r="S144" s="1391"/>
      <c r="T144" s="1391"/>
    </row>
    <row r="145" spans="3:20" ht="30.75" x14ac:dyDescent="0.7">
      <c r="C145" s="1391"/>
      <c r="D145" s="1391"/>
      <c r="E145" s="1391"/>
      <c r="F145" s="1391"/>
      <c r="G145" s="1391"/>
      <c r="H145" s="1391"/>
      <c r="I145" s="1391"/>
      <c r="J145" s="1391"/>
      <c r="K145" s="1391"/>
      <c r="L145" s="1391"/>
      <c r="M145" s="1391"/>
      <c r="N145" s="1391"/>
      <c r="O145" s="1391"/>
      <c r="P145" s="1391"/>
      <c r="Q145" s="1391"/>
      <c r="R145" s="1391"/>
      <c r="S145" s="1391"/>
      <c r="T145" s="1391"/>
    </row>
    <row r="146" spans="3:20" ht="30.75" x14ac:dyDescent="0.7">
      <c r="C146" s="1391"/>
      <c r="D146" s="1391"/>
      <c r="E146" s="1391"/>
      <c r="F146" s="1391"/>
      <c r="G146" s="1391"/>
      <c r="H146" s="1391"/>
      <c r="I146" s="1391"/>
      <c r="J146" s="1391"/>
      <c r="K146" s="1391"/>
      <c r="L146" s="1391"/>
      <c r="M146" s="1391"/>
      <c r="N146" s="1391"/>
      <c r="O146" s="1391"/>
      <c r="P146" s="1391"/>
      <c r="Q146" s="1391"/>
      <c r="R146" s="1391"/>
      <c r="S146" s="1391"/>
      <c r="T146" s="1391"/>
    </row>
    <row r="147" spans="3:20" ht="30.75" x14ac:dyDescent="0.7">
      <c r="C147" s="1391"/>
      <c r="D147" s="1391"/>
      <c r="E147" s="1391"/>
      <c r="F147" s="1391"/>
      <c r="G147" s="1391"/>
      <c r="H147" s="1391"/>
      <c r="I147" s="1391"/>
      <c r="J147" s="1391"/>
      <c r="K147" s="1391"/>
      <c r="L147" s="1391"/>
      <c r="M147" s="1391"/>
      <c r="N147" s="1391"/>
      <c r="O147" s="1391"/>
      <c r="P147" s="1391"/>
      <c r="Q147" s="1391"/>
      <c r="R147" s="1391"/>
      <c r="S147" s="1391"/>
      <c r="T147" s="1391"/>
    </row>
    <row r="148" spans="3:20" ht="30.75" x14ac:dyDescent="0.7">
      <c r="C148" s="1391"/>
      <c r="D148" s="1391"/>
      <c r="E148" s="1391"/>
      <c r="F148" s="1391"/>
      <c r="G148" s="1391"/>
      <c r="H148" s="1391"/>
      <c r="I148" s="1391"/>
      <c r="J148" s="1391"/>
      <c r="K148" s="1391"/>
      <c r="L148" s="1391"/>
      <c r="M148" s="1391"/>
      <c r="N148" s="1391"/>
      <c r="O148" s="1391"/>
      <c r="P148" s="1391"/>
      <c r="Q148" s="1391"/>
      <c r="R148" s="1391"/>
      <c r="S148" s="1391"/>
      <c r="T148" s="1391"/>
    </row>
    <row r="149" spans="3:20" ht="30.75" x14ac:dyDescent="0.7">
      <c r="C149" s="1391"/>
      <c r="D149" s="1391"/>
      <c r="E149" s="1391"/>
      <c r="F149" s="1391"/>
      <c r="G149" s="1391"/>
      <c r="H149" s="1391"/>
      <c r="I149" s="1391"/>
      <c r="J149" s="1391"/>
      <c r="K149" s="1391"/>
      <c r="L149" s="1391"/>
      <c r="M149" s="1391"/>
      <c r="N149" s="1391"/>
      <c r="O149" s="1391"/>
      <c r="P149" s="1391"/>
      <c r="Q149" s="1391"/>
      <c r="R149" s="1391"/>
      <c r="S149" s="1391"/>
      <c r="T149" s="1391"/>
    </row>
    <row r="150" spans="3:20" ht="30.75" x14ac:dyDescent="0.7">
      <c r="C150" s="1391"/>
      <c r="D150" s="1391"/>
      <c r="E150" s="1391"/>
      <c r="F150" s="1391"/>
      <c r="G150" s="1391"/>
      <c r="H150" s="1391"/>
      <c r="I150" s="1391"/>
      <c r="J150" s="1391"/>
      <c r="K150" s="1391"/>
      <c r="L150" s="1391"/>
      <c r="M150" s="1391"/>
      <c r="N150" s="1391"/>
      <c r="O150" s="1391"/>
      <c r="P150" s="1391"/>
      <c r="Q150" s="1391"/>
      <c r="R150" s="1391"/>
      <c r="S150" s="1391"/>
      <c r="T150" s="1391"/>
    </row>
    <row r="151" spans="3:20" ht="30.75" x14ac:dyDescent="0.7">
      <c r="C151" s="1391"/>
      <c r="D151" s="1391"/>
      <c r="E151" s="1391"/>
      <c r="F151" s="1391"/>
      <c r="G151" s="1391"/>
      <c r="H151" s="1391"/>
      <c r="I151" s="1391"/>
      <c r="J151" s="1391"/>
      <c r="K151" s="1391"/>
      <c r="L151" s="1391"/>
      <c r="M151" s="1391"/>
      <c r="N151" s="1391"/>
      <c r="O151" s="1391"/>
      <c r="P151" s="1391"/>
      <c r="Q151" s="1391"/>
      <c r="R151" s="1391"/>
      <c r="S151" s="1391"/>
      <c r="T151" s="1391"/>
    </row>
    <row r="152" spans="3:20" ht="30.75" x14ac:dyDescent="0.7">
      <c r="C152" s="1391"/>
      <c r="D152" s="1391"/>
      <c r="E152" s="1391"/>
      <c r="F152" s="1391"/>
      <c r="G152" s="1391"/>
      <c r="H152" s="1391"/>
      <c r="I152" s="1391"/>
      <c r="J152" s="1391"/>
      <c r="K152" s="1391"/>
      <c r="L152" s="1391"/>
      <c r="M152" s="1391"/>
      <c r="N152" s="1391"/>
      <c r="O152" s="1391"/>
      <c r="P152" s="1391"/>
      <c r="Q152" s="1391"/>
      <c r="R152" s="1391"/>
      <c r="S152" s="1391"/>
      <c r="T152" s="1391"/>
    </row>
    <row r="153" spans="3:20" ht="30.75" x14ac:dyDescent="0.7">
      <c r="C153" s="1391"/>
      <c r="D153" s="1391"/>
      <c r="E153" s="1391"/>
      <c r="F153" s="1391"/>
      <c r="G153" s="1391"/>
      <c r="H153" s="1391"/>
      <c r="I153" s="1391"/>
      <c r="J153" s="1391"/>
      <c r="K153" s="1391"/>
      <c r="L153" s="1391"/>
      <c r="M153" s="1391"/>
      <c r="N153" s="1391"/>
      <c r="O153" s="1391"/>
      <c r="P153" s="1391"/>
      <c r="Q153" s="1391"/>
      <c r="R153" s="1391"/>
      <c r="S153" s="1391"/>
      <c r="T153" s="1391"/>
    </row>
    <row r="154" spans="3:20" ht="30.75" x14ac:dyDescent="0.7">
      <c r="C154" s="1391"/>
      <c r="D154" s="1391"/>
      <c r="E154" s="1391"/>
      <c r="F154" s="1391"/>
      <c r="G154" s="1391"/>
      <c r="H154" s="1391"/>
      <c r="I154" s="1391"/>
      <c r="J154" s="1391"/>
      <c r="K154" s="1391"/>
      <c r="L154" s="1391"/>
      <c r="M154" s="1391"/>
      <c r="N154" s="1391"/>
      <c r="O154" s="1391"/>
      <c r="P154" s="1391"/>
      <c r="Q154" s="1391"/>
      <c r="R154" s="1391"/>
      <c r="S154" s="1391"/>
      <c r="T154" s="1391"/>
    </row>
    <row r="155" spans="3:20" ht="30.75" x14ac:dyDescent="0.7">
      <c r="C155" s="1391"/>
      <c r="D155" s="1391"/>
      <c r="E155" s="1391"/>
      <c r="F155" s="1391"/>
      <c r="G155" s="1391"/>
      <c r="H155" s="1391"/>
      <c r="I155" s="1391"/>
      <c r="J155" s="1391"/>
      <c r="K155" s="1391"/>
      <c r="L155" s="1391"/>
      <c r="M155" s="1391"/>
      <c r="N155" s="1391"/>
      <c r="O155" s="1391"/>
      <c r="P155" s="1391"/>
      <c r="Q155" s="1391"/>
      <c r="R155" s="1391"/>
      <c r="S155" s="1391"/>
      <c r="T155" s="1391"/>
    </row>
    <row r="156" spans="3:20" ht="30.75" x14ac:dyDescent="0.7">
      <c r="C156" s="1391"/>
      <c r="D156" s="1391"/>
      <c r="E156" s="1391"/>
      <c r="F156" s="1391"/>
      <c r="G156" s="1391"/>
      <c r="H156" s="1391"/>
      <c r="I156" s="1391"/>
      <c r="J156" s="1391"/>
      <c r="K156" s="1391"/>
      <c r="L156" s="1391"/>
      <c r="M156" s="1391"/>
      <c r="N156" s="1391"/>
      <c r="O156" s="1391"/>
      <c r="P156" s="1391"/>
      <c r="Q156" s="1391"/>
      <c r="R156" s="1391"/>
      <c r="S156" s="1391"/>
      <c r="T156" s="1391"/>
    </row>
    <row r="157" spans="3:20" ht="30.75" x14ac:dyDescent="0.7">
      <c r="C157" s="1391"/>
      <c r="D157" s="1391"/>
      <c r="E157" s="1391"/>
      <c r="F157" s="1391"/>
      <c r="G157" s="1391"/>
      <c r="H157" s="1391"/>
      <c r="I157" s="1391"/>
      <c r="J157" s="1391"/>
      <c r="K157" s="1391"/>
      <c r="L157" s="1391"/>
      <c r="M157" s="1391"/>
      <c r="N157" s="1391"/>
      <c r="O157" s="1391"/>
      <c r="P157" s="1391"/>
      <c r="Q157" s="1391"/>
      <c r="R157" s="1391"/>
      <c r="S157" s="1391"/>
      <c r="T157" s="1391"/>
    </row>
    <row r="158" spans="3:20" ht="30.75" x14ac:dyDescent="0.7">
      <c r="C158" s="1391"/>
      <c r="D158" s="1391"/>
      <c r="E158" s="1391"/>
      <c r="F158" s="1391"/>
      <c r="G158" s="1391"/>
      <c r="H158" s="1391"/>
      <c r="I158" s="1391"/>
      <c r="J158" s="1391"/>
      <c r="K158" s="1391"/>
      <c r="L158" s="1391"/>
      <c r="M158" s="1391"/>
      <c r="N158" s="1391"/>
      <c r="O158" s="1391"/>
      <c r="P158" s="1391"/>
      <c r="Q158" s="1391"/>
      <c r="R158" s="1391"/>
      <c r="S158" s="1391"/>
      <c r="T158" s="1391"/>
    </row>
    <row r="159" spans="3:20" ht="30.75" x14ac:dyDescent="0.7">
      <c r="C159" s="1391"/>
      <c r="D159" s="1391"/>
      <c r="E159" s="1391"/>
      <c r="F159" s="1391"/>
      <c r="G159" s="1391"/>
      <c r="H159" s="1391"/>
      <c r="I159" s="1391"/>
      <c r="J159" s="1391"/>
      <c r="K159" s="1391"/>
      <c r="L159" s="1391"/>
      <c r="M159" s="1391"/>
      <c r="N159" s="1391"/>
      <c r="O159" s="1391"/>
      <c r="P159" s="1391"/>
      <c r="Q159" s="1391"/>
      <c r="R159" s="1391"/>
      <c r="S159" s="1391"/>
      <c r="T159" s="1391"/>
    </row>
    <row r="160" spans="3:20" ht="30.75" x14ac:dyDescent="0.7">
      <c r="C160" s="1391"/>
      <c r="D160" s="1391"/>
      <c r="E160" s="1391"/>
      <c r="F160" s="1391"/>
      <c r="G160" s="1391"/>
      <c r="H160" s="1391"/>
      <c r="I160" s="1391"/>
      <c r="J160" s="1391"/>
      <c r="K160" s="1391"/>
      <c r="L160" s="1391"/>
      <c r="M160" s="1391"/>
      <c r="N160" s="1391"/>
      <c r="O160" s="1391"/>
      <c r="P160" s="1391"/>
      <c r="Q160" s="1391"/>
      <c r="R160" s="1391"/>
      <c r="S160" s="1391"/>
      <c r="T160" s="1391"/>
    </row>
    <row r="161" spans="3:20" ht="30.75" x14ac:dyDescent="0.7">
      <c r="C161" s="1391"/>
      <c r="D161" s="1391"/>
      <c r="E161" s="1391"/>
      <c r="F161" s="1391"/>
      <c r="G161" s="1391"/>
      <c r="H161" s="1391"/>
      <c r="I161" s="1391"/>
      <c r="J161" s="1391"/>
      <c r="K161" s="1391"/>
      <c r="L161" s="1391"/>
      <c r="M161" s="1391"/>
      <c r="N161" s="1391"/>
      <c r="O161" s="1391"/>
      <c r="P161" s="1391"/>
      <c r="Q161" s="1391"/>
      <c r="R161" s="1391"/>
      <c r="S161" s="1391"/>
      <c r="T161" s="1391"/>
    </row>
    <row r="162" spans="3:20" ht="30.75" x14ac:dyDescent="0.7">
      <c r="C162" s="1391"/>
      <c r="D162" s="1391"/>
      <c r="E162" s="1391"/>
      <c r="F162" s="1391"/>
      <c r="G162" s="1391"/>
      <c r="H162" s="1391"/>
      <c r="I162" s="1391"/>
      <c r="J162" s="1391"/>
      <c r="K162" s="1391"/>
      <c r="L162" s="1391"/>
      <c r="M162" s="1391"/>
      <c r="N162" s="1391"/>
      <c r="O162" s="1391"/>
      <c r="P162" s="1391"/>
      <c r="Q162" s="1391"/>
      <c r="R162" s="1391"/>
      <c r="S162" s="1391"/>
      <c r="T162" s="1391"/>
    </row>
    <row r="163" spans="3:20" ht="30.75" x14ac:dyDescent="0.7">
      <c r="C163" s="1391"/>
      <c r="D163" s="1391"/>
      <c r="E163" s="1391"/>
      <c r="F163" s="1391"/>
      <c r="G163" s="1391"/>
      <c r="H163" s="1391"/>
      <c r="I163" s="1391"/>
      <c r="J163" s="1391"/>
      <c r="K163" s="1391"/>
      <c r="L163" s="1391"/>
      <c r="M163" s="1391"/>
      <c r="N163" s="1391"/>
      <c r="O163" s="1391"/>
      <c r="P163" s="1391"/>
      <c r="Q163" s="1391"/>
      <c r="R163" s="1391"/>
      <c r="S163" s="1391"/>
      <c r="T163" s="1391"/>
    </row>
    <row r="164" spans="3:20" ht="30.75" x14ac:dyDescent="0.7">
      <c r="C164" s="1391"/>
      <c r="D164" s="1391"/>
      <c r="E164" s="1391"/>
      <c r="F164" s="1391"/>
      <c r="G164" s="1391"/>
      <c r="H164" s="1391"/>
      <c r="I164" s="1391"/>
      <c r="J164" s="1391"/>
      <c r="K164" s="1391"/>
      <c r="L164" s="1391"/>
      <c r="M164" s="1391"/>
      <c r="N164" s="1391"/>
      <c r="O164" s="1391"/>
      <c r="P164" s="1391"/>
      <c r="Q164" s="1391"/>
      <c r="R164" s="1391"/>
      <c r="S164" s="1391"/>
      <c r="T164" s="1391"/>
    </row>
    <row r="165" spans="3:20" ht="30.75" x14ac:dyDescent="0.7">
      <c r="C165" s="1391"/>
      <c r="D165" s="1391"/>
      <c r="E165" s="1391"/>
      <c r="F165" s="1391"/>
      <c r="G165" s="1391"/>
      <c r="H165" s="1391"/>
      <c r="I165" s="1391"/>
      <c r="J165" s="1391"/>
      <c r="K165" s="1391"/>
      <c r="L165" s="1391"/>
      <c r="M165" s="1391"/>
      <c r="N165" s="1391"/>
      <c r="O165" s="1391"/>
      <c r="P165" s="1391"/>
      <c r="Q165" s="1391"/>
      <c r="R165" s="1391"/>
      <c r="S165" s="1391"/>
      <c r="T165" s="1391"/>
    </row>
    <row r="166" spans="3:20" ht="30.75" x14ac:dyDescent="0.7">
      <c r="C166" s="1391"/>
      <c r="D166" s="1391"/>
      <c r="E166" s="1391"/>
      <c r="F166" s="1391"/>
      <c r="G166" s="1391"/>
      <c r="H166" s="1391"/>
      <c r="I166" s="1391"/>
      <c r="J166" s="1391"/>
      <c r="K166" s="1391"/>
      <c r="L166" s="1391"/>
      <c r="M166" s="1391"/>
      <c r="N166" s="1391"/>
      <c r="O166" s="1391"/>
      <c r="P166" s="1391"/>
      <c r="Q166" s="1391"/>
      <c r="R166" s="1391"/>
      <c r="S166" s="1391"/>
      <c r="T166" s="1391"/>
    </row>
    <row r="167" spans="3:20" ht="30.75" x14ac:dyDescent="0.7">
      <c r="C167" s="1391"/>
      <c r="D167" s="1391"/>
      <c r="E167" s="1391"/>
      <c r="F167" s="1391"/>
      <c r="G167" s="1391"/>
      <c r="H167" s="1391"/>
      <c r="I167" s="1391"/>
      <c r="J167" s="1391"/>
      <c r="K167" s="1391"/>
      <c r="L167" s="1391"/>
      <c r="M167" s="1391"/>
      <c r="N167" s="1391"/>
      <c r="O167" s="1391"/>
      <c r="P167" s="1391"/>
      <c r="Q167" s="1391"/>
      <c r="R167" s="1391"/>
      <c r="S167" s="1391"/>
      <c r="T167" s="1391"/>
    </row>
    <row r="168" spans="3:20" ht="30.75" x14ac:dyDescent="0.7">
      <c r="C168" s="1391"/>
      <c r="D168" s="1391"/>
      <c r="E168" s="1391"/>
      <c r="F168" s="1391"/>
      <c r="G168" s="1391"/>
      <c r="H168" s="1391"/>
      <c r="I168" s="1391"/>
      <c r="J168" s="1391"/>
      <c r="K168" s="1391"/>
      <c r="L168" s="1391"/>
      <c r="M168" s="1391"/>
      <c r="N168" s="1391"/>
      <c r="O168" s="1391"/>
      <c r="P168" s="1391"/>
      <c r="Q168" s="1391"/>
      <c r="R168" s="1391"/>
      <c r="S168" s="1391"/>
      <c r="T168" s="1391"/>
    </row>
    <row r="169" spans="3:20" ht="30.75" x14ac:dyDescent="0.7">
      <c r="C169" s="1391"/>
      <c r="D169" s="1391"/>
      <c r="E169" s="1391"/>
      <c r="F169" s="1391"/>
      <c r="G169" s="1391"/>
      <c r="H169" s="1391"/>
      <c r="I169" s="1391"/>
      <c r="J169" s="1391"/>
      <c r="K169" s="1391"/>
      <c r="L169" s="1391"/>
      <c r="M169" s="1391"/>
      <c r="N169" s="1391"/>
      <c r="O169" s="1391"/>
      <c r="P169" s="1391"/>
      <c r="Q169" s="1391"/>
      <c r="R169" s="1391"/>
      <c r="S169" s="1391"/>
      <c r="T169" s="1391"/>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73" t="s">
        <v>1852</v>
      </c>
      <c r="C3" s="1936"/>
      <c r="D3" s="1936"/>
      <c r="E3" s="1936"/>
      <c r="F3" s="1936"/>
      <c r="G3" s="1936"/>
      <c r="H3" s="1936"/>
      <c r="I3" s="1936"/>
    </row>
    <row r="4" spans="2:23" ht="12.75" customHeight="1" x14ac:dyDescent="0.85">
      <c r="B4" s="674"/>
      <c r="C4" s="675"/>
      <c r="D4" s="675"/>
      <c r="E4" s="675"/>
      <c r="F4" s="675"/>
      <c r="G4" s="675"/>
      <c r="H4" s="675"/>
      <c r="I4" s="675"/>
    </row>
    <row r="5" spans="2:23" s="126" customFormat="1" ht="36.75" x14ac:dyDescent="0.85">
      <c r="B5" s="1773" t="s">
        <v>1853</v>
      </c>
      <c r="C5" s="1936"/>
      <c r="D5" s="1936"/>
      <c r="E5" s="1936"/>
      <c r="F5" s="1936"/>
      <c r="G5" s="1936"/>
      <c r="H5" s="1936"/>
      <c r="I5" s="1936"/>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7" customFormat="1" ht="23.1" customHeight="1" thickTop="1" x14ac:dyDescent="0.7">
      <c r="B9" s="1957" t="s">
        <v>886</v>
      </c>
      <c r="C9" s="1760">
        <v>2013</v>
      </c>
      <c r="D9" s="1760">
        <v>2014</v>
      </c>
      <c r="E9" s="1760" t="s">
        <v>1893</v>
      </c>
      <c r="F9" s="1760" t="s">
        <v>1895</v>
      </c>
      <c r="G9" s="1760" t="s">
        <v>1581</v>
      </c>
      <c r="H9" s="1760">
        <v>2018</v>
      </c>
      <c r="I9" s="1960" t="s">
        <v>885</v>
      </c>
      <c r="J9" s="338"/>
      <c r="N9" s="338"/>
    </row>
    <row r="10" spans="2:23" s="257" customFormat="1" ht="23.1" customHeight="1" x14ac:dyDescent="0.7">
      <c r="B10" s="1958"/>
      <c r="C10" s="1761"/>
      <c r="D10" s="1761"/>
      <c r="E10" s="1761"/>
      <c r="F10" s="1761"/>
      <c r="G10" s="1761"/>
      <c r="H10" s="1761"/>
      <c r="I10" s="1961"/>
    </row>
    <row r="11" spans="2:23" s="257" customFormat="1" ht="23.1" customHeight="1" x14ac:dyDescent="0.7">
      <c r="B11" s="1959"/>
      <c r="C11" s="1762"/>
      <c r="D11" s="1762"/>
      <c r="E11" s="1762"/>
      <c r="F11" s="1762"/>
      <c r="G11" s="1762"/>
      <c r="H11" s="1762"/>
      <c r="I11" s="1962"/>
    </row>
    <row r="12" spans="2:23" s="319" customFormat="1" ht="9" customHeight="1" x14ac:dyDescent="0.7">
      <c r="B12" s="663"/>
      <c r="C12" s="664"/>
      <c r="D12" s="664"/>
      <c r="E12" s="664"/>
      <c r="F12" s="664"/>
      <c r="G12" s="664"/>
      <c r="H12" s="664"/>
      <c r="I12" s="665"/>
    </row>
    <row r="13" spans="2:23" s="359" customFormat="1" ht="23.1" customHeight="1" x14ac:dyDescent="0.2">
      <c r="B13" s="832" t="s">
        <v>659</v>
      </c>
      <c r="C13" s="585"/>
      <c r="D13" s="585"/>
      <c r="E13" s="585"/>
      <c r="F13" s="585"/>
      <c r="G13" s="585"/>
      <c r="H13" s="585"/>
      <c r="I13" s="835" t="s">
        <v>701</v>
      </c>
    </row>
    <row r="14" spans="2:23" s="364" customFormat="1" ht="9" customHeight="1" x14ac:dyDescent="0.2">
      <c r="B14" s="594"/>
      <c r="C14" s="587"/>
      <c r="D14" s="587"/>
      <c r="E14" s="587"/>
      <c r="F14" s="587"/>
      <c r="G14" s="587"/>
      <c r="H14" s="587"/>
      <c r="I14" s="836"/>
    </row>
    <row r="15" spans="2:23" s="364" customFormat="1" ht="23.25" customHeight="1" x14ac:dyDescent="0.2">
      <c r="B15" s="594" t="s">
        <v>842</v>
      </c>
      <c r="C15" s="576">
        <v>944926.23297848494</v>
      </c>
      <c r="D15" s="576">
        <v>1562845.5748846869</v>
      </c>
      <c r="E15" s="576">
        <v>1497340.4330493994</v>
      </c>
      <c r="F15" s="576">
        <v>2238472.3511169557</v>
      </c>
      <c r="G15" s="576">
        <v>3019922.2033151337</v>
      </c>
      <c r="H15" s="576">
        <v>3007768.6355712898</v>
      </c>
      <c r="I15" s="836" t="s">
        <v>593</v>
      </c>
      <c r="O15" s="829"/>
      <c r="P15" s="829"/>
      <c r="Q15" s="829"/>
      <c r="R15" s="829"/>
    </row>
    <row r="16" spans="2:23" s="364" customFormat="1" ht="23.25" customHeight="1" x14ac:dyDescent="0.2">
      <c r="B16" s="594" t="s">
        <v>428</v>
      </c>
      <c r="C16" s="576">
        <v>4198.6420500499999</v>
      </c>
      <c r="D16" s="576">
        <v>4762.0140578500004</v>
      </c>
      <c r="E16" s="576">
        <v>14752.565386229999</v>
      </c>
      <c r="F16" s="576">
        <v>81516.013162670002</v>
      </c>
      <c r="G16" s="576">
        <v>95888.599099810017</v>
      </c>
      <c r="H16" s="576">
        <v>150045.08995246017</v>
      </c>
      <c r="I16" s="836" t="s">
        <v>436</v>
      </c>
      <c r="O16" s="829"/>
      <c r="P16" s="829"/>
      <c r="Q16" s="829"/>
      <c r="R16" s="829"/>
    </row>
    <row r="17" spans="2:18" s="364" customFormat="1" ht="23.25" customHeight="1" x14ac:dyDescent="0.2">
      <c r="B17" s="594" t="s">
        <v>419</v>
      </c>
      <c r="C17" s="576">
        <v>174933.46958167062</v>
      </c>
      <c r="D17" s="576">
        <v>175794.84619393424</v>
      </c>
      <c r="E17" s="576">
        <v>210064.92042098078</v>
      </c>
      <c r="F17" s="576">
        <v>328518.90574619884</v>
      </c>
      <c r="G17" s="576">
        <v>351018.15943068365</v>
      </c>
      <c r="H17" s="576">
        <v>1047661.84650601</v>
      </c>
      <c r="I17" s="836" t="s">
        <v>420</v>
      </c>
      <c r="O17" s="829"/>
      <c r="P17" s="829"/>
      <c r="Q17" s="829"/>
      <c r="R17" s="829"/>
    </row>
    <row r="18" spans="2:18" s="364" customFormat="1" ht="23.25" customHeight="1" x14ac:dyDescent="0.2">
      <c r="B18" s="594" t="s">
        <v>1754</v>
      </c>
      <c r="C18" s="576">
        <v>28369.11142900999</v>
      </c>
      <c r="D18" s="576">
        <v>6507.1046530000012</v>
      </c>
      <c r="E18" s="576">
        <v>2947.7235870199993</v>
      </c>
      <c r="F18" s="576">
        <v>7006.4923535099961</v>
      </c>
      <c r="G18" s="576">
        <v>7203.3852920199997</v>
      </c>
      <c r="H18" s="576">
        <v>24867.921128440008</v>
      </c>
      <c r="I18" s="836" t="s">
        <v>152</v>
      </c>
      <c r="O18" s="829"/>
      <c r="P18" s="829"/>
      <c r="Q18" s="829"/>
      <c r="R18" s="829"/>
    </row>
    <row r="19" spans="2:18" s="364" customFormat="1" ht="23.25" customHeight="1" x14ac:dyDescent="0.2">
      <c r="B19" s="594" t="s">
        <v>605</v>
      </c>
      <c r="C19" s="576">
        <v>160301.29981348457</v>
      </c>
      <c r="D19" s="576">
        <v>292359.95973251772</v>
      </c>
      <c r="E19" s="576">
        <v>186752.89161983095</v>
      </c>
      <c r="F19" s="576">
        <v>382184.24764928996</v>
      </c>
      <c r="G19" s="576">
        <v>699918.7606286502</v>
      </c>
      <c r="H19" s="576">
        <v>342721.05795908079</v>
      </c>
      <c r="I19" s="836" t="s">
        <v>153</v>
      </c>
      <c r="K19" s="830"/>
      <c r="L19" s="830"/>
      <c r="M19" s="830"/>
      <c r="N19" s="830"/>
      <c r="O19" s="829"/>
      <c r="P19" s="829"/>
      <c r="Q19" s="829"/>
      <c r="R19" s="829"/>
    </row>
    <row r="20" spans="2:18" s="364" customFormat="1" ht="23.25" customHeight="1" x14ac:dyDescent="0.2">
      <c r="B20" s="592" t="s">
        <v>853</v>
      </c>
      <c r="C20" s="629">
        <v>1312728.7558527002</v>
      </c>
      <c r="D20" s="629">
        <v>2042269.4995219889</v>
      </c>
      <c r="E20" s="629">
        <v>1911858.534063461</v>
      </c>
      <c r="F20" s="629">
        <v>3037698.0100286249</v>
      </c>
      <c r="G20" s="629">
        <v>4173951.1077662976</v>
      </c>
      <c r="H20" s="629">
        <v>4573064.5511172805</v>
      </c>
      <c r="I20" s="709" t="s">
        <v>332</v>
      </c>
    </row>
    <row r="21" spans="2:18" s="830" customFormat="1" ht="9.9499999999999993" customHeight="1" thickBot="1" x14ac:dyDescent="0.25">
      <c r="B21" s="833"/>
      <c r="C21" s="1538"/>
      <c r="D21" s="1538"/>
      <c r="E21" s="1538"/>
      <c r="F21" s="1538"/>
      <c r="G21" s="1538"/>
      <c r="H21" s="1538"/>
      <c r="I21" s="837"/>
      <c r="K21" s="364"/>
      <c r="L21" s="364"/>
      <c r="M21" s="364"/>
      <c r="N21" s="364"/>
    </row>
    <row r="22" spans="2:18" s="830" customFormat="1" ht="9.9499999999999993" customHeight="1" thickTop="1" x14ac:dyDescent="0.2">
      <c r="B22" s="834"/>
      <c r="C22" s="576"/>
      <c r="D22" s="576"/>
      <c r="E22" s="576"/>
      <c r="F22" s="576"/>
      <c r="G22" s="576"/>
      <c r="H22" s="576"/>
      <c r="I22" s="838"/>
      <c r="K22" s="364"/>
      <c r="L22" s="364"/>
      <c r="M22" s="364"/>
      <c r="N22" s="364"/>
    </row>
    <row r="23" spans="2:18" s="364" customFormat="1" ht="23.1" customHeight="1" x14ac:dyDescent="0.2">
      <c r="B23" s="832" t="s">
        <v>565</v>
      </c>
      <c r="C23" s="576"/>
      <c r="D23" s="576"/>
      <c r="E23" s="576"/>
      <c r="F23" s="576"/>
      <c r="G23" s="576"/>
      <c r="H23" s="576"/>
      <c r="I23" s="835" t="s">
        <v>272</v>
      </c>
    </row>
    <row r="24" spans="2:18" s="364" customFormat="1" ht="9" customHeight="1" x14ac:dyDescent="0.2">
      <c r="B24" s="594"/>
      <c r="C24" s="590"/>
      <c r="D24" s="590"/>
      <c r="E24" s="590"/>
      <c r="F24" s="590"/>
      <c r="G24" s="590"/>
      <c r="H24" s="590"/>
      <c r="I24" s="836"/>
    </row>
    <row r="25" spans="2:18" s="364" customFormat="1" ht="23.25" customHeight="1" x14ac:dyDescent="0.2">
      <c r="B25" s="594" t="s">
        <v>842</v>
      </c>
      <c r="C25" s="576">
        <v>12016.992793074183</v>
      </c>
      <c r="D25" s="576">
        <v>12183.821474420314</v>
      </c>
      <c r="E25" s="576">
        <v>9967.7707217225397</v>
      </c>
      <c r="F25" s="576">
        <v>9313.250400005978</v>
      </c>
      <c r="G25" s="576">
        <v>12224.573518108069</v>
      </c>
      <c r="H25" s="576">
        <v>11463.166162879306</v>
      </c>
      <c r="I25" s="836" t="s">
        <v>593</v>
      </c>
    </row>
    <row r="26" spans="2:18" s="364" customFormat="1" ht="23.25" customHeight="1" x14ac:dyDescent="0.2">
      <c r="B26" s="594" t="s">
        <v>428</v>
      </c>
      <c r="C26" s="576">
        <v>8.068177050000001</v>
      </c>
      <c r="D26" s="576">
        <v>3.4378942499999998</v>
      </c>
      <c r="E26" s="576">
        <v>16.8685957</v>
      </c>
      <c r="F26" s="576">
        <v>548.27812079</v>
      </c>
      <c r="G26" s="576">
        <v>413.55662457000005</v>
      </c>
      <c r="H26" s="576">
        <v>626.54788041599988</v>
      </c>
      <c r="I26" s="836" t="s">
        <v>436</v>
      </c>
    </row>
    <row r="27" spans="2:18" s="364" customFormat="1" ht="23.25" customHeight="1" x14ac:dyDescent="0.2">
      <c r="B27" s="594" t="s">
        <v>419</v>
      </c>
      <c r="C27" s="576">
        <v>8611.850442957726</v>
      </c>
      <c r="D27" s="576">
        <v>5019.1766088031236</v>
      </c>
      <c r="E27" s="576">
        <v>3928.0664760370764</v>
      </c>
      <c r="F27" s="576">
        <v>1133.7088035723334</v>
      </c>
      <c r="G27" s="576">
        <v>1474.1266293939996</v>
      </c>
      <c r="H27" s="576">
        <v>1261.8719026350002</v>
      </c>
      <c r="I27" s="836" t="s">
        <v>420</v>
      </c>
    </row>
    <row r="28" spans="2:18" s="364" customFormat="1" ht="23.25" customHeight="1" x14ac:dyDescent="0.2">
      <c r="B28" s="594" t="s">
        <v>1754</v>
      </c>
      <c r="C28" s="576">
        <v>477.49752993800001</v>
      </c>
      <c r="D28" s="576">
        <v>48.540977942000012</v>
      </c>
      <c r="E28" s="576">
        <v>22.068232625000004</v>
      </c>
      <c r="F28" s="576">
        <v>14.820601925000002</v>
      </c>
      <c r="G28" s="576">
        <v>47.588461000000002</v>
      </c>
      <c r="H28" s="576">
        <v>15.781920277999999</v>
      </c>
      <c r="I28" s="836" t="s">
        <v>152</v>
      </c>
    </row>
    <row r="29" spans="2:18" s="364" customFormat="1" ht="23.25" customHeight="1" x14ac:dyDescent="0.2">
      <c r="B29" s="594" t="s">
        <v>605</v>
      </c>
      <c r="C29" s="576">
        <v>2108.8106593720004</v>
      </c>
      <c r="D29" s="576">
        <v>1865.258608035002</v>
      </c>
      <c r="E29" s="576">
        <v>952.90934321300085</v>
      </c>
      <c r="F29" s="576">
        <v>232.87365275099998</v>
      </c>
      <c r="G29" s="576">
        <v>264.37898000299998</v>
      </c>
      <c r="H29" s="576">
        <v>247.00044157500008</v>
      </c>
      <c r="I29" s="836" t="s">
        <v>153</v>
      </c>
      <c r="K29" s="831"/>
      <c r="L29" s="831"/>
      <c r="M29" s="831"/>
      <c r="N29" s="831"/>
    </row>
    <row r="30" spans="2:18" s="364" customFormat="1" ht="23.25" customHeight="1" x14ac:dyDescent="0.2">
      <c r="B30" s="592" t="s">
        <v>853</v>
      </c>
      <c r="C30" s="629">
        <v>23223.219602391906</v>
      </c>
      <c r="D30" s="629">
        <v>19120.235563450442</v>
      </c>
      <c r="E30" s="629">
        <v>14887.683369297618</v>
      </c>
      <c r="F30" s="629">
        <v>11242.931579044311</v>
      </c>
      <c r="G30" s="629">
        <v>14424.224213075067</v>
      </c>
      <c r="H30" s="629">
        <v>13614.368307783307</v>
      </c>
      <c r="I30" s="709" t="s">
        <v>332</v>
      </c>
    </row>
    <row r="31" spans="2:18" s="257" customFormat="1" ht="15" customHeight="1" thickBot="1" x14ac:dyDescent="0.75">
      <c r="B31" s="667"/>
      <c r="C31" s="668"/>
      <c r="D31" s="668"/>
      <c r="E31" s="668"/>
      <c r="F31" s="668"/>
      <c r="G31" s="668"/>
      <c r="H31" s="1539"/>
      <c r="I31" s="669"/>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73" t="s">
        <v>1854</v>
      </c>
      <c r="C34" s="1936"/>
      <c r="D34" s="1936"/>
      <c r="E34" s="1936"/>
      <c r="F34" s="1936"/>
      <c r="G34" s="1936"/>
      <c r="H34" s="1936"/>
      <c r="I34" s="1936"/>
      <c r="K34" s="37"/>
      <c r="L34" s="37"/>
      <c r="M34" s="37"/>
      <c r="N34" s="37"/>
    </row>
    <row r="35" spans="2:22" ht="12.75" customHeight="1" x14ac:dyDescent="0.85">
      <c r="B35" s="674"/>
      <c r="C35" s="675"/>
      <c r="D35" s="675"/>
      <c r="E35" s="675"/>
      <c r="F35" s="675"/>
      <c r="G35" s="675"/>
      <c r="H35" s="675"/>
      <c r="I35" s="675"/>
      <c r="N35" s="100"/>
    </row>
    <row r="36" spans="2:22" ht="36.75" x14ac:dyDescent="0.85">
      <c r="B36" s="1773" t="s">
        <v>1855</v>
      </c>
      <c r="C36" s="1936"/>
      <c r="D36" s="1936"/>
      <c r="E36" s="1936"/>
      <c r="F36" s="1936"/>
      <c r="G36" s="1936"/>
      <c r="H36" s="1936"/>
      <c r="I36" s="1936"/>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4" t="s">
        <v>1725</v>
      </c>
      <c r="C38" s="416"/>
      <c r="D38" s="416"/>
      <c r="E38" s="416"/>
      <c r="F38" s="416"/>
      <c r="G38" s="416"/>
      <c r="H38" s="416"/>
      <c r="I38" s="228" t="s">
        <v>1729</v>
      </c>
      <c r="K38" s="42"/>
      <c r="L38" s="42"/>
      <c r="M38" s="42"/>
      <c r="N38" s="42"/>
    </row>
    <row r="39" spans="2:22" ht="12" customHeight="1" thickBot="1" x14ac:dyDescent="0.7">
      <c r="B39" s="101"/>
      <c r="I39" s="99"/>
      <c r="J39" s="99"/>
      <c r="K39" s="82"/>
      <c r="L39" s="82"/>
      <c r="M39" s="82"/>
      <c r="N39" s="82"/>
    </row>
    <row r="40" spans="2:22" s="257" customFormat="1" ht="23.1" customHeight="1" thickTop="1" x14ac:dyDescent="0.7">
      <c r="B40" s="1957" t="s">
        <v>886</v>
      </c>
      <c r="C40" s="1760">
        <v>2013</v>
      </c>
      <c r="D40" s="1760">
        <v>2014</v>
      </c>
      <c r="E40" s="1760" t="s">
        <v>1893</v>
      </c>
      <c r="F40" s="1760" t="s">
        <v>1895</v>
      </c>
      <c r="G40" s="1760">
        <v>2017</v>
      </c>
      <c r="H40" s="1760">
        <v>2018</v>
      </c>
      <c r="I40" s="1960" t="s">
        <v>885</v>
      </c>
      <c r="J40" s="338"/>
      <c r="K40" s="338"/>
      <c r="L40" s="338"/>
      <c r="M40" s="338"/>
      <c r="N40" s="338"/>
    </row>
    <row r="41" spans="2:22" s="257" customFormat="1" ht="23.1" customHeight="1" x14ac:dyDescent="0.7">
      <c r="B41" s="1958"/>
      <c r="C41" s="1761"/>
      <c r="D41" s="1761"/>
      <c r="E41" s="1761"/>
      <c r="F41" s="1761"/>
      <c r="G41" s="1761"/>
      <c r="H41" s="1761"/>
      <c r="I41" s="1961"/>
    </row>
    <row r="42" spans="2:22" s="257" customFormat="1" ht="23.1" customHeight="1" x14ac:dyDescent="0.7">
      <c r="B42" s="1959"/>
      <c r="C42" s="1762"/>
      <c r="D42" s="1762"/>
      <c r="E42" s="1762"/>
      <c r="F42" s="1762"/>
      <c r="G42" s="1762"/>
      <c r="H42" s="1762"/>
      <c r="I42" s="1962"/>
      <c r="K42" s="338"/>
      <c r="L42" s="338"/>
      <c r="M42" s="338"/>
      <c r="N42" s="338"/>
    </row>
    <row r="43" spans="2:22" s="319" customFormat="1" ht="9" customHeight="1" x14ac:dyDescent="0.7">
      <c r="B43" s="663"/>
      <c r="C43" s="664"/>
      <c r="D43" s="664"/>
      <c r="E43" s="664"/>
      <c r="F43" s="664"/>
      <c r="G43" s="664"/>
      <c r="H43" s="664"/>
      <c r="I43" s="665"/>
      <c r="K43" s="257"/>
      <c r="L43" s="257"/>
      <c r="M43" s="257"/>
      <c r="N43" s="257"/>
    </row>
    <row r="44" spans="2:22" s="359" customFormat="1" ht="23.25" customHeight="1" x14ac:dyDescent="0.2">
      <c r="B44" s="834" t="s">
        <v>1514</v>
      </c>
      <c r="C44" s="851">
        <v>650975.23223995266</v>
      </c>
      <c r="D44" s="851">
        <v>1151860.5768583699</v>
      </c>
      <c r="E44" s="851">
        <v>1039456.6020636731</v>
      </c>
      <c r="F44" s="1582">
        <v>1682107.7833186202</v>
      </c>
      <c r="G44" s="1582">
        <v>2575012.9375632205</v>
      </c>
      <c r="H44" s="1582">
        <v>2564381.9137093928</v>
      </c>
      <c r="I44" s="836" t="s">
        <v>1525</v>
      </c>
      <c r="K44" s="364"/>
      <c r="L44" s="364"/>
      <c r="M44" s="364"/>
      <c r="N44" s="364"/>
    </row>
    <row r="45" spans="2:22" s="364" customFormat="1" ht="23.25" customHeight="1" x14ac:dyDescent="0.2">
      <c r="B45" s="834" t="s">
        <v>1515</v>
      </c>
      <c r="C45" s="851">
        <v>257607.20395477008</v>
      </c>
      <c r="D45" s="851">
        <v>361434.50356510998</v>
      </c>
      <c r="E45" s="851">
        <v>393525.51559208875</v>
      </c>
      <c r="F45" s="1582">
        <v>432401.81687856</v>
      </c>
      <c r="G45" s="1582">
        <v>314623.20644170995</v>
      </c>
      <c r="H45" s="1582">
        <v>305516.76660646917</v>
      </c>
      <c r="I45" s="836" t="s">
        <v>810</v>
      </c>
      <c r="K45" s="359"/>
      <c r="L45" s="359"/>
      <c r="M45" s="359"/>
      <c r="N45" s="359"/>
    </row>
    <row r="46" spans="2:22" s="359" customFormat="1" ht="23.25" customHeight="1" x14ac:dyDescent="0.2">
      <c r="B46" s="834" t="s">
        <v>1517</v>
      </c>
      <c r="C46" s="851">
        <v>18158.384870900019</v>
      </c>
      <c r="D46" s="851">
        <v>25468.574300440025</v>
      </c>
      <c r="E46" s="851">
        <v>34831.563319309957</v>
      </c>
      <c r="F46" s="1582">
        <v>63008.055854860002</v>
      </c>
      <c r="G46" s="1582">
        <v>108969.82985098007</v>
      </c>
      <c r="H46" s="1582">
        <v>120845.4609501699</v>
      </c>
      <c r="I46" s="836" t="s">
        <v>1527</v>
      </c>
    </row>
    <row r="47" spans="2:22" s="364" customFormat="1" ht="23.25" customHeight="1" x14ac:dyDescent="0.2">
      <c r="B47" s="834" t="s">
        <v>1520</v>
      </c>
      <c r="C47" s="851">
        <v>12437.286920210001</v>
      </c>
      <c r="D47" s="851">
        <v>17880.380000929985</v>
      </c>
      <c r="E47" s="851">
        <v>18992.926410579985</v>
      </c>
      <c r="F47" s="1582">
        <v>32938.811455579991</v>
      </c>
      <c r="G47" s="1582">
        <v>13269.217554009998</v>
      </c>
      <c r="H47" s="1582">
        <v>1751.3191816000001</v>
      </c>
      <c r="I47" s="836" t="s">
        <v>814</v>
      </c>
    </row>
    <row r="48" spans="2:22" s="364" customFormat="1" ht="23.25" customHeight="1" x14ac:dyDescent="0.2">
      <c r="B48" s="834" t="s">
        <v>1516</v>
      </c>
      <c r="C48" s="851">
        <v>1524.1525829400007</v>
      </c>
      <c r="D48" s="851">
        <v>1553.1399368299999</v>
      </c>
      <c r="E48" s="864">
        <v>471.33520622000003</v>
      </c>
      <c r="F48" s="1582">
        <v>633.83484501999999</v>
      </c>
      <c r="G48" s="1582">
        <v>143.78054493000002</v>
      </c>
      <c r="H48" s="1582">
        <v>160.98967340000002</v>
      </c>
      <c r="I48" s="836" t="s">
        <v>1526</v>
      </c>
    </row>
    <row r="49" spans="2:14" s="359" customFormat="1" ht="23.25" customHeight="1" x14ac:dyDescent="0.2">
      <c r="B49" s="834" t="s">
        <v>1518</v>
      </c>
      <c r="C49" s="851">
        <v>904.18717880999998</v>
      </c>
      <c r="D49" s="851">
        <v>1067.9733968599999</v>
      </c>
      <c r="E49" s="864">
        <v>602.33060682999997</v>
      </c>
      <c r="F49" s="1582">
        <v>953.29641447999995</v>
      </c>
      <c r="G49" s="1582">
        <v>781.84727318</v>
      </c>
      <c r="H49" s="1582">
        <v>703.21614659999977</v>
      </c>
      <c r="I49" s="836" t="s">
        <v>812</v>
      </c>
      <c r="K49" s="364"/>
      <c r="L49" s="364"/>
      <c r="M49" s="364"/>
      <c r="N49" s="364"/>
    </row>
    <row r="50" spans="2:14" s="359" customFormat="1" ht="23.25" customHeight="1" x14ac:dyDescent="0.2">
      <c r="B50" s="834" t="s">
        <v>1521</v>
      </c>
      <c r="C50" s="851">
        <v>1041.4251865499998</v>
      </c>
      <c r="D50" s="851">
        <v>570.42607735999991</v>
      </c>
      <c r="E50" s="851">
        <v>861.16092084999968</v>
      </c>
      <c r="F50" s="1582">
        <v>902.10160248000011</v>
      </c>
      <c r="G50" s="1582">
        <v>1047.9938503199999</v>
      </c>
      <c r="H50" s="1582">
        <v>1234.7381272300001</v>
      </c>
      <c r="I50" s="836" t="s">
        <v>1524</v>
      </c>
    </row>
    <row r="51" spans="2:14" s="364" customFormat="1" ht="23.25" customHeight="1" x14ac:dyDescent="0.2">
      <c r="B51" s="834" t="s">
        <v>1519</v>
      </c>
      <c r="C51" s="851">
        <v>437.90781717000016</v>
      </c>
      <c r="D51" s="851">
        <v>471.63103851999995</v>
      </c>
      <c r="E51" s="864">
        <v>213.09355790999999</v>
      </c>
      <c r="F51" s="1582">
        <v>74.679000000000002</v>
      </c>
      <c r="G51" s="1582">
        <v>1184.81397077</v>
      </c>
      <c r="H51" s="1582">
        <v>830.64588863000006</v>
      </c>
      <c r="I51" s="836" t="s">
        <v>816</v>
      </c>
      <c r="K51" s="830"/>
      <c r="L51" s="830"/>
      <c r="M51" s="830"/>
      <c r="N51" s="830"/>
    </row>
    <row r="52" spans="2:14" s="364" customFormat="1" ht="23.25" customHeight="1" x14ac:dyDescent="0.2">
      <c r="B52" s="834" t="s">
        <v>1522</v>
      </c>
      <c r="C52" s="851">
        <v>40.408403289999988</v>
      </c>
      <c r="D52" s="851">
        <v>3.222</v>
      </c>
      <c r="E52" s="851">
        <v>20.001392450000001</v>
      </c>
      <c r="F52" s="1582">
        <v>0</v>
      </c>
      <c r="G52" s="1582">
        <v>12.358599999999999</v>
      </c>
      <c r="H52" s="1582">
        <v>0</v>
      </c>
      <c r="I52" s="836" t="s">
        <v>820</v>
      </c>
    </row>
    <row r="53" spans="2:14" s="364" customFormat="1" ht="23.25" customHeight="1" x14ac:dyDescent="0.2">
      <c r="B53" s="834" t="s">
        <v>1587</v>
      </c>
      <c r="C53" s="864">
        <v>0</v>
      </c>
      <c r="D53" s="864">
        <v>0</v>
      </c>
      <c r="E53" s="851">
        <v>5326.0372858000001</v>
      </c>
      <c r="F53" s="851">
        <v>31.226178780000001</v>
      </c>
      <c r="G53" s="851">
        <v>93.338999999999999</v>
      </c>
      <c r="H53" s="864">
        <v>3332.3671655999997</v>
      </c>
      <c r="I53" s="836" t="s">
        <v>1599</v>
      </c>
    </row>
    <row r="54" spans="2:14" s="364" customFormat="1" ht="23.25" customHeight="1" x14ac:dyDescent="0.2">
      <c r="B54" s="834" t="s">
        <v>817</v>
      </c>
      <c r="C54" s="864">
        <v>233.12842506000004</v>
      </c>
      <c r="D54" s="864">
        <v>504.98278878000002</v>
      </c>
      <c r="E54" s="851">
        <v>790.98393371999998</v>
      </c>
      <c r="F54" s="851">
        <v>1538.87255684</v>
      </c>
      <c r="G54" s="1582">
        <v>943.02881467999998</v>
      </c>
      <c r="H54" s="1582">
        <v>711.73081889000014</v>
      </c>
      <c r="I54" s="836" t="s">
        <v>1600</v>
      </c>
    </row>
    <row r="55" spans="2:14" s="364" customFormat="1" ht="23.25" customHeight="1" x14ac:dyDescent="0.2">
      <c r="B55" s="834" t="s">
        <v>1588</v>
      </c>
      <c r="C55" s="864">
        <v>1236.3425365000001</v>
      </c>
      <c r="D55" s="864">
        <v>1389.35367075</v>
      </c>
      <c r="E55" s="851">
        <v>1590.6308877866754</v>
      </c>
      <c r="F55" s="1582">
        <v>21416.550579269995</v>
      </c>
      <c r="G55" s="1582">
        <v>1431.2369090100003</v>
      </c>
      <c r="H55" s="1582">
        <v>2733.2513552</v>
      </c>
      <c r="I55" s="836" t="s">
        <v>1595</v>
      </c>
    </row>
    <row r="56" spans="2:14" s="364" customFormat="1" ht="23.25" customHeight="1" x14ac:dyDescent="0.2">
      <c r="B56" s="834" t="s">
        <v>1589</v>
      </c>
      <c r="C56" s="864">
        <v>38.955590579999999</v>
      </c>
      <c r="D56" s="864">
        <v>223.0745</v>
      </c>
      <c r="E56" s="864">
        <v>59.002488149999998</v>
      </c>
      <c r="F56" s="1582">
        <v>1415.2979090900001</v>
      </c>
      <c r="G56" s="1582">
        <v>578.04358718000003</v>
      </c>
      <c r="H56" s="1582">
        <v>18.003174999999999</v>
      </c>
      <c r="I56" s="836" t="s">
        <v>1597</v>
      </c>
    </row>
    <row r="57" spans="2:14" s="364" customFormat="1" ht="23.25" customHeight="1" x14ac:dyDescent="0.2">
      <c r="B57" s="834" t="s">
        <v>1590</v>
      </c>
      <c r="C57" s="864">
        <v>76.72329569</v>
      </c>
      <c r="D57" s="864">
        <v>22.75881</v>
      </c>
      <c r="E57" s="864">
        <v>38.340776389999988</v>
      </c>
      <c r="F57" s="1582">
        <v>70.064165000000003</v>
      </c>
      <c r="G57" s="1582">
        <v>78.697539000000006</v>
      </c>
      <c r="H57" s="1582">
        <v>87.767042500000002</v>
      </c>
      <c r="I57" s="836" t="s">
        <v>1596</v>
      </c>
    </row>
    <row r="58" spans="2:14" s="364" customFormat="1" ht="23.25" customHeight="1" x14ac:dyDescent="0.2">
      <c r="B58" s="834" t="s">
        <v>1523</v>
      </c>
      <c r="C58" s="851">
        <v>214.89397605993653</v>
      </c>
      <c r="D58" s="851">
        <v>394.97794073974609</v>
      </c>
      <c r="E58" s="851">
        <v>560.90860764007084</v>
      </c>
      <c r="F58" s="1582">
        <v>979.96035839989781</v>
      </c>
      <c r="G58" s="1582">
        <v>1751.8718161405995</v>
      </c>
      <c r="H58" s="1582">
        <v>5460.4657305898099</v>
      </c>
      <c r="I58" s="836" t="s">
        <v>1598</v>
      </c>
    </row>
    <row r="59" spans="2:14" s="359" customFormat="1" ht="23.25" customHeight="1" x14ac:dyDescent="0.2">
      <c r="B59" s="592" t="s">
        <v>853</v>
      </c>
      <c r="C59" s="850">
        <v>944926.23297848273</v>
      </c>
      <c r="D59" s="850">
        <v>1562845.5748846901</v>
      </c>
      <c r="E59" s="850">
        <v>1497340.4330493985</v>
      </c>
      <c r="F59" s="1661">
        <v>2238472.35111698</v>
      </c>
      <c r="G59" s="1583">
        <v>3019922.2033151309</v>
      </c>
      <c r="H59" s="1583">
        <v>3007768.6355712716</v>
      </c>
      <c r="I59" s="709" t="s">
        <v>332</v>
      </c>
      <c r="K59" s="830"/>
      <c r="L59" s="830"/>
      <c r="M59" s="830"/>
      <c r="N59" s="830"/>
    </row>
    <row r="60" spans="2:14" s="255" customFormat="1" ht="9.9499999999999993" customHeight="1" thickBot="1" x14ac:dyDescent="0.75">
      <c r="B60" s="673"/>
      <c r="C60" s="670"/>
      <c r="D60" s="670"/>
      <c r="E60" s="670"/>
      <c r="F60" s="670"/>
      <c r="G60" s="670"/>
      <c r="H60" s="670"/>
      <c r="I60" s="666"/>
      <c r="K60" s="257"/>
      <c r="L60" s="257"/>
      <c r="M60" s="257"/>
      <c r="N60" s="257"/>
    </row>
    <row r="61" spans="2:14" s="257" customFormat="1" ht="9" customHeight="1" thickTop="1" x14ac:dyDescent="0.7"/>
    <row r="62" spans="2:14" s="416" customFormat="1" ht="18.75" customHeight="1" x14ac:dyDescent="0.5">
      <c r="B62" s="333" t="s">
        <v>1755</v>
      </c>
      <c r="C62" s="333"/>
      <c r="D62" s="333"/>
      <c r="E62" s="333"/>
      <c r="F62" s="333"/>
      <c r="G62" s="333"/>
      <c r="H62" s="333"/>
      <c r="I62" s="333" t="s">
        <v>1756</v>
      </c>
    </row>
    <row r="63" spans="2:14" s="53" customFormat="1" ht="20.25" customHeight="1" x14ac:dyDescent="0.5">
      <c r="B63" s="63"/>
      <c r="K63" s="48"/>
      <c r="L63" s="48"/>
      <c r="M63" s="48"/>
      <c r="N63" s="48"/>
    </row>
  </sheetData>
  <mergeCells count="20">
    <mergeCell ref="B3:I3"/>
    <mergeCell ref="B5:I5"/>
    <mergeCell ref="B34:I34"/>
    <mergeCell ref="B36:I36"/>
    <mergeCell ref="B9:B11"/>
    <mergeCell ref="I9:I11"/>
    <mergeCell ref="C9:C11"/>
    <mergeCell ref="D9:D11"/>
    <mergeCell ref="E9:E11"/>
    <mergeCell ref="F9:F11"/>
    <mergeCell ref="G9:G11"/>
    <mergeCell ref="H9:H11"/>
    <mergeCell ref="F40:F42"/>
    <mergeCell ref="G40:G42"/>
    <mergeCell ref="H40:H42"/>
    <mergeCell ref="B40:B42"/>
    <mergeCell ref="I40:I42"/>
    <mergeCell ref="C40:C42"/>
    <mergeCell ref="D40:D42"/>
    <mergeCell ref="E40:E42"/>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3" t="s">
        <v>1856</v>
      </c>
      <c r="C3" s="1774"/>
      <c r="D3" s="1774"/>
      <c r="E3" s="1774"/>
      <c r="F3" s="1774"/>
      <c r="G3" s="1774"/>
      <c r="H3" s="1774"/>
      <c r="I3" s="1774"/>
    </row>
    <row r="4" spans="2:22" s="5" customFormat="1" ht="9.75" customHeight="1" x14ac:dyDescent="0.85">
      <c r="B4" s="1553"/>
      <c r="C4" s="1553"/>
      <c r="D4" s="1553"/>
      <c r="E4" s="1553"/>
      <c r="F4" s="1553"/>
      <c r="G4" s="1553"/>
      <c r="H4" s="1553"/>
      <c r="I4" s="1553"/>
      <c r="J4" s="2"/>
    </row>
    <row r="5" spans="2:22" ht="36.75" x14ac:dyDescent="0.85">
      <c r="B5" s="1773" t="s">
        <v>1857</v>
      </c>
      <c r="C5" s="1774"/>
      <c r="D5" s="1774"/>
      <c r="E5" s="1774"/>
      <c r="F5" s="1774"/>
      <c r="G5" s="1774"/>
      <c r="H5" s="1774"/>
      <c r="I5" s="1774"/>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686" t="s">
        <v>1725</v>
      </c>
      <c r="C7" s="416"/>
      <c r="D7" s="416"/>
      <c r="E7" s="416"/>
      <c r="F7" s="416"/>
      <c r="G7" s="416"/>
      <c r="H7" s="416"/>
      <c r="I7" s="687" t="s">
        <v>1729</v>
      </c>
      <c r="J7" s="416"/>
      <c r="K7" s="416"/>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8" customFormat="1" ht="23.1" customHeight="1" thickTop="1" x14ac:dyDescent="0.7">
      <c r="B9" s="1963" t="s">
        <v>886</v>
      </c>
      <c r="C9" s="1760">
        <v>2013</v>
      </c>
      <c r="D9" s="1760">
        <v>2014</v>
      </c>
      <c r="E9" s="1760" t="s">
        <v>1893</v>
      </c>
      <c r="F9" s="1760" t="s">
        <v>1895</v>
      </c>
      <c r="G9" s="1760" t="s">
        <v>1581</v>
      </c>
      <c r="H9" s="1760">
        <v>2018</v>
      </c>
      <c r="I9" s="1966" t="s">
        <v>885</v>
      </c>
      <c r="J9" s="518"/>
      <c r="M9" s="518"/>
    </row>
    <row r="10" spans="2:22" s="358" customFormat="1" ht="23.1" customHeight="1" x14ac:dyDescent="0.7">
      <c r="B10" s="1964"/>
      <c r="C10" s="1761"/>
      <c r="D10" s="1761"/>
      <c r="E10" s="1761"/>
      <c r="F10" s="1761"/>
      <c r="G10" s="1761"/>
      <c r="H10" s="1761"/>
      <c r="I10" s="1967"/>
    </row>
    <row r="11" spans="2:22" s="358" customFormat="1" ht="23.1" customHeight="1" x14ac:dyDescent="0.7">
      <c r="B11" s="1965"/>
      <c r="C11" s="1762"/>
      <c r="D11" s="1762"/>
      <c r="E11" s="1762"/>
      <c r="F11" s="1762"/>
      <c r="G11" s="1762"/>
      <c r="H11" s="1762"/>
      <c r="I11" s="1968"/>
    </row>
    <row r="12" spans="2:22" s="632" customFormat="1" ht="9.9499999999999993" customHeight="1" x14ac:dyDescent="0.7">
      <c r="B12" s="676"/>
      <c r="C12" s="462"/>
      <c r="D12" s="462"/>
      <c r="E12" s="462"/>
      <c r="F12" s="462"/>
      <c r="G12" s="462"/>
      <c r="H12" s="462"/>
      <c r="I12" s="677"/>
    </row>
    <row r="13" spans="2:22" s="841" customFormat="1" ht="30.75" x14ac:dyDescent="0.2">
      <c r="B13" s="711" t="s">
        <v>421</v>
      </c>
      <c r="C13" s="840"/>
      <c r="D13" s="840"/>
      <c r="E13" s="840"/>
      <c r="F13" s="840"/>
      <c r="G13" s="840"/>
      <c r="H13" s="840"/>
      <c r="I13" s="845" t="s">
        <v>520</v>
      </c>
    </row>
    <row r="14" spans="2:22" s="589" customFormat="1" ht="9.9499999999999993" customHeight="1" x14ac:dyDescent="0.2">
      <c r="B14" s="711"/>
      <c r="C14" s="587"/>
      <c r="D14" s="587"/>
      <c r="E14" s="587"/>
      <c r="F14" s="587"/>
      <c r="G14" s="587"/>
      <c r="H14" s="587"/>
      <c r="I14" s="845"/>
    </row>
    <row r="15" spans="2:22" s="551" customFormat="1" ht="23.1" customHeight="1" x14ac:dyDescent="0.2">
      <c r="B15" s="842" t="s">
        <v>419</v>
      </c>
      <c r="C15" s="850">
        <v>174933.46958166998</v>
      </c>
      <c r="D15" s="850">
        <v>175794.84619393427</v>
      </c>
      <c r="E15" s="850">
        <v>210064.92042098072</v>
      </c>
      <c r="F15" s="850">
        <v>328518.90574619983</v>
      </c>
      <c r="G15" s="850">
        <v>351018.15943067998</v>
      </c>
      <c r="H15" s="850">
        <v>1047661.8465060118</v>
      </c>
      <c r="I15" s="846" t="s">
        <v>420</v>
      </c>
    </row>
    <row r="16" spans="2:22" s="589" customFormat="1" ht="23.1" customHeight="1" x14ac:dyDescent="0.2">
      <c r="B16" s="843" t="s">
        <v>113</v>
      </c>
      <c r="C16" s="851">
        <v>60817.665253550033</v>
      </c>
      <c r="D16" s="851">
        <v>67050.786434270005</v>
      </c>
      <c r="E16" s="851">
        <v>86808.557139399985</v>
      </c>
      <c r="F16" s="851">
        <v>145733.8685607198</v>
      </c>
      <c r="G16" s="851">
        <v>140022.95678341997</v>
      </c>
      <c r="H16" s="851">
        <v>336940.844173052</v>
      </c>
      <c r="I16" s="847" t="s">
        <v>521</v>
      </c>
      <c r="J16" s="551"/>
    </row>
    <row r="17" spans="2:10" s="589" customFormat="1" ht="23.1" customHeight="1" x14ac:dyDescent="0.2">
      <c r="B17" s="843" t="s">
        <v>910</v>
      </c>
      <c r="C17" s="851">
        <v>118.82071947999999</v>
      </c>
      <c r="D17" s="851">
        <v>71.969504309999991</v>
      </c>
      <c r="E17" s="851">
        <v>64.53818407</v>
      </c>
      <c r="F17" s="851">
        <v>591.47062502999972</v>
      </c>
      <c r="G17" s="851">
        <v>187.83018788999999</v>
      </c>
      <c r="H17" s="851">
        <v>171.17240423999999</v>
      </c>
      <c r="I17" s="847" t="s">
        <v>911</v>
      </c>
      <c r="J17" s="551"/>
    </row>
    <row r="18" spans="2:10" s="589" customFormat="1" ht="23.1" customHeight="1" x14ac:dyDescent="0.2">
      <c r="B18" s="843" t="s">
        <v>1757</v>
      </c>
      <c r="C18" s="851">
        <v>35062.595585799987</v>
      </c>
      <c r="D18" s="851">
        <v>45647.920229215117</v>
      </c>
      <c r="E18" s="851">
        <v>53119.733492775769</v>
      </c>
      <c r="F18" s="851">
        <v>21084.805791149993</v>
      </c>
      <c r="G18" s="851">
        <v>29377.12235614</v>
      </c>
      <c r="H18" s="851">
        <v>226441.85377758002</v>
      </c>
      <c r="I18" s="847" t="s">
        <v>228</v>
      </c>
      <c r="J18" s="551"/>
    </row>
    <row r="19" spans="2:10" s="589" customFormat="1" ht="23.1" customHeight="1" x14ac:dyDescent="0.2">
      <c r="B19" s="843" t="s">
        <v>590</v>
      </c>
      <c r="C19" s="851">
        <v>9760.355711199998</v>
      </c>
      <c r="D19" s="851">
        <v>6413.5946020600004</v>
      </c>
      <c r="E19" s="851">
        <v>9610.9543149599995</v>
      </c>
      <c r="F19" s="851">
        <v>12449.316563910003</v>
      </c>
      <c r="G19" s="851">
        <v>49515.439304079999</v>
      </c>
      <c r="H19" s="851">
        <v>15090.063569930002</v>
      </c>
      <c r="I19" s="847" t="s">
        <v>114</v>
      </c>
      <c r="J19" s="551"/>
    </row>
    <row r="20" spans="2:10" s="589" customFormat="1" ht="23.1" customHeight="1" x14ac:dyDescent="0.2">
      <c r="B20" s="843" t="s">
        <v>115</v>
      </c>
      <c r="C20" s="851">
        <v>4905.9877626699981</v>
      </c>
      <c r="D20" s="851">
        <v>5633.5135208199972</v>
      </c>
      <c r="E20" s="851">
        <v>13699.658552800003</v>
      </c>
      <c r="F20" s="851">
        <v>52638.194960900008</v>
      </c>
      <c r="G20" s="851">
        <v>38263.122130420001</v>
      </c>
      <c r="H20" s="851">
        <v>59275.18925434001</v>
      </c>
      <c r="I20" s="847" t="s">
        <v>522</v>
      </c>
      <c r="J20" s="551"/>
    </row>
    <row r="21" spans="2:10" s="589" customFormat="1" ht="23.1" customHeight="1" x14ac:dyDescent="0.2">
      <c r="B21" s="843" t="s">
        <v>116</v>
      </c>
      <c r="C21" s="851">
        <v>15400.800827420004</v>
      </c>
      <c r="D21" s="851">
        <v>20379.460988820003</v>
      </c>
      <c r="E21" s="851">
        <v>15895.165067525999</v>
      </c>
      <c r="F21" s="851">
        <v>23134.465932879993</v>
      </c>
      <c r="G21" s="851">
        <v>22490.901215549991</v>
      </c>
      <c r="H21" s="851">
        <v>66398.165760620002</v>
      </c>
      <c r="I21" s="847" t="s">
        <v>523</v>
      </c>
      <c r="J21" s="551"/>
    </row>
    <row r="22" spans="2:10" s="589" customFormat="1" ht="23.1" customHeight="1" x14ac:dyDescent="0.2">
      <c r="B22" s="843" t="s">
        <v>117</v>
      </c>
      <c r="C22" s="851">
        <v>29362.199741329954</v>
      </c>
      <c r="D22" s="851">
        <v>14903.706174189152</v>
      </c>
      <c r="E22" s="851">
        <v>14469.818971337236</v>
      </c>
      <c r="F22" s="851">
        <v>37095.81512276001</v>
      </c>
      <c r="G22" s="851">
        <v>37410.983171040003</v>
      </c>
      <c r="H22" s="851">
        <v>258523.51224835974</v>
      </c>
      <c r="I22" s="847" t="s">
        <v>118</v>
      </c>
      <c r="J22" s="551"/>
    </row>
    <row r="23" spans="2:10" s="589" customFormat="1" ht="23.1" customHeight="1" x14ac:dyDescent="0.2">
      <c r="B23" s="843" t="s">
        <v>119</v>
      </c>
      <c r="C23" s="851">
        <v>7085.1104791700018</v>
      </c>
      <c r="D23" s="851">
        <v>4217.4050163800011</v>
      </c>
      <c r="E23" s="851">
        <v>2808.5287411703434</v>
      </c>
      <c r="F23" s="851">
        <v>2952.2195536600002</v>
      </c>
      <c r="G23" s="851">
        <v>2494.46848821</v>
      </c>
      <c r="H23" s="851">
        <v>1833.0114365900004</v>
      </c>
      <c r="I23" s="847" t="s">
        <v>229</v>
      </c>
      <c r="J23" s="551"/>
    </row>
    <row r="24" spans="2:10" s="589" customFormat="1" ht="23.1" customHeight="1" x14ac:dyDescent="0.2">
      <c r="B24" s="843" t="s">
        <v>591</v>
      </c>
      <c r="C24" s="851">
        <v>12419.933501050016</v>
      </c>
      <c r="D24" s="851">
        <v>11476.489723869998</v>
      </c>
      <c r="E24" s="851">
        <v>13587.965956941422</v>
      </c>
      <c r="F24" s="851">
        <v>32838.748635190001</v>
      </c>
      <c r="G24" s="851">
        <v>31255.335793930011</v>
      </c>
      <c r="H24" s="851">
        <v>82988.033881300013</v>
      </c>
      <c r="I24" s="847" t="s">
        <v>226</v>
      </c>
      <c r="J24" s="551"/>
    </row>
    <row r="25" spans="2:10" s="589" customFormat="1" ht="23.1" customHeight="1" x14ac:dyDescent="0.2">
      <c r="B25" s="843" t="s">
        <v>592</v>
      </c>
      <c r="C25" s="851">
        <v>0</v>
      </c>
      <c r="D25" s="851">
        <v>0</v>
      </c>
      <c r="E25" s="851">
        <v>0</v>
      </c>
      <c r="F25" s="851">
        <v>0</v>
      </c>
      <c r="G25" s="851">
        <v>0</v>
      </c>
      <c r="H25" s="851">
        <v>0</v>
      </c>
      <c r="I25" s="847" t="s">
        <v>227</v>
      </c>
      <c r="J25" s="551"/>
    </row>
    <row r="26" spans="2:10" s="589" customFormat="1" ht="9.9499999999999993" customHeight="1" x14ac:dyDescent="0.2">
      <c r="B26" s="711"/>
      <c r="C26" s="852"/>
      <c r="D26" s="852"/>
      <c r="E26" s="852"/>
      <c r="F26" s="852"/>
      <c r="G26" s="852"/>
      <c r="H26" s="852"/>
      <c r="I26" s="845"/>
    </row>
    <row r="27" spans="2:10" s="551" customFormat="1" ht="23.1" customHeight="1" x14ac:dyDescent="0.2">
      <c r="B27" s="842" t="s">
        <v>842</v>
      </c>
      <c r="C27" s="850">
        <v>944926.23297848238</v>
      </c>
      <c r="D27" s="850">
        <v>1562845.5748846903</v>
      </c>
      <c r="E27" s="850">
        <v>1497340.4330494003</v>
      </c>
      <c r="F27" s="850">
        <v>2238472.3511169599</v>
      </c>
      <c r="G27" s="850">
        <v>3019922.2033151342</v>
      </c>
      <c r="H27" s="850">
        <v>3007768.6355712987</v>
      </c>
      <c r="I27" s="846" t="s">
        <v>593</v>
      </c>
    </row>
    <row r="28" spans="2:10" s="589" customFormat="1" ht="23.1" customHeight="1" x14ac:dyDescent="0.2">
      <c r="B28" s="843" t="s">
        <v>113</v>
      </c>
      <c r="C28" s="851">
        <v>245878.15460237011</v>
      </c>
      <c r="D28" s="851">
        <v>393023.65758295008</v>
      </c>
      <c r="E28" s="851">
        <v>322908.32800346997</v>
      </c>
      <c r="F28" s="851">
        <v>424658.64547855005</v>
      </c>
      <c r="G28" s="851">
        <v>448869.84926359012</v>
      </c>
      <c r="H28" s="851">
        <v>541920.10489785997</v>
      </c>
      <c r="I28" s="847" t="s">
        <v>521</v>
      </c>
      <c r="J28" s="551"/>
    </row>
    <row r="29" spans="2:10" s="589" customFormat="1" ht="23.1" customHeight="1" x14ac:dyDescent="0.2">
      <c r="B29" s="843" t="s">
        <v>910</v>
      </c>
      <c r="C29" s="851">
        <v>8440.7565331799942</v>
      </c>
      <c r="D29" s="851">
        <v>12849.168378509999</v>
      </c>
      <c r="E29" s="851">
        <v>7685.9744284400003</v>
      </c>
      <c r="F29" s="851">
        <v>12132.395542719998</v>
      </c>
      <c r="G29" s="851">
        <v>3215.8399909499999</v>
      </c>
      <c r="H29" s="851">
        <v>1977.6836863399994</v>
      </c>
      <c r="I29" s="847" t="s">
        <v>911</v>
      </c>
      <c r="J29" s="551"/>
    </row>
    <row r="30" spans="2:10" s="589" customFormat="1" ht="23.1" customHeight="1" x14ac:dyDescent="0.2">
      <c r="B30" s="843" t="s">
        <v>1757</v>
      </c>
      <c r="C30" s="851">
        <v>19855.026918029995</v>
      </c>
      <c r="D30" s="851">
        <v>35149.291974899999</v>
      </c>
      <c r="E30" s="851">
        <v>63290.707436730008</v>
      </c>
      <c r="F30" s="851">
        <v>96944.112849119992</v>
      </c>
      <c r="G30" s="851">
        <v>103905.87906552001</v>
      </c>
      <c r="H30" s="851">
        <v>105536.66026901</v>
      </c>
      <c r="I30" s="847" t="s">
        <v>228</v>
      </c>
      <c r="J30" s="551"/>
    </row>
    <row r="31" spans="2:10" s="589" customFormat="1" ht="23.1" customHeight="1" x14ac:dyDescent="0.2">
      <c r="B31" s="843" t="s">
        <v>590</v>
      </c>
      <c r="C31" s="851">
        <v>443719.77067387244</v>
      </c>
      <c r="D31" s="851">
        <v>608049.98146724002</v>
      </c>
      <c r="E31" s="851">
        <v>631713.64826459019</v>
      </c>
      <c r="F31" s="851">
        <v>902480.84995769965</v>
      </c>
      <c r="G31" s="851">
        <v>1515816.47005228</v>
      </c>
      <c r="H31" s="851">
        <v>1223933.5757957033</v>
      </c>
      <c r="I31" s="847" t="s">
        <v>114</v>
      </c>
      <c r="J31" s="551"/>
    </row>
    <row r="32" spans="2:10" s="589" customFormat="1" ht="23.1" customHeight="1" x14ac:dyDescent="0.2">
      <c r="B32" s="843" t="s">
        <v>115</v>
      </c>
      <c r="C32" s="851">
        <v>18376.202941559986</v>
      </c>
      <c r="D32" s="851">
        <v>42153.967417279993</v>
      </c>
      <c r="E32" s="851">
        <v>30317.301109340002</v>
      </c>
      <c r="F32" s="851">
        <v>30074.667310730001</v>
      </c>
      <c r="G32" s="851">
        <v>26327.861858700002</v>
      </c>
      <c r="H32" s="851">
        <v>56300.922729290003</v>
      </c>
      <c r="I32" s="847" t="s">
        <v>522</v>
      </c>
      <c r="J32" s="551"/>
    </row>
    <row r="33" spans="2:10" s="589" customFormat="1" ht="23.1" customHeight="1" x14ac:dyDescent="0.2">
      <c r="B33" s="843" t="s">
        <v>116</v>
      </c>
      <c r="C33" s="851">
        <v>83412.50680582998</v>
      </c>
      <c r="D33" s="851">
        <v>133285.65763169</v>
      </c>
      <c r="E33" s="851">
        <v>156811.74106692002</v>
      </c>
      <c r="F33" s="851">
        <v>256108.7490171</v>
      </c>
      <c r="G33" s="851">
        <v>279599.00535759004</v>
      </c>
      <c r="H33" s="851">
        <v>313589.87239504996</v>
      </c>
      <c r="I33" s="847" t="s">
        <v>523</v>
      </c>
      <c r="J33" s="551"/>
    </row>
    <row r="34" spans="2:10" s="589" customFormat="1" ht="23.1" customHeight="1" x14ac:dyDescent="0.2">
      <c r="B34" s="843" t="s">
        <v>117</v>
      </c>
      <c r="C34" s="851">
        <v>77965.285799339981</v>
      </c>
      <c r="D34" s="851">
        <v>183642.03359669997</v>
      </c>
      <c r="E34" s="851">
        <v>146757.46351444334</v>
      </c>
      <c r="F34" s="851">
        <v>267535.25995998015</v>
      </c>
      <c r="G34" s="851">
        <v>361512.24438211403</v>
      </c>
      <c r="H34" s="851">
        <v>424524.20165878581</v>
      </c>
      <c r="I34" s="847" t="s">
        <v>118</v>
      </c>
      <c r="J34" s="551"/>
    </row>
    <row r="35" spans="2:10" s="589" customFormat="1" ht="23.1" customHeight="1" x14ac:dyDescent="0.2">
      <c r="B35" s="843" t="s">
        <v>119</v>
      </c>
      <c r="C35" s="851">
        <v>38338.447041229971</v>
      </c>
      <c r="D35" s="851">
        <v>130881.39241082003</v>
      </c>
      <c r="E35" s="851">
        <v>117457.54082517</v>
      </c>
      <c r="F35" s="851">
        <v>213228.74164557</v>
      </c>
      <c r="G35" s="851">
        <v>251612.98902887997</v>
      </c>
      <c r="H35" s="851">
        <v>307779.96068716986</v>
      </c>
      <c r="I35" s="847" t="s">
        <v>229</v>
      </c>
      <c r="J35" s="551"/>
    </row>
    <row r="36" spans="2:10" s="589" customFormat="1" ht="23.1" customHeight="1" x14ac:dyDescent="0.2">
      <c r="B36" s="843" t="s">
        <v>591</v>
      </c>
      <c r="C36" s="851">
        <v>8940.0816630699956</v>
      </c>
      <c r="D36" s="851">
        <v>23810.424424600002</v>
      </c>
      <c r="E36" s="851">
        <v>20397.72840029667</v>
      </c>
      <c r="F36" s="851">
        <v>35308.929355490021</v>
      </c>
      <c r="G36" s="851">
        <v>29062.064315510001</v>
      </c>
      <c r="H36" s="851">
        <v>32205.653452089988</v>
      </c>
      <c r="I36" s="847" t="s">
        <v>226</v>
      </c>
      <c r="J36" s="551"/>
    </row>
    <row r="37" spans="2:10" s="589" customFormat="1" ht="23.1" customHeight="1" x14ac:dyDescent="0.2">
      <c r="B37" s="843" t="s">
        <v>592</v>
      </c>
      <c r="C37" s="851">
        <v>0</v>
      </c>
      <c r="D37" s="851">
        <v>0</v>
      </c>
      <c r="E37" s="851">
        <v>0</v>
      </c>
      <c r="F37" s="851">
        <v>0</v>
      </c>
      <c r="G37" s="851">
        <v>0</v>
      </c>
      <c r="H37" s="851">
        <v>0</v>
      </c>
      <c r="I37" s="847" t="s">
        <v>227</v>
      </c>
    </row>
    <row r="38" spans="2:10" s="589" customFormat="1" ht="9.9499999999999993" customHeight="1" thickBot="1" x14ac:dyDescent="0.25">
      <c r="B38" s="833"/>
      <c r="C38" s="1524"/>
      <c r="D38" s="1524"/>
      <c r="E38" s="1524"/>
      <c r="F38" s="1524"/>
      <c r="G38" s="1524"/>
      <c r="H38" s="1524"/>
      <c r="I38" s="848"/>
    </row>
    <row r="39" spans="2:10" s="589" customFormat="1" ht="9.9499999999999993" customHeight="1" thickTop="1" x14ac:dyDescent="0.2">
      <c r="B39" s="834"/>
      <c r="C39" s="851"/>
      <c r="D39" s="851"/>
      <c r="E39" s="851"/>
      <c r="F39" s="851"/>
      <c r="G39" s="851"/>
      <c r="H39" s="851"/>
      <c r="I39" s="847"/>
    </row>
    <row r="40" spans="2:10" s="841" customFormat="1" ht="23.1" customHeight="1" x14ac:dyDescent="0.2">
      <c r="B40" s="832" t="s">
        <v>0</v>
      </c>
      <c r="C40" s="853"/>
      <c r="D40" s="853"/>
      <c r="E40" s="853"/>
      <c r="F40" s="853"/>
      <c r="G40" s="853"/>
      <c r="H40" s="853"/>
      <c r="I40" s="845" t="s">
        <v>740</v>
      </c>
    </row>
    <row r="41" spans="2:10" s="589" customFormat="1" ht="9.9499999999999993" customHeight="1" x14ac:dyDescent="0.2">
      <c r="B41" s="711"/>
      <c r="C41" s="852"/>
      <c r="D41" s="852"/>
      <c r="E41" s="852"/>
      <c r="F41" s="852"/>
      <c r="G41" s="852"/>
      <c r="H41" s="852"/>
      <c r="I41" s="845"/>
    </row>
    <row r="42" spans="2:10" s="551" customFormat="1" ht="23.1" customHeight="1" x14ac:dyDescent="0.2">
      <c r="B42" s="842" t="s">
        <v>419</v>
      </c>
      <c r="C42" s="850">
        <v>174933.46958167027</v>
      </c>
      <c r="D42" s="850">
        <v>175794.746193934</v>
      </c>
      <c r="E42" s="850">
        <v>210064.9204209809</v>
      </c>
      <c r="F42" s="850">
        <v>328518.90574619919</v>
      </c>
      <c r="G42" s="850">
        <v>351018.15943067987</v>
      </c>
      <c r="H42" s="850">
        <v>1047661.8465060127</v>
      </c>
      <c r="I42" s="846" t="s">
        <v>420</v>
      </c>
    </row>
    <row r="43" spans="2:10" s="589" customFormat="1" ht="23.1" customHeight="1" x14ac:dyDescent="0.2">
      <c r="B43" s="834" t="s">
        <v>637</v>
      </c>
      <c r="C43" s="851">
        <v>78215.362484500365</v>
      </c>
      <c r="D43" s="851">
        <v>85009.685264880085</v>
      </c>
      <c r="E43" s="851">
        <v>108682.77672996941</v>
      </c>
      <c r="F43" s="851">
        <v>254401.10020206936</v>
      </c>
      <c r="G43" s="851">
        <v>231733.22748109986</v>
      </c>
      <c r="H43" s="851">
        <v>560676.1657904326</v>
      </c>
      <c r="I43" s="847" t="s">
        <v>296</v>
      </c>
    </row>
    <row r="44" spans="2:10" s="589" customFormat="1" ht="23.1" customHeight="1" x14ac:dyDescent="0.2">
      <c r="B44" s="834" t="s">
        <v>768</v>
      </c>
      <c r="C44" s="851">
        <v>90739.877161319891</v>
      </c>
      <c r="D44" s="851">
        <v>87722.573637464317</v>
      </c>
      <c r="E44" s="851">
        <v>98322.622526213221</v>
      </c>
      <c r="F44" s="851">
        <v>71036.568644999861</v>
      </c>
      <c r="G44" s="851">
        <v>116717.56717820997</v>
      </c>
      <c r="H44" s="851">
        <v>485271.51726015017</v>
      </c>
      <c r="I44" s="849" t="s">
        <v>769</v>
      </c>
    </row>
    <row r="45" spans="2:10" s="589" customFormat="1" ht="23.1" customHeight="1" x14ac:dyDescent="0.2">
      <c r="B45" s="834" t="s">
        <v>566</v>
      </c>
      <c r="C45" s="851">
        <v>5978.2299358500049</v>
      </c>
      <c r="D45" s="851">
        <v>3062.4872915896199</v>
      </c>
      <c r="E45" s="851">
        <v>3059.5211647982537</v>
      </c>
      <c r="F45" s="851">
        <v>3081.2368991299982</v>
      </c>
      <c r="G45" s="851">
        <v>2567.3647713700011</v>
      </c>
      <c r="H45" s="851">
        <v>1714.1634554300001</v>
      </c>
      <c r="I45" s="847" t="s">
        <v>297</v>
      </c>
    </row>
    <row r="46" spans="2:10" s="589" customFormat="1" ht="9.9499999999999993" customHeight="1" x14ac:dyDescent="0.2">
      <c r="B46" s="711"/>
      <c r="C46" s="852"/>
      <c r="D46" s="852"/>
      <c r="E46" s="852"/>
      <c r="F46" s="852"/>
      <c r="G46" s="852"/>
      <c r="H46" s="852"/>
      <c r="I46" s="845"/>
    </row>
    <row r="47" spans="2:10" s="551" customFormat="1" ht="23.1" customHeight="1" x14ac:dyDescent="0.2">
      <c r="B47" s="842" t="s">
        <v>842</v>
      </c>
      <c r="C47" s="850">
        <v>944925.56128227455</v>
      </c>
      <c r="D47" s="850">
        <v>1562845.5748846889</v>
      </c>
      <c r="E47" s="850">
        <v>1497339.569655857</v>
      </c>
      <c r="F47" s="850">
        <v>2238472.3511169632</v>
      </c>
      <c r="G47" s="850">
        <v>3019922.2033151342</v>
      </c>
      <c r="H47" s="850">
        <v>3007769.4739273502</v>
      </c>
      <c r="I47" s="846" t="s">
        <v>593</v>
      </c>
    </row>
    <row r="48" spans="2:10" s="589" customFormat="1" ht="23.1" customHeight="1" x14ac:dyDescent="0.2">
      <c r="B48" s="834" t="s">
        <v>637</v>
      </c>
      <c r="C48" s="851">
        <v>137534</v>
      </c>
      <c r="D48" s="851">
        <v>275245.99415308994</v>
      </c>
      <c r="E48" s="851">
        <v>186311.58108062073</v>
      </c>
      <c r="F48" s="851">
        <v>245504.15553241034</v>
      </c>
      <c r="G48" s="851">
        <v>266690.42729066679</v>
      </c>
      <c r="H48" s="851">
        <v>297748.36937112996</v>
      </c>
      <c r="I48" s="847" t="s">
        <v>296</v>
      </c>
    </row>
    <row r="49" spans="2:9" s="589" customFormat="1" ht="23.1" customHeight="1" x14ac:dyDescent="0.2">
      <c r="B49" s="834" t="s">
        <v>768</v>
      </c>
      <c r="C49" s="851">
        <v>760793.63681391452</v>
      </c>
      <c r="D49" s="851">
        <v>1147438.7114645594</v>
      </c>
      <c r="E49" s="851">
        <v>1184231</v>
      </c>
      <c r="F49" s="851">
        <v>1780365.6363879927</v>
      </c>
      <c r="G49" s="851">
        <v>2481718.5827897275</v>
      </c>
      <c r="H49" s="851">
        <v>2380822</v>
      </c>
      <c r="I49" s="849" t="s">
        <v>769</v>
      </c>
    </row>
    <row r="50" spans="2:9" s="589" customFormat="1" ht="23.1" customHeight="1" x14ac:dyDescent="0.2">
      <c r="B50" s="834" t="s">
        <v>566</v>
      </c>
      <c r="C50" s="851">
        <v>46597.924468360019</v>
      </c>
      <c r="D50" s="851">
        <v>140160.86926703952</v>
      </c>
      <c r="E50" s="851">
        <v>126796.98857523641</v>
      </c>
      <c r="F50" s="851">
        <v>212602.55919656</v>
      </c>
      <c r="G50" s="851">
        <v>271513.19323474006</v>
      </c>
      <c r="H50" s="851">
        <v>329199.10455622029</v>
      </c>
      <c r="I50" s="847" t="s">
        <v>297</v>
      </c>
    </row>
    <row r="51" spans="2:9" s="589" customFormat="1" ht="9.9499999999999993" customHeight="1" thickBot="1" x14ac:dyDescent="0.25">
      <c r="B51" s="833"/>
      <c r="C51" s="1524"/>
      <c r="D51" s="1524"/>
      <c r="E51" s="1524"/>
      <c r="F51" s="1524"/>
      <c r="G51" s="1524"/>
      <c r="H51" s="1524"/>
      <c r="I51" s="848"/>
    </row>
    <row r="52" spans="2:9" s="589" customFormat="1" ht="9.9499999999999993" customHeight="1" thickTop="1" x14ac:dyDescent="0.2">
      <c r="B52" s="834"/>
      <c r="C52" s="851"/>
      <c r="D52" s="851"/>
      <c r="E52" s="851"/>
      <c r="F52" s="851"/>
      <c r="G52" s="851"/>
      <c r="H52" s="851"/>
      <c r="I52" s="847"/>
    </row>
    <row r="53" spans="2:9" s="841" customFormat="1" ht="23.1" customHeight="1" x14ac:dyDescent="0.2">
      <c r="B53" s="832" t="s">
        <v>594</v>
      </c>
      <c r="C53" s="853"/>
      <c r="D53" s="853"/>
      <c r="E53" s="853"/>
      <c r="F53" s="853"/>
      <c r="G53" s="853"/>
      <c r="H53" s="853"/>
      <c r="I53" s="845" t="s">
        <v>404</v>
      </c>
    </row>
    <row r="54" spans="2:9" s="589" customFormat="1" ht="9.9499999999999993" customHeight="1" x14ac:dyDescent="0.2">
      <c r="B54" s="711"/>
      <c r="C54" s="852"/>
      <c r="D54" s="852"/>
      <c r="E54" s="852"/>
      <c r="F54" s="852"/>
      <c r="G54" s="852"/>
      <c r="H54" s="852"/>
      <c r="I54" s="845"/>
    </row>
    <row r="55" spans="2:9" s="551" customFormat="1" ht="23.1" customHeight="1" x14ac:dyDescent="0.2">
      <c r="B55" s="842" t="s">
        <v>419</v>
      </c>
      <c r="C55" s="850">
        <v>174933.4695816703</v>
      </c>
      <c r="D55" s="850">
        <v>175794.8461939343</v>
      </c>
      <c r="E55" s="850">
        <v>210064.92042098043</v>
      </c>
      <c r="F55" s="850">
        <v>328518.97511246032</v>
      </c>
      <c r="G55" s="850">
        <v>351017.59170815983</v>
      </c>
      <c r="H55" s="850">
        <v>1047661.8465060112</v>
      </c>
      <c r="I55" s="846" t="s">
        <v>420</v>
      </c>
    </row>
    <row r="56" spans="2:9" s="589" customFormat="1" ht="23.1" customHeight="1" x14ac:dyDescent="0.2">
      <c r="B56" s="834" t="s">
        <v>60</v>
      </c>
      <c r="C56" s="851">
        <v>84956.312348110048</v>
      </c>
      <c r="D56" s="851">
        <v>96015.814700085146</v>
      </c>
      <c r="E56" s="851">
        <v>125267.62194626797</v>
      </c>
      <c r="F56" s="851">
        <v>145697</v>
      </c>
      <c r="G56" s="851">
        <v>147961</v>
      </c>
      <c r="H56" s="851">
        <v>487825.89649849071</v>
      </c>
      <c r="I56" s="847" t="s">
        <v>837</v>
      </c>
    </row>
    <row r="57" spans="2:9" s="589" customFormat="1" ht="23.1" customHeight="1" x14ac:dyDescent="0.2">
      <c r="B57" s="844" t="s">
        <v>603</v>
      </c>
      <c r="C57" s="851">
        <v>52298.131371650226</v>
      </c>
      <c r="D57" s="851">
        <v>56723.116692720003</v>
      </c>
      <c r="E57" s="851">
        <v>61396.367969130399</v>
      </c>
      <c r="F57" s="851">
        <v>146968.97511246029</v>
      </c>
      <c r="G57" s="851">
        <v>168474.01168272985</v>
      </c>
      <c r="H57" s="851">
        <v>321159.8399049805</v>
      </c>
      <c r="I57" s="847" t="s">
        <v>798</v>
      </c>
    </row>
    <row r="58" spans="2:9" s="589" customFormat="1" ht="23.1" customHeight="1" x14ac:dyDescent="0.2">
      <c r="B58" s="834" t="s">
        <v>799</v>
      </c>
      <c r="C58" s="851">
        <v>37679.025861910035</v>
      </c>
      <c r="D58" s="851">
        <v>23055.914801129151</v>
      </c>
      <c r="E58" s="851">
        <v>23400.930505582084</v>
      </c>
      <c r="F58" s="851">
        <v>35853</v>
      </c>
      <c r="G58" s="851">
        <v>34582.58002542999</v>
      </c>
      <c r="H58" s="851">
        <v>238676.11010254</v>
      </c>
      <c r="I58" s="847" t="s">
        <v>800</v>
      </c>
    </row>
    <row r="59" spans="2:9" s="589" customFormat="1" ht="9.9499999999999993" customHeight="1" x14ac:dyDescent="0.2">
      <c r="B59" s="711"/>
      <c r="C59" s="852"/>
      <c r="D59" s="852"/>
      <c r="E59" s="852"/>
      <c r="F59" s="852"/>
      <c r="G59" s="852"/>
      <c r="H59" s="852"/>
      <c r="I59" s="845"/>
    </row>
    <row r="60" spans="2:9" s="551" customFormat="1" ht="23.1" customHeight="1" x14ac:dyDescent="0.2">
      <c r="B60" s="842" t="s">
        <v>842</v>
      </c>
      <c r="C60" s="850">
        <v>944926.23297848413</v>
      </c>
      <c r="D60" s="850">
        <v>1562846.3654382993</v>
      </c>
      <c r="E60" s="850">
        <v>1497340.4330493999</v>
      </c>
      <c r="F60" s="850">
        <v>2238472.3511169604</v>
      </c>
      <c r="G60" s="850">
        <v>3019921.7932136678</v>
      </c>
      <c r="H60" s="850">
        <v>3007769.1608763533</v>
      </c>
      <c r="I60" s="846" t="s">
        <v>593</v>
      </c>
    </row>
    <row r="61" spans="2:9" s="589" customFormat="1" ht="23.1" customHeight="1" x14ac:dyDescent="0.2">
      <c r="B61" s="834" t="s">
        <v>60</v>
      </c>
      <c r="C61" s="851">
        <v>411730.85679456324</v>
      </c>
      <c r="D61" s="851">
        <v>633689.04617523972</v>
      </c>
      <c r="E61" s="851">
        <v>622062.78444591013</v>
      </c>
      <c r="F61" s="851">
        <v>850644.82880086987</v>
      </c>
      <c r="G61" s="851">
        <v>1041347.54076572</v>
      </c>
      <c r="H61" s="851">
        <v>1099519.01985537</v>
      </c>
      <c r="I61" s="847" t="s">
        <v>837</v>
      </c>
    </row>
    <row r="62" spans="2:9" s="589" customFormat="1" ht="23.1" customHeight="1" x14ac:dyDescent="0.2">
      <c r="B62" s="844" t="s">
        <v>603</v>
      </c>
      <c r="C62" s="851">
        <v>336725.54970236041</v>
      </c>
      <c r="D62" s="851">
        <v>530523</v>
      </c>
      <c r="E62" s="851">
        <v>485046.12910804659</v>
      </c>
      <c r="F62" s="851">
        <v>771291.27795192064</v>
      </c>
      <c r="G62" s="851">
        <v>1284452.3999999999</v>
      </c>
      <c r="H62" s="851">
        <v>1112079.1410209832</v>
      </c>
      <c r="I62" s="847" t="s">
        <v>798</v>
      </c>
    </row>
    <row r="63" spans="2:9" s="589" customFormat="1" ht="23.1" customHeight="1" x14ac:dyDescent="0.2">
      <c r="B63" s="834" t="s">
        <v>799</v>
      </c>
      <c r="C63" s="851">
        <v>196469.82648156042</v>
      </c>
      <c r="D63" s="851">
        <v>398634.31926305953</v>
      </c>
      <c r="E63" s="851">
        <v>390231.51949544315</v>
      </c>
      <c r="F63" s="851">
        <v>616536.24436417001</v>
      </c>
      <c r="G63" s="851">
        <v>694121.85244794795</v>
      </c>
      <c r="H63" s="851">
        <v>796171</v>
      </c>
      <c r="I63" s="847" t="s">
        <v>800</v>
      </c>
    </row>
    <row r="64" spans="2:9" s="589" customFormat="1" ht="9.9499999999999993" customHeight="1" thickBot="1" x14ac:dyDescent="0.25">
      <c r="B64" s="833"/>
      <c r="C64" s="1524"/>
      <c r="D64" s="1524"/>
      <c r="E64" s="1524"/>
      <c r="F64" s="1524"/>
      <c r="G64" s="1524"/>
      <c r="H64" s="1524"/>
      <c r="I64" s="848"/>
    </row>
    <row r="65" spans="2:9" s="589" customFormat="1" ht="9.9499999999999993" customHeight="1" thickTop="1" x14ac:dyDescent="0.2">
      <c r="B65" s="834"/>
      <c r="C65" s="851"/>
      <c r="D65" s="851"/>
      <c r="E65" s="851"/>
      <c r="F65" s="851"/>
      <c r="G65" s="851"/>
      <c r="H65" s="851"/>
      <c r="I65" s="847"/>
    </row>
    <row r="66" spans="2:9" s="841" customFormat="1" ht="23.1" customHeight="1" x14ac:dyDescent="0.2">
      <c r="B66" s="832" t="s">
        <v>595</v>
      </c>
      <c r="C66" s="853"/>
      <c r="D66" s="853"/>
      <c r="E66" s="853"/>
      <c r="F66" s="853"/>
      <c r="G66" s="853"/>
      <c r="H66" s="853"/>
      <c r="I66" s="845" t="s">
        <v>741</v>
      </c>
    </row>
    <row r="67" spans="2:9" s="589" customFormat="1" ht="9.9499999999999993" customHeight="1" x14ac:dyDescent="0.2">
      <c r="B67" s="711"/>
      <c r="C67" s="852"/>
      <c r="D67" s="852"/>
      <c r="E67" s="852"/>
      <c r="F67" s="852"/>
      <c r="G67" s="852"/>
      <c r="H67" s="852"/>
      <c r="I67" s="845"/>
    </row>
    <row r="68" spans="2:9" s="551" customFormat="1" ht="23.1" customHeight="1" x14ac:dyDescent="0.2">
      <c r="B68" s="842" t="s">
        <v>419</v>
      </c>
      <c r="C68" s="850">
        <v>174933.46958166995</v>
      </c>
      <c r="D68" s="850">
        <v>175794.84619393427</v>
      </c>
      <c r="E68" s="850">
        <v>210064.92042098084</v>
      </c>
      <c r="F68" s="850">
        <v>328518.90574620001</v>
      </c>
      <c r="G68" s="850">
        <v>351018.15943067975</v>
      </c>
      <c r="H68" s="850">
        <v>1047661.8465060112</v>
      </c>
      <c r="I68" s="846" t="s">
        <v>420</v>
      </c>
    </row>
    <row r="69" spans="2:9" s="589" customFormat="1" ht="23.1" customHeight="1" x14ac:dyDescent="0.2">
      <c r="B69" s="834" t="s">
        <v>801</v>
      </c>
      <c r="C69" s="851">
        <v>44964.989012579994</v>
      </c>
      <c r="D69" s="851">
        <v>52281.679547325111</v>
      </c>
      <c r="E69" s="851">
        <v>55628.725253415781</v>
      </c>
      <c r="F69" s="851">
        <v>14292.964097839998</v>
      </c>
      <c r="G69" s="851">
        <v>53533.485019740001</v>
      </c>
      <c r="H69" s="851">
        <v>19234.58370947</v>
      </c>
      <c r="I69" s="847" t="s">
        <v>181</v>
      </c>
    </row>
    <row r="70" spans="2:9" s="589" customFormat="1" ht="23.1" customHeight="1" x14ac:dyDescent="0.2">
      <c r="B70" s="834" t="s">
        <v>872</v>
      </c>
      <c r="C70" s="851">
        <v>129968.48056908997</v>
      </c>
      <c r="D70" s="851">
        <v>123513.16664660917</v>
      </c>
      <c r="E70" s="851">
        <v>154436.19516756505</v>
      </c>
      <c r="F70" s="851">
        <v>314225.94164835999</v>
      </c>
      <c r="G70" s="851">
        <v>297484.67441093974</v>
      </c>
      <c r="H70" s="851">
        <v>1028427.2627965412</v>
      </c>
      <c r="I70" s="847" t="s">
        <v>295</v>
      </c>
    </row>
    <row r="71" spans="2:9" s="589" customFormat="1" ht="9.9499999999999993" customHeight="1" x14ac:dyDescent="0.2">
      <c r="B71" s="711"/>
      <c r="C71" s="852"/>
      <c r="D71" s="852"/>
      <c r="E71" s="852"/>
      <c r="F71" s="852"/>
      <c r="G71" s="852"/>
      <c r="H71" s="852"/>
      <c r="I71" s="845"/>
    </row>
    <row r="72" spans="2:9" s="551" customFormat="1" ht="24" customHeight="1" x14ac:dyDescent="0.2">
      <c r="B72" s="842" t="s">
        <v>842</v>
      </c>
      <c r="C72" s="850">
        <v>944926.23297848227</v>
      </c>
      <c r="D72" s="850">
        <v>1562845.5748846903</v>
      </c>
      <c r="E72" s="850">
        <v>1497340.4330493994</v>
      </c>
      <c r="F72" s="850">
        <v>2238472.3511169599</v>
      </c>
      <c r="G72" s="850">
        <v>3019921.5550832562</v>
      </c>
      <c r="H72" s="850">
        <v>3007768.6355712973</v>
      </c>
      <c r="I72" s="846" t="s">
        <v>593</v>
      </c>
    </row>
    <row r="73" spans="2:9" s="589" customFormat="1" ht="23.1" customHeight="1" x14ac:dyDescent="0.2">
      <c r="B73" s="834" t="s">
        <v>801</v>
      </c>
      <c r="C73" s="851">
        <v>601475.73148821271</v>
      </c>
      <c r="D73" s="851">
        <v>627273.03717380995</v>
      </c>
      <c r="E73" s="851">
        <v>782707.77597543993</v>
      </c>
      <c r="F73" s="851">
        <v>1095341.8901578002</v>
      </c>
      <c r="G73" s="851">
        <v>1546918</v>
      </c>
      <c r="H73" s="851">
        <v>1460683.7093963125</v>
      </c>
      <c r="I73" s="847" t="s">
        <v>181</v>
      </c>
    </row>
    <row r="74" spans="2:9" s="589" customFormat="1" ht="23.1" customHeight="1" x14ac:dyDescent="0.2">
      <c r="B74" s="834" t="s">
        <v>872</v>
      </c>
      <c r="C74" s="851">
        <v>343450.50149026961</v>
      </c>
      <c r="D74" s="851">
        <v>935572.5377108804</v>
      </c>
      <c r="E74" s="851">
        <v>714632.65707395959</v>
      </c>
      <c r="F74" s="851">
        <v>1143130.46095916</v>
      </c>
      <c r="G74" s="851">
        <v>1473003.5550832564</v>
      </c>
      <c r="H74" s="851">
        <v>1547084.926174985</v>
      </c>
      <c r="I74" s="847" t="s">
        <v>295</v>
      </c>
    </row>
    <row r="75" spans="2:9" s="358" customFormat="1" ht="15" customHeight="1" thickBot="1" x14ac:dyDescent="0.75">
      <c r="B75" s="681"/>
      <c r="C75" s="680"/>
      <c r="D75" s="680"/>
      <c r="E75" s="679"/>
      <c r="F75" s="679"/>
      <c r="G75" s="679"/>
      <c r="H75" s="1525"/>
      <c r="I75" s="684"/>
    </row>
    <row r="76" spans="2:9" ht="9" customHeight="1" thickTop="1" x14ac:dyDescent="0.5">
      <c r="B76" s="682"/>
      <c r="C76" s="56"/>
      <c r="D76" s="56"/>
      <c r="E76" s="56"/>
      <c r="F76" s="56"/>
      <c r="G76" s="56"/>
      <c r="H76" s="56"/>
      <c r="I76" s="685"/>
    </row>
    <row r="77" spans="2:9" s="53" customFormat="1" ht="18.75" customHeight="1" x14ac:dyDescent="0.5">
      <c r="B77" s="520" t="s">
        <v>1551</v>
      </c>
      <c r="I77" s="520" t="s">
        <v>1756</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80"/>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3" t="s">
        <v>1858</v>
      </c>
      <c r="C3" s="1774"/>
      <c r="D3" s="1774"/>
      <c r="E3" s="1774"/>
      <c r="F3" s="1774"/>
      <c r="G3" s="1774"/>
      <c r="H3" s="1774"/>
      <c r="I3" s="1774"/>
    </row>
    <row r="4" spans="2:23" s="5" customFormat="1" ht="12.75" customHeight="1" x14ac:dyDescent="0.85">
      <c r="B4" s="1553"/>
      <c r="C4" s="1553"/>
      <c r="D4" s="1553"/>
      <c r="E4" s="1553"/>
      <c r="F4" s="1553"/>
      <c r="G4" s="1553"/>
      <c r="H4" s="1553"/>
      <c r="I4" s="1553"/>
      <c r="J4" s="2"/>
    </row>
    <row r="5" spans="2:23" ht="36.75" x14ac:dyDescent="0.85">
      <c r="B5" s="1773" t="s">
        <v>1859</v>
      </c>
      <c r="C5" s="1774"/>
      <c r="D5" s="1774"/>
      <c r="E5" s="1774"/>
      <c r="F5" s="1774"/>
      <c r="G5" s="1774"/>
      <c r="H5" s="1774"/>
      <c r="I5" s="1774"/>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63" t="s">
        <v>886</v>
      </c>
      <c r="C9" s="1760">
        <v>2013</v>
      </c>
      <c r="D9" s="1760">
        <v>2014</v>
      </c>
      <c r="E9" s="1760" t="s">
        <v>1893</v>
      </c>
      <c r="F9" s="1760" t="s">
        <v>1895</v>
      </c>
      <c r="G9" s="1760" t="s">
        <v>1581</v>
      </c>
      <c r="H9" s="1760">
        <v>2018</v>
      </c>
      <c r="I9" s="1966" t="s">
        <v>885</v>
      </c>
      <c r="J9" s="692"/>
      <c r="N9" s="43"/>
    </row>
    <row r="10" spans="2:23" s="42" customFormat="1" ht="24.95" customHeight="1" x14ac:dyDescent="0.65">
      <c r="B10" s="1964"/>
      <c r="C10" s="1761"/>
      <c r="D10" s="1761"/>
      <c r="E10" s="1761"/>
      <c r="F10" s="1761"/>
      <c r="G10" s="1761"/>
      <c r="H10" s="1761"/>
      <c r="I10" s="1967"/>
      <c r="J10" s="693"/>
    </row>
    <row r="11" spans="2:23" s="42" customFormat="1" ht="24.95" customHeight="1" x14ac:dyDescent="0.65">
      <c r="B11" s="1965"/>
      <c r="C11" s="1762"/>
      <c r="D11" s="1762"/>
      <c r="E11" s="1762"/>
      <c r="F11" s="1762"/>
      <c r="G11" s="1762"/>
      <c r="H11" s="1762"/>
      <c r="I11" s="1968"/>
      <c r="J11" s="693"/>
    </row>
    <row r="12" spans="2:23" s="82" customFormat="1" ht="15" customHeight="1" x14ac:dyDescent="0.7">
      <c r="B12" s="691"/>
      <c r="C12" s="688"/>
      <c r="D12" s="688"/>
      <c r="E12" s="688"/>
      <c r="F12" s="688"/>
      <c r="G12" s="688"/>
      <c r="H12" s="688"/>
      <c r="I12" s="694"/>
    </row>
    <row r="13" spans="2:23" s="897" customFormat="1" ht="23.1" customHeight="1" x14ac:dyDescent="0.2">
      <c r="B13" s="832" t="s">
        <v>659</v>
      </c>
      <c r="C13" s="1347"/>
      <c r="D13" s="1347"/>
      <c r="E13" s="1347"/>
      <c r="F13" s="1347"/>
      <c r="G13" s="1352"/>
      <c r="H13" s="1347"/>
      <c r="I13" s="845" t="s">
        <v>701</v>
      </c>
    </row>
    <row r="14" spans="2:23" s="158" customFormat="1" ht="9.9499999999999993" customHeight="1" x14ac:dyDescent="0.2">
      <c r="B14" s="594"/>
      <c r="C14" s="1348"/>
      <c r="D14" s="1348"/>
      <c r="E14" s="1348"/>
      <c r="F14" s="1348"/>
      <c r="G14" s="1353"/>
      <c r="H14" s="1348"/>
      <c r="I14" s="847"/>
    </row>
    <row r="15" spans="2:23" s="158" customFormat="1" ht="23.1" customHeight="1" x14ac:dyDescent="0.2">
      <c r="B15" s="592" t="s">
        <v>154</v>
      </c>
      <c r="C15" s="1349">
        <v>60374.309706600019</v>
      </c>
      <c r="D15" s="1349">
        <v>71189.810330399981</v>
      </c>
      <c r="E15" s="1349">
        <v>97007</v>
      </c>
      <c r="F15" s="1349">
        <v>198502.61367146994</v>
      </c>
      <c r="G15" s="1324">
        <v>178252.78353422994</v>
      </c>
      <c r="H15" s="1349">
        <v>396366.20154697215</v>
      </c>
      <c r="I15" s="846" t="s">
        <v>660</v>
      </c>
    </row>
    <row r="16" spans="2:23" s="158" customFormat="1" ht="23.1" customHeight="1" x14ac:dyDescent="0.2">
      <c r="B16" s="594" t="s">
        <v>836</v>
      </c>
      <c r="C16" s="1350">
        <v>44626.748213740051</v>
      </c>
      <c r="D16" s="1350">
        <v>50601.900839719994</v>
      </c>
      <c r="E16" s="1350">
        <v>72203</v>
      </c>
      <c r="F16" s="1350">
        <v>124647.35170701986</v>
      </c>
      <c r="G16" s="1325">
        <v>118812.65155441992</v>
      </c>
      <c r="H16" s="1350">
        <v>262125.26553975069</v>
      </c>
      <c r="I16" s="847" t="s">
        <v>837</v>
      </c>
    </row>
    <row r="17" spans="2:9" s="158" customFormat="1" ht="23.1" customHeight="1" x14ac:dyDescent="0.2">
      <c r="B17" s="1030" t="s">
        <v>663</v>
      </c>
      <c r="C17" s="1350">
        <v>8580.6193846599963</v>
      </c>
      <c r="D17" s="1350">
        <v>12756.074242569997</v>
      </c>
      <c r="E17" s="1350">
        <v>12374</v>
      </c>
      <c r="F17" s="1350">
        <v>1691.07747829</v>
      </c>
      <c r="G17" s="1325">
        <v>3461.3069973200004</v>
      </c>
      <c r="H17" s="1350">
        <v>5759.1514865899999</v>
      </c>
      <c r="I17" s="1534" t="s">
        <v>838</v>
      </c>
    </row>
    <row r="18" spans="2:9" s="158" customFormat="1" ht="23.1" customHeight="1" x14ac:dyDescent="0.2">
      <c r="B18" s="1030" t="s">
        <v>662</v>
      </c>
      <c r="C18" s="1350">
        <v>36046.128829080051</v>
      </c>
      <c r="D18" s="1350">
        <v>37845.82659715</v>
      </c>
      <c r="E18" s="1350">
        <v>59829</v>
      </c>
      <c r="F18" s="1350">
        <v>122956.27422872986</v>
      </c>
      <c r="G18" s="1325">
        <v>115351.34455709992</v>
      </c>
      <c r="H18" s="1350">
        <v>256366.11405316068</v>
      </c>
      <c r="I18" s="1534" t="s">
        <v>839</v>
      </c>
    </row>
    <row r="19" spans="2:9" s="158" customFormat="1" ht="23.1" customHeight="1" x14ac:dyDescent="0.2">
      <c r="B19" s="594" t="s">
        <v>831</v>
      </c>
      <c r="C19" s="1350">
        <v>15747.561492859972</v>
      </c>
      <c r="D19" s="1350">
        <v>20587.909490679991</v>
      </c>
      <c r="E19" s="1350">
        <v>24804</v>
      </c>
      <c r="F19" s="1350">
        <v>73855.261964450081</v>
      </c>
      <c r="G19" s="1325">
        <v>59440.131979810023</v>
      </c>
      <c r="H19" s="1350">
        <v>134240.93600722143</v>
      </c>
      <c r="I19" s="847" t="s">
        <v>832</v>
      </c>
    </row>
    <row r="20" spans="2:9" s="158" customFormat="1" ht="23.1" customHeight="1" x14ac:dyDescent="0.2">
      <c r="B20" s="1030" t="s">
        <v>663</v>
      </c>
      <c r="C20" s="1350">
        <v>933.95133898000006</v>
      </c>
      <c r="D20" s="1350">
        <v>638.74726288999989</v>
      </c>
      <c r="E20" s="1350">
        <v>887</v>
      </c>
      <c r="F20" s="1350">
        <v>1397.7632266899993</v>
      </c>
      <c r="G20" s="1325">
        <v>1514.0613634899994</v>
      </c>
      <c r="H20" s="1350">
        <v>2310.4859882300007</v>
      </c>
      <c r="I20" s="1534" t="s">
        <v>838</v>
      </c>
    </row>
    <row r="21" spans="2:9" s="158" customFormat="1" ht="23.1" customHeight="1" x14ac:dyDescent="0.2">
      <c r="B21" s="1030" t="s">
        <v>662</v>
      </c>
      <c r="C21" s="1350">
        <v>14813.610153879972</v>
      </c>
      <c r="D21" s="1350">
        <v>19949.162227789991</v>
      </c>
      <c r="E21" s="1350">
        <v>23917</v>
      </c>
      <c r="F21" s="1350">
        <v>72457.498737760077</v>
      </c>
      <c r="G21" s="1325">
        <v>57926.070616320023</v>
      </c>
      <c r="H21" s="1350">
        <v>131930.45001899143</v>
      </c>
      <c r="I21" s="1534" t="s">
        <v>839</v>
      </c>
    </row>
    <row r="22" spans="2:9" s="158" customFormat="1" ht="9.9499999999999993" customHeight="1" x14ac:dyDescent="0.2">
      <c r="B22" s="594"/>
      <c r="C22" s="1351"/>
      <c r="D22" s="1351"/>
      <c r="E22" s="1351"/>
      <c r="F22" s="1351"/>
      <c r="G22" s="1354"/>
      <c r="H22" s="1351"/>
      <c r="I22" s="847"/>
    </row>
    <row r="23" spans="2:9" s="158" customFormat="1" ht="23.1" customHeight="1" x14ac:dyDescent="0.2">
      <c r="B23" s="592" t="s">
        <v>664</v>
      </c>
      <c r="C23" s="1349">
        <v>81225.306437680061</v>
      </c>
      <c r="D23" s="1349">
        <v>74327.752132004258</v>
      </c>
      <c r="E23" s="1349">
        <v>85061</v>
      </c>
      <c r="F23" s="1349">
        <v>67947.318692020024</v>
      </c>
      <c r="G23" s="1324">
        <v>111742.19881739997</v>
      </c>
      <c r="H23" s="1349">
        <v>477201.87978533003</v>
      </c>
      <c r="I23" s="846" t="s">
        <v>1265</v>
      </c>
    </row>
    <row r="24" spans="2:9" s="158" customFormat="1" ht="23.1" customHeight="1" x14ac:dyDescent="0.2">
      <c r="B24" s="594" t="s">
        <v>1758</v>
      </c>
      <c r="C24" s="1350">
        <v>71479.412089700054</v>
      </c>
      <c r="D24" s="1350">
        <v>67831.06155160426</v>
      </c>
      <c r="E24" s="1350">
        <v>75578</v>
      </c>
      <c r="F24" s="1350">
        <v>55504.406452030031</v>
      </c>
      <c r="G24" s="1325">
        <v>62217.43483003998</v>
      </c>
      <c r="H24" s="1350">
        <v>462064.00248924003</v>
      </c>
      <c r="I24" s="847" t="s">
        <v>270</v>
      </c>
    </row>
    <row r="25" spans="2:9" s="158" customFormat="1" ht="23.1" customHeight="1" x14ac:dyDescent="0.2">
      <c r="B25" s="1030" t="s">
        <v>836</v>
      </c>
      <c r="C25" s="1350">
        <v>34734.337566769995</v>
      </c>
      <c r="D25" s="1350">
        <v>45413.894013365119</v>
      </c>
      <c r="E25" s="1350">
        <v>53065</v>
      </c>
      <c r="F25" s="1350">
        <v>21049.777725989996</v>
      </c>
      <c r="G25" s="1325">
        <v>29148.916168099982</v>
      </c>
      <c r="H25" s="1350">
        <v>225698.37837493003</v>
      </c>
      <c r="I25" s="1534" t="s">
        <v>837</v>
      </c>
    </row>
    <row r="26" spans="2:9" s="158" customFormat="1" ht="23.1" customHeight="1" x14ac:dyDescent="0.2">
      <c r="B26" s="1030" t="s">
        <v>831</v>
      </c>
      <c r="C26" s="1350">
        <v>36745.074522930052</v>
      </c>
      <c r="D26" s="1350">
        <v>22417.167538239137</v>
      </c>
      <c r="E26" s="1350">
        <v>22513</v>
      </c>
      <c r="F26" s="1350">
        <v>34454.628726040035</v>
      </c>
      <c r="G26" s="1325">
        <v>33068.518661939997</v>
      </c>
      <c r="H26" s="1350">
        <v>236365.62411430999</v>
      </c>
      <c r="I26" s="1534" t="s">
        <v>832</v>
      </c>
    </row>
    <row r="27" spans="2:9" s="158" customFormat="1" ht="23.1" customHeight="1" x14ac:dyDescent="0.2">
      <c r="B27" s="594" t="s">
        <v>583</v>
      </c>
      <c r="C27" s="1350">
        <v>9745.89434798</v>
      </c>
      <c r="D27" s="1350">
        <v>6496.6905803999998</v>
      </c>
      <c r="E27" s="1350">
        <v>9483</v>
      </c>
      <c r="F27" s="1350">
        <v>12442.912239989999</v>
      </c>
      <c r="G27" s="1325">
        <v>49524.763987359998</v>
      </c>
      <c r="H27" s="1350">
        <v>15137.877296089999</v>
      </c>
      <c r="I27" s="847" t="s">
        <v>271</v>
      </c>
    </row>
    <row r="28" spans="2:9" s="158" customFormat="1" ht="23.1" customHeight="1" x14ac:dyDescent="0.2">
      <c r="B28" s="1030" t="s">
        <v>836</v>
      </c>
      <c r="C28" s="1350">
        <v>5595.2265676000006</v>
      </c>
      <c r="D28" s="1350">
        <v>1.9847E-2</v>
      </c>
      <c r="E28" s="1350">
        <v>0</v>
      </c>
      <c r="F28" s="1350">
        <v>0</v>
      </c>
      <c r="G28" s="1325">
        <v>0</v>
      </c>
      <c r="H28" s="1350">
        <v>2.25258381</v>
      </c>
      <c r="I28" s="1534" t="s">
        <v>837</v>
      </c>
    </row>
    <row r="29" spans="2:9" s="158" customFormat="1" ht="23.1" customHeight="1" x14ac:dyDescent="0.2">
      <c r="B29" s="1030" t="s">
        <v>831</v>
      </c>
      <c r="C29" s="1350">
        <v>4150.6677803800003</v>
      </c>
      <c r="D29" s="1350">
        <v>6496.6707334000002</v>
      </c>
      <c r="E29" s="1350">
        <v>9483</v>
      </c>
      <c r="F29" s="1350">
        <v>12442.912239989999</v>
      </c>
      <c r="G29" s="1325">
        <v>49524.763987359998</v>
      </c>
      <c r="H29" s="1350">
        <v>15135.62471228</v>
      </c>
      <c r="I29" s="1534" t="s">
        <v>832</v>
      </c>
    </row>
    <row r="30" spans="2:9" s="158" customFormat="1" ht="9.9499999999999993" customHeight="1" x14ac:dyDescent="0.2">
      <c r="B30" s="594"/>
      <c r="C30" s="1351"/>
      <c r="D30" s="1351"/>
      <c r="E30" s="1351"/>
      <c r="F30" s="1351"/>
      <c r="G30" s="1354"/>
      <c r="H30" s="1351"/>
      <c r="I30" s="847"/>
    </row>
    <row r="31" spans="2:9" s="158" customFormat="1" ht="23.1" customHeight="1" x14ac:dyDescent="0.2">
      <c r="B31" s="592" t="s">
        <v>584</v>
      </c>
      <c r="C31" s="1349">
        <v>692.62241447000019</v>
      </c>
      <c r="D31" s="1349">
        <v>507.67869962000009</v>
      </c>
      <c r="E31" s="1349">
        <v>911.4</v>
      </c>
      <c r="F31" s="1349">
        <v>971.04572800999983</v>
      </c>
      <c r="G31" s="1324">
        <v>470.63136847999994</v>
      </c>
      <c r="H31" s="1349">
        <v>338.65901148</v>
      </c>
      <c r="I31" s="846" t="s">
        <v>562</v>
      </c>
    </row>
    <row r="32" spans="2:9" s="158" customFormat="1" ht="9.9499999999999993" customHeight="1" x14ac:dyDescent="0.2">
      <c r="B32" s="594"/>
      <c r="C32" s="1351"/>
      <c r="D32" s="1351"/>
      <c r="E32" s="1351"/>
      <c r="F32" s="1351"/>
      <c r="G32" s="1354"/>
      <c r="H32" s="1351"/>
      <c r="I32" s="847"/>
    </row>
    <row r="33" spans="2:9" s="158" customFormat="1" ht="23.1" customHeight="1" x14ac:dyDescent="0.2">
      <c r="B33" s="592" t="s">
        <v>273</v>
      </c>
      <c r="C33" s="1349">
        <v>5306.4974251799986</v>
      </c>
      <c r="D33" s="1349">
        <v>2563.8899109999993</v>
      </c>
      <c r="E33" s="1349">
        <v>2165</v>
      </c>
      <c r="F33" s="1349">
        <v>2125.4330383799997</v>
      </c>
      <c r="G33" s="1324">
        <v>2119.7307067499987</v>
      </c>
      <c r="H33" s="1349">
        <v>1395.19413691</v>
      </c>
      <c r="I33" s="846" t="s">
        <v>716</v>
      </c>
    </row>
    <row r="34" spans="2:9" s="158" customFormat="1" ht="9.9499999999999993" customHeight="1" x14ac:dyDescent="0.2">
      <c r="B34" s="594"/>
      <c r="C34" s="1351"/>
      <c r="D34" s="1351"/>
      <c r="E34" s="1351"/>
      <c r="F34" s="1351"/>
      <c r="G34" s="1354"/>
      <c r="H34" s="1351"/>
      <c r="I34" s="847"/>
    </row>
    <row r="35" spans="2:9" s="158" customFormat="1" ht="23.1" customHeight="1" x14ac:dyDescent="0.2">
      <c r="B35" s="592" t="s">
        <v>75</v>
      </c>
      <c r="C35" s="1349">
        <v>27334.721597739979</v>
      </c>
      <c r="D35" s="1349">
        <v>27205.222347910007</v>
      </c>
      <c r="E35" s="1349">
        <v>24920</v>
      </c>
      <c r="F35" s="1349">
        <v>58971.056730140059</v>
      </c>
      <c r="G35" s="1324">
        <v>58432.815003820011</v>
      </c>
      <c r="H35" s="1349">
        <v>172359.90677760003</v>
      </c>
      <c r="I35" s="846" t="s">
        <v>1264</v>
      </c>
    </row>
    <row r="36" spans="2:9" s="158" customFormat="1" ht="23.1" customHeight="1" x14ac:dyDescent="0.2">
      <c r="B36" s="1030" t="s">
        <v>76</v>
      </c>
      <c r="C36" s="1350">
        <v>4181.3180173600094</v>
      </c>
      <c r="D36" s="1350">
        <v>3120.3713811999992</v>
      </c>
      <c r="E36" s="1350">
        <v>1103</v>
      </c>
      <c r="F36" s="1350">
        <v>1945.7600762699985</v>
      </c>
      <c r="G36" s="1325">
        <v>1327.2956054100005</v>
      </c>
      <c r="H36" s="1350">
        <v>1094.9156258900005</v>
      </c>
      <c r="I36" s="1534" t="s">
        <v>77</v>
      </c>
    </row>
    <row r="37" spans="2:9" s="158" customFormat="1" ht="23.1" customHeight="1" x14ac:dyDescent="0.2">
      <c r="B37" s="1030" t="s">
        <v>78</v>
      </c>
      <c r="C37" s="1350">
        <v>8403.857743799992</v>
      </c>
      <c r="D37" s="1350">
        <v>8183.27085919001</v>
      </c>
      <c r="E37" s="1350">
        <v>10174</v>
      </c>
      <c r="F37" s="1350">
        <v>27216.013696030062</v>
      </c>
      <c r="G37" s="1325">
        <v>30010.388256630016</v>
      </c>
      <c r="H37" s="1350">
        <v>84339.724342600093</v>
      </c>
      <c r="I37" s="1534" t="s">
        <v>1262</v>
      </c>
    </row>
    <row r="38" spans="2:9" s="158" customFormat="1" ht="23.1" customHeight="1" x14ac:dyDescent="0.2">
      <c r="B38" s="1030" t="s">
        <v>417</v>
      </c>
      <c r="C38" s="1350">
        <v>14749.545836579979</v>
      </c>
      <c r="D38" s="1350">
        <v>15901.580107519994</v>
      </c>
      <c r="E38" s="1350">
        <v>13643</v>
      </c>
      <c r="F38" s="1350">
        <v>29809.282957839994</v>
      </c>
      <c r="G38" s="1325">
        <v>27095.131141779999</v>
      </c>
      <c r="H38" s="1350">
        <v>86925.266809109933</v>
      </c>
      <c r="I38" s="1534" t="s">
        <v>1263</v>
      </c>
    </row>
    <row r="39" spans="2:9" s="158" customFormat="1" ht="9.9499999999999993" customHeight="1" x14ac:dyDescent="0.2">
      <c r="B39" s="594"/>
      <c r="C39" s="1351"/>
      <c r="D39" s="1351"/>
      <c r="E39" s="1351"/>
      <c r="F39" s="1351"/>
      <c r="G39" s="1354"/>
      <c r="H39" s="1351"/>
      <c r="I39" s="847"/>
    </row>
    <row r="40" spans="2:9" s="158" customFormat="1" ht="23.1" customHeight="1" x14ac:dyDescent="0.2">
      <c r="B40" s="592" t="s">
        <v>418</v>
      </c>
      <c r="C40" s="365">
        <v>0</v>
      </c>
      <c r="D40" s="365">
        <v>0.49277300000000002</v>
      </c>
      <c r="E40" s="365">
        <v>0.4</v>
      </c>
      <c r="F40" s="365">
        <v>1.02863818</v>
      </c>
      <c r="G40" s="618">
        <v>0</v>
      </c>
      <c r="H40" s="365">
        <v>5.2477200515568256E-3</v>
      </c>
      <c r="I40" s="846" t="s">
        <v>661</v>
      </c>
    </row>
    <row r="41" spans="2:9" s="158" customFormat="1" ht="9.9499999999999993" customHeight="1" x14ac:dyDescent="0.2">
      <c r="B41" s="594"/>
      <c r="C41" s="1351"/>
      <c r="D41" s="1351"/>
      <c r="E41" s="1351"/>
      <c r="F41" s="1351"/>
      <c r="G41" s="1354"/>
      <c r="H41" s="1351"/>
      <c r="I41" s="847"/>
    </row>
    <row r="42" spans="2:9" s="158" customFormat="1" ht="23.1" customHeight="1" x14ac:dyDescent="0.2">
      <c r="B42" s="592" t="s">
        <v>853</v>
      </c>
      <c r="C42" s="1349">
        <v>174933.45758167008</v>
      </c>
      <c r="D42" s="1349">
        <v>175794.84619393424</v>
      </c>
      <c r="E42" s="1349">
        <v>210064.8</v>
      </c>
      <c r="F42" s="1349">
        <v>328518.49649819999</v>
      </c>
      <c r="G42" s="1324">
        <v>351018.15943067992</v>
      </c>
      <c r="H42" s="1349">
        <v>1047661.8465060123</v>
      </c>
      <c r="I42" s="846" t="s">
        <v>332</v>
      </c>
    </row>
    <row r="43" spans="2:9" s="755" customFormat="1" ht="15" customHeight="1" thickBot="1" x14ac:dyDescent="0.25">
      <c r="B43" s="833"/>
      <c r="C43" s="1536"/>
      <c r="D43" s="1536"/>
      <c r="E43" s="1536"/>
      <c r="F43" s="1536"/>
      <c r="G43" s="1662"/>
      <c r="H43" s="1536"/>
      <c r="I43" s="848"/>
    </row>
    <row r="44" spans="2:9" s="755" customFormat="1" ht="15" customHeight="1" thickTop="1" x14ac:dyDescent="0.2">
      <c r="B44" s="834"/>
      <c r="C44" s="1350"/>
      <c r="D44" s="1350"/>
      <c r="E44" s="1350"/>
      <c r="F44" s="1350"/>
      <c r="G44" s="1325"/>
      <c r="H44" s="1350"/>
      <c r="I44" s="847"/>
    </row>
    <row r="45" spans="2:9" s="158" customFormat="1" ht="23.1" customHeight="1" x14ac:dyDescent="0.2">
      <c r="B45" s="832" t="s">
        <v>565</v>
      </c>
      <c r="C45" s="1350"/>
      <c r="D45" s="1350"/>
      <c r="E45" s="1350"/>
      <c r="F45" s="1350"/>
      <c r="G45" s="1325"/>
      <c r="H45" s="1350"/>
      <c r="I45" s="845" t="s">
        <v>272</v>
      </c>
    </row>
    <row r="46" spans="2:9" s="158" customFormat="1" ht="9.9499999999999993" customHeight="1" x14ac:dyDescent="0.2">
      <c r="B46" s="594"/>
      <c r="C46" s="1351"/>
      <c r="D46" s="1351"/>
      <c r="E46" s="1351"/>
      <c r="F46" s="1351"/>
      <c r="G46" s="1354"/>
      <c r="H46" s="1351"/>
      <c r="I46" s="847"/>
    </row>
    <row r="47" spans="2:9" s="158" customFormat="1" ht="23.1" customHeight="1" x14ac:dyDescent="0.2">
      <c r="B47" s="592" t="s">
        <v>154</v>
      </c>
      <c r="C47" s="1349">
        <v>906.29566607811887</v>
      </c>
      <c r="D47" s="1349">
        <v>691.71256883838578</v>
      </c>
      <c r="E47" s="1349">
        <v>520.4</v>
      </c>
      <c r="F47" s="1349">
        <v>519.81662269133335</v>
      </c>
      <c r="G47" s="1324">
        <v>395.02071681000001</v>
      </c>
      <c r="H47" s="1349">
        <v>309.34463159099994</v>
      </c>
      <c r="I47" s="846" t="s">
        <v>660</v>
      </c>
    </row>
    <row r="48" spans="2:9" s="158" customFormat="1" ht="23.1" customHeight="1" x14ac:dyDescent="0.2">
      <c r="B48" s="594" t="s">
        <v>836</v>
      </c>
      <c r="C48" s="1350">
        <v>740.68642667511881</v>
      </c>
      <c r="D48" s="1350">
        <v>579.1208902916668</v>
      </c>
      <c r="E48" s="1350">
        <v>433.7</v>
      </c>
      <c r="F48" s="1350">
        <v>392.00005933933335</v>
      </c>
      <c r="G48" s="1325">
        <v>306.29853969999999</v>
      </c>
      <c r="H48" s="1350">
        <v>219.09415415999996</v>
      </c>
      <c r="I48" s="847" t="s">
        <v>837</v>
      </c>
    </row>
    <row r="49" spans="2:9" s="158" customFormat="1" ht="23.1" customHeight="1" x14ac:dyDescent="0.2">
      <c r="B49" s="1030" t="s">
        <v>663</v>
      </c>
      <c r="C49" s="1350">
        <v>13.221659119047619</v>
      </c>
      <c r="D49" s="1350">
        <v>8.9160556</v>
      </c>
      <c r="E49" s="1350">
        <v>31</v>
      </c>
      <c r="F49" s="1350">
        <v>3.9503740000000001</v>
      </c>
      <c r="G49" s="1325">
        <v>4.2804929999999999</v>
      </c>
      <c r="H49" s="1350">
        <v>2.4018540000000002</v>
      </c>
      <c r="I49" s="1534" t="s">
        <v>838</v>
      </c>
    </row>
    <row r="50" spans="2:9" s="158" customFormat="1" ht="23.1" customHeight="1" x14ac:dyDescent="0.2">
      <c r="B50" s="1030" t="s">
        <v>662</v>
      </c>
      <c r="C50" s="1350">
        <v>727.46476755607114</v>
      </c>
      <c r="D50" s="1350">
        <v>570.20483469166675</v>
      </c>
      <c r="E50" s="1350">
        <v>402.7</v>
      </c>
      <c r="F50" s="1350">
        <v>388.04968533933334</v>
      </c>
      <c r="G50" s="1325">
        <v>302.01804670000001</v>
      </c>
      <c r="H50" s="1350">
        <v>216.69230015999997</v>
      </c>
      <c r="I50" s="1534" t="s">
        <v>839</v>
      </c>
    </row>
    <row r="51" spans="2:9" s="158" customFormat="1" ht="23.1" customHeight="1" x14ac:dyDescent="0.2">
      <c r="B51" s="594" t="s">
        <v>831</v>
      </c>
      <c r="C51" s="1350">
        <v>165.60923940300006</v>
      </c>
      <c r="D51" s="1350">
        <v>112.59167854671902</v>
      </c>
      <c r="E51" s="1350">
        <v>86.7</v>
      </c>
      <c r="F51" s="1350">
        <v>127.816563352</v>
      </c>
      <c r="G51" s="1325">
        <v>88.722177110000004</v>
      </c>
      <c r="H51" s="1350">
        <v>90.250477431000007</v>
      </c>
      <c r="I51" s="847" t="s">
        <v>832</v>
      </c>
    </row>
    <row r="52" spans="2:9" s="158" customFormat="1" ht="23.1" customHeight="1" x14ac:dyDescent="0.2">
      <c r="B52" s="1030" t="s">
        <v>663</v>
      </c>
      <c r="C52" s="1350">
        <v>3.5689039999999999</v>
      </c>
      <c r="D52" s="1350">
        <v>4.5619216366666668</v>
      </c>
      <c r="E52" s="1350">
        <v>5</v>
      </c>
      <c r="F52" s="1350">
        <v>6.6445597999999997</v>
      </c>
      <c r="G52" s="1325">
        <v>6.5406069999999996</v>
      </c>
      <c r="H52" s="1350">
        <v>5.4441926000000009</v>
      </c>
      <c r="I52" s="1534" t="s">
        <v>838</v>
      </c>
    </row>
    <row r="53" spans="2:9" s="158" customFormat="1" ht="23.1" customHeight="1" x14ac:dyDescent="0.2">
      <c r="B53" s="1030" t="s">
        <v>662</v>
      </c>
      <c r="C53" s="1350">
        <v>162.04033540300006</v>
      </c>
      <c r="D53" s="1350">
        <v>108.02975691005236</v>
      </c>
      <c r="E53" s="1350">
        <v>81.7</v>
      </c>
      <c r="F53" s="1350">
        <v>121.17200355200001</v>
      </c>
      <c r="G53" s="1325">
        <v>82.18157011000001</v>
      </c>
      <c r="H53" s="1350">
        <v>84.806284830999999</v>
      </c>
      <c r="I53" s="1534" t="s">
        <v>839</v>
      </c>
    </row>
    <row r="54" spans="2:9" s="158" customFormat="1" ht="9.9499999999999993" customHeight="1" x14ac:dyDescent="0.2">
      <c r="B54" s="594"/>
      <c r="C54" s="1351"/>
      <c r="D54" s="1351"/>
      <c r="E54" s="1351"/>
      <c r="F54" s="1351"/>
      <c r="G54" s="1354"/>
      <c r="H54" s="1351"/>
      <c r="I54" s="847"/>
    </row>
    <row r="55" spans="2:9" s="158" customFormat="1" ht="23.1" customHeight="1" x14ac:dyDescent="0.2">
      <c r="B55" s="592" t="s">
        <v>664</v>
      </c>
      <c r="C55" s="1349">
        <v>7374.7221643205994</v>
      </c>
      <c r="D55" s="1349">
        <v>4149.4177069893904</v>
      </c>
      <c r="E55" s="1349">
        <v>3317</v>
      </c>
      <c r="F55" s="1349">
        <v>525.31327235200001</v>
      </c>
      <c r="G55" s="1324">
        <v>1014.507953862</v>
      </c>
      <c r="H55" s="1349">
        <v>889.42154313000003</v>
      </c>
      <c r="I55" s="846" t="s">
        <v>1265</v>
      </c>
    </row>
    <row r="56" spans="2:9" s="158" customFormat="1" ht="23.1" customHeight="1" x14ac:dyDescent="0.2">
      <c r="B56" s="594" t="s">
        <v>505</v>
      </c>
      <c r="C56" s="1350">
        <v>7231.9541553205991</v>
      </c>
      <c r="D56" s="1350">
        <v>4131.58417298939</v>
      </c>
      <c r="E56" s="1350">
        <v>3306</v>
      </c>
      <c r="F56" s="1350">
        <v>504.30018035199998</v>
      </c>
      <c r="G56" s="1325">
        <v>990.56705386200008</v>
      </c>
      <c r="H56" s="1350">
        <v>810.80977113000006</v>
      </c>
      <c r="I56" s="847" t="s">
        <v>270</v>
      </c>
    </row>
    <row r="57" spans="2:9" s="158" customFormat="1" ht="23.1" customHeight="1" x14ac:dyDescent="0.2">
      <c r="B57" s="1030" t="s">
        <v>836</v>
      </c>
      <c r="C57" s="1350">
        <v>6490.7794140095993</v>
      </c>
      <c r="D57" s="1350">
        <v>3599.0268251000002</v>
      </c>
      <c r="E57" s="1350">
        <v>2836</v>
      </c>
      <c r="F57" s="1350">
        <v>68.49629161</v>
      </c>
      <c r="G57" s="1325">
        <v>848.07987200000002</v>
      </c>
      <c r="H57" s="1350">
        <v>610.32526640000003</v>
      </c>
      <c r="I57" s="1534" t="s">
        <v>837</v>
      </c>
    </row>
    <row r="58" spans="2:9" s="158" customFormat="1" ht="23.1" customHeight="1" x14ac:dyDescent="0.2">
      <c r="B58" s="1030" t="s">
        <v>831</v>
      </c>
      <c r="C58" s="1350">
        <v>741.17474131099993</v>
      </c>
      <c r="D58" s="1350">
        <v>532.55734788938958</v>
      </c>
      <c r="E58" s="1350">
        <v>470</v>
      </c>
      <c r="F58" s="1350">
        <v>435.80388874199997</v>
      </c>
      <c r="G58" s="1325">
        <v>142.48718186200003</v>
      </c>
      <c r="H58" s="1350">
        <v>200.48450473000003</v>
      </c>
      <c r="I58" s="1534" t="s">
        <v>832</v>
      </c>
    </row>
    <row r="59" spans="2:9" s="158" customFormat="1" ht="23.1" customHeight="1" x14ac:dyDescent="0.2">
      <c r="B59" s="594" t="s">
        <v>583</v>
      </c>
      <c r="C59" s="1350">
        <v>142.76800900000001</v>
      </c>
      <c r="D59" s="1350">
        <v>17.833533999999997</v>
      </c>
      <c r="E59" s="1350">
        <v>11</v>
      </c>
      <c r="F59" s="1350">
        <v>21.013092</v>
      </c>
      <c r="G59" s="1325">
        <v>23.940899999999999</v>
      </c>
      <c r="H59" s="1350">
        <v>78.611772000000002</v>
      </c>
      <c r="I59" s="847" t="s">
        <v>271</v>
      </c>
    </row>
    <row r="60" spans="2:9" s="158" customFormat="1" ht="23.1" customHeight="1" x14ac:dyDescent="0.2">
      <c r="B60" s="1030" t="s">
        <v>836</v>
      </c>
      <c r="C60" s="1350">
        <v>90.556799999999996</v>
      </c>
      <c r="D60" s="1350">
        <v>6.9999999999999999E-4</v>
      </c>
      <c r="E60" s="1350">
        <v>0</v>
      </c>
      <c r="F60" s="1350">
        <v>0</v>
      </c>
      <c r="G60" s="1325">
        <v>0</v>
      </c>
      <c r="H60" s="1350">
        <v>0</v>
      </c>
      <c r="I60" s="1534" t="s">
        <v>837</v>
      </c>
    </row>
    <row r="61" spans="2:9" s="158" customFormat="1" ht="23.1" customHeight="1" x14ac:dyDescent="0.2">
      <c r="B61" s="1030" t="s">
        <v>831</v>
      </c>
      <c r="C61" s="1350">
        <v>52.211209000000004</v>
      </c>
      <c r="D61" s="1350">
        <v>17.832833999999998</v>
      </c>
      <c r="E61" s="1350">
        <v>11</v>
      </c>
      <c r="F61" s="1350">
        <v>21.013092</v>
      </c>
      <c r="G61" s="1325">
        <v>23.940899999999999</v>
      </c>
      <c r="H61" s="1350">
        <v>78.611772000000002</v>
      </c>
      <c r="I61" s="1534" t="s">
        <v>832</v>
      </c>
    </row>
    <row r="62" spans="2:9" s="158" customFormat="1" ht="9.9499999999999993" customHeight="1" x14ac:dyDescent="0.2">
      <c r="B62" s="594"/>
      <c r="C62" s="1351"/>
      <c r="D62" s="1351"/>
      <c r="E62" s="1351"/>
      <c r="F62" s="1351"/>
      <c r="G62" s="1354"/>
      <c r="H62" s="1351"/>
      <c r="I62" s="847"/>
    </row>
    <row r="63" spans="2:9" s="158" customFormat="1" ht="23.1" customHeight="1" x14ac:dyDescent="0.2">
      <c r="B63" s="592" t="s">
        <v>584</v>
      </c>
      <c r="C63" s="1349">
        <v>6.6455339999999996</v>
      </c>
      <c r="D63" s="1349">
        <v>2.9982640000000003</v>
      </c>
      <c r="E63" s="1349">
        <v>2</v>
      </c>
      <c r="F63" s="1349">
        <v>1.9913940000000001</v>
      </c>
      <c r="G63" s="1324">
        <v>1.3404750000000001</v>
      </c>
      <c r="H63" s="1349">
        <v>0.67867405000000003</v>
      </c>
      <c r="I63" s="846" t="s">
        <v>562</v>
      </c>
    </row>
    <row r="64" spans="2:9" s="158" customFormat="1" ht="9.9499999999999993" customHeight="1" x14ac:dyDescent="0.2">
      <c r="B64" s="594"/>
      <c r="C64" s="1351"/>
      <c r="D64" s="1351"/>
      <c r="E64" s="1351"/>
      <c r="F64" s="1351"/>
      <c r="G64" s="1354"/>
      <c r="H64" s="1351"/>
      <c r="I64" s="847"/>
    </row>
    <row r="65" spans="2:9" s="158" customFormat="1" ht="23.1" customHeight="1" x14ac:dyDescent="0.2">
      <c r="B65" s="592" t="s">
        <v>273</v>
      </c>
      <c r="C65" s="1349">
        <v>31.089531140000002</v>
      </c>
      <c r="D65" s="1349">
        <v>9.976673383333333</v>
      </c>
      <c r="E65" s="1349">
        <v>5</v>
      </c>
      <c r="F65" s="1349">
        <v>3.7528513999999995</v>
      </c>
      <c r="G65" s="1324">
        <v>2.5774490000000001</v>
      </c>
      <c r="H65" s="1349">
        <v>1.9075664999999999</v>
      </c>
      <c r="I65" s="846" t="s">
        <v>716</v>
      </c>
    </row>
    <row r="66" spans="2:9" s="158" customFormat="1" ht="9.9499999999999993" customHeight="1" x14ac:dyDescent="0.2">
      <c r="B66" s="594"/>
      <c r="C66" s="1351"/>
      <c r="D66" s="1351"/>
      <c r="E66" s="1351"/>
      <c r="F66" s="1351"/>
      <c r="G66" s="1354"/>
      <c r="H66" s="1351"/>
      <c r="I66" s="847"/>
    </row>
    <row r="67" spans="2:9" s="158" customFormat="1" ht="23.1" customHeight="1" x14ac:dyDescent="0.2">
      <c r="B67" s="592" t="s">
        <v>75</v>
      </c>
      <c r="C67" s="1349">
        <v>293.09734741900002</v>
      </c>
      <c r="D67" s="1349">
        <v>165.06654559199998</v>
      </c>
      <c r="E67" s="1349">
        <v>84</v>
      </c>
      <c r="F67" s="1349">
        <v>82.831213128999991</v>
      </c>
      <c r="G67" s="1324">
        <v>60.647927722000006</v>
      </c>
      <c r="H67" s="1349">
        <v>60.377676364000003</v>
      </c>
      <c r="I67" s="846" t="s">
        <v>1264</v>
      </c>
    </row>
    <row r="68" spans="2:9" s="158" customFormat="1" ht="23.1" customHeight="1" x14ac:dyDescent="0.2">
      <c r="B68" s="1030" t="s">
        <v>76</v>
      </c>
      <c r="C68" s="1350">
        <v>33.831244159999997</v>
      </c>
      <c r="D68" s="1350">
        <v>14.885603999999999</v>
      </c>
      <c r="E68" s="1350">
        <v>4</v>
      </c>
      <c r="F68" s="1350">
        <v>3.4017766300000005</v>
      </c>
      <c r="G68" s="1325">
        <v>1.7561705600000002</v>
      </c>
      <c r="H68" s="1350">
        <v>1.4549040500000001</v>
      </c>
      <c r="I68" s="1534" t="s">
        <v>77</v>
      </c>
    </row>
    <row r="69" spans="2:9" s="158" customFormat="1" ht="23.1" customHeight="1" x14ac:dyDescent="0.2">
      <c r="B69" s="1030" t="s">
        <v>78</v>
      </c>
      <c r="C69" s="1350">
        <v>81.921819599999992</v>
      </c>
      <c r="D69" s="1350">
        <v>50.136632374999998</v>
      </c>
      <c r="E69" s="1350">
        <v>29</v>
      </c>
      <c r="F69" s="1350">
        <v>24.776943949999996</v>
      </c>
      <c r="G69" s="1325">
        <v>17.273822679999999</v>
      </c>
      <c r="H69" s="1350">
        <v>15.60432065</v>
      </c>
      <c r="I69" s="1534" t="s">
        <v>1262</v>
      </c>
    </row>
    <row r="70" spans="2:9" s="158" customFormat="1" ht="23.1" customHeight="1" x14ac:dyDescent="0.2">
      <c r="B70" s="1030" t="s">
        <v>417</v>
      </c>
      <c r="C70" s="1350">
        <v>177.34428365900001</v>
      </c>
      <c r="D70" s="1350">
        <v>100.04430921699999</v>
      </c>
      <c r="E70" s="1350">
        <v>51</v>
      </c>
      <c r="F70" s="1350">
        <v>54.652492549000002</v>
      </c>
      <c r="G70" s="1325">
        <v>41.617934482000003</v>
      </c>
      <c r="H70" s="1350">
        <v>43.318451664000001</v>
      </c>
      <c r="I70" s="1534" t="s">
        <v>1263</v>
      </c>
    </row>
    <row r="71" spans="2:9" s="158" customFormat="1" ht="10.5" customHeight="1" x14ac:dyDescent="0.2">
      <c r="B71" s="1030"/>
      <c r="C71" s="1350"/>
      <c r="D71" s="1350"/>
      <c r="E71" s="1350"/>
      <c r="F71" s="1350"/>
      <c r="G71" s="1325"/>
      <c r="H71" s="1350"/>
      <c r="I71" s="1534"/>
    </row>
    <row r="72" spans="2:9" s="158" customFormat="1" ht="23.1" customHeight="1" x14ac:dyDescent="0.2">
      <c r="B72" s="592" t="s">
        <v>418</v>
      </c>
      <c r="C72" s="1349">
        <v>2.0000000000000001E-4</v>
      </c>
      <c r="D72" s="1349">
        <v>4.8500000000000001E-3</v>
      </c>
      <c r="E72" s="1349">
        <v>2.1699999999999999E-4</v>
      </c>
      <c r="F72" s="1349">
        <v>8.9999999999999998E-4</v>
      </c>
      <c r="G72" s="1324">
        <v>0</v>
      </c>
      <c r="H72" s="1349">
        <v>1.9999999999999999E-6</v>
      </c>
      <c r="I72" s="846" t="s">
        <v>661</v>
      </c>
    </row>
    <row r="73" spans="2:9" s="158" customFormat="1" ht="9.9499999999999993" customHeight="1" x14ac:dyDescent="0.2">
      <c r="B73" s="594"/>
      <c r="C73" s="1351"/>
      <c r="D73" s="1351"/>
      <c r="E73" s="1351"/>
      <c r="F73" s="1351"/>
      <c r="G73" s="1354"/>
      <c r="H73" s="1351"/>
      <c r="I73" s="847"/>
    </row>
    <row r="74" spans="2:9" s="158" customFormat="1" ht="23.1" customHeight="1" x14ac:dyDescent="0.2">
      <c r="B74" s="592" t="s">
        <v>853</v>
      </c>
      <c r="C74" s="1349">
        <v>8611.8504429577188</v>
      </c>
      <c r="D74" s="1349">
        <v>5019.17660880311</v>
      </c>
      <c r="E74" s="1349">
        <v>3928.4002169999999</v>
      </c>
      <c r="F74" s="1349">
        <v>1133.7062535723335</v>
      </c>
      <c r="G74" s="1324">
        <v>1474.094522394</v>
      </c>
      <c r="H74" s="1349">
        <v>1261.730093635</v>
      </c>
      <c r="I74" s="846" t="s">
        <v>332</v>
      </c>
    </row>
    <row r="75" spans="2:9" s="42" customFormat="1" ht="15" customHeight="1" thickBot="1" x14ac:dyDescent="0.75">
      <c r="B75" s="662"/>
      <c r="C75" s="690"/>
      <c r="D75" s="690"/>
      <c r="E75" s="690"/>
      <c r="F75" s="689"/>
      <c r="G75" s="689"/>
      <c r="H75" s="1537"/>
      <c r="I75" s="695"/>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333" t="s">
        <v>1755</v>
      </c>
      <c r="C78" s="333"/>
      <c r="D78" s="333"/>
      <c r="E78" s="333"/>
      <c r="F78" s="333"/>
      <c r="G78" s="333"/>
      <c r="H78" s="333"/>
      <c r="I78" s="333" t="s">
        <v>1756</v>
      </c>
    </row>
    <row r="79" spans="2:9" ht="21.75" x14ac:dyDescent="0.5">
      <c r="B79" s="139"/>
      <c r="C79" s="55"/>
      <c r="D79" s="55"/>
      <c r="E79" s="55"/>
      <c r="F79" s="55"/>
      <c r="G79" s="55"/>
      <c r="H79" s="55"/>
    </row>
    <row r="80" spans="2:9" ht="21.75" x14ac:dyDescent="0.5">
      <c r="B80" s="44"/>
      <c r="C80" s="55"/>
      <c r="D80" s="55"/>
      <c r="E80" s="55"/>
      <c r="F80" s="55"/>
      <c r="G80" s="55"/>
      <c r="H80" s="55"/>
      <c r="I80"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913" t="s">
        <v>1860</v>
      </c>
      <c r="C3" s="1969"/>
      <c r="D3" s="1969"/>
      <c r="E3" s="1969"/>
      <c r="F3" s="1969"/>
      <c r="G3" s="1969"/>
      <c r="H3" s="1969"/>
      <c r="I3" s="1969"/>
    </row>
    <row r="4" spans="2:23" s="5" customFormat="1" ht="12.75" customHeight="1" x14ac:dyDescent="0.65">
      <c r="B4" s="2"/>
      <c r="C4" s="2"/>
      <c r="D4" s="2"/>
      <c r="E4" s="2"/>
      <c r="F4" s="2"/>
      <c r="G4" s="2"/>
      <c r="H4" s="2"/>
      <c r="I4" s="2"/>
      <c r="J4" s="2"/>
    </row>
    <row r="5" spans="2:23" ht="32.25" x14ac:dyDescent="0.7">
      <c r="B5" s="1913" t="s">
        <v>1861</v>
      </c>
      <c r="C5" s="1969"/>
      <c r="D5" s="1969"/>
      <c r="E5" s="1969"/>
      <c r="F5" s="1969"/>
      <c r="G5" s="1969"/>
      <c r="H5" s="1969"/>
      <c r="I5" s="1969"/>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70" t="s">
        <v>886</v>
      </c>
      <c r="C9" s="1760">
        <v>2013</v>
      </c>
      <c r="D9" s="1760">
        <v>2014</v>
      </c>
      <c r="E9" s="1760" t="s">
        <v>1893</v>
      </c>
      <c r="F9" s="1760" t="s">
        <v>1895</v>
      </c>
      <c r="G9" s="1760" t="s">
        <v>1581</v>
      </c>
      <c r="H9" s="1760">
        <v>2018</v>
      </c>
      <c r="I9" s="1973" t="s">
        <v>885</v>
      </c>
      <c r="J9" s="80"/>
      <c r="N9" s="80"/>
    </row>
    <row r="10" spans="2:23" s="42" customFormat="1" ht="23.1" customHeight="1" x14ac:dyDescent="0.65">
      <c r="B10" s="1971"/>
      <c r="C10" s="1761"/>
      <c r="D10" s="1761"/>
      <c r="E10" s="1761"/>
      <c r="F10" s="1761"/>
      <c r="G10" s="1761"/>
      <c r="H10" s="1761"/>
      <c r="I10" s="1974"/>
    </row>
    <row r="11" spans="2:23" s="42" customFormat="1" ht="23.1" customHeight="1" x14ac:dyDescent="0.65">
      <c r="B11" s="1972"/>
      <c r="C11" s="1762"/>
      <c r="D11" s="1762"/>
      <c r="E11" s="1762"/>
      <c r="F11" s="1762"/>
      <c r="G11" s="1762"/>
      <c r="H11" s="1762"/>
      <c r="I11" s="1975"/>
    </row>
    <row r="12" spans="2:23" s="82" customFormat="1" ht="15" customHeight="1" x14ac:dyDescent="0.65">
      <c r="B12" s="131"/>
      <c r="C12" s="81"/>
      <c r="D12" s="81"/>
      <c r="E12" s="81"/>
      <c r="F12" s="81"/>
      <c r="G12" s="81"/>
      <c r="H12" s="81"/>
      <c r="I12" s="132"/>
    </row>
    <row r="13" spans="2:23" s="1356" customFormat="1" ht="23.1" customHeight="1" x14ac:dyDescent="0.2">
      <c r="B13" s="832" t="s">
        <v>659</v>
      </c>
      <c r="C13" s="1355"/>
      <c r="D13" s="1355"/>
      <c r="E13" s="1355"/>
      <c r="F13" s="1355"/>
      <c r="G13" s="1355"/>
      <c r="H13" s="1355"/>
      <c r="I13" s="845" t="s">
        <v>701</v>
      </c>
    </row>
    <row r="14" spans="2:23" s="1358" customFormat="1" ht="9.9499999999999993" customHeight="1" x14ac:dyDescent="0.2">
      <c r="B14" s="594"/>
      <c r="C14" s="1357"/>
      <c r="D14" s="1357"/>
      <c r="E14" s="1357"/>
      <c r="F14" s="1357"/>
      <c r="G14" s="1357"/>
      <c r="H14" s="1357"/>
      <c r="I14" s="847"/>
    </row>
    <row r="15" spans="2:23" s="1358" customFormat="1" ht="23.1" customHeight="1" x14ac:dyDescent="0.2">
      <c r="B15" s="592" t="s">
        <v>154</v>
      </c>
      <c r="C15" s="850">
        <v>217813.94018299994</v>
      </c>
      <c r="D15" s="850">
        <v>363410.73625001998</v>
      </c>
      <c r="E15" s="850">
        <v>319800</v>
      </c>
      <c r="F15" s="850">
        <v>433534.99698509002</v>
      </c>
      <c r="G15" s="850">
        <v>414715.77550891001</v>
      </c>
      <c r="H15" s="850">
        <v>523914.77003504994</v>
      </c>
      <c r="I15" s="846" t="s">
        <v>660</v>
      </c>
    </row>
    <row r="16" spans="2:23" s="1358" customFormat="1" ht="23.1" customHeight="1" x14ac:dyDescent="0.2">
      <c r="B16" s="594" t="s">
        <v>836</v>
      </c>
      <c r="C16" s="851">
        <v>110816.40375409991</v>
      </c>
      <c r="D16" s="851">
        <v>144984.81036100999</v>
      </c>
      <c r="E16" s="851">
        <v>157702</v>
      </c>
      <c r="F16" s="851">
        <v>235307.88323946</v>
      </c>
      <c r="G16" s="851">
        <v>210938.94246638997</v>
      </c>
      <c r="H16" s="851">
        <v>320373.95175900997</v>
      </c>
      <c r="I16" s="847" t="s">
        <v>837</v>
      </c>
    </row>
    <row r="17" spans="2:9" s="1358" customFormat="1" ht="23.1" customHeight="1" x14ac:dyDescent="0.2">
      <c r="B17" s="1030" t="s">
        <v>663</v>
      </c>
      <c r="C17" s="851">
        <v>88290.987079190003</v>
      </c>
      <c r="D17" s="851">
        <v>96168.944872060019</v>
      </c>
      <c r="E17" s="851">
        <v>113154</v>
      </c>
      <c r="F17" s="851">
        <v>184994.08606721999</v>
      </c>
      <c r="G17" s="851">
        <v>160658.45876886998</v>
      </c>
      <c r="H17" s="851">
        <v>261107.61779897998</v>
      </c>
      <c r="I17" s="1534" t="s">
        <v>838</v>
      </c>
    </row>
    <row r="18" spans="2:9" s="1358" customFormat="1" ht="23.1" customHeight="1" x14ac:dyDescent="0.2">
      <c r="B18" s="1030" t="s">
        <v>662</v>
      </c>
      <c r="C18" s="851">
        <v>22525.416674909902</v>
      </c>
      <c r="D18" s="851">
        <v>48815.865488949981</v>
      </c>
      <c r="E18" s="851">
        <v>44548</v>
      </c>
      <c r="F18" s="851">
        <v>50313.797172240018</v>
      </c>
      <c r="G18" s="851">
        <v>50280.483697520001</v>
      </c>
      <c r="H18" s="851">
        <v>59266.333960030002</v>
      </c>
      <c r="I18" s="1534" t="s">
        <v>839</v>
      </c>
    </row>
    <row r="19" spans="2:9" s="1358" customFormat="1" ht="23.1" customHeight="1" x14ac:dyDescent="0.2">
      <c r="B19" s="594" t="s">
        <v>831</v>
      </c>
      <c r="C19" s="851">
        <v>106997.53642890001</v>
      </c>
      <c r="D19" s="851">
        <v>218425.92588901002</v>
      </c>
      <c r="E19" s="851">
        <v>162098</v>
      </c>
      <c r="F19" s="851">
        <v>198227.11374563002</v>
      </c>
      <c r="G19" s="851">
        <v>203776.83304252004</v>
      </c>
      <c r="H19" s="851">
        <v>203540.81827603996</v>
      </c>
      <c r="I19" s="847" t="s">
        <v>832</v>
      </c>
    </row>
    <row r="20" spans="2:9" s="1358" customFormat="1" ht="23.1" customHeight="1" x14ac:dyDescent="0.2">
      <c r="B20" s="1030" t="s">
        <v>663</v>
      </c>
      <c r="C20" s="851">
        <v>19892.453480220011</v>
      </c>
      <c r="D20" s="851">
        <v>45809.792913440004</v>
      </c>
      <c r="E20" s="851">
        <v>62045</v>
      </c>
      <c r="F20" s="851">
        <v>88330.117352430039</v>
      </c>
      <c r="G20" s="851">
        <v>62050.54957779</v>
      </c>
      <c r="H20" s="851">
        <v>59970.911912320007</v>
      </c>
      <c r="I20" s="1534" t="s">
        <v>838</v>
      </c>
    </row>
    <row r="21" spans="2:9" s="1358" customFormat="1" ht="23.1" customHeight="1" x14ac:dyDescent="0.2">
      <c r="B21" s="1030" t="s">
        <v>662</v>
      </c>
      <c r="C21" s="851">
        <v>87105.082948680007</v>
      </c>
      <c r="D21" s="851">
        <v>172616.13297557001</v>
      </c>
      <c r="E21" s="851">
        <v>100053</v>
      </c>
      <c r="F21" s="851">
        <v>109896.99639319997</v>
      </c>
      <c r="G21" s="851">
        <v>141726.28346473005</v>
      </c>
      <c r="H21" s="851">
        <v>143569.90636371996</v>
      </c>
      <c r="I21" s="1534" t="s">
        <v>839</v>
      </c>
    </row>
    <row r="22" spans="2:9" s="1358" customFormat="1" ht="9.9499999999999993" customHeight="1" x14ac:dyDescent="0.2">
      <c r="B22" s="594"/>
      <c r="C22" s="852"/>
      <c r="D22" s="852"/>
      <c r="E22" s="852"/>
      <c r="F22" s="852"/>
      <c r="G22" s="852"/>
      <c r="H22" s="852"/>
      <c r="I22" s="847"/>
    </row>
    <row r="23" spans="2:9" s="1358" customFormat="1" ht="23.1" customHeight="1" x14ac:dyDescent="0.2">
      <c r="B23" s="592" t="s">
        <v>664</v>
      </c>
      <c r="C23" s="850">
        <v>652610.19625450298</v>
      </c>
      <c r="D23" s="850">
        <v>1005459.9736790584</v>
      </c>
      <c r="E23" s="850">
        <v>1009033</v>
      </c>
      <c r="F23" s="850">
        <v>1507041.4329683396</v>
      </c>
      <c r="G23" s="850">
        <v>2259009.5744430679</v>
      </c>
      <c r="H23" s="850">
        <v>2059742.6319326474</v>
      </c>
      <c r="I23" s="846" t="s">
        <v>1265</v>
      </c>
    </row>
    <row r="24" spans="2:9" s="1358" customFormat="1" ht="23.1" customHeight="1" x14ac:dyDescent="0.2">
      <c r="B24" s="594" t="s">
        <v>1758</v>
      </c>
      <c r="C24" s="851">
        <v>209249.26739994041</v>
      </c>
      <c r="D24" s="851">
        <v>397711.28488411859</v>
      </c>
      <c r="E24" s="851">
        <v>378179</v>
      </c>
      <c r="F24" s="851">
        <v>605389.82940822956</v>
      </c>
      <c r="G24" s="851">
        <v>743724.28745343757</v>
      </c>
      <c r="H24" s="851">
        <v>836126.58953280444</v>
      </c>
      <c r="I24" s="847" t="s">
        <v>270</v>
      </c>
    </row>
    <row r="25" spans="2:9" s="1358" customFormat="1" ht="23.1" customHeight="1" x14ac:dyDescent="0.2">
      <c r="B25" s="1030" t="s">
        <v>836</v>
      </c>
      <c r="C25" s="851">
        <v>32671.894398599983</v>
      </c>
      <c r="D25" s="851">
        <v>44886.758534500026</v>
      </c>
      <c r="E25" s="851">
        <v>49992</v>
      </c>
      <c r="F25" s="851">
        <v>77183.702396489956</v>
      </c>
      <c r="G25" s="851">
        <v>111652.98458328002</v>
      </c>
      <c r="H25" s="851">
        <v>99927.02675017991</v>
      </c>
      <c r="I25" s="1534" t="s">
        <v>837</v>
      </c>
    </row>
    <row r="26" spans="2:9" s="1358" customFormat="1" ht="23.1" customHeight="1" x14ac:dyDescent="0.2">
      <c r="B26" s="1030" t="s">
        <v>831</v>
      </c>
      <c r="C26" s="851">
        <v>176577.37300134043</v>
      </c>
      <c r="D26" s="851">
        <v>352824.52634961857</v>
      </c>
      <c r="E26" s="851">
        <v>328187</v>
      </c>
      <c r="F26" s="851">
        <v>528206.12701173965</v>
      </c>
      <c r="G26" s="851">
        <v>632071.30287015752</v>
      </c>
      <c r="H26" s="851">
        <v>736199.5627826245</v>
      </c>
      <c r="I26" s="1534" t="s">
        <v>832</v>
      </c>
    </row>
    <row r="27" spans="2:9" s="1358" customFormat="1" ht="23.1" customHeight="1" x14ac:dyDescent="0.2">
      <c r="B27" s="594" t="s">
        <v>583</v>
      </c>
      <c r="C27" s="851">
        <v>443360.92885456263</v>
      </c>
      <c r="D27" s="851">
        <v>607748.68879493978</v>
      </c>
      <c r="E27" s="851">
        <v>630854</v>
      </c>
      <c r="F27" s="851">
        <v>901651.60356011009</v>
      </c>
      <c r="G27" s="851">
        <v>1515285.2869896302</v>
      </c>
      <c r="H27" s="851">
        <v>1223616.042399843</v>
      </c>
      <c r="I27" s="847" t="s">
        <v>271</v>
      </c>
    </row>
    <row r="28" spans="2:9" s="1358" customFormat="1" ht="23.1" customHeight="1" x14ac:dyDescent="0.2">
      <c r="B28" s="1030" t="s">
        <v>836</v>
      </c>
      <c r="C28" s="851">
        <v>268242.55864186242</v>
      </c>
      <c r="D28" s="851">
        <v>443817.47727972985</v>
      </c>
      <c r="E28" s="851">
        <v>414369</v>
      </c>
      <c r="F28" s="851">
        <v>538153.24316492002</v>
      </c>
      <c r="G28" s="851">
        <v>718755.61371605005</v>
      </c>
      <c r="H28" s="851">
        <v>679218.04134618002</v>
      </c>
      <c r="I28" s="1534" t="s">
        <v>837</v>
      </c>
    </row>
    <row r="29" spans="2:9" s="1358" customFormat="1" ht="23.1" customHeight="1" x14ac:dyDescent="0.2">
      <c r="B29" s="1030" t="s">
        <v>831</v>
      </c>
      <c r="C29" s="851">
        <v>175118.37021270022</v>
      </c>
      <c r="D29" s="851">
        <v>163931.21151520999</v>
      </c>
      <c r="E29" s="851">
        <v>216485</v>
      </c>
      <c r="F29" s="851">
        <v>363498.36039519001</v>
      </c>
      <c r="G29" s="851">
        <v>796529.67327358003</v>
      </c>
      <c r="H29" s="851">
        <v>544398.00105366297</v>
      </c>
      <c r="I29" s="1534" t="s">
        <v>832</v>
      </c>
    </row>
    <row r="30" spans="2:9" s="1358" customFormat="1" ht="9.9499999999999993" customHeight="1" x14ac:dyDescent="0.2">
      <c r="B30" s="594"/>
      <c r="C30" s="852"/>
      <c r="D30" s="852"/>
      <c r="E30" s="852"/>
      <c r="F30" s="852"/>
      <c r="G30" s="852"/>
      <c r="H30" s="852"/>
      <c r="I30" s="847"/>
    </row>
    <row r="31" spans="2:9" s="1358" customFormat="1" ht="23.1" customHeight="1" x14ac:dyDescent="0.2">
      <c r="B31" s="592" t="s">
        <v>584</v>
      </c>
      <c r="C31" s="850">
        <v>11950.714551780011</v>
      </c>
      <c r="D31" s="850">
        <v>43290.666868069951</v>
      </c>
      <c r="E31" s="850">
        <v>34871</v>
      </c>
      <c r="F31" s="850">
        <v>75865.739198300013</v>
      </c>
      <c r="G31" s="850">
        <v>103744.59073681</v>
      </c>
      <c r="H31" s="850">
        <v>97403.639020479968</v>
      </c>
      <c r="I31" s="846" t="s">
        <v>562</v>
      </c>
    </row>
    <row r="32" spans="2:9" s="1358" customFormat="1" ht="9.9499999999999993" customHeight="1" x14ac:dyDescent="0.2">
      <c r="B32" s="594"/>
      <c r="C32" s="852"/>
      <c r="D32" s="852"/>
      <c r="E32" s="852"/>
      <c r="F32" s="852"/>
      <c r="G32" s="852"/>
      <c r="H32" s="852"/>
      <c r="I32" s="847"/>
    </row>
    <row r="33" spans="2:9" s="1358" customFormat="1" ht="23.1" customHeight="1" x14ac:dyDescent="0.2">
      <c r="B33" s="592" t="s">
        <v>273</v>
      </c>
      <c r="C33" s="850">
        <v>34659.966894840036</v>
      </c>
      <c r="D33" s="850">
        <v>97001.139523450023</v>
      </c>
      <c r="E33" s="850">
        <v>92041</v>
      </c>
      <c r="F33" s="850">
        <v>136986.55834059999</v>
      </c>
      <c r="G33" s="850">
        <v>167923.8733424698</v>
      </c>
      <c r="H33" s="850">
        <v>232013.07912466986</v>
      </c>
      <c r="I33" s="846" t="s">
        <v>716</v>
      </c>
    </row>
    <row r="34" spans="2:9" s="1358" customFormat="1" ht="9.9499999999999993" customHeight="1" x14ac:dyDescent="0.2">
      <c r="B34" s="594"/>
      <c r="C34" s="852"/>
      <c r="D34" s="852"/>
      <c r="E34" s="852"/>
      <c r="F34" s="852"/>
      <c r="G34" s="852"/>
      <c r="H34" s="852"/>
      <c r="I34" s="847"/>
    </row>
    <row r="35" spans="2:9" s="1358" customFormat="1" ht="23.1" customHeight="1" x14ac:dyDescent="0.2">
      <c r="B35" s="592" t="s">
        <v>75</v>
      </c>
      <c r="C35" s="850">
        <v>27891.41509436004</v>
      </c>
      <c r="D35" s="850">
        <v>53683.058564089981</v>
      </c>
      <c r="E35" s="850">
        <v>41594</v>
      </c>
      <c r="F35" s="850">
        <v>84948.716224630014</v>
      </c>
      <c r="G35" s="850">
        <v>72338.590540437013</v>
      </c>
      <c r="H35" s="850">
        <v>94694.515458449998</v>
      </c>
      <c r="I35" s="846" t="s">
        <v>1265</v>
      </c>
    </row>
    <row r="36" spans="2:9" s="1358" customFormat="1" ht="23.1" customHeight="1" x14ac:dyDescent="0.2">
      <c r="B36" s="1030" t="s">
        <v>76</v>
      </c>
      <c r="C36" s="851">
        <v>793.9025742099991</v>
      </c>
      <c r="D36" s="851">
        <v>3389.4511650399941</v>
      </c>
      <c r="E36" s="851">
        <v>2687</v>
      </c>
      <c r="F36" s="851">
        <v>6376.2688387300032</v>
      </c>
      <c r="G36" s="851">
        <v>2332.3632725300004</v>
      </c>
      <c r="H36" s="851">
        <v>2891.207134909997</v>
      </c>
      <c r="I36" s="1534" t="s">
        <v>77</v>
      </c>
    </row>
    <row r="37" spans="2:9" s="1358" customFormat="1" ht="23.1" customHeight="1" x14ac:dyDescent="0.2">
      <c r="B37" s="1030" t="s">
        <v>78</v>
      </c>
      <c r="C37" s="851">
        <v>2928.975495369993</v>
      </c>
      <c r="D37" s="851">
        <v>9589.9899119700021</v>
      </c>
      <c r="E37" s="851">
        <v>7665</v>
      </c>
      <c r="F37" s="851">
        <v>16920.248359879999</v>
      </c>
      <c r="G37" s="851">
        <v>9394.0683026970055</v>
      </c>
      <c r="H37" s="851">
        <v>16784.78496425</v>
      </c>
      <c r="I37" s="1534" t="s">
        <v>1262</v>
      </c>
    </row>
    <row r="38" spans="2:9" s="1358" customFormat="1" ht="23.1" customHeight="1" x14ac:dyDescent="0.2">
      <c r="B38" s="1030" t="s">
        <v>417</v>
      </c>
      <c r="C38" s="851">
        <v>24168.537024780049</v>
      </c>
      <c r="D38" s="851">
        <v>40703.617487079988</v>
      </c>
      <c r="E38" s="851">
        <v>31242</v>
      </c>
      <c r="F38" s="851">
        <v>61652.199026020004</v>
      </c>
      <c r="G38" s="851">
        <v>60612.158965210008</v>
      </c>
      <c r="H38" s="851">
        <v>75018.523359290004</v>
      </c>
      <c r="I38" s="1534" t="s">
        <v>1263</v>
      </c>
    </row>
    <row r="39" spans="2:9" s="1358" customFormat="1" ht="9.9499999999999993" customHeight="1" x14ac:dyDescent="0.2">
      <c r="B39" s="594"/>
      <c r="C39" s="1584"/>
      <c r="D39" s="1584"/>
      <c r="E39" s="1584"/>
      <c r="F39" s="1584"/>
      <c r="G39" s="1584"/>
      <c r="H39" s="1584"/>
      <c r="I39" s="847"/>
    </row>
    <row r="40" spans="2:9" s="1358" customFormat="1" ht="23.1" customHeight="1" x14ac:dyDescent="0.2">
      <c r="B40" s="592" t="s">
        <v>418</v>
      </c>
      <c r="C40" s="850"/>
      <c r="D40" s="850"/>
      <c r="E40" s="850">
        <v>1</v>
      </c>
      <c r="F40" s="850">
        <v>94.907399999999996</v>
      </c>
      <c r="G40" s="850">
        <v>2189.7987434400002</v>
      </c>
      <c r="H40" s="850">
        <v>0</v>
      </c>
      <c r="I40" s="846" t="s">
        <v>661</v>
      </c>
    </row>
    <row r="41" spans="2:9" s="1358" customFormat="1" ht="9.9499999999999993" customHeight="1" x14ac:dyDescent="0.2">
      <c r="B41" s="594"/>
      <c r="C41" s="852"/>
      <c r="D41" s="852"/>
      <c r="E41" s="852"/>
      <c r="F41" s="852"/>
      <c r="G41" s="852"/>
      <c r="H41" s="852"/>
      <c r="I41" s="847"/>
    </row>
    <row r="42" spans="2:9" s="1358" customFormat="1" ht="23.1" customHeight="1" x14ac:dyDescent="0.2">
      <c r="B42" s="592" t="s">
        <v>853</v>
      </c>
      <c r="C42" s="850">
        <v>944926.23297848296</v>
      </c>
      <c r="D42" s="850">
        <v>1562845.5748846885</v>
      </c>
      <c r="E42" s="850">
        <v>1497340</v>
      </c>
      <c r="F42" s="850">
        <v>2238472.3511169599</v>
      </c>
      <c r="G42" s="850">
        <v>3019922.2033151346</v>
      </c>
      <c r="H42" s="850">
        <v>3007768.6355712973</v>
      </c>
      <c r="I42" s="846" t="s">
        <v>332</v>
      </c>
    </row>
    <row r="43" spans="2:9" s="1358" customFormat="1" ht="15" customHeight="1" thickBot="1" x14ac:dyDescent="0.25">
      <c r="B43" s="1359"/>
      <c r="C43" s="1524"/>
      <c r="D43" s="1524"/>
      <c r="E43" s="1524"/>
      <c r="F43" s="1524"/>
      <c r="G43" s="1524"/>
      <c r="H43" s="1524"/>
      <c r="I43" s="1362"/>
    </row>
    <row r="44" spans="2:9" s="1358" customFormat="1" ht="15" customHeight="1" thickTop="1" x14ac:dyDescent="0.2">
      <c r="B44" s="1360"/>
      <c r="C44" s="851"/>
      <c r="D44" s="851"/>
      <c r="E44" s="851"/>
      <c r="F44" s="851"/>
      <c r="G44" s="851"/>
      <c r="H44" s="851"/>
      <c r="I44" s="1363"/>
    </row>
    <row r="45" spans="2:9" s="1358" customFormat="1" ht="23.1" customHeight="1" x14ac:dyDescent="0.2">
      <c r="B45" s="832" t="s">
        <v>565</v>
      </c>
      <c r="C45" s="851"/>
      <c r="D45" s="851"/>
      <c r="E45" s="851"/>
      <c r="F45" s="851"/>
      <c r="G45" s="851"/>
      <c r="H45" s="851"/>
      <c r="I45" s="845" t="s">
        <v>272</v>
      </c>
    </row>
    <row r="46" spans="2:9" s="1358" customFormat="1" ht="9.9499999999999993" customHeight="1" x14ac:dyDescent="0.2">
      <c r="B46" s="594"/>
      <c r="C46" s="852"/>
      <c r="D46" s="852"/>
      <c r="E46" s="852"/>
      <c r="F46" s="852"/>
      <c r="G46" s="852"/>
      <c r="H46" s="852"/>
      <c r="I46" s="847"/>
    </row>
    <row r="47" spans="2:9" s="1358" customFormat="1" ht="23.1" customHeight="1" x14ac:dyDescent="0.2">
      <c r="B47" s="592" t="s">
        <v>154</v>
      </c>
      <c r="C47" s="850">
        <v>3654.5364097324773</v>
      </c>
      <c r="D47" s="850">
        <v>3160.2719012458692</v>
      </c>
      <c r="E47" s="850">
        <v>2052.4</v>
      </c>
      <c r="F47" s="850">
        <v>1951.8804260889997</v>
      </c>
      <c r="G47" s="850">
        <v>1429.6706794440001</v>
      </c>
      <c r="H47" s="850">
        <v>2683.653968034062</v>
      </c>
      <c r="I47" s="846" t="s">
        <v>660</v>
      </c>
    </row>
    <row r="48" spans="2:9" s="1358" customFormat="1" ht="23.1" customHeight="1" x14ac:dyDescent="0.2">
      <c r="B48" s="594" t="s">
        <v>836</v>
      </c>
      <c r="C48" s="851">
        <v>2321.3160489633256</v>
      </c>
      <c r="D48" s="851">
        <v>1631.5283088253</v>
      </c>
      <c r="E48" s="851">
        <v>1232.4000000000001</v>
      </c>
      <c r="F48" s="851">
        <v>1377.7504775499999</v>
      </c>
      <c r="G48" s="851">
        <v>929.83368693</v>
      </c>
      <c r="H48" s="851">
        <v>2028.9926232799999</v>
      </c>
      <c r="I48" s="847" t="s">
        <v>837</v>
      </c>
    </row>
    <row r="49" spans="2:9" s="1358" customFormat="1" ht="23.1" customHeight="1" x14ac:dyDescent="0.2">
      <c r="B49" s="1030" t="s">
        <v>663</v>
      </c>
      <c r="C49" s="851">
        <v>1991.1165136479999</v>
      </c>
      <c r="D49" s="851">
        <v>1184.1274186000001</v>
      </c>
      <c r="E49" s="851">
        <v>975.4</v>
      </c>
      <c r="F49" s="851">
        <v>1255.5390649999999</v>
      </c>
      <c r="G49" s="851">
        <v>823.96908573999997</v>
      </c>
      <c r="H49" s="851">
        <v>1898.1988332799999</v>
      </c>
      <c r="I49" s="1534" t="s">
        <v>838</v>
      </c>
    </row>
    <row r="50" spans="2:9" s="1358" customFormat="1" ht="23.1" customHeight="1" x14ac:dyDescent="0.2">
      <c r="B50" s="1030" t="s">
        <v>662</v>
      </c>
      <c r="C50" s="851">
        <v>330.19953531532548</v>
      </c>
      <c r="D50" s="851">
        <v>447.40089022530003</v>
      </c>
      <c r="E50" s="851">
        <v>257</v>
      </c>
      <c r="F50" s="851">
        <v>122.21141254999996</v>
      </c>
      <c r="G50" s="851">
        <v>105.86460119</v>
      </c>
      <c r="H50" s="851">
        <v>130.79379</v>
      </c>
      <c r="I50" s="1534" t="s">
        <v>839</v>
      </c>
    </row>
    <row r="51" spans="2:9" s="1358" customFormat="1" ht="23.1" customHeight="1" x14ac:dyDescent="0.2">
      <c r="B51" s="594" t="s">
        <v>831</v>
      </c>
      <c r="C51" s="851">
        <v>1333.2203607691517</v>
      </c>
      <c r="D51" s="851">
        <v>1528.7435924205695</v>
      </c>
      <c r="E51" s="851">
        <v>820</v>
      </c>
      <c r="F51" s="851">
        <v>574.12994853899988</v>
      </c>
      <c r="G51" s="851">
        <v>499.83699251400003</v>
      </c>
      <c r="H51" s="851">
        <v>654.66134475406227</v>
      </c>
      <c r="I51" s="847" t="s">
        <v>832</v>
      </c>
    </row>
    <row r="52" spans="2:9" s="1358" customFormat="1" ht="23.1" customHeight="1" x14ac:dyDescent="0.2">
      <c r="B52" s="1030" t="s">
        <v>663</v>
      </c>
      <c r="C52" s="851">
        <v>280.39504261737227</v>
      </c>
      <c r="D52" s="851">
        <v>445.97849441</v>
      </c>
      <c r="E52" s="851">
        <v>404</v>
      </c>
      <c r="F52" s="851">
        <v>324.71804937999997</v>
      </c>
      <c r="G52" s="851">
        <v>175.79228710000001</v>
      </c>
      <c r="H52" s="851">
        <v>214.28529590843905</v>
      </c>
      <c r="I52" s="1534" t="s">
        <v>838</v>
      </c>
    </row>
    <row r="53" spans="2:9" s="1358" customFormat="1" ht="23.1" customHeight="1" x14ac:dyDescent="0.2">
      <c r="B53" s="1030" t="s">
        <v>662</v>
      </c>
      <c r="C53" s="851">
        <v>1052.8253181517796</v>
      </c>
      <c r="D53" s="851">
        <v>1082.7650980105695</v>
      </c>
      <c r="E53" s="851">
        <v>416</v>
      </c>
      <c r="F53" s="851">
        <v>249.41189915899989</v>
      </c>
      <c r="G53" s="851">
        <v>324.04470541400002</v>
      </c>
      <c r="H53" s="851">
        <v>440.37604884562325</v>
      </c>
      <c r="I53" s="1534" t="s">
        <v>839</v>
      </c>
    </row>
    <row r="54" spans="2:9" s="1358" customFormat="1" ht="9.9499999999999993" customHeight="1" x14ac:dyDescent="0.2">
      <c r="B54" s="594"/>
      <c r="C54" s="852"/>
      <c r="D54" s="852"/>
      <c r="E54" s="852"/>
      <c r="F54" s="852"/>
      <c r="G54" s="852"/>
      <c r="H54" s="852"/>
      <c r="I54" s="847"/>
    </row>
    <row r="55" spans="2:9" s="1358" customFormat="1" ht="23.1" customHeight="1" x14ac:dyDescent="0.2">
      <c r="B55" s="592" t="s">
        <v>664</v>
      </c>
      <c r="C55" s="850">
        <v>8118.6551753890881</v>
      </c>
      <c r="D55" s="850">
        <v>8676.1485253566316</v>
      </c>
      <c r="E55" s="850">
        <v>7687.4</v>
      </c>
      <c r="F55" s="850">
        <v>7129.8225193770013</v>
      </c>
      <c r="G55" s="850">
        <v>10512.5024041778</v>
      </c>
      <c r="H55" s="850">
        <v>8420.5635389102208</v>
      </c>
      <c r="I55" s="846" t="s">
        <v>1265</v>
      </c>
    </row>
    <row r="56" spans="2:9" s="1358" customFormat="1" ht="23.1" customHeight="1" x14ac:dyDescent="0.2">
      <c r="B56" s="594" t="s">
        <v>1758</v>
      </c>
      <c r="C56" s="852">
        <v>3126.2838765090883</v>
      </c>
      <c r="D56" s="852">
        <v>3483.8665861016325</v>
      </c>
      <c r="E56" s="852">
        <v>2353</v>
      </c>
      <c r="F56" s="852">
        <v>2316.8747736570008</v>
      </c>
      <c r="G56" s="852">
        <v>2829.7949542637998</v>
      </c>
      <c r="H56" s="852">
        <v>3465.2508903592211</v>
      </c>
      <c r="I56" s="847" t="s">
        <v>270</v>
      </c>
    </row>
    <row r="57" spans="2:9" s="1358" customFormat="1" ht="23.1" customHeight="1" x14ac:dyDescent="0.2">
      <c r="B57" s="1030" t="s">
        <v>836</v>
      </c>
      <c r="C57" s="851">
        <v>1111.0345643899993</v>
      </c>
      <c r="D57" s="851">
        <v>1056.4970997950006</v>
      </c>
      <c r="E57" s="851">
        <v>875</v>
      </c>
      <c r="F57" s="851">
        <v>929.84189899799958</v>
      </c>
      <c r="G57" s="851">
        <v>1218.1880635750001</v>
      </c>
      <c r="H57" s="851">
        <v>1291.7943304944201</v>
      </c>
      <c r="I57" s="1534" t="s">
        <v>837</v>
      </c>
    </row>
    <row r="58" spans="2:9" s="1358" customFormat="1" ht="23.1" customHeight="1" x14ac:dyDescent="0.2">
      <c r="B58" s="1030" t="s">
        <v>831</v>
      </c>
      <c r="C58" s="851">
        <v>2015.2493121190889</v>
      </c>
      <c r="D58" s="851">
        <v>2427.3694863066321</v>
      </c>
      <c r="E58" s="851">
        <v>1478</v>
      </c>
      <c r="F58" s="851">
        <v>1387.0328746590012</v>
      </c>
      <c r="G58" s="851">
        <v>1611.6068906887999</v>
      </c>
      <c r="H58" s="851">
        <v>2173.456559864801</v>
      </c>
      <c r="I58" s="1534" t="s">
        <v>832</v>
      </c>
    </row>
    <row r="59" spans="2:9" s="1358" customFormat="1" ht="23.1" customHeight="1" x14ac:dyDescent="0.2">
      <c r="B59" s="594" t="s">
        <v>583</v>
      </c>
      <c r="C59" s="852">
        <v>4992.3712988799998</v>
      </c>
      <c r="D59" s="852">
        <v>5192.281939255</v>
      </c>
      <c r="E59" s="852">
        <v>5334.4</v>
      </c>
      <c r="F59" s="852">
        <v>4812.9477457200001</v>
      </c>
      <c r="G59" s="852">
        <v>7682.7074499139999</v>
      </c>
      <c r="H59" s="852">
        <v>4955.3126485510002</v>
      </c>
      <c r="I59" s="847" t="s">
        <v>271</v>
      </c>
    </row>
    <row r="60" spans="2:9" s="1358" customFormat="1" ht="23.1" customHeight="1" x14ac:dyDescent="0.2">
      <c r="B60" s="1030" t="s">
        <v>836</v>
      </c>
      <c r="C60" s="851">
        <v>3217.2850899999999</v>
      </c>
      <c r="D60" s="851">
        <v>4132.9841980000001</v>
      </c>
      <c r="E60" s="851">
        <v>4031.4</v>
      </c>
      <c r="F60" s="851">
        <v>3308.1394495</v>
      </c>
      <c r="G60" s="851">
        <v>3398.0790259999999</v>
      </c>
      <c r="H60" s="851">
        <v>2814.5248179999999</v>
      </c>
      <c r="I60" s="1534" t="s">
        <v>837</v>
      </c>
    </row>
    <row r="61" spans="2:9" s="1358" customFormat="1" ht="23.1" customHeight="1" x14ac:dyDescent="0.2">
      <c r="B61" s="1030" t="s">
        <v>831</v>
      </c>
      <c r="C61" s="851">
        <v>1775.0862088800002</v>
      </c>
      <c r="D61" s="851">
        <v>1059.2977412549999</v>
      </c>
      <c r="E61" s="851">
        <v>1303</v>
      </c>
      <c r="F61" s="851">
        <v>1504.8082962200001</v>
      </c>
      <c r="G61" s="851">
        <v>4284.6284239140005</v>
      </c>
      <c r="H61" s="851">
        <v>2140.7878305510003</v>
      </c>
      <c r="I61" s="1534" t="s">
        <v>832</v>
      </c>
    </row>
    <row r="62" spans="2:9" s="1358" customFormat="1" ht="9.9499999999999993" customHeight="1" x14ac:dyDescent="0.2">
      <c r="B62" s="594"/>
      <c r="C62" s="1584"/>
      <c r="D62" s="1584"/>
      <c r="E62" s="1584"/>
      <c r="F62" s="1584"/>
      <c r="G62" s="1584"/>
      <c r="H62" s="1584"/>
      <c r="I62" s="847"/>
    </row>
    <row r="63" spans="2:9" s="1358" customFormat="1" ht="22.5" customHeight="1" x14ac:dyDescent="0.2">
      <c r="B63" s="592" t="s">
        <v>584</v>
      </c>
      <c r="C63" s="850">
        <v>47.869274411692288</v>
      </c>
      <c r="D63" s="850">
        <v>73.898859011999988</v>
      </c>
      <c r="E63" s="850">
        <v>49</v>
      </c>
      <c r="F63" s="850">
        <v>86.96962353699999</v>
      </c>
      <c r="G63" s="850">
        <v>123.68658641642293</v>
      </c>
      <c r="H63" s="850">
        <v>119.24919567199998</v>
      </c>
      <c r="I63" s="846" t="s">
        <v>562</v>
      </c>
    </row>
    <row r="64" spans="2:9" s="1358" customFormat="1" ht="9.9499999999999993" customHeight="1" x14ac:dyDescent="0.2">
      <c r="B64" s="594"/>
      <c r="C64" s="1584"/>
      <c r="D64" s="1584"/>
      <c r="E64" s="1584"/>
      <c r="F64" s="1584"/>
      <c r="G64" s="1584"/>
      <c r="H64" s="1584"/>
      <c r="I64" s="847"/>
    </row>
    <row r="65" spans="2:9" s="1358" customFormat="1" ht="23.1" customHeight="1" x14ac:dyDescent="0.2">
      <c r="B65" s="592" t="s">
        <v>273</v>
      </c>
      <c r="C65" s="850">
        <v>100.78697327774459</v>
      </c>
      <c r="D65" s="850">
        <v>144.03538893957142</v>
      </c>
      <c r="E65" s="850">
        <v>107</v>
      </c>
      <c r="F65" s="850">
        <v>70.344157720000027</v>
      </c>
      <c r="G65" s="850">
        <v>94.488651451604198</v>
      </c>
      <c r="H65" s="850">
        <v>143.597735449</v>
      </c>
      <c r="I65" s="846" t="s">
        <v>716</v>
      </c>
    </row>
    <row r="66" spans="2:9" s="1358" customFormat="1" ht="9.9499999999999993" customHeight="1" x14ac:dyDescent="0.2">
      <c r="B66" s="594"/>
      <c r="C66" s="852"/>
      <c r="D66" s="852"/>
      <c r="E66" s="852"/>
      <c r="F66" s="852"/>
      <c r="G66" s="852"/>
      <c r="H66" s="852"/>
      <c r="I66" s="847"/>
    </row>
    <row r="67" spans="2:9" s="1358" customFormat="1" ht="23.1" customHeight="1" x14ac:dyDescent="0.2">
      <c r="B67" s="592" t="s">
        <v>75</v>
      </c>
      <c r="C67" s="850">
        <v>95.144960263181147</v>
      </c>
      <c r="D67" s="850">
        <v>129.46679986626663</v>
      </c>
      <c r="E67" s="850">
        <v>72</v>
      </c>
      <c r="F67" s="850">
        <v>74.118623282999977</v>
      </c>
      <c r="G67" s="850">
        <v>63.986196618273837</v>
      </c>
      <c r="H67" s="850">
        <v>96.101724813999994</v>
      </c>
      <c r="I67" s="846" t="s">
        <v>1265</v>
      </c>
    </row>
    <row r="68" spans="2:9" s="1358" customFormat="1" ht="23.1" customHeight="1" x14ac:dyDescent="0.2">
      <c r="B68" s="1030" t="s">
        <v>76</v>
      </c>
      <c r="C68" s="851">
        <v>2.4083810172060298</v>
      </c>
      <c r="D68" s="851">
        <v>7.1850409000000006</v>
      </c>
      <c r="E68" s="851">
        <v>5</v>
      </c>
      <c r="F68" s="851">
        <v>3.8814744099999987</v>
      </c>
      <c r="G68" s="851">
        <v>1.8940038600000002</v>
      </c>
      <c r="H68" s="851">
        <v>4.936326471000001</v>
      </c>
      <c r="I68" s="1534" t="s">
        <v>77</v>
      </c>
    </row>
    <row r="69" spans="2:9" s="1358" customFormat="1" ht="23.1" customHeight="1" x14ac:dyDescent="0.2">
      <c r="B69" s="1030" t="s">
        <v>78</v>
      </c>
      <c r="C69" s="851">
        <v>21.556763847975116</v>
      </c>
      <c r="D69" s="851">
        <v>38.047315953999991</v>
      </c>
      <c r="E69" s="851">
        <v>23</v>
      </c>
      <c r="F69" s="851">
        <v>21.481604364999999</v>
      </c>
      <c r="G69" s="851">
        <v>19.42305120227384</v>
      </c>
      <c r="H69" s="851">
        <v>44.026611993999985</v>
      </c>
      <c r="I69" s="1534" t="s">
        <v>1262</v>
      </c>
    </row>
    <row r="70" spans="2:9" s="1358" customFormat="1" ht="23.1" customHeight="1" x14ac:dyDescent="0.2">
      <c r="B70" s="1030" t="s">
        <v>417</v>
      </c>
      <c r="C70" s="851">
        <v>71.179815398000002</v>
      </c>
      <c r="D70" s="851">
        <v>84.234443012266652</v>
      </c>
      <c r="E70" s="851">
        <v>44</v>
      </c>
      <c r="F70" s="851">
        <v>48.755544507999979</v>
      </c>
      <c r="G70" s="851">
        <v>42.669141556</v>
      </c>
      <c r="H70" s="851">
        <v>47.138786349</v>
      </c>
      <c r="I70" s="1534" t="s">
        <v>1263</v>
      </c>
    </row>
    <row r="71" spans="2:9" s="1358" customFormat="1" ht="9.9499999999999993" customHeight="1" x14ac:dyDescent="0.2">
      <c r="B71" s="594"/>
      <c r="C71" s="852"/>
      <c r="D71" s="852"/>
      <c r="E71" s="852"/>
      <c r="F71" s="852"/>
      <c r="G71" s="852"/>
      <c r="H71" s="852"/>
      <c r="I71" s="847"/>
    </row>
    <row r="72" spans="2:9" s="1358" customFormat="1" ht="21.75" customHeight="1" x14ac:dyDescent="0.2">
      <c r="B72" s="592" t="s">
        <v>418</v>
      </c>
      <c r="C72" s="850">
        <v>0</v>
      </c>
      <c r="D72" s="850">
        <v>0</v>
      </c>
      <c r="E72" s="850">
        <v>0.04</v>
      </c>
      <c r="F72" s="850">
        <v>0.04</v>
      </c>
      <c r="G72" s="850">
        <v>0.23899999999999999</v>
      </c>
      <c r="H72" s="850">
        <v>0</v>
      </c>
      <c r="I72" s="846" t="s">
        <v>661</v>
      </c>
    </row>
    <row r="73" spans="2:9" s="1358" customFormat="1" ht="9.9499999999999993" customHeight="1" x14ac:dyDescent="0.2">
      <c r="B73" s="594"/>
      <c r="C73" s="852"/>
      <c r="D73" s="852"/>
      <c r="E73" s="852"/>
      <c r="F73" s="852"/>
      <c r="G73" s="852"/>
      <c r="H73" s="852"/>
      <c r="I73" s="847"/>
    </row>
    <row r="74" spans="2:9" s="1358" customFormat="1" ht="23.1" customHeight="1" x14ac:dyDescent="0.2">
      <c r="B74" s="592" t="s">
        <v>853</v>
      </c>
      <c r="C74" s="850">
        <v>12016.992793074183</v>
      </c>
      <c r="D74" s="850">
        <v>12183.82147442034</v>
      </c>
      <c r="E74" s="850">
        <v>9967.84</v>
      </c>
      <c r="F74" s="850">
        <v>9313.1753500060022</v>
      </c>
      <c r="G74" s="850">
        <v>12224.5735181081</v>
      </c>
      <c r="H74" s="850">
        <v>11463.166162879283</v>
      </c>
      <c r="I74" s="846" t="s">
        <v>332</v>
      </c>
    </row>
    <row r="75" spans="2:9" s="42" customFormat="1" ht="15" customHeight="1" thickBot="1" x14ac:dyDescent="0.7">
      <c r="B75" s="1361"/>
      <c r="C75" s="135"/>
      <c r="D75" s="135"/>
      <c r="E75" s="135"/>
      <c r="F75" s="134"/>
      <c r="G75" s="134"/>
      <c r="H75" s="1535"/>
      <c r="I75" s="1364"/>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1755</v>
      </c>
      <c r="I78" s="53" t="s">
        <v>1756</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3"/>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75" customFormat="1" ht="29.25" customHeight="1" x14ac:dyDescent="0.2">
      <c r="B4" s="1976" t="s">
        <v>1862</v>
      </c>
      <c r="C4" s="1976"/>
      <c r="D4" s="1976"/>
      <c r="E4" s="1976"/>
      <c r="F4" s="1976"/>
      <c r="G4" s="1976"/>
      <c r="H4" s="1976"/>
      <c r="I4" s="1976"/>
      <c r="J4" s="1976"/>
      <c r="K4" s="1976"/>
      <c r="L4" s="1976" t="s">
        <v>1863</v>
      </c>
      <c r="M4" s="1976"/>
      <c r="N4" s="1976"/>
      <c r="O4" s="1976"/>
      <c r="P4" s="1976"/>
      <c r="Q4" s="1976"/>
      <c r="R4" s="1976"/>
      <c r="S4" s="1976"/>
      <c r="T4" s="1976"/>
      <c r="U4" s="1976"/>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6" customFormat="1" ht="22.5" x14ac:dyDescent="0.5">
      <c r="B7" s="354" t="s">
        <v>1725</v>
      </c>
      <c r="C7" s="471"/>
      <c r="D7" s="471"/>
      <c r="E7" s="471"/>
      <c r="F7" s="471"/>
      <c r="G7" s="471"/>
      <c r="H7" s="471"/>
      <c r="I7" s="471"/>
      <c r="J7" s="471"/>
      <c r="K7" s="471"/>
      <c r="L7" s="471"/>
      <c r="M7" s="471"/>
      <c r="N7" s="471"/>
      <c r="O7" s="471"/>
      <c r="P7" s="471"/>
      <c r="Q7" s="471"/>
      <c r="R7" s="471"/>
      <c r="S7" s="471"/>
      <c r="T7" s="471"/>
      <c r="U7" s="228" t="s">
        <v>1729</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498" customFormat="1" ht="24.95" customHeight="1" thickTop="1" x14ac:dyDescent="0.7">
      <c r="A9" s="257"/>
      <c r="B9" s="1957" t="s">
        <v>886</v>
      </c>
      <c r="C9" s="1760">
        <v>2013</v>
      </c>
      <c r="D9" s="1760">
        <v>2014</v>
      </c>
      <c r="E9" s="1760" t="s">
        <v>1893</v>
      </c>
      <c r="F9" s="1760" t="s">
        <v>1895</v>
      </c>
      <c r="G9" s="1760" t="s">
        <v>1581</v>
      </c>
      <c r="H9" s="1760">
        <v>2018</v>
      </c>
      <c r="I9" s="1781">
        <v>2018</v>
      </c>
      <c r="J9" s="1782"/>
      <c r="K9" s="1782"/>
      <c r="L9" s="1779">
        <v>2018</v>
      </c>
      <c r="M9" s="1779"/>
      <c r="N9" s="1779"/>
      <c r="O9" s="1779"/>
      <c r="P9" s="1779"/>
      <c r="Q9" s="1779"/>
      <c r="R9" s="1779"/>
      <c r="S9" s="1779"/>
      <c r="T9" s="1780"/>
      <c r="U9" s="1754" t="s">
        <v>885</v>
      </c>
    </row>
    <row r="10" spans="1:22" s="42" customFormat="1" ht="23.25" customHeight="1" x14ac:dyDescent="0.65">
      <c r="B10" s="1958"/>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55"/>
    </row>
    <row r="11" spans="1:22" s="1366" customFormat="1" ht="23.25" customHeight="1" x14ac:dyDescent="0.65">
      <c r="A11" s="42"/>
      <c r="B11" s="1959"/>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56"/>
    </row>
    <row r="12" spans="1:22" s="257" customFormat="1" ht="10.5" customHeight="1" x14ac:dyDescent="0.7">
      <c r="B12" s="344"/>
      <c r="C12" s="448"/>
      <c r="D12" s="448"/>
      <c r="E12" s="448"/>
      <c r="F12" s="448"/>
      <c r="G12" s="448"/>
      <c r="H12" s="448"/>
      <c r="I12" s="450"/>
      <c r="J12" s="449"/>
      <c r="K12" s="449"/>
      <c r="L12" s="449"/>
      <c r="M12" s="449"/>
      <c r="N12" s="449"/>
      <c r="O12" s="449"/>
      <c r="P12" s="449"/>
      <c r="Q12" s="449"/>
      <c r="R12" s="449"/>
      <c r="S12" s="449"/>
      <c r="T12" s="451"/>
      <c r="U12" s="332"/>
    </row>
    <row r="13" spans="1:22" s="1365" customFormat="1" ht="24.95" customHeight="1" x14ac:dyDescent="0.2">
      <c r="B13" s="1374" t="s">
        <v>263</v>
      </c>
      <c r="C13" s="1288"/>
      <c r="D13" s="1288"/>
      <c r="E13" s="1288"/>
      <c r="F13" s="1288"/>
      <c r="G13" s="1288"/>
      <c r="H13" s="1288"/>
      <c r="I13" s="1291"/>
      <c r="J13" s="1290"/>
      <c r="K13" s="1290"/>
      <c r="L13" s="1290"/>
      <c r="M13" s="1290"/>
      <c r="N13" s="1290"/>
      <c r="O13" s="1290"/>
      <c r="P13" s="1290"/>
      <c r="Q13" s="1290"/>
      <c r="R13" s="1290"/>
      <c r="S13" s="1290"/>
      <c r="T13" s="1292"/>
      <c r="U13" s="378" t="s">
        <v>22</v>
      </c>
    </row>
    <row r="14" spans="1:22" s="364" customFormat="1" ht="10.5" customHeight="1" x14ac:dyDescent="0.2">
      <c r="B14" s="594"/>
      <c r="C14" s="1064"/>
      <c r="D14" s="1064"/>
      <c r="E14" s="1064"/>
      <c r="F14" s="1064"/>
      <c r="G14" s="1064"/>
      <c r="H14" s="1064"/>
      <c r="I14" s="1065"/>
      <c r="J14" s="1066"/>
      <c r="K14" s="1066"/>
      <c r="L14" s="1066"/>
      <c r="M14" s="1066"/>
      <c r="N14" s="1066"/>
      <c r="O14" s="1066"/>
      <c r="P14" s="1066"/>
      <c r="Q14" s="1066"/>
      <c r="R14" s="1066"/>
      <c r="S14" s="1066"/>
      <c r="T14" s="1067"/>
      <c r="U14" s="606"/>
    </row>
    <row r="15" spans="1:22" s="364" customFormat="1" ht="24.95" customHeight="1" x14ac:dyDescent="0.2">
      <c r="B15" s="594" t="s">
        <v>191</v>
      </c>
      <c r="C15" s="851">
        <v>124153.02564947006</v>
      </c>
      <c r="D15" s="851">
        <v>120708.8846629855</v>
      </c>
      <c r="E15" s="851">
        <v>139665.49433595093</v>
      </c>
      <c r="F15" s="851">
        <v>239548.16523872002</v>
      </c>
      <c r="G15" s="851">
        <v>252615.74573084005</v>
      </c>
      <c r="H15" s="851">
        <v>834526.95318333257</v>
      </c>
      <c r="I15" s="1036">
        <v>78746.031268505554</v>
      </c>
      <c r="J15" s="1037">
        <v>71613.208401650889</v>
      </c>
      <c r="K15" s="1037">
        <v>69623.02004723328</v>
      </c>
      <c r="L15" s="1037">
        <v>66007.154440102517</v>
      </c>
      <c r="M15" s="1037">
        <v>68255.087206733791</v>
      </c>
      <c r="N15" s="1037">
        <v>61216.887196245771</v>
      </c>
      <c r="O15" s="1037">
        <v>71927.626906539241</v>
      </c>
      <c r="P15" s="1037">
        <v>60395.617625093568</v>
      </c>
      <c r="Q15" s="1037">
        <v>67932.004086738511</v>
      </c>
      <c r="R15" s="1037">
        <v>66989.021291123878</v>
      </c>
      <c r="S15" s="1037">
        <v>68718.122534358423</v>
      </c>
      <c r="T15" s="1103">
        <v>83103.172179007102</v>
      </c>
      <c r="U15" s="606" t="s">
        <v>1211</v>
      </c>
      <c r="V15" s="829"/>
    </row>
    <row r="16" spans="1:22" s="364" customFormat="1" ht="24.95" customHeight="1" x14ac:dyDescent="0.2">
      <c r="B16" s="594" t="s">
        <v>790</v>
      </c>
      <c r="C16" s="851">
        <v>23095.906379700002</v>
      </c>
      <c r="D16" s="851">
        <v>31473.772604483955</v>
      </c>
      <c r="E16" s="851">
        <v>34850.239142210128</v>
      </c>
      <c r="F16" s="851">
        <v>29167.638793580001</v>
      </c>
      <c r="G16" s="851">
        <v>31834.391499459998</v>
      </c>
      <c r="H16" s="851">
        <v>72460.523520454735</v>
      </c>
      <c r="I16" s="1036">
        <v>7210.3784456438352</v>
      </c>
      <c r="J16" s="1037">
        <v>9506.9031979752035</v>
      </c>
      <c r="K16" s="1037">
        <v>8990.3573747520659</v>
      </c>
      <c r="L16" s="1037">
        <v>5682.4854573618186</v>
      </c>
      <c r="M16" s="1037">
        <v>3447.912950758513</v>
      </c>
      <c r="N16" s="1037">
        <v>4749.4897197648761</v>
      </c>
      <c r="O16" s="1037">
        <v>5216.3580640081009</v>
      </c>
      <c r="P16" s="1037">
        <v>3597.1969008900005</v>
      </c>
      <c r="Q16" s="1037">
        <v>6081.7389429112391</v>
      </c>
      <c r="R16" s="1037">
        <v>5462.2816225239676</v>
      </c>
      <c r="S16" s="1037">
        <v>4756.1495011427278</v>
      </c>
      <c r="T16" s="1103">
        <v>7759.2713427223953</v>
      </c>
      <c r="U16" s="606" t="s">
        <v>828</v>
      </c>
      <c r="V16" s="829"/>
    </row>
    <row r="17" spans="2:32" s="364" customFormat="1" ht="24.95" customHeight="1" x14ac:dyDescent="0.2">
      <c r="B17" s="594" t="s">
        <v>726</v>
      </c>
      <c r="C17" s="851">
        <v>5802.7933026400005</v>
      </c>
      <c r="D17" s="851">
        <v>7399.0230905125991</v>
      </c>
      <c r="E17" s="851">
        <v>9133.4828327435116</v>
      </c>
      <c r="F17" s="851">
        <v>2350.3814013800002</v>
      </c>
      <c r="G17" s="851">
        <v>1089.42334686</v>
      </c>
      <c r="H17" s="851">
        <v>3866.5851083773559</v>
      </c>
      <c r="I17" s="1036">
        <v>662.69103084999995</v>
      </c>
      <c r="J17" s="1037">
        <v>569.14864436000005</v>
      </c>
      <c r="K17" s="1037">
        <v>130.63196392</v>
      </c>
      <c r="L17" s="1037">
        <v>600.48287581760314</v>
      </c>
      <c r="M17" s="1037">
        <v>26.395740399999998</v>
      </c>
      <c r="N17" s="1037">
        <v>223.10195993000002</v>
      </c>
      <c r="O17" s="1037">
        <v>608.74340952999989</v>
      </c>
      <c r="P17" s="1037">
        <v>64.593414200000012</v>
      </c>
      <c r="Q17" s="1037">
        <v>302.452606</v>
      </c>
      <c r="R17" s="1037">
        <v>302.89570644975208</v>
      </c>
      <c r="S17" s="1037">
        <v>254.68987769</v>
      </c>
      <c r="T17" s="1103">
        <v>120.75787923</v>
      </c>
      <c r="U17" s="606" t="s">
        <v>678</v>
      </c>
      <c r="V17" s="829"/>
    </row>
    <row r="18" spans="2:32" s="364" customFormat="1" ht="24.95" customHeight="1" x14ac:dyDescent="0.2">
      <c r="B18" s="594" t="s">
        <v>679</v>
      </c>
      <c r="C18" s="851">
        <v>226.80825278</v>
      </c>
      <c r="D18" s="851">
        <v>199.80669573</v>
      </c>
      <c r="E18" s="851">
        <v>446.37457797999991</v>
      </c>
      <c r="F18" s="851">
        <v>867.02974540000002</v>
      </c>
      <c r="G18" s="851">
        <v>1395.2026503700001</v>
      </c>
      <c r="H18" s="851">
        <v>3688.5756851671908</v>
      </c>
      <c r="I18" s="1036">
        <v>249.83447355999999</v>
      </c>
      <c r="J18" s="1037">
        <v>377.21353008999995</v>
      </c>
      <c r="K18" s="1037">
        <v>276.73090606644627</v>
      </c>
      <c r="L18" s="1037">
        <v>335.60668099438021</v>
      </c>
      <c r="M18" s="1037">
        <v>300.42436578462815</v>
      </c>
      <c r="N18" s="1037">
        <v>52.947192280000003</v>
      </c>
      <c r="O18" s="1037">
        <v>258.26538356578516</v>
      </c>
      <c r="P18" s="1037">
        <v>330.93284102999996</v>
      </c>
      <c r="Q18" s="1037">
        <v>225.84307625595042</v>
      </c>
      <c r="R18" s="1037">
        <v>485.45351746999995</v>
      </c>
      <c r="S18" s="1037">
        <v>292.88884786000006</v>
      </c>
      <c r="T18" s="1103">
        <v>502.43487020999999</v>
      </c>
      <c r="U18" s="606" t="s">
        <v>791</v>
      </c>
      <c r="V18" s="829"/>
    </row>
    <row r="19" spans="2:32" s="364" customFormat="1" ht="24.95" customHeight="1" x14ac:dyDescent="0.2">
      <c r="B19" s="594" t="s">
        <v>875</v>
      </c>
      <c r="C19" s="851">
        <v>21654.93599708</v>
      </c>
      <c r="D19" s="851">
        <v>16013.359140222246</v>
      </c>
      <c r="E19" s="851">
        <v>25969.329532096228</v>
      </c>
      <c r="F19" s="851">
        <v>56585.690567119993</v>
      </c>
      <c r="G19" s="851">
        <v>64083.396203150005</v>
      </c>
      <c r="H19" s="851">
        <v>133119.20900868028</v>
      </c>
      <c r="I19" s="1036">
        <v>27988.071496498516</v>
      </c>
      <c r="J19" s="1037">
        <v>15005.491272406864</v>
      </c>
      <c r="K19" s="1037">
        <v>10394.66801611273</v>
      </c>
      <c r="L19" s="1037">
        <v>7333.0651158428918</v>
      </c>
      <c r="M19" s="1037">
        <v>6236.2224706322304</v>
      </c>
      <c r="N19" s="1037">
        <v>4798.1376286252898</v>
      </c>
      <c r="O19" s="1037">
        <v>13399.287041541167</v>
      </c>
      <c r="P19" s="1037">
        <v>10520.844543711408</v>
      </c>
      <c r="Q19" s="1037">
        <v>8065.4965274492579</v>
      </c>
      <c r="R19" s="1037">
        <v>6966.004886708015</v>
      </c>
      <c r="S19" s="1037">
        <v>13559.428050131984</v>
      </c>
      <c r="T19" s="1103">
        <v>8852.4919590199188</v>
      </c>
      <c r="U19" s="606" t="s">
        <v>680</v>
      </c>
      <c r="V19" s="829"/>
    </row>
    <row r="20" spans="2:32" s="359" customFormat="1" ht="24.95" customHeight="1" x14ac:dyDescent="0.2">
      <c r="B20" s="592" t="s">
        <v>853</v>
      </c>
      <c r="C20" s="850">
        <v>174933.46958167007</v>
      </c>
      <c r="D20" s="850">
        <v>175794.8461939343</v>
      </c>
      <c r="E20" s="850">
        <v>210064.92042098081</v>
      </c>
      <c r="F20" s="850">
        <v>328518.90574620001</v>
      </c>
      <c r="G20" s="850">
        <v>351018.15943068004</v>
      </c>
      <c r="H20" s="850">
        <v>1047661.8465060123</v>
      </c>
      <c r="I20" s="961">
        <v>114857.00671505788</v>
      </c>
      <c r="J20" s="962">
        <v>97071.965046482946</v>
      </c>
      <c r="K20" s="962">
        <v>89415.408308084516</v>
      </c>
      <c r="L20" s="962">
        <v>79958.794570119207</v>
      </c>
      <c r="M20" s="962">
        <v>78266.042734309158</v>
      </c>
      <c r="N20" s="962">
        <v>71040.563696845944</v>
      </c>
      <c r="O20" s="962">
        <v>91410.280805184302</v>
      </c>
      <c r="P20" s="962">
        <v>74909.185324924969</v>
      </c>
      <c r="Q20" s="962">
        <v>82607.535239354955</v>
      </c>
      <c r="R20" s="962">
        <v>80205.657024275613</v>
      </c>
      <c r="S20" s="962">
        <v>87581.278811183147</v>
      </c>
      <c r="T20" s="964">
        <v>100338.12823018941</v>
      </c>
      <c r="U20" s="604" t="s">
        <v>332</v>
      </c>
      <c r="V20" s="829"/>
      <c r="W20" s="362"/>
      <c r="X20" s="362"/>
      <c r="Y20" s="362"/>
      <c r="Z20" s="362"/>
      <c r="AA20" s="362"/>
      <c r="AB20" s="362"/>
      <c r="AC20" s="362"/>
      <c r="AD20" s="362"/>
      <c r="AE20" s="362"/>
      <c r="AF20" s="362"/>
    </row>
    <row r="21" spans="2:32" s="364" customFormat="1" ht="20.25" customHeight="1" thickBot="1" x14ac:dyDescent="0.25">
      <c r="B21" s="833"/>
      <c r="C21" s="1524"/>
      <c r="D21" s="1524"/>
      <c r="E21" s="1524"/>
      <c r="F21" s="1524"/>
      <c r="G21" s="1524"/>
      <c r="H21" s="1524"/>
      <c r="I21" s="1369"/>
      <c r="J21" s="1367"/>
      <c r="K21" s="1367"/>
      <c r="L21" s="1367"/>
      <c r="M21" s="1367"/>
      <c r="N21" s="1367"/>
      <c r="O21" s="1367"/>
      <c r="P21" s="1367"/>
      <c r="Q21" s="1367"/>
      <c r="R21" s="1367"/>
      <c r="S21" s="1367"/>
      <c r="T21" s="1368"/>
      <c r="U21" s="1373"/>
      <c r="V21" s="829"/>
    </row>
    <row r="22" spans="2:32" s="364" customFormat="1" ht="10.5" customHeight="1" thickTop="1" x14ac:dyDescent="0.2">
      <c r="B22" s="594"/>
      <c r="C22" s="851"/>
      <c r="D22" s="851"/>
      <c r="E22" s="851"/>
      <c r="F22" s="851"/>
      <c r="G22" s="851"/>
      <c r="H22" s="851"/>
      <c r="I22" s="1036"/>
      <c r="J22" s="1037"/>
      <c r="K22" s="1037"/>
      <c r="L22" s="1037"/>
      <c r="M22" s="1037"/>
      <c r="N22" s="1037"/>
      <c r="O22" s="1037"/>
      <c r="P22" s="1037"/>
      <c r="Q22" s="1037"/>
      <c r="R22" s="1037"/>
      <c r="S22" s="1037"/>
      <c r="T22" s="1103"/>
      <c r="U22" s="606"/>
      <c r="V22" s="829"/>
    </row>
    <row r="23" spans="2:32" s="1365" customFormat="1" ht="24.95" customHeight="1" x14ac:dyDescent="0.2">
      <c r="B23" s="832" t="s">
        <v>681</v>
      </c>
      <c r="C23" s="853"/>
      <c r="D23" s="853"/>
      <c r="E23" s="853"/>
      <c r="F23" s="853"/>
      <c r="G23" s="853"/>
      <c r="H23" s="853"/>
      <c r="I23" s="1370"/>
      <c r="J23" s="1371"/>
      <c r="K23" s="1371"/>
      <c r="L23" s="1371"/>
      <c r="M23" s="1371"/>
      <c r="N23" s="1371"/>
      <c r="O23" s="1371"/>
      <c r="P23" s="1371"/>
      <c r="Q23" s="1371"/>
      <c r="R23" s="1371"/>
      <c r="S23" s="1371"/>
      <c r="T23" s="1372"/>
      <c r="U23" s="378" t="s">
        <v>1233</v>
      </c>
      <c r="V23" s="829"/>
    </row>
    <row r="24" spans="2:32" s="364" customFormat="1" ht="10.5" customHeight="1" x14ac:dyDescent="0.2">
      <c r="B24" s="594"/>
      <c r="C24" s="851"/>
      <c r="D24" s="851"/>
      <c r="E24" s="851"/>
      <c r="F24" s="851"/>
      <c r="G24" s="851"/>
      <c r="H24" s="851"/>
      <c r="I24" s="1036"/>
      <c r="J24" s="1037"/>
      <c r="K24" s="1037"/>
      <c r="L24" s="1037"/>
      <c r="M24" s="1037"/>
      <c r="N24" s="1037"/>
      <c r="O24" s="1037"/>
      <c r="P24" s="1037"/>
      <c r="Q24" s="1037"/>
      <c r="R24" s="1037"/>
      <c r="S24" s="1037"/>
      <c r="T24" s="1103"/>
      <c r="U24" s="606"/>
      <c r="V24" s="829"/>
    </row>
    <row r="25" spans="2:32" s="364" customFormat="1" ht="24.95" customHeight="1" x14ac:dyDescent="0.2">
      <c r="B25" s="594" t="s">
        <v>266</v>
      </c>
      <c r="C25" s="851">
        <v>42729.335680649994</v>
      </c>
      <c r="D25" s="851">
        <v>36068.593706999149</v>
      </c>
      <c r="E25" s="851">
        <v>22245.560819515009</v>
      </c>
      <c r="F25" s="851">
        <v>48771.05957837998</v>
      </c>
      <c r="G25" s="851">
        <v>28180.058314180013</v>
      </c>
      <c r="H25" s="851">
        <v>53995.5079975029</v>
      </c>
      <c r="I25" s="1036">
        <v>2167.2322391499997</v>
      </c>
      <c r="J25" s="1037">
        <v>865.56093551999993</v>
      </c>
      <c r="K25" s="1037">
        <v>2534.8437979299997</v>
      </c>
      <c r="L25" s="1037">
        <v>5247.3587794900022</v>
      </c>
      <c r="M25" s="1037">
        <v>2829.45627534</v>
      </c>
      <c r="N25" s="1037">
        <v>2212.8463659700005</v>
      </c>
      <c r="O25" s="1037">
        <v>4621.4840163492854</v>
      </c>
      <c r="P25" s="1037">
        <v>5226.8454079647854</v>
      </c>
      <c r="Q25" s="1037">
        <v>4610.9608888647217</v>
      </c>
      <c r="R25" s="1037">
        <v>7170.8984264641113</v>
      </c>
      <c r="S25" s="1037">
        <v>8243.2830139299967</v>
      </c>
      <c r="T25" s="1103">
        <v>8264.737850529993</v>
      </c>
      <c r="U25" s="606" t="s">
        <v>267</v>
      </c>
      <c r="V25" s="829"/>
    </row>
    <row r="26" spans="2:32" s="364" customFormat="1" ht="24.95" customHeight="1" x14ac:dyDescent="0.2">
      <c r="B26" s="594" t="s">
        <v>1251</v>
      </c>
      <c r="C26" s="851">
        <v>2183.4694932699995</v>
      </c>
      <c r="D26" s="851">
        <v>3382.6704270256282</v>
      </c>
      <c r="E26" s="851">
        <v>4364.728151057363</v>
      </c>
      <c r="F26" s="851">
        <v>2204.5261462200001</v>
      </c>
      <c r="G26" s="851">
        <v>2628.4055890199998</v>
      </c>
      <c r="H26" s="851">
        <v>9263.7724915600011</v>
      </c>
      <c r="I26" s="1036">
        <v>1052.4259999999999</v>
      </c>
      <c r="J26" s="1037">
        <v>1217.7180000000001</v>
      </c>
      <c r="K26" s="1037">
        <v>878.28399999999999</v>
      </c>
      <c r="L26" s="1037">
        <v>365.81947760000003</v>
      </c>
      <c r="M26" s="1037">
        <v>418.95458100000002</v>
      </c>
      <c r="N26" s="1037">
        <v>313.40475751999998</v>
      </c>
      <c r="O26" s="1037">
        <v>360.81552210000001</v>
      </c>
      <c r="P26" s="1037">
        <v>701.71365895999998</v>
      </c>
      <c r="Q26" s="1037">
        <v>1111.8091443600001</v>
      </c>
      <c r="R26" s="1037">
        <v>782.34702274999984</v>
      </c>
      <c r="S26" s="1037">
        <v>604.53940535000004</v>
      </c>
      <c r="T26" s="1103">
        <v>1455.9409219199999</v>
      </c>
      <c r="U26" s="606" t="s">
        <v>439</v>
      </c>
      <c r="V26" s="829"/>
    </row>
    <row r="27" spans="2:32" s="364" customFormat="1" ht="24.95" customHeight="1" x14ac:dyDescent="0.2">
      <c r="B27" s="594" t="s">
        <v>1250</v>
      </c>
      <c r="C27" s="851">
        <v>456.00542388999992</v>
      </c>
      <c r="D27" s="851">
        <v>242.24064748000004</v>
      </c>
      <c r="E27" s="851">
        <v>856.08147230000009</v>
      </c>
      <c r="F27" s="851">
        <v>4402.6812411700012</v>
      </c>
      <c r="G27" s="851">
        <v>5741.4658791899992</v>
      </c>
      <c r="H27" s="851">
        <v>17990.24771639653</v>
      </c>
      <c r="I27" s="1036">
        <v>956.4384058050415</v>
      </c>
      <c r="J27" s="1037">
        <v>2121.2266527917345</v>
      </c>
      <c r="K27" s="1037">
        <v>1909.5887157490904</v>
      </c>
      <c r="L27" s="1037">
        <v>1334.0893619000005</v>
      </c>
      <c r="M27" s="1037">
        <v>898.4100173195045</v>
      </c>
      <c r="N27" s="1037">
        <v>1709.9706639299998</v>
      </c>
      <c r="O27" s="1037">
        <v>2215.4512335570253</v>
      </c>
      <c r="P27" s="1037">
        <v>592.09348373000046</v>
      </c>
      <c r="Q27" s="1037">
        <v>1295.8045633599995</v>
      </c>
      <c r="R27" s="1037">
        <v>1784.4468849057025</v>
      </c>
      <c r="S27" s="1037">
        <v>797.09140708008306</v>
      </c>
      <c r="T27" s="1103">
        <v>2375.6363262683471</v>
      </c>
      <c r="U27" s="606" t="s">
        <v>707</v>
      </c>
      <c r="V27" s="829"/>
    </row>
    <row r="28" spans="2:32" s="364" customFormat="1" ht="24.95" customHeight="1" x14ac:dyDescent="0.2">
      <c r="B28" s="594" t="s">
        <v>365</v>
      </c>
      <c r="C28" s="851">
        <v>2601.7478354299997</v>
      </c>
      <c r="D28" s="851">
        <v>1147.0454396306868</v>
      </c>
      <c r="E28" s="851">
        <v>672.91924771000015</v>
      </c>
      <c r="F28" s="851">
        <v>1889.7624672699997</v>
      </c>
      <c r="G28" s="851">
        <v>2071.7866434299999</v>
      </c>
      <c r="H28" s="851">
        <v>7767.8656554218996</v>
      </c>
      <c r="I28" s="1036">
        <v>678.81842427999993</v>
      </c>
      <c r="J28" s="1037">
        <v>480.75533655999999</v>
      </c>
      <c r="K28" s="1037">
        <v>1185.5455816992553</v>
      </c>
      <c r="L28" s="1037">
        <v>664.50184571999978</v>
      </c>
      <c r="M28" s="1037">
        <v>380.12101197999999</v>
      </c>
      <c r="N28" s="1037">
        <v>378.69457955000001</v>
      </c>
      <c r="O28" s="1037">
        <v>498.83144722280991</v>
      </c>
      <c r="P28" s="1037">
        <v>549.10269001999995</v>
      </c>
      <c r="Q28" s="1037">
        <v>780.03746645280989</v>
      </c>
      <c r="R28" s="1037">
        <v>701.85234623107431</v>
      </c>
      <c r="S28" s="1037">
        <v>843.28403493504118</v>
      </c>
      <c r="T28" s="1103">
        <v>626.32089077090916</v>
      </c>
      <c r="U28" s="606" t="s">
        <v>653</v>
      </c>
      <c r="V28" s="829"/>
    </row>
    <row r="29" spans="2:32" s="364" customFormat="1" ht="24.95" customHeight="1" x14ac:dyDescent="0.2">
      <c r="B29" s="594" t="s">
        <v>268</v>
      </c>
      <c r="C29" s="851">
        <v>611.76880228000005</v>
      </c>
      <c r="D29" s="851">
        <v>1216.8782164560021</v>
      </c>
      <c r="E29" s="851">
        <v>452.48481453000005</v>
      </c>
      <c r="F29" s="851">
        <v>786.55692769999996</v>
      </c>
      <c r="G29" s="851">
        <v>807.74317382000004</v>
      </c>
      <c r="H29" s="851">
        <v>3589.1143766599998</v>
      </c>
      <c r="I29" s="1036">
        <v>80.171549999999996</v>
      </c>
      <c r="J29" s="1037">
        <v>274.26423029999995</v>
      </c>
      <c r="K29" s="1037">
        <v>439.24502038999998</v>
      </c>
      <c r="L29" s="1037">
        <v>325.96952119000014</v>
      </c>
      <c r="M29" s="1037">
        <v>250.32185771000002</v>
      </c>
      <c r="N29" s="1037">
        <v>259.48259197000004</v>
      </c>
      <c r="O29" s="1037">
        <v>366.76945209000002</v>
      </c>
      <c r="P29" s="1037">
        <v>126.53531600000001</v>
      </c>
      <c r="Q29" s="1037">
        <v>379.57202667999985</v>
      </c>
      <c r="R29" s="1037">
        <v>505.36282936000003</v>
      </c>
      <c r="S29" s="1037">
        <v>291.02014878</v>
      </c>
      <c r="T29" s="1103">
        <v>290.39983219000004</v>
      </c>
      <c r="U29" s="606" t="s">
        <v>754</v>
      </c>
      <c r="V29" s="829"/>
    </row>
    <row r="30" spans="2:32" s="364" customFormat="1" ht="24.95" customHeight="1" x14ac:dyDescent="0.2">
      <c r="B30" s="594" t="s">
        <v>448</v>
      </c>
      <c r="C30" s="851">
        <v>15976.869492770042</v>
      </c>
      <c r="D30" s="851">
        <v>22107.738953950025</v>
      </c>
      <c r="E30" s="851">
        <v>27261.636806789997</v>
      </c>
      <c r="F30" s="851">
        <v>38086.207998650003</v>
      </c>
      <c r="G30" s="851">
        <v>31274.526288069996</v>
      </c>
      <c r="H30" s="851">
        <v>166535.7628937175</v>
      </c>
      <c r="I30" s="1036">
        <v>15858.222712079903</v>
      </c>
      <c r="J30" s="1037">
        <v>15529.569400700397</v>
      </c>
      <c r="K30" s="1037">
        <v>13178.755593122578</v>
      </c>
      <c r="L30" s="1037">
        <v>13276.681507217318</v>
      </c>
      <c r="M30" s="1037">
        <v>11258.97491493786</v>
      </c>
      <c r="N30" s="1037">
        <v>8272.4119986247915</v>
      </c>
      <c r="O30" s="1037">
        <v>11736.113597815925</v>
      </c>
      <c r="P30" s="1037">
        <v>12366.071068458248</v>
      </c>
      <c r="Q30" s="1037">
        <v>15696.495659745531</v>
      </c>
      <c r="R30" s="1037">
        <v>11807.27684129177</v>
      </c>
      <c r="S30" s="1037">
        <v>17560.079157549982</v>
      </c>
      <c r="T30" s="1103">
        <v>19995.110442173198</v>
      </c>
      <c r="U30" s="606" t="s">
        <v>449</v>
      </c>
      <c r="V30" s="829"/>
    </row>
    <row r="31" spans="2:32" s="364" customFormat="1" ht="24.95" customHeight="1" x14ac:dyDescent="0.2">
      <c r="B31" s="594" t="s">
        <v>445</v>
      </c>
      <c r="C31" s="851">
        <v>9319.5071813199993</v>
      </c>
      <c r="D31" s="851">
        <v>10273.395362890969</v>
      </c>
      <c r="E31" s="851">
        <v>14960.509470846224</v>
      </c>
      <c r="F31" s="851">
        <v>26881.665101300005</v>
      </c>
      <c r="G31" s="851">
        <v>30606.046219190011</v>
      </c>
      <c r="H31" s="851">
        <v>68746.34597813795</v>
      </c>
      <c r="I31" s="1036">
        <v>18659.819004603723</v>
      </c>
      <c r="J31" s="1037">
        <v>10831.299164409094</v>
      </c>
      <c r="K31" s="1037">
        <v>6851.347822329999</v>
      </c>
      <c r="L31" s="1037">
        <v>1701.7326556614048</v>
      </c>
      <c r="M31" s="1037">
        <v>2791.9572111842976</v>
      </c>
      <c r="N31" s="1037">
        <v>1346.461461103306</v>
      </c>
      <c r="O31" s="1037">
        <v>7141.9183130215806</v>
      </c>
      <c r="P31" s="1037">
        <v>5840.7607915400004</v>
      </c>
      <c r="Q31" s="1037">
        <v>3017.8136926198349</v>
      </c>
      <c r="R31" s="1037">
        <v>2493.7767947576858</v>
      </c>
      <c r="S31" s="1037">
        <v>4559.4285299375197</v>
      </c>
      <c r="T31" s="1103">
        <v>3510.0305369695043</v>
      </c>
      <c r="U31" s="606" t="s">
        <v>446</v>
      </c>
      <c r="V31" s="829"/>
    </row>
    <row r="32" spans="2:32" s="364" customFormat="1" ht="24.95" customHeight="1" x14ac:dyDescent="0.2">
      <c r="B32" s="594" t="s">
        <v>757</v>
      </c>
      <c r="C32" s="851">
        <v>18266.13982039001</v>
      </c>
      <c r="D32" s="851">
        <v>24152.286631676321</v>
      </c>
      <c r="E32" s="851">
        <v>40085.076820355927</v>
      </c>
      <c r="F32" s="851">
        <v>58914.734552880007</v>
      </c>
      <c r="G32" s="851">
        <v>100811.75268054004</v>
      </c>
      <c r="H32" s="851">
        <v>135809.07169422001</v>
      </c>
      <c r="I32" s="1036">
        <v>15394.817660080047</v>
      </c>
      <c r="J32" s="1037">
        <v>14611.882314490011</v>
      </c>
      <c r="K32" s="1037">
        <v>15599.44406198996</v>
      </c>
      <c r="L32" s="1037">
        <v>12795.328998809988</v>
      </c>
      <c r="M32" s="1037">
        <v>13117.002563129983</v>
      </c>
      <c r="N32" s="1037">
        <v>11614.296279229993</v>
      </c>
      <c r="O32" s="1037">
        <v>11639.538860179973</v>
      </c>
      <c r="P32" s="1037">
        <v>9539.8637007700254</v>
      </c>
      <c r="Q32" s="1037">
        <v>8738.7135402600015</v>
      </c>
      <c r="R32" s="1037">
        <v>8836.7525354599911</v>
      </c>
      <c r="S32" s="1037">
        <v>7005.0646221000025</v>
      </c>
      <c r="T32" s="1103">
        <v>6916.3665577200063</v>
      </c>
      <c r="U32" s="606" t="s">
        <v>361</v>
      </c>
      <c r="V32" s="829"/>
    </row>
    <row r="33" spans="2:22" s="364" customFormat="1" ht="24.95" customHeight="1" x14ac:dyDescent="0.2">
      <c r="B33" s="594" t="s">
        <v>362</v>
      </c>
      <c r="C33" s="851">
        <v>15487.350498100002</v>
      </c>
      <c r="D33" s="851">
        <v>7836.1482370599979</v>
      </c>
      <c r="E33" s="851">
        <v>15942.561083840003</v>
      </c>
      <c r="F33" s="851">
        <v>25352.21835589</v>
      </c>
      <c r="G33" s="851">
        <v>26374.119949469998</v>
      </c>
      <c r="H33" s="851">
        <v>109765.02696099548</v>
      </c>
      <c r="I33" s="1036">
        <v>10661.791032356472</v>
      </c>
      <c r="J33" s="1037">
        <v>9600.8927058000008</v>
      </c>
      <c r="K33" s="1037">
        <v>7384.1212684799993</v>
      </c>
      <c r="L33" s="1037">
        <v>6126.1536857499996</v>
      </c>
      <c r="M33" s="1037">
        <v>7590.5081098899982</v>
      </c>
      <c r="N33" s="1037">
        <v>14989.239456909998</v>
      </c>
      <c r="O33" s="1037">
        <v>12040.003209608774</v>
      </c>
      <c r="P33" s="1037">
        <v>8235.5917834937227</v>
      </c>
      <c r="Q33" s="1037">
        <v>7952.6791136057591</v>
      </c>
      <c r="R33" s="1037">
        <v>7266.497269023801</v>
      </c>
      <c r="S33" s="1037">
        <v>6666.0526738647186</v>
      </c>
      <c r="T33" s="1103">
        <v>11251.496652212229</v>
      </c>
      <c r="U33" s="606" t="s">
        <v>829</v>
      </c>
      <c r="V33" s="829"/>
    </row>
    <row r="34" spans="2:22" s="364" customFormat="1" ht="24.95" customHeight="1" x14ac:dyDescent="0.2">
      <c r="B34" s="594" t="s">
        <v>703</v>
      </c>
      <c r="C34" s="851">
        <v>16264.801121739998</v>
      </c>
      <c r="D34" s="851">
        <v>15687.757055309998</v>
      </c>
      <c r="E34" s="851">
        <v>11639.49304007</v>
      </c>
      <c r="F34" s="851">
        <v>20015.476939079996</v>
      </c>
      <c r="G34" s="851">
        <v>16216.242361049994</v>
      </c>
      <c r="H34" s="851">
        <v>62751.612829660779</v>
      </c>
      <c r="I34" s="1036">
        <v>5310.5413441234641</v>
      </c>
      <c r="J34" s="1037">
        <v>3841.3252943113143</v>
      </c>
      <c r="K34" s="1037">
        <v>6557.0358503312445</v>
      </c>
      <c r="L34" s="1037">
        <v>5993.5245608107298</v>
      </c>
      <c r="M34" s="1037">
        <v>4113.9184834200023</v>
      </c>
      <c r="N34" s="1037">
        <v>2472.782285719999</v>
      </c>
      <c r="O34" s="1037">
        <v>3273.911221801884</v>
      </c>
      <c r="P34" s="1037">
        <v>5534.4676976101764</v>
      </c>
      <c r="Q34" s="1037">
        <v>8496.2576471990888</v>
      </c>
      <c r="R34" s="1037">
        <v>6524.932816084025</v>
      </c>
      <c r="S34" s="1037">
        <v>6046.3580360142787</v>
      </c>
      <c r="T34" s="1103">
        <v>4586.5575922345706</v>
      </c>
      <c r="U34" s="606" t="s">
        <v>704</v>
      </c>
      <c r="V34" s="829"/>
    </row>
    <row r="35" spans="2:22" s="364" customFormat="1" ht="24.95" customHeight="1" x14ac:dyDescent="0.2">
      <c r="B35" s="594" t="s">
        <v>442</v>
      </c>
      <c r="C35" s="851">
        <v>197.61638995000004</v>
      </c>
      <c r="D35" s="851">
        <v>165.37182945000001</v>
      </c>
      <c r="E35" s="851">
        <v>374.14899013999997</v>
      </c>
      <c r="F35" s="851">
        <v>710.62608780999983</v>
      </c>
      <c r="G35" s="851">
        <v>1193.5979791099999</v>
      </c>
      <c r="H35" s="851">
        <v>3165.3903281507437</v>
      </c>
      <c r="I35" s="1036">
        <v>215.52920154</v>
      </c>
      <c r="J35" s="1037">
        <v>320.12293014999995</v>
      </c>
      <c r="K35" s="1037">
        <v>210.86346274999997</v>
      </c>
      <c r="L35" s="1037">
        <v>298.49851901438024</v>
      </c>
      <c r="M35" s="1037">
        <v>286.74078218462813</v>
      </c>
      <c r="N35" s="1037">
        <v>27.740377429999999</v>
      </c>
      <c r="O35" s="1037">
        <v>241.77342776578513</v>
      </c>
      <c r="P35" s="1037">
        <v>231.60398248999996</v>
      </c>
      <c r="Q35" s="1037">
        <v>174.15510769595042</v>
      </c>
      <c r="R35" s="1037">
        <v>442.91648944999997</v>
      </c>
      <c r="S35" s="1037">
        <v>265.38307131000005</v>
      </c>
      <c r="T35" s="1103">
        <v>450.06297637</v>
      </c>
      <c r="U35" s="606" t="s">
        <v>792</v>
      </c>
      <c r="V35" s="829"/>
    </row>
    <row r="36" spans="2:22" s="364" customFormat="1" ht="24.95" customHeight="1" x14ac:dyDescent="0.2">
      <c r="B36" s="594" t="s">
        <v>705</v>
      </c>
      <c r="C36" s="851">
        <v>610.18815706999999</v>
      </c>
      <c r="D36" s="851">
        <v>219.68303549000001</v>
      </c>
      <c r="E36" s="851">
        <v>1552.7495497699999</v>
      </c>
      <c r="F36" s="851">
        <v>16084.957001479999</v>
      </c>
      <c r="G36" s="851">
        <v>15190.565622620001</v>
      </c>
      <c r="H36" s="851">
        <v>12881.98213181</v>
      </c>
      <c r="I36" s="1036">
        <v>2833.7339999999999</v>
      </c>
      <c r="J36" s="1037">
        <v>3955.4479999999999</v>
      </c>
      <c r="K36" s="1037">
        <v>2627.5140000000001</v>
      </c>
      <c r="L36" s="1037">
        <v>773.58007369999996</v>
      </c>
      <c r="M36" s="1037">
        <v>255.88200000000001</v>
      </c>
      <c r="N36" s="1037">
        <v>80.739999999999995</v>
      </c>
      <c r="O36" s="1037">
        <v>410.529</v>
      </c>
      <c r="P36" s="1037">
        <v>25.3782</v>
      </c>
      <c r="Q36" s="1037">
        <v>507.83848</v>
      </c>
      <c r="R36" s="1037">
        <v>151.941</v>
      </c>
      <c r="S36" s="1037">
        <v>471.75137811000002</v>
      </c>
      <c r="T36" s="1103">
        <v>787.64599999999996</v>
      </c>
      <c r="U36" s="606" t="s">
        <v>706</v>
      </c>
      <c r="V36" s="829"/>
    </row>
    <row r="37" spans="2:22" s="364" customFormat="1" ht="24.95" customHeight="1" x14ac:dyDescent="0.2">
      <c r="B37" s="594" t="s">
        <v>193</v>
      </c>
      <c r="C37" s="851">
        <v>1253.0479451799999</v>
      </c>
      <c r="D37" s="851">
        <v>1080.89029639</v>
      </c>
      <c r="E37" s="851">
        <v>3225.2130659099994</v>
      </c>
      <c r="F37" s="851">
        <v>6330.7615066100007</v>
      </c>
      <c r="G37" s="851">
        <v>6023.3438339999993</v>
      </c>
      <c r="H37" s="851">
        <v>14160.439776520081</v>
      </c>
      <c r="I37" s="1036">
        <v>1196.4851331900827</v>
      </c>
      <c r="J37" s="1037">
        <v>1597.67475949</v>
      </c>
      <c r="K37" s="1037">
        <v>667.87223188999997</v>
      </c>
      <c r="L37" s="1037">
        <v>1024.9940125000001</v>
      </c>
      <c r="M37" s="1037">
        <v>543.23674338000001</v>
      </c>
      <c r="N37" s="1037">
        <v>761.51409999999998</v>
      </c>
      <c r="O37" s="1037">
        <v>810.56666349000011</v>
      </c>
      <c r="P37" s="1037">
        <v>602.84674910000001</v>
      </c>
      <c r="Q37" s="1037">
        <v>2822.6744737200002</v>
      </c>
      <c r="R37" s="1037">
        <v>3404.5221598499998</v>
      </c>
      <c r="S37" s="1037">
        <v>501.80101250999991</v>
      </c>
      <c r="T37" s="1103">
        <v>226.25173740000002</v>
      </c>
      <c r="U37" s="606" t="s">
        <v>203</v>
      </c>
      <c r="V37" s="829"/>
    </row>
    <row r="38" spans="2:22" s="364" customFormat="1" ht="24.95" customHeight="1" x14ac:dyDescent="0.2">
      <c r="B38" s="594" t="s">
        <v>1208</v>
      </c>
      <c r="C38" s="851">
        <v>300.78675169000007</v>
      </c>
      <c r="D38" s="851">
        <v>194.22608393000002</v>
      </c>
      <c r="E38" s="851">
        <v>834.1580462500001</v>
      </c>
      <c r="F38" s="851">
        <v>856.50383684000008</v>
      </c>
      <c r="G38" s="851">
        <v>370.65527109999999</v>
      </c>
      <c r="H38" s="851">
        <v>434.38249925000002</v>
      </c>
      <c r="I38" s="1036">
        <v>50.732830499999999</v>
      </c>
      <c r="J38" s="1037">
        <v>64.740158000000008</v>
      </c>
      <c r="K38" s="1037">
        <v>64.122831899999994</v>
      </c>
      <c r="L38" s="1037">
        <v>77.603017550000004</v>
      </c>
      <c r="M38" s="1037">
        <v>3.9414711200000001</v>
      </c>
      <c r="N38" s="1037">
        <v>46.299783789999999</v>
      </c>
      <c r="O38" s="1037">
        <v>22.825137460000001</v>
      </c>
      <c r="P38" s="1037">
        <v>5.4450000000000003</v>
      </c>
      <c r="Q38" s="1037">
        <v>22.205584380000001</v>
      </c>
      <c r="R38" s="1037">
        <v>57.878338630000009</v>
      </c>
      <c r="S38" s="1037">
        <v>12.65711039</v>
      </c>
      <c r="T38" s="1103">
        <v>5.9312355300000004</v>
      </c>
      <c r="U38" s="606" t="s">
        <v>265</v>
      </c>
      <c r="V38" s="829"/>
    </row>
    <row r="39" spans="2:22" s="364" customFormat="1" ht="24.95" customHeight="1" x14ac:dyDescent="0.2">
      <c r="B39" s="594" t="s">
        <v>192</v>
      </c>
      <c r="C39" s="851">
        <v>4722.7224980599995</v>
      </c>
      <c r="D39" s="851">
        <v>4872.1995184400002</v>
      </c>
      <c r="E39" s="851">
        <v>9013.1117172300019</v>
      </c>
      <c r="F39" s="851">
        <v>17317.260703279997</v>
      </c>
      <c r="G39" s="851">
        <v>16351.031801669998</v>
      </c>
      <c r="H39" s="851">
        <v>121135.198454995</v>
      </c>
      <c r="I39" s="1036">
        <v>14771.503201858435</v>
      </c>
      <c r="J39" s="1037">
        <v>14779.40442245397</v>
      </c>
      <c r="K39" s="1037">
        <v>11554.194229378509</v>
      </c>
      <c r="L39" s="1037">
        <v>9267.9950693000901</v>
      </c>
      <c r="M39" s="1037">
        <v>12225.362912883556</v>
      </c>
      <c r="N39" s="1037">
        <v>8258.6420760938017</v>
      </c>
      <c r="O39" s="1037">
        <v>10581.042361799999</v>
      </c>
      <c r="P39" s="1037">
        <v>7427.8086778116513</v>
      </c>
      <c r="Q39" s="1037">
        <v>7325.042543382312</v>
      </c>
      <c r="R39" s="1037">
        <v>7962.9104783700004</v>
      </c>
      <c r="S39" s="1037">
        <v>6998.677657010001</v>
      </c>
      <c r="T39" s="1103">
        <v>9982.6148246526482</v>
      </c>
      <c r="U39" s="606" t="s">
        <v>202</v>
      </c>
      <c r="V39" s="829"/>
    </row>
    <row r="40" spans="2:22" s="364" customFormat="1" ht="24.95" customHeight="1" x14ac:dyDescent="0.2">
      <c r="B40" s="594" t="s">
        <v>199</v>
      </c>
      <c r="C40" s="851">
        <v>32.286641059999994</v>
      </c>
      <c r="D40" s="851">
        <v>22.31455055</v>
      </c>
      <c r="E40" s="851">
        <v>145.10860313000001</v>
      </c>
      <c r="F40" s="851">
        <v>254.23548699999998</v>
      </c>
      <c r="G40" s="851">
        <v>256.92223479999996</v>
      </c>
      <c r="H40" s="851">
        <v>424.38679999999999</v>
      </c>
      <c r="I40" s="1036">
        <v>76.44</v>
      </c>
      <c r="J40" s="1037">
        <v>28.754999999999999</v>
      </c>
      <c r="K40" s="1037">
        <v>76.44</v>
      </c>
      <c r="L40" s="1037">
        <v>0</v>
      </c>
      <c r="M40" s="1037">
        <v>0</v>
      </c>
      <c r="N40" s="1037">
        <v>0</v>
      </c>
      <c r="O40" s="1037">
        <v>203.75179999999997</v>
      </c>
      <c r="P40" s="1037">
        <v>0</v>
      </c>
      <c r="Q40" s="1037">
        <v>39</v>
      </c>
      <c r="R40" s="1037">
        <v>0</v>
      </c>
      <c r="S40" s="1037">
        <v>0</v>
      </c>
      <c r="T40" s="1103">
        <v>0</v>
      </c>
      <c r="U40" s="606" t="s">
        <v>209</v>
      </c>
      <c r="V40" s="829"/>
    </row>
    <row r="41" spans="2:22" s="364" customFormat="1" ht="24.95" customHeight="1" x14ac:dyDescent="0.2">
      <c r="B41" s="594" t="s">
        <v>755</v>
      </c>
      <c r="C41" s="851">
        <v>1884.6802729199994</v>
      </c>
      <c r="D41" s="851">
        <v>1504.1984542399996</v>
      </c>
      <c r="E41" s="851">
        <v>2339.1548379999999</v>
      </c>
      <c r="F41" s="851">
        <v>5548.6042315699997</v>
      </c>
      <c r="G41" s="851">
        <v>5818.7839507600002</v>
      </c>
      <c r="H41" s="851">
        <v>30562.680812355116</v>
      </c>
      <c r="I41" s="1036">
        <v>2364.7827047099991</v>
      </c>
      <c r="J41" s="1037">
        <v>2250.9749052244647</v>
      </c>
      <c r="K41" s="1037">
        <v>2299.4672531073556</v>
      </c>
      <c r="L41" s="1037">
        <v>1736.5660479300011</v>
      </c>
      <c r="M41" s="1037">
        <v>1788.8342244864459</v>
      </c>
      <c r="N41" s="1037">
        <v>1862.4471765499998</v>
      </c>
      <c r="O41" s="1037">
        <v>2074.4873587681623</v>
      </c>
      <c r="P41" s="1037">
        <v>2119.6705051399999</v>
      </c>
      <c r="Q41" s="1037">
        <v>2306.8126708450231</v>
      </c>
      <c r="R41" s="1037">
        <v>3210.2118531408464</v>
      </c>
      <c r="S41" s="1037">
        <v>4076.2832136628199</v>
      </c>
      <c r="T41" s="1103">
        <v>4472.1428987900017</v>
      </c>
      <c r="U41" s="606" t="s">
        <v>756</v>
      </c>
      <c r="V41" s="829"/>
    </row>
    <row r="42" spans="2:22" s="364" customFormat="1" ht="24.95" customHeight="1" x14ac:dyDescent="0.2">
      <c r="B42" s="594" t="s">
        <v>195</v>
      </c>
      <c r="C42" s="864">
        <v>4150.9944475299999</v>
      </c>
      <c r="D42" s="851">
        <v>6099.0958880407034</v>
      </c>
      <c r="E42" s="851">
        <v>5655.0731755017669</v>
      </c>
      <c r="F42" s="851">
        <v>129.87107896999999</v>
      </c>
      <c r="G42" s="851">
        <v>285.86702667999992</v>
      </c>
      <c r="H42" s="851">
        <v>1476.0692784297519</v>
      </c>
      <c r="I42" s="770">
        <v>58.798000000000002</v>
      </c>
      <c r="J42" s="768">
        <v>20.623200000000001</v>
      </c>
      <c r="K42" s="768">
        <v>24.548396109999999</v>
      </c>
      <c r="L42" s="768">
        <v>182.75400126</v>
      </c>
      <c r="M42" s="768">
        <v>10.381739400000001</v>
      </c>
      <c r="N42" s="768">
        <v>118.69007093</v>
      </c>
      <c r="O42" s="768">
        <v>551.20464700000002</v>
      </c>
      <c r="P42" s="768">
        <v>15.106200000000001</v>
      </c>
      <c r="Q42" s="768">
        <v>227.09210099999999</v>
      </c>
      <c r="R42" s="768">
        <v>24.04068022975207</v>
      </c>
      <c r="S42" s="768">
        <v>223.6480425</v>
      </c>
      <c r="T42" s="769">
        <v>19.182200000000002</v>
      </c>
      <c r="U42" s="606" t="s">
        <v>205</v>
      </c>
      <c r="V42" s="829"/>
    </row>
    <row r="43" spans="2:22" s="364" customFormat="1" ht="24.95" customHeight="1" x14ac:dyDescent="0.2">
      <c r="B43" s="594" t="s">
        <v>654</v>
      </c>
      <c r="C43" s="864">
        <v>40.203822299999999</v>
      </c>
      <c r="D43" s="851">
        <v>51.614749200000006</v>
      </c>
      <c r="E43" s="851">
        <v>25.073257199999997</v>
      </c>
      <c r="F43" s="851">
        <v>83.919062010000005</v>
      </c>
      <c r="G43" s="851">
        <v>82.966140899999999</v>
      </c>
      <c r="H43" s="851">
        <v>729</v>
      </c>
      <c r="I43" s="770">
        <v>72</v>
      </c>
      <c r="J43" s="768">
        <v>90</v>
      </c>
      <c r="K43" s="768">
        <v>73.8</v>
      </c>
      <c r="L43" s="768">
        <v>90</v>
      </c>
      <c r="M43" s="768">
        <v>0</v>
      </c>
      <c r="N43" s="768">
        <v>97.2</v>
      </c>
      <c r="O43" s="768">
        <v>0</v>
      </c>
      <c r="P43" s="768">
        <v>0</v>
      </c>
      <c r="Q43" s="768">
        <v>72</v>
      </c>
      <c r="R43" s="768">
        <v>162</v>
      </c>
      <c r="S43" s="768">
        <v>0</v>
      </c>
      <c r="T43" s="769">
        <v>72</v>
      </c>
      <c r="U43" s="606" t="s">
        <v>655</v>
      </c>
      <c r="V43" s="829"/>
    </row>
    <row r="44" spans="2:22" s="364" customFormat="1" ht="24.95" customHeight="1" x14ac:dyDescent="0.2">
      <c r="B44" s="594" t="s">
        <v>200</v>
      </c>
      <c r="C44" s="864">
        <v>1582.93216235</v>
      </c>
      <c r="D44" s="851">
        <v>1521.10147899</v>
      </c>
      <c r="E44" s="851">
        <v>1408.73056365</v>
      </c>
      <c r="F44" s="851">
        <v>4019.7737044100004</v>
      </c>
      <c r="G44" s="851">
        <v>5099.5332854500002</v>
      </c>
      <c r="H44" s="851">
        <v>26607.984339690003</v>
      </c>
      <c r="I44" s="770">
        <v>940.85596471999997</v>
      </c>
      <c r="J44" s="768">
        <v>1588.3041772199997</v>
      </c>
      <c r="K44" s="768">
        <v>1253.8445291999999</v>
      </c>
      <c r="L44" s="768">
        <v>1686.9705222599998</v>
      </c>
      <c r="M44" s="768">
        <v>2170.4374431999995</v>
      </c>
      <c r="N44" s="768">
        <v>1641.19225671</v>
      </c>
      <c r="O44" s="768">
        <v>3197.59</v>
      </c>
      <c r="P44" s="768">
        <v>1670.8633225400004</v>
      </c>
      <c r="Q44" s="768">
        <v>1913.76304768</v>
      </c>
      <c r="R44" s="768">
        <v>3546.7139999999999</v>
      </c>
      <c r="S44" s="768">
        <v>3338.5556889200002</v>
      </c>
      <c r="T44" s="769">
        <v>3658.8933872400003</v>
      </c>
      <c r="U44" s="606" t="s">
        <v>207</v>
      </c>
      <c r="V44" s="829"/>
    </row>
    <row r="45" spans="2:22" s="364" customFormat="1" ht="24.95" customHeight="1" x14ac:dyDescent="0.2">
      <c r="B45" s="594" t="s">
        <v>656</v>
      </c>
      <c r="C45" s="864">
        <v>3039.9598770100001</v>
      </c>
      <c r="D45" s="851">
        <v>4777.9054426298371</v>
      </c>
      <c r="E45" s="851">
        <v>6307.445630242044</v>
      </c>
      <c r="F45" s="851">
        <v>305.70452568999997</v>
      </c>
      <c r="G45" s="851">
        <v>493.19593027999991</v>
      </c>
      <c r="H45" s="851">
        <v>3443.0049099575208</v>
      </c>
      <c r="I45" s="770">
        <v>307.34542700000003</v>
      </c>
      <c r="J45" s="768">
        <v>194.89111685595043</v>
      </c>
      <c r="K45" s="768">
        <v>421.95928700000002</v>
      </c>
      <c r="L45" s="768">
        <v>625.00480961999995</v>
      </c>
      <c r="M45" s="768">
        <v>143.376</v>
      </c>
      <c r="N45" s="768">
        <v>78.469394349999988</v>
      </c>
      <c r="O45" s="768">
        <v>493.54142998000003</v>
      </c>
      <c r="P45" s="768">
        <v>252.80116302000005</v>
      </c>
      <c r="Q45" s="768">
        <v>545.48285099999998</v>
      </c>
      <c r="R45" s="768">
        <v>116.292</v>
      </c>
      <c r="S45" s="768">
        <v>133.04236079999998</v>
      </c>
      <c r="T45" s="769">
        <v>130.79907033157025</v>
      </c>
      <c r="U45" s="606" t="s">
        <v>657</v>
      </c>
      <c r="V45" s="829"/>
    </row>
    <row r="46" spans="2:22" s="364" customFormat="1" ht="24.95" customHeight="1" x14ac:dyDescent="0.2">
      <c r="B46" s="594" t="s">
        <v>443</v>
      </c>
      <c r="C46" s="864">
        <v>128.34965797000001</v>
      </c>
      <c r="D46" s="851">
        <v>168.67244602000005</v>
      </c>
      <c r="E46" s="851">
        <v>438.01860349000003</v>
      </c>
      <c r="F46" s="851">
        <v>1028.9913849899999</v>
      </c>
      <c r="G46" s="851">
        <v>1151.4029878700001</v>
      </c>
      <c r="H46" s="851">
        <v>1843.8761613563636</v>
      </c>
      <c r="I46" s="770">
        <v>159.11929975479342</v>
      </c>
      <c r="J46" s="768">
        <v>111.34667828000001</v>
      </c>
      <c r="K46" s="768">
        <v>141.60306362999998</v>
      </c>
      <c r="L46" s="768">
        <v>119.79348028999999</v>
      </c>
      <c r="M46" s="768">
        <v>157.00936963999999</v>
      </c>
      <c r="N46" s="768">
        <v>112.06625</v>
      </c>
      <c r="O46" s="768">
        <v>80.828553149999991</v>
      </c>
      <c r="P46" s="768">
        <v>225.77138494999997</v>
      </c>
      <c r="Q46" s="768">
        <v>181.31911279999997</v>
      </c>
      <c r="R46" s="768">
        <v>160.30420571000002</v>
      </c>
      <c r="S46" s="768">
        <v>183.49847778</v>
      </c>
      <c r="T46" s="769">
        <v>211.21628537157022</v>
      </c>
      <c r="U46" s="606" t="s">
        <v>444</v>
      </c>
      <c r="V46" s="829"/>
    </row>
    <row r="47" spans="2:22" s="364" customFormat="1" ht="24.75" customHeight="1" x14ac:dyDescent="0.2">
      <c r="B47" s="594" t="s">
        <v>198</v>
      </c>
      <c r="C47" s="864">
        <v>974.47402212999987</v>
      </c>
      <c r="D47" s="851">
        <v>720.6100050199999</v>
      </c>
      <c r="E47" s="851">
        <v>1095.43041081</v>
      </c>
      <c r="F47" s="851">
        <v>2677.83943873</v>
      </c>
      <c r="G47" s="851">
        <v>4828.6901352999985</v>
      </c>
      <c r="H47" s="851">
        <v>21772.66171595909</v>
      </c>
      <c r="I47" s="770">
        <v>1968.4423972900004</v>
      </c>
      <c r="J47" s="768">
        <v>1197.1565805999996</v>
      </c>
      <c r="K47" s="768">
        <v>1086.6833780100003</v>
      </c>
      <c r="L47" s="768">
        <v>479.68422772165303</v>
      </c>
      <c r="M47" s="768">
        <v>1026.0426824859501</v>
      </c>
      <c r="N47" s="768">
        <v>526.62189578719006</v>
      </c>
      <c r="O47" s="768">
        <v>2513.7468726899997</v>
      </c>
      <c r="P47" s="768">
        <v>1596.3113971499999</v>
      </c>
      <c r="Q47" s="768">
        <v>788.95428585000002</v>
      </c>
      <c r="R47" s="768">
        <v>1087.9536403</v>
      </c>
      <c r="S47" s="768">
        <v>2649.5783336</v>
      </c>
      <c r="T47" s="769">
        <v>6851.4860244742977</v>
      </c>
      <c r="U47" s="606" t="s">
        <v>206</v>
      </c>
      <c r="V47" s="829"/>
    </row>
    <row r="48" spans="2:22" s="364" customFormat="1" ht="24.95" customHeight="1" x14ac:dyDescent="0.2">
      <c r="B48" s="594" t="s">
        <v>196</v>
      </c>
      <c r="C48" s="864">
        <v>1621.2257610700003</v>
      </c>
      <c r="D48" s="851">
        <v>1110.7019517900001</v>
      </c>
      <c r="E48" s="851">
        <v>1242.21949993</v>
      </c>
      <c r="F48" s="851">
        <v>1510.8732612499998</v>
      </c>
      <c r="G48" s="851">
        <v>2053.6282861000004</v>
      </c>
      <c r="H48" s="851">
        <v>11083.67622405628</v>
      </c>
      <c r="I48" s="770">
        <v>873.36047546504074</v>
      </c>
      <c r="J48" s="768">
        <v>808.13862891999997</v>
      </c>
      <c r="K48" s="768">
        <v>1188.3260606771069</v>
      </c>
      <c r="L48" s="768">
        <v>1400.6832696415704</v>
      </c>
      <c r="M48" s="768">
        <v>1221.7320363000006</v>
      </c>
      <c r="N48" s="768">
        <v>422.18074127999989</v>
      </c>
      <c r="O48" s="768">
        <v>1027.7790061317353</v>
      </c>
      <c r="P48" s="768">
        <v>697.52103795000005</v>
      </c>
      <c r="Q48" s="768">
        <v>481.74463168</v>
      </c>
      <c r="R48" s="768">
        <v>1295.9852820399999</v>
      </c>
      <c r="S48" s="768">
        <v>539.86671242785121</v>
      </c>
      <c r="T48" s="769">
        <v>1126.3583415429748</v>
      </c>
      <c r="U48" s="606" t="s">
        <v>204</v>
      </c>
      <c r="V48" s="829"/>
    </row>
    <row r="49" spans="2:22" s="364" customFormat="1" ht="24.95" customHeight="1" x14ac:dyDescent="0.2">
      <c r="B49" s="594" t="s">
        <v>997</v>
      </c>
      <c r="C49" s="864">
        <v>1859.1246103700003</v>
      </c>
      <c r="D49" s="851">
        <v>2683.5393561100004</v>
      </c>
      <c r="E49" s="851">
        <v>1625.7863764199999</v>
      </c>
      <c r="F49" s="851">
        <v>3048.5078808100002</v>
      </c>
      <c r="G49" s="851">
        <v>3687.8195132000001</v>
      </c>
      <c r="H49" s="851">
        <v>60438.332247879189</v>
      </c>
      <c r="I49" s="770">
        <v>4654.3640603900003</v>
      </c>
      <c r="J49" s="768">
        <v>3332.208765555868</v>
      </c>
      <c r="K49" s="768">
        <v>4826.1661104965333</v>
      </c>
      <c r="L49" s="768">
        <v>5462.9950962252087</v>
      </c>
      <c r="M49" s="768">
        <v>8489.2440127399968</v>
      </c>
      <c r="N49" s="768">
        <v>7054.5222320999983</v>
      </c>
      <c r="O49" s="768">
        <v>6392.4602913500021</v>
      </c>
      <c r="P49" s="768">
        <v>3755.2312511199998</v>
      </c>
      <c r="Q49" s="768">
        <v>5190.0239538543792</v>
      </c>
      <c r="R49" s="768">
        <v>3414.4326049199994</v>
      </c>
      <c r="S49" s="768">
        <v>3945.4599155899996</v>
      </c>
      <c r="T49" s="769">
        <v>3921.2239535371896</v>
      </c>
      <c r="U49" s="606" t="s">
        <v>1065</v>
      </c>
      <c r="V49" s="829"/>
    </row>
    <row r="50" spans="2:22" s="364" customFormat="1" ht="24.95" customHeight="1" x14ac:dyDescent="0.2">
      <c r="B50" s="594" t="s">
        <v>1177</v>
      </c>
      <c r="C50" s="864">
        <v>4998.5728212200011</v>
      </c>
      <c r="D50" s="851">
        <v>7737.8425598251461</v>
      </c>
      <c r="E50" s="851">
        <v>11231.384645910199</v>
      </c>
      <c r="F50" s="851">
        <v>190.02291118000002</v>
      </c>
      <c r="G50" s="851">
        <v>252.16196172999997</v>
      </c>
      <c r="H50" s="851">
        <v>590.53244801999995</v>
      </c>
      <c r="I50" s="770">
        <v>56.732062790000001</v>
      </c>
      <c r="J50" s="768">
        <v>50.850313710000009</v>
      </c>
      <c r="K50" s="768">
        <v>0</v>
      </c>
      <c r="L50" s="768">
        <v>76.59461069999999</v>
      </c>
      <c r="M50" s="768">
        <v>63.445193819999993</v>
      </c>
      <c r="N50" s="768">
        <v>0</v>
      </c>
      <c r="O50" s="768">
        <v>55.276321000000003</v>
      </c>
      <c r="P50" s="768">
        <v>0</v>
      </c>
      <c r="Q50" s="768">
        <v>101.339124</v>
      </c>
      <c r="R50" s="768">
        <v>59.952245000000005</v>
      </c>
      <c r="S50" s="768">
        <v>67.802211999999997</v>
      </c>
      <c r="T50" s="769">
        <v>58.540365000000001</v>
      </c>
      <c r="U50" s="606" t="s">
        <v>1180</v>
      </c>
      <c r="V50" s="829"/>
    </row>
    <row r="51" spans="2:22" s="364" customFormat="1" ht="24.95" customHeight="1" x14ac:dyDescent="0.2">
      <c r="B51" s="594" t="s">
        <v>440</v>
      </c>
      <c r="C51" s="864">
        <v>915.93124616000057</v>
      </c>
      <c r="D51" s="851">
        <v>632.76630689000001</v>
      </c>
      <c r="E51" s="851">
        <v>513.16644191</v>
      </c>
      <c r="F51" s="851">
        <v>2081.2654403699999</v>
      </c>
      <c r="G51" s="851">
        <v>672.20853662000013</v>
      </c>
      <c r="H51" s="851">
        <v>2135.0158831000003</v>
      </c>
      <c r="I51" s="770">
        <v>564.39868179000007</v>
      </c>
      <c r="J51" s="768">
        <v>525.151026</v>
      </c>
      <c r="K51" s="768">
        <v>94.240516310000004</v>
      </c>
      <c r="L51" s="768">
        <v>367.45399930999992</v>
      </c>
      <c r="M51" s="768">
        <v>11.494001000000001</v>
      </c>
      <c r="N51" s="768">
        <v>100.95813900000002</v>
      </c>
      <c r="O51" s="768">
        <v>42.659984530000003</v>
      </c>
      <c r="P51" s="768">
        <v>1.2332141999999999</v>
      </c>
      <c r="Q51" s="768">
        <v>68.581435400000004</v>
      </c>
      <c r="R51" s="768">
        <v>278.85502622000001</v>
      </c>
      <c r="S51" s="768">
        <v>16.65685934</v>
      </c>
      <c r="T51" s="769">
        <v>63.332999999999998</v>
      </c>
      <c r="U51" s="606" t="s">
        <v>441</v>
      </c>
      <c r="V51" s="829"/>
    </row>
    <row r="52" spans="2:22" s="364" customFormat="1" ht="24.95" customHeight="1" x14ac:dyDescent="0.2">
      <c r="B52" s="594" t="s">
        <v>996</v>
      </c>
      <c r="C52" s="864">
        <v>637.72747318000006</v>
      </c>
      <c r="D52" s="851">
        <v>467.06593437999999</v>
      </c>
      <c r="E52" s="851">
        <v>941.19385136999995</v>
      </c>
      <c r="F52" s="851">
        <v>2186.0663511900002</v>
      </c>
      <c r="G52" s="851">
        <v>2431.64715359</v>
      </c>
      <c r="H52" s="851">
        <v>5377.6007664399995</v>
      </c>
      <c r="I52" s="770">
        <v>979.66329587999996</v>
      </c>
      <c r="J52" s="768">
        <v>585.80440805000001</v>
      </c>
      <c r="K52" s="768">
        <v>267.56183924999999</v>
      </c>
      <c r="L52" s="768">
        <v>92.217812629999997</v>
      </c>
      <c r="M52" s="768">
        <v>483.94548780000002</v>
      </c>
      <c r="N52" s="768">
        <v>251.1816</v>
      </c>
      <c r="O52" s="768">
        <v>653.31899999999996</v>
      </c>
      <c r="P52" s="768">
        <v>485.24416242000007</v>
      </c>
      <c r="Q52" s="768">
        <v>205.23353021</v>
      </c>
      <c r="R52" s="768">
        <v>543.67010675000006</v>
      </c>
      <c r="S52" s="768">
        <v>435.71552345000003</v>
      </c>
      <c r="T52" s="769">
        <v>394.04399999999998</v>
      </c>
      <c r="U52" s="606" t="s">
        <v>1064</v>
      </c>
      <c r="V52" s="829"/>
    </row>
    <row r="53" spans="2:22" s="364" customFormat="1" ht="24.95" customHeight="1" x14ac:dyDescent="0.2">
      <c r="B53" s="594" t="s">
        <v>998</v>
      </c>
      <c r="C53" s="864">
        <v>309.72517986999998</v>
      </c>
      <c r="D53" s="851">
        <v>152.33810374000001</v>
      </c>
      <c r="E53" s="851">
        <v>912.24423361000004</v>
      </c>
      <c r="F53" s="851">
        <v>4127.8426618799995</v>
      </c>
      <c r="G53" s="851">
        <v>1424.7957897699998</v>
      </c>
      <c r="H53" s="851">
        <v>6410.6949274399994</v>
      </c>
      <c r="I53" s="770">
        <v>854.69129057000009</v>
      </c>
      <c r="J53" s="768">
        <v>568.51098846000002</v>
      </c>
      <c r="K53" s="768">
        <v>646.28295888000002</v>
      </c>
      <c r="L53" s="768">
        <v>874.16312128999994</v>
      </c>
      <c r="M53" s="768">
        <v>540.95424684999989</v>
      </c>
      <c r="N53" s="768">
        <v>437.03770059999999</v>
      </c>
      <c r="O53" s="768">
        <v>465.05338329999989</v>
      </c>
      <c r="P53" s="768">
        <v>394.83699999999999</v>
      </c>
      <c r="Q53" s="768">
        <v>802.71327500000007</v>
      </c>
      <c r="R53" s="768">
        <v>250.38625456999998</v>
      </c>
      <c r="S53" s="768">
        <v>106.465</v>
      </c>
      <c r="T53" s="769">
        <v>469.59970791999996</v>
      </c>
      <c r="U53" s="606" t="s">
        <v>1066</v>
      </c>
      <c r="V53" s="829"/>
    </row>
    <row r="54" spans="2:22" s="364" customFormat="1" ht="24.75" customHeight="1" x14ac:dyDescent="0.2">
      <c r="B54" s="594" t="s">
        <v>708</v>
      </c>
      <c r="C54" s="864">
        <v>96.302816109999995</v>
      </c>
      <c r="D54" s="851">
        <v>292.25442054467726</v>
      </c>
      <c r="E54" s="851">
        <v>195.05253871999997</v>
      </c>
      <c r="F54" s="851">
        <v>875.28148883999995</v>
      </c>
      <c r="G54" s="851">
        <v>1866.7099010499999</v>
      </c>
      <c r="H54" s="851">
        <v>5097.5426579100003</v>
      </c>
      <c r="I54" s="770">
        <v>654.04722947999994</v>
      </c>
      <c r="J54" s="768">
        <v>829.66</v>
      </c>
      <c r="K54" s="768">
        <v>324</v>
      </c>
      <c r="L54" s="768">
        <v>1176.1808309500002</v>
      </c>
      <c r="M54" s="768">
        <v>190.125</v>
      </c>
      <c r="N54" s="768">
        <v>187.2</v>
      </c>
      <c r="O54" s="768">
        <v>187.2</v>
      </c>
      <c r="P54" s="768">
        <v>603.6526530000001</v>
      </c>
      <c r="Q54" s="768">
        <v>364.07278224999999</v>
      </c>
      <c r="R54" s="768">
        <v>406.07193527999999</v>
      </c>
      <c r="S54" s="768">
        <v>0</v>
      </c>
      <c r="T54" s="769">
        <v>175.33222694999998</v>
      </c>
      <c r="U54" s="606" t="s">
        <v>710</v>
      </c>
      <c r="V54" s="829"/>
    </row>
    <row r="55" spans="2:22" s="364" customFormat="1" ht="24.95" customHeight="1" x14ac:dyDescent="0.2">
      <c r="B55" s="594" t="s">
        <v>1175</v>
      </c>
      <c r="C55" s="864">
        <v>2028.68670103</v>
      </c>
      <c r="D55" s="851">
        <v>2433.5897240894083</v>
      </c>
      <c r="E55" s="851">
        <v>987.37071532052335</v>
      </c>
      <c r="F55" s="851">
        <v>122.60984246</v>
      </c>
      <c r="G55" s="851">
        <v>353.43698071</v>
      </c>
      <c r="H55" s="851">
        <v>966.37606672226445</v>
      </c>
      <c r="I55" s="770">
        <v>33.776550284000002</v>
      </c>
      <c r="J55" s="768">
        <v>38.493968249999995</v>
      </c>
      <c r="K55" s="768">
        <v>13.437924000000001</v>
      </c>
      <c r="L55" s="768">
        <v>150.94665791</v>
      </c>
      <c r="M55" s="768">
        <v>99.859563999999992</v>
      </c>
      <c r="N55" s="768">
        <v>93.292597900000018</v>
      </c>
      <c r="O55" s="768">
        <v>87.276510798264454</v>
      </c>
      <c r="P55" s="768">
        <v>158.25205740000001</v>
      </c>
      <c r="Q55" s="768">
        <v>76.92039432</v>
      </c>
      <c r="R55" s="768">
        <v>54.350518610000002</v>
      </c>
      <c r="S55" s="768">
        <v>115.80788324999996</v>
      </c>
      <c r="T55" s="769">
        <v>43.961440000000003</v>
      </c>
      <c r="U55" s="606" t="s">
        <v>1174</v>
      </c>
      <c r="V55" s="829"/>
    </row>
    <row r="56" spans="2:22" s="364" customFormat="1" ht="24.95" customHeight="1" x14ac:dyDescent="0.2">
      <c r="B56" s="594" t="s">
        <v>1176</v>
      </c>
      <c r="C56" s="864">
        <v>188.33374522999998</v>
      </c>
      <c r="D56" s="851">
        <v>254.58272754000001</v>
      </c>
      <c r="E56" s="851">
        <v>239.52257434999999</v>
      </c>
      <c r="F56" s="851">
        <v>527.56028819999995</v>
      </c>
      <c r="G56" s="851">
        <v>996.71834746000013</v>
      </c>
      <c r="H56" s="851">
        <v>2552.0567926606282</v>
      </c>
      <c r="I56" s="770">
        <v>176.01029745999998</v>
      </c>
      <c r="J56" s="768">
        <v>178.2264382754546</v>
      </c>
      <c r="K56" s="768">
        <v>210.52949080999997</v>
      </c>
      <c r="L56" s="768">
        <v>94.933042759999964</v>
      </c>
      <c r="M56" s="768">
        <v>292.11331345999997</v>
      </c>
      <c r="N56" s="768">
        <v>134.22086845999996</v>
      </c>
      <c r="O56" s="768">
        <v>254.71413605924243</v>
      </c>
      <c r="P56" s="768">
        <v>226.07353269495673</v>
      </c>
      <c r="Q56" s="768">
        <v>251.28755759038955</v>
      </c>
      <c r="R56" s="768">
        <v>206.80048499179654</v>
      </c>
      <c r="S56" s="768">
        <v>247.28666702878789</v>
      </c>
      <c r="T56" s="769">
        <v>279.86096307000003</v>
      </c>
      <c r="U56" s="606" t="s">
        <v>1179</v>
      </c>
      <c r="V56" s="829"/>
    </row>
    <row r="57" spans="2:22" s="364" customFormat="1" ht="24.95" customHeight="1" x14ac:dyDescent="0.2">
      <c r="B57" s="594" t="s">
        <v>363</v>
      </c>
      <c r="C57" s="864">
        <v>663.0103809499999</v>
      </c>
      <c r="D57" s="851">
        <v>1383.997575780953</v>
      </c>
      <c r="E57" s="851">
        <v>4116.0819966399995</v>
      </c>
      <c r="F57" s="851">
        <v>8926.4373797000007</v>
      </c>
      <c r="G57" s="851">
        <v>8559.0091222300016</v>
      </c>
      <c r="H57" s="851">
        <v>15459.70171035</v>
      </c>
      <c r="I57" s="770">
        <v>4722.2930252900005</v>
      </c>
      <c r="J57" s="768">
        <v>796.39957680999999</v>
      </c>
      <c r="K57" s="768">
        <v>995.80712360999996</v>
      </c>
      <c r="L57" s="768">
        <v>791.27467035000006</v>
      </c>
      <c r="M57" s="768">
        <v>589.54673458000002</v>
      </c>
      <c r="N57" s="768">
        <v>728.70662749999997</v>
      </c>
      <c r="O57" s="768">
        <v>928.82808561000002</v>
      </c>
      <c r="P57" s="768">
        <v>1240.06787502</v>
      </c>
      <c r="Q57" s="768">
        <v>960.70060000000001</v>
      </c>
      <c r="R57" s="768">
        <v>1172.7576832999998</v>
      </c>
      <c r="S57" s="768">
        <v>1253.7386082799999</v>
      </c>
      <c r="T57" s="769">
        <v>1279.5811000000001</v>
      </c>
      <c r="U57" s="606" t="s">
        <v>364</v>
      </c>
      <c r="V57" s="829"/>
    </row>
    <row r="58" spans="2:22" s="364" customFormat="1" ht="24.95" customHeight="1" x14ac:dyDescent="0.2">
      <c r="B58" s="594" t="s">
        <v>1209</v>
      </c>
      <c r="C58" s="851">
        <v>2741.80741012</v>
      </c>
      <c r="D58" s="851">
        <v>124.96835011854925</v>
      </c>
      <c r="E58" s="851">
        <v>496.61132096000006</v>
      </c>
      <c r="F58" s="851">
        <v>281.79124990999998</v>
      </c>
      <c r="G58" s="851">
        <v>160.98373611000002</v>
      </c>
      <c r="H58" s="851">
        <v>952.67617350000012</v>
      </c>
      <c r="I58" s="1036">
        <v>4.3275820000000005</v>
      </c>
      <c r="J58" s="1037">
        <v>61.436724160000004</v>
      </c>
      <c r="K58" s="1037">
        <v>19.700547439999998</v>
      </c>
      <c r="L58" s="1037">
        <v>112.28731006999999</v>
      </c>
      <c r="M58" s="1037">
        <v>2.1546225299999997</v>
      </c>
      <c r="N58" s="1037">
        <v>403.05251887000003</v>
      </c>
      <c r="O58" s="1037">
        <v>7.5674999999999999</v>
      </c>
      <c r="P58" s="1037">
        <v>158.01085137000001</v>
      </c>
      <c r="Q58" s="1037">
        <v>0</v>
      </c>
      <c r="R58" s="1037">
        <v>89.133449729999995</v>
      </c>
      <c r="S58" s="1037">
        <v>82.392341639999998</v>
      </c>
      <c r="T58" s="1103">
        <v>12.612725689999998</v>
      </c>
      <c r="U58" s="606" t="s">
        <v>1210</v>
      </c>
      <c r="V58" s="829"/>
    </row>
    <row r="59" spans="2:22" s="364" customFormat="1" ht="24.95" customHeight="1" x14ac:dyDescent="0.2">
      <c r="B59" s="594" t="s">
        <v>1178</v>
      </c>
      <c r="C59" s="851">
        <v>316.37043211999998</v>
      </c>
      <c r="D59" s="851">
        <v>529.76981953948996</v>
      </c>
      <c r="E59" s="851">
        <v>195.09131261000002</v>
      </c>
      <c r="F59" s="851">
        <v>300.69151522999999</v>
      </c>
      <c r="G59" s="851">
        <v>478.75041467</v>
      </c>
      <c r="H59" s="851">
        <v>88.176698869999996</v>
      </c>
      <c r="I59" s="1036">
        <v>15.218020510000001</v>
      </c>
      <c r="J59" s="1037">
        <v>0</v>
      </c>
      <c r="K59" s="1037">
        <v>5.7468962499999998</v>
      </c>
      <c r="L59" s="1037">
        <v>0</v>
      </c>
      <c r="M59" s="1037">
        <v>46.918940679999999</v>
      </c>
      <c r="N59" s="1037">
        <v>0</v>
      </c>
      <c r="O59" s="1037">
        <v>0</v>
      </c>
      <c r="P59" s="1037">
        <v>9.5653380399999985</v>
      </c>
      <c r="Q59" s="1037">
        <v>5.2677289199999997</v>
      </c>
      <c r="R59" s="1037">
        <v>0</v>
      </c>
      <c r="S59" s="1037">
        <v>5.4597744699999993</v>
      </c>
      <c r="T59" s="1103">
        <v>0</v>
      </c>
      <c r="U59" s="606" t="s">
        <v>1181</v>
      </c>
      <c r="V59" s="829"/>
    </row>
    <row r="60" spans="2:22" s="364" customFormat="1" ht="24.95" customHeight="1" x14ac:dyDescent="0.2">
      <c r="B60" s="594" t="s">
        <v>456</v>
      </c>
      <c r="C60" s="851">
        <v>170.89109367000003</v>
      </c>
      <c r="D60" s="851">
        <v>2468.7051338114379</v>
      </c>
      <c r="E60" s="851">
        <v>4373.686960340001</v>
      </c>
      <c r="F60" s="851">
        <v>142.53771856</v>
      </c>
      <c r="G60" s="851">
        <v>641.55726561000006</v>
      </c>
      <c r="H60" s="851">
        <v>6469.0230555400012</v>
      </c>
      <c r="I60" s="1036">
        <v>647.53246820000004</v>
      </c>
      <c r="J60" s="1037">
        <v>359.85470199999997</v>
      </c>
      <c r="K60" s="1037">
        <v>506.83829800000001</v>
      </c>
      <c r="L60" s="1037">
        <v>560.19906636999997</v>
      </c>
      <c r="M60" s="1037">
        <v>0</v>
      </c>
      <c r="N60" s="1037">
        <v>960.22374500000001</v>
      </c>
      <c r="O60" s="1037">
        <v>248.30120300000002</v>
      </c>
      <c r="P60" s="1037">
        <v>448.10416900000001</v>
      </c>
      <c r="Q60" s="1037">
        <v>478.72479924999999</v>
      </c>
      <c r="R60" s="1037">
        <v>322.58629300000001</v>
      </c>
      <c r="S60" s="1037">
        <v>632.11025372000017</v>
      </c>
      <c r="T60" s="1103">
        <v>1304.5480579999999</v>
      </c>
      <c r="U60" s="606" t="s">
        <v>447</v>
      </c>
      <c r="V60" s="829"/>
    </row>
    <row r="61" spans="2:22" s="364" customFormat="1" ht="24.95" customHeight="1" x14ac:dyDescent="0.2">
      <c r="B61" s="594" t="s">
        <v>1000</v>
      </c>
      <c r="C61" s="851">
        <v>8.4235417999999989</v>
      </c>
      <c r="D61" s="851">
        <v>2.4676660799999999</v>
      </c>
      <c r="E61" s="851">
        <v>21.411217779999998</v>
      </c>
      <c r="F61" s="851">
        <v>28.789539460000007</v>
      </c>
      <c r="G61" s="851">
        <v>46.341892199999997</v>
      </c>
      <c r="H61" s="851">
        <v>58.500480009999997</v>
      </c>
      <c r="I61" s="1036">
        <v>0</v>
      </c>
      <c r="J61" s="1037">
        <v>0</v>
      </c>
      <c r="K61" s="1037">
        <v>0</v>
      </c>
      <c r="L61" s="1037">
        <v>8.332889999999999</v>
      </c>
      <c r="M61" s="1037">
        <v>0</v>
      </c>
      <c r="N61" s="1037">
        <v>19.1104354</v>
      </c>
      <c r="O61" s="1037">
        <v>0</v>
      </c>
      <c r="P61" s="1037">
        <v>0</v>
      </c>
      <c r="Q61" s="1037">
        <v>0</v>
      </c>
      <c r="R61" s="1037">
        <v>31.057154609999998</v>
      </c>
      <c r="S61" s="1037">
        <v>0</v>
      </c>
      <c r="T61" s="1103">
        <v>0</v>
      </c>
      <c r="U61" s="606" t="s">
        <v>1068</v>
      </c>
      <c r="V61" s="829"/>
    </row>
    <row r="62" spans="2:22" s="364" customFormat="1" ht="24.95" customHeight="1" x14ac:dyDescent="0.2">
      <c r="B62" s="594" t="s">
        <v>1902</v>
      </c>
      <c r="C62" s="851">
        <v>0</v>
      </c>
      <c r="D62" s="851">
        <v>0</v>
      </c>
      <c r="E62" s="851">
        <v>729.88982999999996</v>
      </c>
      <c r="F62" s="851">
        <v>4635.2162032699998</v>
      </c>
      <c r="G62" s="851">
        <v>4957.8650238400005</v>
      </c>
      <c r="H62" s="851">
        <v>5094.3</v>
      </c>
      <c r="I62" s="1036">
        <v>0</v>
      </c>
      <c r="J62" s="1037">
        <v>0</v>
      </c>
      <c r="K62" s="1037">
        <v>0</v>
      </c>
      <c r="L62" s="1037">
        <v>567</v>
      </c>
      <c r="M62" s="1037">
        <v>162</v>
      </c>
      <c r="N62" s="1037">
        <v>442.8</v>
      </c>
      <c r="O62" s="1037">
        <v>480</v>
      </c>
      <c r="P62" s="1037">
        <v>0</v>
      </c>
      <c r="Q62" s="1037">
        <v>0</v>
      </c>
      <c r="R62" s="1037">
        <v>0</v>
      </c>
      <c r="S62" s="1037">
        <v>2011.5</v>
      </c>
      <c r="T62" s="1103">
        <v>1431</v>
      </c>
      <c r="U62" s="606" t="s">
        <v>1903</v>
      </c>
      <c r="V62" s="829"/>
    </row>
    <row r="63" spans="2:22" s="364" customFormat="1" ht="24.75" customHeight="1" x14ac:dyDescent="0.2">
      <c r="B63" s="594" t="s">
        <v>999</v>
      </c>
      <c r="C63" s="851">
        <v>4.8443719999999999</v>
      </c>
      <c r="D63" s="851">
        <v>20.558621599999999</v>
      </c>
      <c r="E63" s="851">
        <v>25.464479460000003</v>
      </c>
      <c r="F63" s="851">
        <v>15.0656</v>
      </c>
      <c r="G63" s="851">
        <v>0</v>
      </c>
      <c r="H63" s="851">
        <v>10.355500800000002</v>
      </c>
      <c r="I63" s="1036">
        <v>0</v>
      </c>
      <c r="J63" s="1037">
        <v>0</v>
      </c>
      <c r="K63" s="1037">
        <v>0</v>
      </c>
      <c r="L63" s="1037">
        <v>0</v>
      </c>
      <c r="M63" s="1037">
        <v>0</v>
      </c>
      <c r="N63" s="1037">
        <v>0</v>
      </c>
      <c r="O63" s="1037">
        <v>0</v>
      </c>
      <c r="P63" s="1037">
        <v>0</v>
      </c>
      <c r="Q63" s="1037">
        <v>0</v>
      </c>
      <c r="R63" s="1037">
        <v>0</v>
      </c>
      <c r="S63" s="1037">
        <v>0</v>
      </c>
      <c r="T63" s="1103">
        <v>10.355500800000002</v>
      </c>
      <c r="U63" s="606" t="s">
        <v>1067</v>
      </c>
      <c r="V63" s="829"/>
    </row>
    <row r="64" spans="2:22" s="364" customFormat="1" ht="24.95" customHeight="1" x14ac:dyDescent="0.2">
      <c r="B64" s="594" t="s">
        <v>26</v>
      </c>
      <c r="C64" s="851">
        <v>15557.254001710002</v>
      </c>
      <c r="D64" s="851">
        <v>11987.059485225294</v>
      </c>
      <c r="E64" s="851">
        <v>11324.274247311743</v>
      </c>
      <c r="F64" s="851">
        <v>16864.409055960001</v>
      </c>
      <c r="G64" s="851">
        <v>20575.82220729001</v>
      </c>
      <c r="H64" s="851">
        <v>50025.899069967098</v>
      </c>
      <c r="I64" s="1036">
        <v>4784.5451419068932</v>
      </c>
      <c r="J64" s="1037">
        <v>3363.293543134705</v>
      </c>
      <c r="K64" s="1037">
        <v>3295.6461673628928</v>
      </c>
      <c r="L64" s="1037">
        <v>4028.9280166168592</v>
      </c>
      <c r="M64" s="1037">
        <v>3811.6391858569423</v>
      </c>
      <c r="N64" s="1037">
        <v>2624.8626685668596</v>
      </c>
      <c r="O64" s="1037">
        <v>5503.1212575538511</v>
      </c>
      <c r="P64" s="1037">
        <v>3844.7400019614051</v>
      </c>
      <c r="Q64" s="1037">
        <v>4614.4414253791501</v>
      </c>
      <c r="R64" s="1037">
        <v>3877.7893732450539</v>
      </c>
      <c r="S64" s="1037">
        <v>6649.9396838520652</v>
      </c>
      <c r="T64" s="1103">
        <v>3626.9526045304128</v>
      </c>
      <c r="U64" s="606" t="s">
        <v>658</v>
      </c>
      <c r="V64" s="829"/>
    </row>
    <row r="65" spans="2:22" s="359" customFormat="1" ht="24.95" customHeight="1" x14ac:dyDescent="0.2">
      <c r="B65" s="592" t="s">
        <v>853</v>
      </c>
      <c r="C65" s="850">
        <v>174933.46958167004</v>
      </c>
      <c r="D65" s="850">
        <v>175794.84619393424</v>
      </c>
      <c r="E65" s="850">
        <v>210064.92042098078</v>
      </c>
      <c r="F65" s="850">
        <v>328518.90574620001</v>
      </c>
      <c r="G65" s="850">
        <v>351018.15943067998</v>
      </c>
      <c r="H65" s="850">
        <v>1047661.8465060123</v>
      </c>
      <c r="I65" s="961">
        <v>114857.00671505791</v>
      </c>
      <c r="J65" s="962">
        <v>97071.965046482976</v>
      </c>
      <c r="K65" s="962">
        <v>89415.40830808453</v>
      </c>
      <c r="L65" s="962">
        <v>79958.794570119222</v>
      </c>
      <c r="M65" s="962">
        <v>78266.042734309172</v>
      </c>
      <c r="N65" s="962">
        <v>71040.563696845915</v>
      </c>
      <c r="O65" s="962">
        <v>91410.280805184288</v>
      </c>
      <c r="P65" s="962">
        <v>74909.185324924954</v>
      </c>
      <c r="Q65" s="962">
        <v>82607.535239354969</v>
      </c>
      <c r="R65" s="962">
        <v>80205.657024275555</v>
      </c>
      <c r="S65" s="962">
        <v>87581.278811183132</v>
      </c>
      <c r="T65" s="964">
        <v>100338.1282301894</v>
      </c>
      <c r="U65" s="604" t="s">
        <v>332</v>
      </c>
      <c r="V65" s="829"/>
    </row>
    <row r="66" spans="2:22" s="257" customFormat="1" ht="24.95" customHeight="1" thickBot="1" x14ac:dyDescent="0.75">
      <c r="B66" s="661"/>
      <c r="C66" s="1692"/>
      <c r="D66" s="1692"/>
      <c r="E66" s="1692"/>
      <c r="F66" s="1692"/>
      <c r="G66" s="1692"/>
      <c r="H66" s="1692"/>
      <c r="I66" s="1693"/>
      <c r="J66" s="1694"/>
      <c r="K66" s="1694"/>
      <c r="L66" s="1694"/>
      <c r="M66" s="1694"/>
      <c r="N66" s="1694"/>
      <c r="O66" s="1694"/>
      <c r="P66" s="1694"/>
      <c r="Q66" s="1694"/>
      <c r="R66" s="1694"/>
      <c r="S66" s="1694"/>
      <c r="T66" s="1695"/>
      <c r="U66" s="1696"/>
    </row>
    <row r="67" spans="2:22" ht="9" customHeight="1" thickTop="1" x14ac:dyDescent="0.5">
      <c r="B67" s="127"/>
      <c r="C67" s="56"/>
      <c r="D67" s="56"/>
      <c r="E67" s="56"/>
      <c r="F67" s="56"/>
      <c r="G67" s="56"/>
      <c r="H67" s="56"/>
      <c r="I67" s="56"/>
      <c r="J67" s="56"/>
      <c r="K67" s="56"/>
      <c r="L67" s="56"/>
      <c r="M67" s="56"/>
      <c r="N67" s="56"/>
      <c r="O67" s="56"/>
      <c r="P67" s="56"/>
      <c r="Q67" s="56"/>
      <c r="R67" s="56"/>
      <c r="S67" s="56"/>
      <c r="T67" s="56"/>
      <c r="U67" s="128"/>
    </row>
    <row r="68" spans="2:22" s="333" customFormat="1" ht="18.75" customHeight="1" x14ac:dyDescent="0.5">
      <c r="B68" s="333" t="s">
        <v>1755</v>
      </c>
      <c r="U68" s="333" t="s">
        <v>1756</v>
      </c>
    </row>
    <row r="69" spans="2:22" ht="21.75" x14ac:dyDescent="0.5">
      <c r="B69" s="46"/>
      <c r="C69" s="56"/>
      <c r="D69" s="56"/>
      <c r="E69" s="56"/>
      <c r="F69" s="56"/>
      <c r="G69" s="56"/>
      <c r="H69" s="56"/>
      <c r="I69" s="56"/>
      <c r="J69" s="56"/>
      <c r="K69" s="56"/>
      <c r="L69" s="56"/>
      <c r="M69" s="56"/>
      <c r="N69" s="56"/>
      <c r="O69" s="56"/>
      <c r="P69" s="56"/>
      <c r="Q69" s="56"/>
      <c r="R69" s="56"/>
      <c r="S69" s="56"/>
      <c r="T69" s="56"/>
      <c r="U69" s="46"/>
    </row>
    <row r="70" spans="2:22" ht="21.75" x14ac:dyDescent="0.5">
      <c r="B70" s="46"/>
      <c r="C70" s="56"/>
      <c r="D70" s="56"/>
      <c r="E70" s="56"/>
      <c r="F70" s="56"/>
      <c r="G70" s="56"/>
      <c r="H70" s="56"/>
      <c r="I70" s="56"/>
      <c r="J70" s="56"/>
      <c r="K70" s="56"/>
      <c r="L70" s="56"/>
      <c r="M70" s="56"/>
      <c r="N70" s="56"/>
      <c r="O70" s="56"/>
      <c r="P70" s="56"/>
      <c r="Q70" s="56"/>
      <c r="R70" s="56"/>
      <c r="S70" s="56"/>
      <c r="T70" s="56"/>
      <c r="U70" s="46"/>
    </row>
    <row r="71" spans="2:22" ht="21.75" x14ac:dyDescent="0.5">
      <c r="B71" s="46"/>
      <c r="C71" s="56"/>
      <c r="D71" s="56"/>
      <c r="E71" s="56"/>
      <c r="F71" s="56"/>
      <c r="G71" s="56"/>
      <c r="H71" s="56"/>
      <c r="I71" s="56"/>
      <c r="J71" s="56"/>
      <c r="K71" s="56"/>
      <c r="L71" s="56"/>
      <c r="M71" s="56"/>
      <c r="N71" s="56"/>
      <c r="O71" s="56"/>
      <c r="P71" s="56"/>
      <c r="Q71" s="56"/>
      <c r="R71" s="56"/>
      <c r="S71" s="56"/>
      <c r="T71" s="56"/>
      <c r="U71" s="46"/>
    </row>
    <row r="72" spans="2:22" ht="21.75" x14ac:dyDescent="0.5">
      <c r="B72" s="54"/>
      <c r="C72" s="55"/>
      <c r="D72" s="55"/>
      <c r="E72" s="55"/>
      <c r="F72" s="55"/>
      <c r="G72" s="55"/>
      <c r="H72" s="55"/>
      <c r="I72" s="55"/>
      <c r="J72" s="55"/>
      <c r="K72" s="55"/>
      <c r="L72" s="55"/>
      <c r="M72" s="55"/>
      <c r="N72" s="55"/>
      <c r="O72" s="55"/>
      <c r="P72" s="55"/>
      <c r="Q72" s="55"/>
      <c r="R72" s="55"/>
      <c r="S72" s="55"/>
      <c r="T72" s="55"/>
      <c r="U72" s="54"/>
    </row>
    <row r="73" spans="2:22" x14ac:dyDescent="0.35">
      <c r="C73" s="108"/>
      <c r="D73" s="108"/>
      <c r="E73" s="108"/>
      <c r="F73" s="108"/>
      <c r="G73" s="108"/>
      <c r="H73" s="108"/>
      <c r="I73" s="108"/>
      <c r="J73" s="108"/>
      <c r="K73" s="108"/>
      <c r="L73" s="108"/>
      <c r="M73" s="108"/>
      <c r="N73" s="108"/>
      <c r="O73" s="108"/>
      <c r="P73" s="108"/>
      <c r="Q73" s="108"/>
      <c r="R73" s="108"/>
      <c r="S73" s="108"/>
      <c r="T73"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zoomScale="50" zoomScaleNormal="50" zoomScaleSheetLayoutView="50" workbookViewId="0"/>
  </sheetViews>
  <sheetFormatPr defaultRowHeight="15" x14ac:dyDescent="0.35"/>
  <cols>
    <col min="1" max="1" width="9.140625" style="48" customWidth="1"/>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73" t="s">
        <v>1864</v>
      </c>
      <c r="C4" s="1773"/>
      <c r="D4" s="1773"/>
      <c r="E4" s="1773"/>
      <c r="F4" s="1773"/>
      <c r="G4" s="1773"/>
      <c r="H4" s="1773"/>
      <c r="I4" s="1773"/>
      <c r="J4" s="1773"/>
      <c r="K4" s="1773"/>
      <c r="L4" s="1773" t="s">
        <v>1865</v>
      </c>
      <c r="M4" s="1773"/>
      <c r="N4" s="1773"/>
      <c r="O4" s="1773"/>
      <c r="P4" s="1773"/>
      <c r="Q4" s="1773"/>
      <c r="R4" s="1773"/>
      <c r="S4" s="1773"/>
      <c r="T4" s="1773"/>
      <c r="U4" s="1773"/>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6" customFormat="1" ht="22.5" x14ac:dyDescent="0.5">
      <c r="B7" s="354" t="s">
        <v>1725</v>
      </c>
      <c r="I7" s="471"/>
      <c r="J7" s="471"/>
      <c r="K7" s="471"/>
      <c r="L7" s="471"/>
      <c r="M7" s="471"/>
      <c r="N7" s="471"/>
      <c r="O7" s="471"/>
      <c r="P7" s="471"/>
      <c r="Q7" s="471"/>
      <c r="R7" s="471"/>
      <c r="S7" s="471"/>
      <c r="T7" s="471"/>
      <c r="U7" s="228" t="s">
        <v>1729</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31" customFormat="1" ht="24.95" customHeight="1" thickTop="1" x14ac:dyDescent="0.2">
      <c r="A9" s="364"/>
      <c r="B9" s="1980" t="s">
        <v>886</v>
      </c>
      <c r="C9" s="1760">
        <v>2013</v>
      </c>
      <c r="D9" s="1760">
        <v>2014</v>
      </c>
      <c r="E9" s="1760" t="s">
        <v>1893</v>
      </c>
      <c r="F9" s="1760" t="s">
        <v>1895</v>
      </c>
      <c r="G9" s="1760" t="s">
        <v>1581</v>
      </c>
      <c r="H9" s="1760">
        <v>2018</v>
      </c>
      <c r="I9" s="1781">
        <v>2018</v>
      </c>
      <c r="J9" s="1782"/>
      <c r="K9" s="1782"/>
      <c r="L9" s="1779">
        <v>2018</v>
      </c>
      <c r="M9" s="1779"/>
      <c r="N9" s="1779"/>
      <c r="O9" s="1779"/>
      <c r="P9" s="1779"/>
      <c r="Q9" s="1779"/>
      <c r="R9" s="1779"/>
      <c r="S9" s="1779"/>
      <c r="T9" s="1780"/>
      <c r="U9" s="1977" t="s">
        <v>885</v>
      </c>
    </row>
    <row r="10" spans="1:21" s="364" customFormat="1" ht="24.95" customHeight="1" x14ac:dyDescent="0.2">
      <c r="B10" s="1981"/>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978"/>
    </row>
    <row r="11" spans="1:21" s="1377" customFormat="1" ht="24.95" customHeight="1" x14ac:dyDescent="0.2">
      <c r="A11" s="364"/>
      <c r="B11" s="1982"/>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979"/>
    </row>
    <row r="12" spans="1:21" s="364" customFormat="1" ht="15" customHeight="1" x14ac:dyDescent="0.2">
      <c r="B12" s="862"/>
      <c r="C12" s="659"/>
      <c r="D12" s="659"/>
      <c r="E12" s="660"/>
      <c r="F12" s="659"/>
      <c r="G12" s="660"/>
      <c r="H12" s="659"/>
      <c r="I12" s="1046"/>
      <c r="J12" s="1047"/>
      <c r="K12" s="1047"/>
      <c r="L12" s="1047"/>
      <c r="M12" s="1047"/>
      <c r="N12" s="1047"/>
      <c r="O12" s="1047"/>
      <c r="P12" s="1047"/>
      <c r="Q12" s="1047"/>
      <c r="R12" s="1047"/>
      <c r="S12" s="1047"/>
      <c r="T12" s="1048"/>
      <c r="U12" s="828"/>
    </row>
    <row r="13" spans="1:21" s="1365" customFormat="1" ht="24.95" customHeight="1" x14ac:dyDescent="0.2">
      <c r="B13" s="1374" t="s">
        <v>263</v>
      </c>
      <c r="C13" s="1288"/>
      <c r="D13" s="1288"/>
      <c r="E13" s="1378"/>
      <c r="F13" s="1288"/>
      <c r="G13" s="1378"/>
      <c r="H13" s="1288"/>
      <c r="I13" s="1291"/>
      <c r="J13" s="1290"/>
      <c r="K13" s="1290"/>
      <c r="L13" s="1290"/>
      <c r="M13" s="1290"/>
      <c r="N13" s="1290"/>
      <c r="O13" s="1290"/>
      <c r="P13" s="1290"/>
      <c r="Q13" s="1290"/>
      <c r="R13" s="1290"/>
      <c r="S13" s="1290"/>
      <c r="T13" s="1292"/>
      <c r="U13" s="835" t="s">
        <v>22</v>
      </c>
    </row>
    <row r="14" spans="1:21" s="364" customFormat="1" ht="15" customHeight="1" x14ac:dyDescent="0.2">
      <c r="B14" s="1388"/>
      <c r="C14" s="659"/>
      <c r="D14" s="659"/>
      <c r="E14" s="660"/>
      <c r="F14" s="659"/>
      <c r="G14" s="660"/>
      <c r="H14" s="659"/>
      <c r="I14" s="1046"/>
      <c r="J14" s="1047"/>
      <c r="K14" s="1047"/>
      <c r="L14" s="1047"/>
      <c r="M14" s="1047"/>
      <c r="N14" s="1047"/>
      <c r="O14" s="1047"/>
      <c r="P14" s="1047"/>
      <c r="Q14" s="1047"/>
      <c r="R14" s="1047"/>
      <c r="S14" s="1047"/>
      <c r="T14" s="1048"/>
      <c r="U14" s="836"/>
    </row>
    <row r="15" spans="1:21" s="364" customFormat="1" ht="24.95" customHeight="1" x14ac:dyDescent="0.2">
      <c r="B15" s="594" t="s">
        <v>201</v>
      </c>
      <c r="C15" s="851">
        <v>174220.94316345995</v>
      </c>
      <c r="D15" s="851">
        <v>372181.75933015998</v>
      </c>
      <c r="E15" s="851">
        <v>276432.99184453668</v>
      </c>
      <c r="F15" s="851">
        <v>359662.07820836001</v>
      </c>
      <c r="G15" s="1385">
        <v>497406.76849713991</v>
      </c>
      <c r="H15" s="851">
        <v>543158.59661349014</v>
      </c>
      <c r="I15" s="1036">
        <v>31621.196330930001</v>
      </c>
      <c r="J15" s="1037">
        <v>38784.462601440013</v>
      </c>
      <c r="K15" s="1037">
        <v>44092.465194149991</v>
      </c>
      <c r="L15" s="1037">
        <v>37245.181091380015</v>
      </c>
      <c r="M15" s="1037">
        <v>47025.018416140003</v>
      </c>
      <c r="N15" s="1037">
        <v>43709.444160850013</v>
      </c>
      <c r="O15" s="1037">
        <v>49013.800945090006</v>
      </c>
      <c r="P15" s="1037">
        <v>51933.419547960002</v>
      </c>
      <c r="Q15" s="1037">
        <v>38948.859128280012</v>
      </c>
      <c r="R15" s="1037">
        <v>56576.335490280013</v>
      </c>
      <c r="S15" s="1037">
        <v>51609.165617730017</v>
      </c>
      <c r="T15" s="1103">
        <v>52599.248089260029</v>
      </c>
      <c r="U15" s="836" t="s">
        <v>1211</v>
      </c>
    </row>
    <row r="16" spans="1:21" s="364" customFormat="1" ht="24.95" customHeight="1" x14ac:dyDescent="0.2">
      <c r="B16" s="594" t="s">
        <v>1051</v>
      </c>
      <c r="C16" s="851">
        <v>125286.71623511999</v>
      </c>
      <c r="D16" s="851">
        <v>284108.91592130996</v>
      </c>
      <c r="E16" s="851">
        <v>257182.83065107997</v>
      </c>
      <c r="F16" s="851">
        <v>490178.32091532007</v>
      </c>
      <c r="G16" s="1385">
        <v>533306.7150553239</v>
      </c>
      <c r="H16" s="851">
        <v>580698.66186097614</v>
      </c>
      <c r="I16" s="1036">
        <v>48920.65352363998</v>
      </c>
      <c r="J16" s="1037">
        <v>44504.563376866055</v>
      </c>
      <c r="K16" s="1037">
        <v>43613.333557252066</v>
      </c>
      <c r="L16" s="1037">
        <v>44019.820621869949</v>
      </c>
      <c r="M16" s="1037">
        <v>43297.221045228063</v>
      </c>
      <c r="N16" s="1037">
        <v>50783.131555389926</v>
      </c>
      <c r="O16" s="1037">
        <v>52832.727922769969</v>
      </c>
      <c r="P16" s="1037">
        <v>44458.72685942008</v>
      </c>
      <c r="Q16" s="1037">
        <v>53347.420534080062</v>
      </c>
      <c r="R16" s="1037">
        <v>56213.516643739989</v>
      </c>
      <c r="S16" s="1037">
        <v>44764.750188940001</v>
      </c>
      <c r="T16" s="1103">
        <v>53942.796031779966</v>
      </c>
      <c r="U16" s="836" t="s">
        <v>25</v>
      </c>
    </row>
    <row r="17" spans="2:21" s="364" customFormat="1" ht="24.95" customHeight="1" x14ac:dyDescent="0.2">
      <c r="B17" s="594" t="s">
        <v>790</v>
      </c>
      <c r="C17" s="851">
        <v>88746.123455930006</v>
      </c>
      <c r="D17" s="851">
        <v>165578.07003746001</v>
      </c>
      <c r="E17" s="851">
        <v>203667.49835783005</v>
      </c>
      <c r="F17" s="851">
        <v>239292.79499693002</v>
      </c>
      <c r="G17" s="1385">
        <v>298663.15433607</v>
      </c>
      <c r="H17" s="851">
        <v>289529.04990557994</v>
      </c>
      <c r="I17" s="1036">
        <v>17953.77474854</v>
      </c>
      <c r="J17" s="1037">
        <v>22879.095070619998</v>
      </c>
      <c r="K17" s="1037">
        <v>33960.359620509989</v>
      </c>
      <c r="L17" s="1037">
        <v>33355.091073149997</v>
      </c>
      <c r="M17" s="1037">
        <v>25508.982096110001</v>
      </c>
      <c r="N17" s="1037">
        <v>23078.088473780001</v>
      </c>
      <c r="O17" s="1037">
        <v>27422.528765770003</v>
      </c>
      <c r="P17" s="1037">
        <v>23304.381385599998</v>
      </c>
      <c r="Q17" s="1037">
        <v>18534.884684429995</v>
      </c>
      <c r="R17" s="1037">
        <v>24906.821193420001</v>
      </c>
      <c r="S17" s="1037">
        <v>20812.490238649993</v>
      </c>
      <c r="T17" s="1103">
        <v>17812.552554999998</v>
      </c>
      <c r="U17" s="836" t="s">
        <v>828</v>
      </c>
    </row>
    <row r="18" spans="2:21" s="364" customFormat="1" ht="24.95" customHeight="1" x14ac:dyDescent="0.2">
      <c r="B18" s="594" t="s">
        <v>726</v>
      </c>
      <c r="C18" s="851">
        <v>83538.473782860005</v>
      </c>
      <c r="D18" s="851">
        <v>145601.02726619999</v>
      </c>
      <c r="E18" s="851">
        <v>138727.60439095332</v>
      </c>
      <c r="F18" s="851">
        <v>249172.20564862</v>
      </c>
      <c r="G18" s="1385">
        <v>221057.75167102</v>
      </c>
      <c r="H18" s="851">
        <v>305293.79237504001</v>
      </c>
      <c r="I18" s="1036">
        <v>29862.137879150003</v>
      </c>
      <c r="J18" s="1037">
        <v>50087.37593296</v>
      </c>
      <c r="K18" s="1037">
        <v>41787.672130699997</v>
      </c>
      <c r="L18" s="1037">
        <v>26427.539319780008</v>
      </c>
      <c r="M18" s="1037">
        <v>19990.766190139995</v>
      </c>
      <c r="N18" s="1037">
        <v>12734.873865350002</v>
      </c>
      <c r="O18" s="1037">
        <v>44318.782526920004</v>
      </c>
      <c r="P18" s="1037">
        <v>11455.70968604</v>
      </c>
      <c r="Q18" s="1037">
        <v>10238.231087190004</v>
      </c>
      <c r="R18" s="1037">
        <v>21580.792994290001</v>
      </c>
      <c r="S18" s="1037">
        <v>20211.215379469999</v>
      </c>
      <c r="T18" s="1103">
        <v>16598.695383049995</v>
      </c>
      <c r="U18" s="836" t="s">
        <v>678</v>
      </c>
    </row>
    <row r="19" spans="2:21" s="364" customFormat="1" ht="24.95" customHeight="1" x14ac:dyDescent="0.2">
      <c r="B19" s="594" t="s">
        <v>679</v>
      </c>
      <c r="C19" s="851">
        <v>927.78730611999993</v>
      </c>
      <c r="D19" s="851">
        <v>4319.7703419099998</v>
      </c>
      <c r="E19" s="851">
        <v>2850.5420779299993</v>
      </c>
      <c r="F19" s="851">
        <v>4244.0028830699994</v>
      </c>
      <c r="G19" s="1385">
        <v>10325.6960917</v>
      </c>
      <c r="H19" s="851">
        <v>9887.3172841200012</v>
      </c>
      <c r="I19" s="1036">
        <v>881.60595078000006</v>
      </c>
      <c r="J19" s="1037">
        <v>593.32040178000011</v>
      </c>
      <c r="K19" s="1037">
        <v>689.02803405999998</v>
      </c>
      <c r="L19" s="1037">
        <v>768.02440695999996</v>
      </c>
      <c r="M19" s="1037">
        <v>1576.1857274500001</v>
      </c>
      <c r="N19" s="1037">
        <v>1213.28321396</v>
      </c>
      <c r="O19" s="1037">
        <v>691.67723402000001</v>
      </c>
      <c r="P19" s="1037">
        <v>783.73247519000006</v>
      </c>
      <c r="Q19" s="1037">
        <v>578.19090304999997</v>
      </c>
      <c r="R19" s="1037">
        <v>808.79749973000003</v>
      </c>
      <c r="S19" s="1037">
        <v>635.14847956999995</v>
      </c>
      <c r="T19" s="1103">
        <v>668.32295756999997</v>
      </c>
      <c r="U19" s="836" t="s">
        <v>791</v>
      </c>
    </row>
    <row r="20" spans="2:21" s="364" customFormat="1" ht="24.95" customHeight="1" x14ac:dyDescent="0.2">
      <c r="B20" s="594" t="s">
        <v>875</v>
      </c>
      <c r="C20" s="851">
        <v>472206.18903499271</v>
      </c>
      <c r="D20" s="851">
        <v>591056.03198764997</v>
      </c>
      <c r="E20" s="851">
        <v>618478.96572707</v>
      </c>
      <c r="F20" s="851">
        <v>895922.94846465997</v>
      </c>
      <c r="G20" s="1385">
        <v>1459162.1176638799</v>
      </c>
      <c r="H20" s="851">
        <v>1279201.2175320932</v>
      </c>
      <c r="I20" s="1036">
        <v>109192.36529341924</v>
      </c>
      <c r="J20" s="1037">
        <v>66249.83885914179</v>
      </c>
      <c r="K20" s="1037">
        <v>52561.791245372675</v>
      </c>
      <c r="L20" s="1037">
        <v>186982.31962774781</v>
      </c>
      <c r="M20" s="1037">
        <v>108715.45477831519</v>
      </c>
      <c r="N20" s="1037">
        <v>88589.742862673695</v>
      </c>
      <c r="O20" s="1037">
        <v>136664.85611342685</v>
      </c>
      <c r="P20" s="1037">
        <v>151333.59137149123</v>
      </c>
      <c r="Q20" s="1037">
        <v>80612.322322726701</v>
      </c>
      <c r="R20" s="1037">
        <v>152193.50703377352</v>
      </c>
      <c r="S20" s="1037">
        <v>87664.875536904481</v>
      </c>
      <c r="T20" s="1103">
        <v>58440.552487099994</v>
      </c>
      <c r="U20" s="836" t="s">
        <v>680</v>
      </c>
    </row>
    <row r="21" spans="2:21" s="359" customFormat="1" ht="24.95" customHeight="1" x14ac:dyDescent="0.2">
      <c r="B21" s="592" t="s">
        <v>853</v>
      </c>
      <c r="C21" s="850">
        <v>944926.23297848273</v>
      </c>
      <c r="D21" s="850">
        <v>1562845.5748846899</v>
      </c>
      <c r="E21" s="850">
        <v>1497340.4330493999</v>
      </c>
      <c r="F21" s="850">
        <v>2238472.3511169599</v>
      </c>
      <c r="G21" s="850">
        <v>3019922.2033151337</v>
      </c>
      <c r="H21" s="850">
        <v>3007768.6355712996</v>
      </c>
      <c r="I21" s="961">
        <v>238431.73372645921</v>
      </c>
      <c r="J21" s="962">
        <v>223098.65624280786</v>
      </c>
      <c r="K21" s="962">
        <v>216704.64978204473</v>
      </c>
      <c r="L21" s="962">
        <v>328797.97614088783</v>
      </c>
      <c r="M21" s="962">
        <v>246113.62825338327</v>
      </c>
      <c r="N21" s="962">
        <v>220108.56413200364</v>
      </c>
      <c r="O21" s="962">
        <v>310944.37350799679</v>
      </c>
      <c r="P21" s="962">
        <v>283269.5613257013</v>
      </c>
      <c r="Q21" s="962">
        <v>202259.90865975677</v>
      </c>
      <c r="R21" s="962">
        <v>312279.77085523354</v>
      </c>
      <c r="S21" s="962">
        <v>225697.6454412645</v>
      </c>
      <c r="T21" s="964">
        <v>200062.16750375996</v>
      </c>
      <c r="U21" s="709" t="s">
        <v>332</v>
      </c>
    </row>
    <row r="22" spans="2:21" s="364" customFormat="1" ht="18.75" customHeight="1" thickBot="1" x14ac:dyDescent="0.25">
      <c r="B22" s="833"/>
      <c r="C22" s="1524"/>
      <c r="D22" s="1524"/>
      <c r="E22" s="1386"/>
      <c r="F22" s="1524"/>
      <c r="G22" s="1386"/>
      <c r="H22" s="1524"/>
      <c r="I22" s="1369"/>
      <c r="J22" s="1367"/>
      <c r="K22" s="1367"/>
      <c r="L22" s="1367"/>
      <c r="M22" s="1367"/>
      <c r="N22" s="1367"/>
      <c r="O22" s="1367"/>
      <c r="P22" s="1367"/>
      <c r="Q22" s="1367"/>
      <c r="R22" s="1367"/>
      <c r="S22" s="1367"/>
      <c r="T22" s="1368"/>
      <c r="U22" s="1389"/>
    </row>
    <row r="23" spans="2:21" s="364" customFormat="1" ht="15" customHeight="1" thickTop="1" x14ac:dyDescent="0.2">
      <c r="B23" s="594"/>
      <c r="C23" s="851"/>
      <c r="D23" s="851"/>
      <c r="E23" s="1385"/>
      <c r="F23" s="851"/>
      <c r="G23" s="1385"/>
      <c r="H23" s="851"/>
      <c r="I23" s="1036"/>
      <c r="J23" s="1037"/>
      <c r="K23" s="1037"/>
      <c r="L23" s="1037"/>
      <c r="M23" s="1037"/>
      <c r="N23" s="1037"/>
      <c r="O23" s="1037"/>
      <c r="P23" s="1037"/>
      <c r="Q23" s="1037"/>
      <c r="R23" s="1037"/>
      <c r="S23" s="1037"/>
      <c r="T23" s="1103"/>
      <c r="U23" s="836"/>
    </row>
    <row r="24" spans="2:21" s="1365" customFormat="1" ht="24.95" customHeight="1" x14ac:dyDescent="0.2">
      <c r="B24" s="832" t="s">
        <v>681</v>
      </c>
      <c r="C24" s="853"/>
      <c r="D24" s="853"/>
      <c r="E24" s="1387"/>
      <c r="F24" s="853"/>
      <c r="G24" s="1387"/>
      <c r="H24" s="853"/>
      <c r="I24" s="1370"/>
      <c r="J24" s="1371"/>
      <c r="K24" s="1371"/>
      <c r="L24" s="1371"/>
      <c r="M24" s="1371"/>
      <c r="N24" s="1371"/>
      <c r="O24" s="1371"/>
      <c r="P24" s="1371"/>
      <c r="Q24" s="1371"/>
      <c r="R24" s="1371"/>
      <c r="S24" s="1371"/>
      <c r="T24" s="1372"/>
      <c r="U24" s="835" t="s">
        <v>1233</v>
      </c>
    </row>
    <row r="25" spans="2:21" s="364" customFormat="1" ht="10.5" customHeight="1" x14ac:dyDescent="0.2">
      <c r="B25" s="594"/>
      <c r="C25" s="851"/>
      <c r="D25" s="851"/>
      <c r="E25" s="1385"/>
      <c r="F25" s="851"/>
      <c r="G25" s="1385"/>
      <c r="H25" s="851"/>
      <c r="I25" s="1036"/>
      <c r="J25" s="1037"/>
      <c r="K25" s="1037"/>
      <c r="L25" s="1037"/>
      <c r="M25" s="1037"/>
      <c r="N25" s="1037"/>
      <c r="O25" s="1037"/>
      <c r="P25" s="1037"/>
      <c r="Q25" s="1037"/>
      <c r="R25" s="1037"/>
      <c r="S25" s="1037"/>
      <c r="T25" s="1103"/>
      <c r="U25" s="836"/>
    </row>
    <row r="26" spans="2:21" s="364" customFormat="1" ht="24.95" customHeight="1" x14ac:dyDescent="0.2">
      <c r="B26" s="594" t="s">
        <v>264</v>
      </c>
      <c r="C26" s="851">
        <v>29505.606393720002</v>
      </c>
      <c r="D26" s="851">
        <v>75544.145562319958</v>
      </c>
      <c r="E26" s="851">
        <v>98697.44448821999</v>
      </c>
      <c r="F26" s="851">
        <v>216256.39453718002</v>
      </c>
      <c r="G26" s="1385">
        <v>277049.6673188039</v>
      </c>
      <c r="H26" s="851">
        <v>292945.87870349607</v>
      </c>
      <c r="I26" s="1036">
        <v>25411.185882819984</v>
      </c>
      <c r="J26" s="1037">
        <v>21391.387252646055</v>
      </c>
      <c r="K26" s="1037">
        <v>23838.052741812062</v>
      </c>
      <c r="L26" s="1037">
        <v>17855.657112359953</v>
      </c>
      <c r="M26" s="1037">
        <v>21748.550317128065</v>
      </c>
      <c r="N26" s="1037">
        <v>26341.267506339918</v>
      </c>
      <c r="O26" s="1037">
        <v>28534.408796879965</v>
      </c>
      <c r="P26" s="1037">
        <v>25390.911607010075</v>
      </c>
      <c r="Q26" s="1037">
        <v>26682.608054530054</v>
      </c>
      <c r="R26" s="1037">
        <v>28366.031922319988</v>
      </c>
      <c r="S26" s="1037">
        <v>22866.70413821999</v>
      </c>
      <c r="T26" s="1103">
        <v>24519.113371429961</v>
      </c>
      <c r="U26" s="836" t="s">
        <v>265</v>
      </c>
    </row>
    <row r="27" spans="2:21" s="364" customFormat="1" ht="24.95" customHeight="1" x14ac:dyDescent="0.2">
      <c r="B27" s="594" t="s">
        <v>440</v>
      </c>
      <c r="C27" s="851">
        <v>6086.1628438899997</v>
      </c>
      <c r="D27" s="851">
        <v>28709.41411709</v>
      </c>
      <c r="E27" s="851">
        <v>28601.760208</v>
      </c>
      <c r="F27" s="851">
        <v>156746.88563485001</v>
      </c>
      <c r="G27" s="1385">
        <v>159401.98520767002</v>
      </c>
      <c r="H27" s="851">
        <v>215811.29416700997</v>
      </c>
      <c r="I27" s="1036">
        <v>25007.358978820001</v>
      </c>
      <c r="J27" s="1037">
        <v>43704.152827680002</v>
      </c>
      <c r="K27" s="1037">
        <v>35679.753900580006</v>
      </c>
      <c r="L27" s="1037">
        <v>11343.323627820004</v>
      </c>
      <c r="M27" s="1037">
        <v>9813.939572549998</v>
      </c>
      <c r="N27" s="1037">
        <v>5858.8720672599993</v>
      </c>
      <c r="O27" s="1037">
        <v>37217.474572499996</v>
      </c>
      <c r="P27" s="1037">
        <v>5336.9239661399988</v>
      </c>
      <c r="Q27" s="1037">
        <v>5066.4399592300015</v>
      </c>
      <c r="R27" s="1037">
        <v>13595.870150089997</v>
      </c>
      <c r="S27" s="1037">
        <v>16277.8069347</v>
      </c>
      <c r="T27" s="1103">
        <v>6909.3776096399988</v>
      </c>
      <c r="U27" s="836" t="s">
        <v>441</v>
      </c>
    </row>
    <row r="28" spans="2:21" s="364" customFormat="1" ht="24.95" customHeight="1" x14ac:dyDescent="0.2">
      <c r="B28" s="594" t="s">
        <v>445</v>
      </c>
      <c r="C28" s="851">
        <v>34706.49855805</v>
      </c>
      <c r="D28" s="851">
        <v>100058.49253424999</v>
      </c>
      <c r="E28" s="851">
        <v>15855.333692599999</v>
      </c>
      <c r="F28" s="851">
        <v>42910.442434590004</v>
      </c>
      <c r="G28" s="1385">
        <v>5516.35774855</v>
      </c>
      <c r="H28" s="851">
        <v>945.25958611999999</v>
      </c>
      <c r="I28" s="1036">
        <v>5.0305</v>
      </c>
      <c r="J28" s="1037">
        <v>350.34699999999998</v>
      </c>
      <c r="K28" s="1037">
        <v>0</v>
      </c>
      <c r="L28" s="1037">
        <v>1.05</v>
      </c>
      <c r="M28" s="1037">
        <v>29.681740210000001</v>
      </c>
      <c r="N28" s="1037">
        <v>0</v>
      </c>
      <c r="O28" s="1037">
        <v>83.692999999999998</v>
      </c>
      <c r="P28" s="1037">
        <v>0</v>
      </c>
      <c r="Q28" s="1037">
        <v>0</v>
      </c>
      <c r="R28" s="1037">
        <v>0</v>
      </c>
      <c r="S28" s="1037">
        <v>0</v>
      </c>
      <c r="T28" s="1103">
        <v>475.45734590999996</v>
      </c>
      <c r="U28" s="836" t="s">
        <v>446</v>
      </c>
    </row>
    <row r="29" spans="2:21" s="364" customFormat="1" ht="24.95" customHeight="1" x14ac:dyDescent="0.2">
      <c r="B29" s="594" t="s">
        <v>195</v>
      </c>
      <c r="C29" s="851">
        <v>70210.356023</v>
      </c>
      <c r="D29" s="851">
        <v>113585.67681054001</v>
      </c>
      <c r="E29" s="851">
        <v>99856.343468903331</v>
      </c>
      <c r="F29" s="851">
        <v>77171.151832179996</v>
      </c>
      <c r="G29" s="1385">
        <v>38676.974547880003</v>
      </c>
      <c r="H29" s="851">
        <v>70926.772705109994</v>
      </c>
      <c r="I29" s="1036">
        <v>4743.9503327699995</v>
      </c>
      <c r="J29" s="1037">
        <v>4584.2403526899971</v>
      </c>
      <c r="K29" s="1037">
        <v>5717.8906740900011</v>
      </c>
      <c r="L29" s="1037">
        <v>5633.5491991200006</v>
      </c>
      <c r="M29" s="1037">
        <v>7956.1503421699999</v>
      </c>
      <c r="N29" s="1037">
        <v>6451.9773491900023</v>
      </c>
      <c r="O29" s="1037">
        <v>6130.4099310899992</v>
      </c>
      <c r="P29" s="1037">
        <v>5509.4204069999996</v>
      </c>
      <c r="Q29" s="1037">
        <v>4654.1217478400004</v>
      </c>
      <c r="R29" s="1037">
        <v>7672.8624084500007</v>
      </c>
      <c r="S29" s="1037">
        <v>3335.7269000000001</v>
      </c>
      <c r="T29" s="1103">
        <v>8536.4730607000001</v>
      </c>
      <c r="U29" s="836" t="s">
        <v>205</v>
      </c>
    </row>
    <row r="30" spans="2:21" s="364" customFormat="1" ht="24.95" customHeight="1" x14ac:dyDescent="0.2">
      <c r="B30" s="594" t="s">
        <v>1251</v>
      </c>
      <c r="C30" s="851">
        <v>11067.638681699998</v>
      </c>
      <c r="D30" s="851">
        <v>49144.507956939997</v>
      </c>
      <c r="E30" s="851">
        <v>38118.274537670004</v>
      </c>
      <c r="F30" s="851">
        <v>45116.851309870006</v>
      </c>
      <c r="G30" s="1385">
        <v>37550.398477990006</v>
      </c>
      <c r="H30" s="851">
        <v>30191.421435750002</v>
      </c>
      <c r="I30" s="1036">
        <v>2278.5145513000002</v>
      </c>
      <c r="J30" s="1037">
        <v>2061.2776476100007</v>
      </c>
      <c r="K30" s="1037">
        <v>3504.998533179998</v>
      </c>
      <c r="L30" s="1037">
        <v>4479.6008939599978</v>
      </c>
      <c r="M30" s="1037">
        <v>2180.2173567700002</v>
      </c>
      <c r="N30" s="1037">
        <v>4088.7063418300004</v>
      </c>
      <c r="O30" s="1037">
        <v>1932.4112612900001</v>
      </c>
      <c r="P30" s="1037">
        <v>2047.7787351000004</v>
      </c>
      <c r="Q30" s="1037">
        <v>1456.7358478999995</v>
      </c>
      <c r="R30" s="1037">
        <v>2381.3400441799999</v>
      </c>
      <c r="S30" s="1037">
        <v>2160.7892543300004</v>
      </c>
      <c r="T30" s="1103">
        <v>1619.0509683000002</v>
      </c>
      <c r="U30" s="836" t="s">
        <v>439</v>
      </c>
    </row>
    <row r="31" spans="2:21" s="364" customFormat="1" ht="24.95" customHeight="1" x14ac:dyDescent="0.2">
      <c r="B31" s="594" t="s">
        <v>448</v>
      </c>
      <c r="C31" s="851">
        <v>19479.853738460002</v>
      </c>
      <c r="D31" s="851">
        <v>24581.893792309995</v>
      </c>
      <c r="E31" s="851">
        <v>33872.332297269997</v>
      </c>
      <c r="F31" s="851">
        <v>53217.62422654999</v>
      </c>
      <c r="G31" s="1385">
        <v>19428.043274389998</v>
      </c>
      <c r="H31" s="851">
        <v>14.832338719999999</v>
      </c>
      <c r="I31" s="1036">
        <v>0</v>
      </c>
      <c r="J31" s="1037">
        <v>0.51981759999999999</v>
      </c>
      <c r="K31" s="1037">
        <v>0</v>
      </c>
      <c r="L31" s="1037">
        <v>0</v>
      </c>
      <c r="M31" s="1037">
        <v>0</v>
      </c>
      <c r="N31" s="1037">
        <v>0</v>
      </c>
      <c r="O31" s="1037">
        <v>0</v>
      </c>
      <c r="P31" s="1037">
        <v>0.63740118999999995</v>
      </c>
      <c r="Q31" s="1037">
        <v>0</v>
      </c>
      <c r="R31" s="1037">
        <v>0.3885499300000001</v>
      </c>
      <c r="S31" s="1037">
        <v>2.8031799999999998</v>
      </c>
      <c r="T31" s="1103">
        <v>10.48339</v>
      </c>
      <c r="U31" s="836" t="s">
        <v>449</v>
      </c>
    </row>
    <row r="32" spans="2:21" s="364" customFormat="1" ht="24.95" customHeight="1" x14ac:dyDescent="0.2">
      <c r="B32" s="594" t="s">
        <v>1250</v>
      </c>
      <c r="C32" s="851">
        <v>6413.5656326700009</v>
      </c>
      <c r="D32" s="851">
        <v>9150.3540246400007</v>
      </c>
      <c r="E32" s="851">
        <v>13829.052747539998</v>
      </c>
      <c r="F32" s="851">
        <v>18289.618675630001</v>
      </c>
      <c r="G32" s="1385">
        <v>27073.751237050004</v>
      </c>
      <c r="H32" s="851">
        <v>35491.781747289999</v>
      </c>
      <c r="I32" s="1036">
        <v>4477.1611793300008</v>
      </c>
      <c r="J32" s="1037">
        <v>1962.6644250999991</v>
      </c>
      <c r="K32" s="1037">
        <v>2263.4989955199994</v>
      </c>
      <c r="L32" s="1037">
        <v>3261.4235082700002</v>
      </c>
      <c r="M32" s="1037">
        <v>2166.9804641200003</v>
      </c>
      <c r="N32" s="1037">
        <v>2094.156019399999</v>
      </c>
      <c r="O32" s="1037">
        <v>5451.0708265800013</v>
      </c>
      <c r="P32" s="1037">
        <v>2152.6839561699999</v>
      </c>
      <c r="Q32" s="1037">
        <v>2423.8457184099989</v>
      </c>
      <c r="R32" s="1037">
        <v>2629.2393585400009</v>
      </c>
      <c r="S32" s="1037">
        <v>4360.1275490599983</v>
      </c>
      <c r="T32" s="1103">
        <v>2248.9297467899992</v>
      </c>
      <c r="U32" s="836" t="s">
        <v>707</v>
      </c>
    </row>
    <row r="33" spans="2:21" s="364" customFormat="1" ht="24.95" customHeight="1" x14ac:dyDescent="0.2">
      <c r="B33" s="594" t="s">
        <v>197</v>
      </c>
      <c r="C33" s="851">
        <v>2946.9949186900003</v>
      </c>
      <c r="D33" s="851">
        <v>8842.027203650001</v>
      </c>
      <c r="E33" s="851">
        <v>12047.039276549998</v>
      </c>
      <c r="F33" s="851">
        <v>39076.112638079998</v>
      </c>
      <c r="G33" s="1385">
        <v>61190.000587819995</v>
      </c>
      <c r="H33" s="851">
        <v>49573.54450335999</v>
      </c>
      <c r="I33" s="1036">
        <v>5658.821565899997</v>
      </c>
      <c r="J33" s="1037">
        <v>4091.6077492300024</v>
      </c>
      <c r="K33" s="1037">
        <v>3810.5953619899988</v>
      </c>
      <c r="L33" s="1037">
        <v>4223.5787553499977</v>
      </c>
      <c r="M33" s="1037">
        <v>4189.5387593999994</v>
      </c>
      <c r="N33" s="1037">
        <v>4118.9401166800026</v>
      </c>
      <c r="O33" s="1037">
        <v>4546.2543620800025</v>
      </c>
      <c r="P33" s="1037">
        <v>3386.5454285200017</v>
      </c>
      <c r="Q33" s="1037">
        <v>4433.3536487699976</v>
      </c>
      <c r="R33" s="1037">
        <v>3815.25469458</v>
      </c>
      <c r="S33" s="1037">
        <v>2998.5707655600004</v>
      </c>
      <c r="T33" s="1103">
        <v>4300.4832953000023</v>
      </c>
      <c r="U33" s="836" t="s">
        <v>208</v>
      </c>
    </row>
    <row r="34" spans="2:21" s="364" customFormat="1" ht="24.95" customHeight="1" x14ac:dyDescent="0.2">
      <c r="B34" s="594" t="s">
        <v>362</v>
      </c>
      <c r="C34" s="851">
        <v>45209.038940279992</v>
      </c>
      <c r="D34" s="851">
        <v>61740.303072130009</v>
      </c>
      <c r="E34" s="851">
        <v>57587.975148600002</v>
      </c>
      <c r="F34" s="851">
        <v>79081.44723861001</v>
      </c>
      <c r="G34" s="1385">
        <v>147883.65240555999</v>
      </c>
      <c r="H34" s="851">
        <v>185790.06973290004</v>
      </c>
      <c r="I34" s="1036">
        <v>11183.85878137</v>
      </c>
      <c r="J34" s="1037">
        <v>11096.861062400003</v>
      </c>
      <c r="K34" s="1037">
        <v>17154.65201881</v>
      </c>
      <c r="L34" s="1037">
        <v>10693.84086977</v>
      </c>
      <c r="M34" s="1037">
        <v>16307.171848670005</v>
      </c>
      <c r="N34" s="1037">
        <v>14598.911966650005</v>
      </c>
      <c r="O34" s="1037">
        <v>13793.046860200007</v>
      </c>
      <c r="P34" s="1037">
        <v>26871.555620399995</v>
      </c>
      <c r="Q34" s="1037">
        <v>12337.784620429997</v>
      </c>
      <c r="R34" s="1037">
        <v>21033.417731230002</v>
      </c>
      <c r="S34" s="1037">
        <v>16037.024717390002</v>
      </c>
      <c r="T34" s="1103">
        <v>14681.943635580004</v>
      </c>
      <c r="U34" s="836" t="s">
        <v>829</v>
      </c>
    </row>
    <row r="35" spans="2:21" s="364" customFormat="1" ht="24.95" customHeight="1" x14ac:dyDescent="0.2">
      <c r="B35" s="594" t="s">
        <v>363</v>
      </c>
      <c r="C35" s="851">
        <v>22209.25948701</v>
      </c>
      <c r="D35" s="851">
        <v>31327.770246930006</v>
      </c>
      <c r="E35" s="851">
        <v>32520.545454710002</v>
      </c>
      <c r="F35" s="851">
        <v>46031.853958239997</v>
      </c>
      <c r="G35" s="1385">
        <v>59833.62791214</v>
      </c>
      <c r="H35" s="851">
        <v>62377.617536940023</v>
      </c>
      <c r="I35" s="1036">
        <v>5949.6179753700017</v>
      </c>
      <c r="J35" s="1037">
        <v>6094.6864813299999</v>
      </c>
      <c r="K35" s="1037">
        <v>5445.5422232200008</v>
      </c>
      <c r="L35" s="1037">
        <v>6148.1259416700022</v>
      </c>
      <c r="M35" s="1037">
        <v>4245.0454300799993</v>
      </c>
      <c r="N35" s="1037">
        <v>4011.0006459699994</v>
      </c>
      <c r="O35" s="1037">
        <v>5297.0245921600017</v>
      </c>
      <c r="P35" s="1037">
        <v>4511.2552008900011</v>
      </c>
      <c r="Q35" s="1037">
        <v>5375.8600409800029</v>
      </c>
      <c r="R35" s="1037">
        <v>5052.8124803000001</v>
      </c>
      <c r="S35" s="1037">
        <v>3312.7104923300012</v>
      </c>
      <c r="T35" s="1103">
        <v>6933.9360326400028</v>
      </c>
      <c r="U35" s="836" t="s">
        <v>364</v>
      </c>
    </row>
    <row r="36" spans="2:21" s="364" customFormat="1" ht="24.95" customHeight="1" x14ac:dyDescent="0.2">
      <c r="B36" s="594" t="s">
        <v>268</v>
      </c>
      <c r="C36" s="851">
        <v>13029.8956151</v>
      </c>
      <c r="D36" s="851">
        <v>19754.048282890002</v>
      </c>
      <c r="E36" s="851">
        <v>9431.2703328900006</v>
      </c>
      <c r="F36" s="851">
        <v>10653.495274339999</v>
      </c>
      <c r="G36" s="1385">
        <v>17531.583672200002</v>
      </c>
      <c r="H36" s="851">
        <v>37855.376022769997</v>
      </c>
      <c r="I36" s="1036">
        <v>1807.2701489000003</v>
      </c>
      <c r="J36" s="1037">
        <v>1138.6959274299998</v>
      </c>
      <c r="K36" s="1037">
        <v>11309.131957319998</v>
      </c>
      <c r="L36" s="1037">
        <v>1357.2255476599996</v>
      </c>
      <c r="M36" s="1037">
        <v>6118.2660524500025</v>
      </c>
      <c r="N36" s="1037">
        <v>1861.0788430600007</v>
      </c>
      <c r="O36" s="1037">
        <v>3270.7207118500005</v>
      </c>
      <c r="P36" s="1037">
        <v>6596.9509744699981</v>
      </c>
      <c r="Q36" s="1037">
        <v>1379.3302349999999</v>
      </c>
      <c r="R36" s="1037">
        <v>916.20006550000016</v>
      </c>
      <c r="S36" s="1037">
        <v>1211.73331153</v>
      </c>
      <c r="T36" s="1103">
        <v>888.77224760000001</v>
      </c>
      <c r="U36" s="836" t="s">
        <v>754</v>
      </c>
    </row>
    <row r="37" spans="2:21" s="364" customFormat="1" ht="24.95" customHeight="1" x14ac:dyDescent="0.2">
      <c r="B37" s="594" t="s">
        <v>199</v>
      </c>
      <c r="C37" s="851">
        <v>14885.07543221</v>
      </c>
      <c r="D37" s="851">
        <v>21370.228194880005</v>
      </c>
      <c r="E37" s="851">
        <v>40032.324321029992</v>
      </c>
      <c r="F37" s="851">
        <v>55502.856490150007</v>
      </c>
      <c r="G37" s="1385">
        <v>48208.500617970007</v>
      </c>
      <c r="H37" s="851">
        <v>28444.864493939996</v>
      </c>
      <c r="I37" s="1036">
        <v>5901.5884868199992</v>
      </c>
      <c r="J37" s="1037">
        <v>962.90390000000002</v>
      </c>
      <c r="K37" s="1037">
        <v>1065.0787560000001</v>
      </c>
      <c r="L37" s="1037">
        <v>768.02365180000004</v>
      </c>
      <c r="M37" s="1037">
        <v>1794.3201765199999</v>
      </c>
      <c r="N37" s="1037">
        <v>751.32674489999988</v>
      </c>
      <c r="O37" s="1037">
        <v>4932.2869194099994</v>
      </c>
      <c r="P37" s="1037">
        <v>872.30199951999998</v>
      </c>
      <c r="Q37" s="1037">
        <v>953.42212146999998</v>
      </c>
      <c r="R37" s="1037">
        <v>1553.2976933400003</v>
      </c>
      <c r="S37" s="1037">
        <v>5863.1629199999998</v>
      </c>
      <c r="T37" s="1103">
        <v>3027.1511241599992</v>
      </c>
      <c r="U37" s="836" t="s">
        <v>209</v>
      </c>
    </row>
    <row r="38" spans="2:21" s="364" customFormat="1" ht="24.95" customHeight="1" x14ac:dyDescent="0.2">
      <c r="B38" s="594" t="s">
        <v>442</v>
      </c>
      <c r="C38" s="851">
        <v>638.08603346999996</v>
      </c>
      <c r="D38" s="851">
        <v>4006.45325783</v>
      </c>
      <c r="E38" s="851">
        <v>2182.1689675000007</v>
      </c>
      <c r="F38" s="851">
        <v>2885.95737805</v>
      </c>
      <c r="G38" s="1385">
        <v>6120.3768291999995</v>
      </c>
      <c r="H38" s="851">
        <v>5092.5164091799998</v>
      </c>
      <c r="I38" s="1036">
        <v>596.7443997900001</v>
      </c>
      <c r="J38" s="1037">
        <v>403.75264342000008</v>
      </c>
      <c r="K38" s="1037">
        <v>163.59353543000003</v>
      </c>
      <c r="L38" s="1037">
        <v>251.52132978999995</v>
      </c>
      <c r="M38" s="1037">
        <v>793.63440247999995</v>
      </c>
      <c r="N38" s="1037">
        <v>624.09129435</v>
      </c>
      <c r="O38" s="1037">
        <v>220.32059509000004</v>
      </c>
      <c r="P38" s="1037">
        <v>211.47440318999995</v>
      </c>
      <c r="Q38" s="1037">
        <v>401.36379329999994</v>
      </c>
      <c r="R38" s="1037">
        <v>555.23925873999997</v>
      </c>
      <c r="S38" s="1037">
        <v>365.48821712999995</v>
      </c>
      <c r="T38" s="1103">
        <v>505.29253646999996</v>
      </c>
      <c r="U38" s="836" t="s">
        <v>792</v>
      </c>
    </row>
    <row r="39" spans="2:21" s="364" customFormat="1" ht="24.95" customHeight="1" x14ac:dyDescent="0.2">
      <c r="B39" s="594" t="s">
        <v>211</v>
      </c>
      <c r="C39" s="851">
        <v>0</v>
      </c>
      <c r="D39" s="851">
        <v>34.651000000000003</v>
      </c>
      <c r="E39" s="851">
        <v>1.51925</v>
      </c>
      <c r="F39" s="851">
        <v>0.17549999999999999</v>
      </c>
      <c r="G39" s="1385">
        <v>1218.2215500999998</v>
      </c>
      <c r="H39" s="851">
        <v>0</v>
      </c>
      <c r="I39" s="1036">
        <v>0</v>
      </c>
      <c r="J39" s="1037">
        <v>0</v>
      </c>
      <c r="K39" s="1037">
        <v>0</v>
      </c>
      <c r="L39" s="1037">
        <v>0</v>
      </c>
      <c r="M39" s="1037">
        <v>0</v>
      </c>
      <c r="N39" s="1037">
        <v>0</v>
      </c>
      <c r="O39" s="1037">
        <v>0</v>
      </c>
      <c r="P39" s="1037">
        <v>0</v>
      </c>
      <c r="Q39" s="1037">
        <v>0</v>
      </c>
      <c r="R39" s="1037">
        <v>0</v>
      </c>
      <c r="S39" s="1037">
        <v>0</v>
      </c>
      <c r="T39" s="1103">
        <v>0</v>
      </c>
      <c r="U39" s="836" t="s">
        <v>212</v>
      </c>
    </row>
    <row r="40" spans="2:21" s="364" customFormat="1" ht="24.95" customHeight="1" x14ac:dyDescent="0.2">
      <c r="B40" s="594" t="s">
        <v>1252</v>
      </c>
      <c r="C40" s="851">
        <v>4567.5372837599998</v>
      </c>
      <c r="D40" s="851">
        <v>13729.49305599</v>
      </c>
      <c r="E40" s="851">
        <v>22753.727310939998</v>
      </c>
      <c r="F40" s="851">
        <v>52478.596512960001</v>
      </c>
      <c r="G40" s="1385">
        <v>34389.337600169994</v>
      </c>
      <c r="H40" s="851">
        <v>61278.80822336</v>
      </c>
      <c r="I40" s="1036">
        <v>2586.1106465900011</v>
      </c>
      <c r="J40" s="1037">
        <v>5938.9933307499959</v>
      </c>
      <c r="K40" s="1037">
        <v>2797.0284191299997</v>
      </c>
      <c r="L40" s="1037">
        <v>5866.1425014999995</v>
      </c>
      <c r="M40" s="1037">
        <v>2969.2854426599997</v>
      </c>
      <c r="N40" s="1037">
        <v>7119.0569451700012</v>
      </c>
      <c r="O40" s="1037">
        <v>5097.3156615900007</v>
      </c>
      <c r="P40" s="1037">
        <v>4048.7463729599999</v>
      </c>
      <c r="Q40" s="1037">
        <v>5315.7926155300001</v>
      </c>
      <c r="R40" s="1037">
        <v>9022.2186017900021</v>
      </c>
      <c r="S40" s="1037">
        <v>3405.4471123099993</v>
      </c>
      <c r="T40" s="1103">
        <v>7112.6705733799981</v>
      </c>
      <c r="U40" s="836" t="s">
        <v>710</v>
      </c>
    </row>
    <row r="41" spans="2:21" s="364" customFormat="1" ht="24.95" customHeight="1" x14ac:dyDescent="0.2">
      <c r="B41" s="594" t="s">
        <v>1002</v>
      </c>
      <c r="C41" s="851">
        <v>107.699315</v>
      </c>
      <c r="D41" s="851">
        <v>150.91094500000003</v>
      </c>
      <c r="E41" s="851">
        <v>55295.996509709999</v>
      </c>
      <c r="F41" s="851">
        <v>30081.077717750002</v>
      </c>
      <c r="G41" s="1385">
        <v>10324.245994359999</v>
      </c>
      <c r="H41" s="851">
        <v>728.65010932999985</v>
      </c>
      <c r="I41" s="1036">
        <v>0</v>
      </c>
      <c r="J41" s="1037">
        <v>16.17713955</v>
      </c>
      <c r="K41" s="1037">
        <v>363.41506479999998</v>
      </c>
      <c r="L41" s="1037">
        <v>17.902000000000001</v>
      </c>
      <c r="M41" s="1037">
        <v>36.39785526</v>
      </c>
      <c r="N41" s="1037">
        <v>37.168999999999997</v>
      </c>
      <c r="O41" s="1037">
        <v>16.161855259999999</v>
      </c>
      <c r="P41" s="1037">
        <v>24.018000000000001</v>
      </c>
      <c r="Q41" s="1037">
        <v>45.954969460000001</v>
      </c>
      <c r="R41" s="1037">
        <v>0</v>
      </c>
      <c r="S41" s="1037">
        <v>0</v>
      </c>
      <c r="T41" s="1103">
        <v>171.45422500000001</v>
      </c>
      <c r="U41" s="836" t="s">
        <v>1070</v>
      </c>
    </row>
    <row r="42" spans="2:21" s="364" customFormat="1" ht="24.95" customHeight="1" x14ac:dyDescent="0.2">
      <c r="B42" s="594" t="s">
        <v>1001</v>
      </c>
      <c r="C42" s="851">
        <v>17075.033060909998</v>
      </c>
      <c r="D42" s="851">
        <v>33207.531376789993</v>
      </c>
      <c r="E42" s="851">
        <v>40848.910773299998</v>
      </c>
      <c r="F42" s="851">
        <v>33691.285196590004</v>
      </c>
      <c r="G42" s="1385">
        <v>44292.808004439998</v>
      </c>
      <c r="H42" s="851">
        <v>34558.614738709999</v>
      </c>
      <c r="I42" s="1036">
        <v>596.79744119999998</v>
      </c>
      <c r="J42" s="1037">
        <v>1126.35859598</v>
      </c>
      <c r="K42" s="1037">
        <v>2946.8432800100004</v>
      </c>
      <c r="L42" s="1037">
        <v>900.31125284000007</v>
      </c>
      <c r="M42" s="1037">
        <v>1578.75465725</v>
      </c>
      <c r="N42" s="1037">
        <v>3264.9875710399997</v>
      </c>
      <c r="O42" s="1037">
        <v>6292.855437969999</v>
      </c>
      <c r="P42" s="1037">
        <v>5669.3208027400005</v>
      </c>
      <c r="Q42" s="1037">
        <v>1783.2484713299998</v>
      </c>
      <c r="R42" s="1037">
        <v>5713.5869571899993</v>
      </c>
      <c r="S42" s="1037">
        <v>3271.9317999999998</v>
      </c>
      <c r="T42" s="1103">
        <v>1413.6184711600001</v>
      </c>
      <c r="U42" s="836" t="s">
        <v>1069</v>
      </c>
    </row>
    <row r="43" spans="2:21" s="364" customFormat="1" ht="24.95" customHeight="1" x14ac:dyDescent="0.2">
      <c r="B43" s="594" t="s">
        <v>654</v>
      </c>
      <c r="C43" s="851">
        <v>1175.1366266399993</v>
      </c>
      <c r="D43" s="851">
        <v>750.08431373000008</v>
      </c>
      <c r="E43" s="851">
        <v>1935.00148167</v>
      </c>
      <c r="F43" s="851">
        <v>2311.4708170200001</v>
      </c>
      <c r="G43" s="1385">
        <v>4547.7714325400002</v>
      </c>
      <c r="H43" s="851">
        <v>2409.3190813699998</v>
      </c>
      <c r="I43" s="1036">
        <v>85.323922809999999</v>
      </c>
      <c r="J43" s="1037">
        <v>103.96298635999997</v>
      </c>
      <c r="K43" s="1037">
        <v>202.26910003999998</v>
      </c>
      <c r="L43" s="1037">
        <v>128.32329422999999</v>
      </c>
      <c r="M43" s="1037">
        <v>361.15073462999993</v>
      </c>
      <c r="N43" s="1037">
        <v>156.81610000000001</v>
      </c>
      <c r="O43" s="1037">
        <v>203.74745819999998</v>
      </c>
      <c r="P43" s="1037">
        <v>318.21908924000002</v>
      </c>
      <c r="Q43" s="1037">
        <v>174.91255007999999</v>
      </c>
      <c r="R43" s="1037">
        <v>17.151730009999998</v>
      </c>
      <c r="S43" s="1037">
        <v>598.34823990999996</v>
      </c>
      <c r="T43" s="1103">
        <v>59.09387585999999</v>
      </c>
      <c r="U43" s="836" t="s">
        <v>655</v>
      </c>
    </row>
    <row r="44" spans="2:21" s="364" customFormat="1" ht="24.75" customHeight="1" x14ac:dyDescent="0.2">
      <c r="B44" s="594" t="s">
        <v>1182</v>
      </c>
      <c r="C44" s="851">
        <v>6503.2966178699999</v>
      </c>
      <c r="D44" s="851">
        <v>13431.725118480001</v>
      </c>
      <c r="E44" s="851">
        <v>10583.20893716</v>
      </c>
      <c r="F44" s="851">
        <v>9882.3582379500003</v>
      </c>
      <c r="G44" s="1385">
        <v>14617.736372629999</v>
      </c>
      <c r="H44" s="851">
        <v>18243.948807329998</v>
      </c>
      <c r="I44" s="1036">
        <v>1175.0921225</v>
      </c>
      <c r="J44" s="1037">
        <v>383.66680415999997</v>
      </c>
      <c r="K44" s="1037">
        <v>1052.9453509500001</v>
      </c>
      <c r="L44" s="1037">
        <v>3118.2984797199997</v>
      </c>
      <c r="M44" s="1037">
        <v>1042.7755511199998</v>
      </c>
      <c r="N44" s="1037">
        <v>1098.5222103499998</v>
      </c>
      <c r="O44" s="1037">
        <v>1343.2673588299999</v>
      </c>
      <c r="P44" s="1037">
        <v>1688.71048989</v>
      </c>
      <c r="Q44" s="1037">
        <v>2010.60968189</v>
      </c>
      <c r="R44" s="1037">
        <v>2330.6623118699995</v>
      </c>
      <c r="S44" s="1037">
        <v>1697.64571084</v>
      </c>
      <c r="T44" s="1103">
        <v>1301.7527352100001</v>
      </c>
      <c r="U44" s="836" t="s">
        <v>1183</v>
      </c>
    </row>
    <row r="45" spans="2:21" s="364" customFormat="1" ht="24.95" customHeight="1" x14ac:dyDescent="0.2">
      <c r="B45" s="594" t="s">
        <v>192</v>
      </c>
      <c r="C45" s="851">
        <v>19735.531751809998</v>
      </c>
      <c r="D45" s="851">
        <v>39188.251839550008</v>
      </c>
      <c r="E45" s="851">
        <v>37691.67880051001</v>
      </c>
      <c r="F45" s="851">
        <v>58942.736449590004</v>
      </c>
      <c r="G45" s="1385">
        <v>80609.165318700019</v>
      </c>
      <c r="H45" s="851">
        <v>120566.71114354004</v>
      </c>
      <c r="I45" s="1036">
        <v>8330.768298179999</v>
      </c>
      <c r="J45" s="1037">
        <v>8910.6306104700016</v>
      </c>
      <c r="K45" s="1037">
        <v>9043.4691364099981</v>
      </c>
      <c r="L45" s="1037">
        <v>8807.762695640009</v>
      </c>
      <c r="M45" s="1037">
        <v>10759.934266789996</v>
      </c>
      <c r="N45" s="1037">
        <v>8515.8532968000036</v>
      </c>
      <c r="O45" s="1037">
        <v>10788.143748799992</v>
      </c>
      <c r="P45" s="1037">
        <v>9064.6216148600051</v>
      </c>
      <c r="Q45" s="1037">
        <v>9586.8110136300074</v>
      </c>
      <c r="R45" s="1037">
        <v>10754.128033820001</v>
      </c>
      <c r="S45" s="1037">
        <v>13619.719681120014</v>
      </c>
      <c r="T45" s="1103">
        <v>12384.868747020013</v>
      </c>
      <c r="U45" s="836" t="s">
        <v>202</v>
      </c>
    </row>
    <row r="46" spans="2:21" s="364" customFormat="1" ht="24.95" customHeight="1" x14ac:dyDescent="0.2">
      <c r="B46" s="594" t="s">
        <v>1003</v>
      </c>
      <c r="C46" s="851">
        <v>4886.2513869700006</v>
      </c>
      <c r="D46" s="851">
        <v>9302.1885082900008</v>
      </c>
      <c r="E46" s="851">
        <v>15046.161245589999</v>
      </c>
      <c r="F46" s="851">
        <v>19190.681227629997</v>
      </c>
      <c r="G46" s="1385">
        <v>22335.542128860005</v>
      </c>
      <c r="H46" s="851">
        <v>32997.966070850001</v>
      </c>
      <c r="I46" s="1036">
        <v>2973.4645426299999</v>
      </c>
      <c r="J46" s="1037">
        <v>1373.5095582299998</v>
      </c>
      <c r="K46" s="1037">
        <v>2050.54732001</v>
      </c>
      <c r="L46" s="1037">
        <v>1389.7025247499998</v>
      </c>
      <c r="M46" s="1037">
        <v>3999.2332958800002</v>
      </c>
      <c r="N46" s="1037">
        <v>3721.0057898599998</v>
      </c>
      <c r="O46" s="1037">
        <v>2289.9503736899997</v>
      </c>
      <c r="P46" s="1037">
        <v>1706.0610470300003</v>
      </c>
      <c r="Q46" s="1037">
        <v>3026.9052480400001</v>
      </c>
      <c r="R46" s="1037">
        <v>3272.0066187399993</v>
      </c>
      <c r="S46" s="1037">
        <v>3550.4880897899998</v>
      </c>
      <c r="T46" s="1103">
        <v>3645.0916622</v>
      </c>
      <c r="U46" s="836" t="s">
        <v>1071</v>
      </c>
    </row>
    <row r="47" spans="2:21" s="364" customFormat="1" ht="24.95" customHeight="1" x14ac:dyDescent="0.2">
      <c r="B47" s="594" t="s">
        <v>1175</v>
      </c>
      <c r="C47" s="851">
        <v>8232.4564544899986</v>
      </c>
      <c r="D47" s="851">
        <v>11300.889000129999</v>
      </c>
      <c r="E47" s="851">
        <v>12281.536254090002</v>
      </c>
      <c r="F47" s="851">
        <v>19764.030312629995</v>
      </c>
      <c r="G47" s="1385">
        <v>34807.337307980008</v>
      </c>
      <c r="H47" s="851">
        <v>38815.450804570006</v>
      </c>
      <c r="I47" s="1036">
        <v>1925.1698110899999</v>
      </c>
      <c r="J47" s="1037">
        <v>2678.1412380599995</v>
      </c>
      <c r="K47" s="1037">
        <v>3825.4382809699996</v>
      </c>
      <c r="L47" s="1037">
        <v>3159.9192884799991</v>
      </c>
      <c r="M47" s="1037">
        <v>2339.1345737900001</v>
      </c>
      <c r="N47" s="1037">
        <v>2521.4818408699998</v>
      </c>
      <c r="O47" s="1037">
        <v>4921.3522391600036</v>
      </c>
      <c r="P47" s="1037">
        <v>3992.9733582000008</v>
      </c>
      <c r="Q47" s="1037">
        <v>3435.409541749998</v>
      </c>
      <c r="R47" s="1037">
        <v>3740.17216207</v>
      </c>
      <c r="S47" s="1037">
        <v>3436.8355892699988</v>
      </c>
      <c r="T47" s="1103">
        <v>2839.4228808599992</v>
      </c>
      <c r="U47" s="836" t="s">
        <v>1174</v>
      </c>
    </row>
    <row r="48" spans="2:21" s="364" customFormat="1" ht="24.95" customHeight="1" x14ac:dyDescent="0.2">
      <c r="B48" s="594" t="s">
        <v>456</v>
      </c>
      <c r="C48" s="851">
        <v>21409.445918949998</v>
      </c>
      <c r="D48" s="851">
        <v>19580.809682989999</v>
      </c>
      <c r="E48" s="851">
        <v>20119.233351169998</v>
      </c>
      <c r="F48" s="851">
        <v>41941.35482238001</v>
      </c>
      <c r="G48" s="1385">
        <v>57791.796204010003</v>
      </c>
      <c r="H48" s="851">
        <v>44857.084218309996</v>
      </c>
      <c r="I48" s="1036">
        <v>529.97609882999996</v>
      </c>
      <c r="J48" s="1037">
        <v>6836.9631623399991</v>
      </c>
      <c r="K48" s="1037">
        <v>3439.2993187000002</v>
      </c>
      <c r="L48" s="1037">
        <v>7390.24143026</v>
      </c>
      <c r="M48" s="1037">
        <v>1681.63424955</v>
      </c>
      <c r="N48" s="1037">
        <v>5796.0654525899999</v>
      </c>
      <c r="O48" s="1037">
        <v>1995.77968756</v>
      </c>
      <c r="P48" s="1037">
        <v>1755.0515167000003</v>
      </c>
      <c r="Q48" s="1037">
        <v>2352.2029004199994</v>
      </c>
      <c r="R48" s="1037">
        <v>7182.9410064399999</v>
      </c>
      <c r="S48" s="1037">
        <v>4062.1027242299992</v>
      </c>
      <c r="T48" s="1103">
        <v>1834.8266706900004</v>
      </c>
      <c r="U48" s="836" t="s">
        <v>447</v>
      </c>
    </row>
    <row r="49" spans="1:21" s="364" customFormat="1" ht="24.75" customHeight="1" x14ac:dyDescent="0.2">
      <c r="B49" s="594" t="s">
        <v>365</v>
      </c>
      <c r="C49" s="851">
        <v>3349.63199033</v>
      </c>
      <c r="D49" s="851">
        <v>7619.5719113600007</v>
      </c>
      <c r="E49" s="851">
        <v>9390.9319830900004</v>
      </c>
      <c r="F49" s="851">
        <v>13840.74116456</v>
      </c>
      <c r="G49" s="1385">
        <v>19298.11413382</v>
      </c>
      <c r="H49" s="851">
        <v>19358.181268199998</v>
      </c>
      <c r="I49" s="1036">
        <v>1884.9068631899997</v>
      </c>
      <c r="J49" s="1037">
        <v>1976.1197785600002</v>
      </c>
      <c r="K49" s="1037">
        <v>1340.4238914699999</v>
      </c>
      <c r="L49" s="1037">
        <v>3378.8611341599999</v>
      </c>
      <c r="M49" s="1037">
        <v>1768.9427771200005</v>
      </c>
      <c r="N49" s="1037">
        <v>1270.1761617000002</v>
      </c>
      <c r="O49" s="1037">
        <v>1291.65503706</v>
      </c>
      <c r="P49" s="1037">
        <v>1077.5896725399998</v>
      </c>
      <c r="Q49" s="1037">
        <v>1285.5240486300002</v>
      </c>
      <c r="R49" s="1037">
        <v>1134.5885498599998</v>
      </c>
      <c r="S49" s="1037">
        <v>1196.8025520900005</v>
      </c>
      <c r="T49" s="1103">
        <v>1752.59080182</v>
      </c>
      <c r="U49" s="836" t="s">
        <v>653</v>
      </c>
    </row>
    <row r="50" spans="1:21" s="364" customFormat="1" ht="24.75" customHeight="1" x14ac:dyDescent="0.2">
      <c r="B50" s="594" t="s">
        <v>194</v>
      </c>
      <c r="C50" s="851">
        <v>2441.1026892200002</v>
      </c>
      <c r="D50" s="851">
        <v>4395.0965130699997</v>
      </c>
      <c r="E50" s="851">
        <v>5286.5889868300001</v>
      </c>
      <c r="F50" s="851">
        <v>8347.566536100001</v>
      </c>
      <c r="G50" s="1385">
        <v>12588.531325520002</v>
      </c>
      <c r="H50" s="851">
        <v>13368.867550709998</v>
      </c>
      <c r="I50" s="1036">
        <v>1538.0813948</v>
      </c>
      <c r="J50" s="1037">
        <v>1440.6914546799999</v>
      </c>
      <c r="K50" s="1037">
        <v>784.40465873000016</v>
      </c>
      <c r="L50" s="1037">
        <v>1058.93209297</v>
      </c>
      <c r="M50" s="1037">
        <v>927.60462176999999</v>
      </c>
      <c r="N50" s="1037">
        <v>656.48427797999977</v>
      </c>
      <c r="O50" s="1037">
        <v>1711.91445583</v>
      </c>
      <c r="P50" s="1037">
        <v>877.03758216999995</v>
      </c>
      <c r="Q50" s="1037">
        <v>1070.7368211099999</v>
      </c>
      <c r="R50" s="1037">
        <v>848.42570236999995</v>
      </c>
      <c r="S50" s="1037">
        <v>855.0191447599999</v>
      </c>
      <c r="T50" s="1103">
        <v>1599.5353435399998</v>
      </c>
      <c r="U50" s="836" t="s">
        <v>210</v>
      </c>
    </row>
    <row r="51" spans="1:21" s="364" customFormat="1" ht="24.95" customHeight="1" x14ac:dyDescent="0.2">
      <c r="B51" s="594" t="s">
        <v>443</v>
      </c>
      <c r="C51" s="851">
        <v>3458.6570918300004</v>
      </c>
      <c r="D51" s="851">
        <v>1364.1878514299999</v>
      </c>
      <c r="E51" s="851">
        <v>1191.2582617</v>
      </c>
      <c r="F51" s="851">
        <v>2954.5759674599994</v>
      </c>
      <c r="G51" s="1385">
        <v>3626.9124637999994</v>
      </c>
      <c r="H51" s="851">
        <v>5442.9888436600004</v>
      </c>
      <c r="I51" s="1036">
        <v>118.26120911000001</v>
      </c>
      <c r="J51" s="1037">
        <v>395.83995716999993</v>
      </c>
      <c r="K51" s="1037">
        <v>1587.3133832900003</v>
      </c>
      <c r="L51" s="1037">
        <v>205.11592851</v>
      </c>
      <c r="M51" s="1037">
        <v>324.70605621999999</v>
      </c>
      <c r="N51" s="1037">
        <v>199.57131562999999</v>
      </c>
      <c r="O51" s="1037">
        <v>365.29702499000001</v>
      </c>
      <c r="P51" s="1037">
        <v>227.73807690999996</v>
      </c>
      <c r="Q51" s="1037">
        <v>269.74441727999999</v>
      </c>
      <c r="R51" s="1037">
        <v>771.47381705999987</v>
      </c>
      <c r="S51" s="1037">
        <v>341.01746349000001</v>
      </c>
      <c r="T51" s="1103">
        <v>636.91019399999993</v>
      </c>
      <c r="U51" s="836" t="s">
        <v>444</v>
      </c>
    </row>
    <row r="52" spans="1:21" s="364" customFormat="1" ht="24.75" customHeight="1" x14ac:dyDescent="0.2">
      <c r="B52" s="594" t="s">
        <v>705</v>
      </c>
      <c r="C52" s="851">
        <v>1943.9817563299998</v>
      </c>
      <c r="D52" s="851">
        <v>3999.55004968</v>
      </c>
      <c r="E52" s="851">
        <v>6571.133677490001</v>
      </c>
      <c r="F52" s="851">
        <v>11299.325606500001</v>
      </c>
      <c r="G52" s="1385">
        <v>31701.582875720007</v>
      </c>
      <c r="H52" s="851">
        <v>20416.702847070002</v>
      </c>
      <c r="I52" s="1036">
        <v>1216.2842908200003</v>
      </c>
      <c r="J52" s="1037">
        <v>1856.7336529599995</v>
      </c>
      <c r="K52" s="1037">
        <v>1923.6323979899994</v>
      </c>
      <c r="L52" s="1037">
        <v>1666.5585960000005</v>
      </c>
      <c r="M52" s="1037">
        <v>1844.3204501200003</v>
      </c>
      <c r="N52" s="1037">
        <v>1919.8314814400001</v>
      </c>
      <c r="O52" s="1037">
        <v>1730.3044906300001</v>
      </c>
      <c r="P52" s="1037">
        <v>1505.8783362699994</v>
      </c>
      <c r="Q52" s="1037">
        <v>1724.3542442000005</v>
      </c>
      <c r="R52" s="1037">
        <v>1617.75573233</v>
      </c>
      <c r="S52" s="1037">
        <v>1620.2088012400004</v>
      </c>
      <c r="T52" s="1103">
        <v>1790.8403730699999</v>
      </c>
      <c r="U52" s="836" t="s">
        <v>706</v>
      </c>
    </row>
    <row r="53" spans="1:21" s="364" customFormat="1" ht="24.95" customHeight="1" x14ac:dyDescent="0.2">
      <c r="B53" s="594" t="s">
        <v>703</v>
      </c>
      <c r="C53" s="851">
        <v>17081.054380230005</v>
      </c>
      <c r="D53" s="851">
        <v>46175.792754350005</v>
      </c>
      <c r="E53" s="851">
        <v>26369.812955810008</v>
      </c>
      <c r="F53" s="851">
        <v>17958.467324720001</v>
      </c>
      <c r="G53" s="1385">
        <v>18112.203558199999</v>
      </c>
      <c r="H53" s="851">
        <v>17320.972030479999</v>
      </c>
      <c r="I53" s="1036">
        <v>592.55474880999986</v>
      </c>
      <c r="J53" s="1037">
        <v>1089.6461394200001</v>
      </c>
      <c r="K53" s="1037">
        <v>1152.5889714000002</v>
      </c>
      <c r="L53" s="1037">
        <v>1682.96758718</v>
      </c>
      <c r="M53" s="1037">
        <v>1293.0130090499999</v>
      </c>
      <c r="N53" s="1037">
        <v>1522.8184190900001</v>
      </c>
      <c r="O53" s="1037">
        <v>2249.40325205</v>
      </c>
      <c r="P53" s="1037">
        <v>1050.5099666900001</v>
      </c>
      <c r="Q53" s="1037">
        <v>1101.6100516299998</v>
      </c>
      <c r="R53" s="1037">
        <v>1662.53948393</v>
      </c>
      <c r="S53" s="1037">
        <v>2451.4965595800004</v>
      </c>
      <c r="T53" s="1103">
        <v>1471.8238416500001</v>
      </c>
      <c r="U53" s="836" t="s">
        <v>704</v>
      </c>
    </row>
    <row r="54" spans="1:21" s="364" customFormat="1" ht="24.95" customHeight="1" x14ac:dyDescent="0.2">
      <c r="B54" s="594" t="s">
        <v>656</v>
      </c>
      <c r="C54" s="851">
        <v>1012.7568580799999</v>
      </c>
      <c r="D54" s="851">
        <v>6096.6729927499991</v>
      </c>
      <c r="E54" s="851">
        <v>12876.64378504</v>
      </c>
      <c r="F54" s="851">
        <v>7447.7075357799995</v>
      </c>
      <c r="G54" s="1385">
        <v>13979.606718960003</v>
      </c>
      <c r="H54" s="851">
        <v>5884.1842432900003</v>
      </c>
      <c r="I54" s="1036">
        <v>79.215036760000004</v>
      </c>
      <c r="J54" s="1037">
        <v>15.092329290000002</v>
      </c>
      <c r="K54" s="1037">
        <v>58.769615770000001</v>
      </c>
      <c r="L54" s="1037">
        <v>2852.2834172400007</v>
      </c>
      <c r="M54" s="1037">
        <v>93.199233690000014</v>
      </c>
      <c r="N54" s="1037">
        <v>119.87564045000001</v>
      </c>
      <c r="O54" s="1037">
        <v>1255.80001277</v>
      </c>
      <c r="P54" s="1037">
        <v>88.527419449999996</v>
      </c>
      <c r="Q54" s="1037">
        <v>540.17717742999992</v>
      </c>
      <c r="R54" s="1037">
        <v>418.26482851999998</v>
      </c>
      <c r="S54" s="1037">
        <v>74.238367170000004</v>
      </c>
      <c r="T54" s="1103">
        <v>288.74116475</v>
      </c>
      <c r="U54" s="836" t="s">
        <v>657</v>
      </c>
    </row>
    <row r="55" spans="1:21" s="364" customFormat="1" ht="24.95" customHeight="1" x14ac:dyDescent="0.2">
      <c r="B55" s="594" t="s">
        <v>757</v>
      </c>
      <c r="C55" s="851">
        <v>48328.40710366999</v>
      </c>
      <c r="D55" s="851">
        <v>136502.07786498999</v>
      </c>
      <c r="E55" s="851">
        <v>71558.423072076679</v>
      </c>
      <c r="F55" s="851">
        <v>104037.92980817999</v>
      </c>
      <c r="G55" s="1385">
        <v>107803.44175420998</v>
      </c>
      <c r="H55" s="851">
        <v>97266.638943280035</v>
      </c>
      <c r="I55" s="1036">
        <v>6023.2590430000009</v>
      </c>
      <c r="J55" s="1037">
        <v>6721.9046885000062</v>
      </c>
      <c r="K55" s="1037">
        <v>5802.6199739200047</v>
      </c>
      <c r="L55" s="1037">
        <v>4857.8350619499997</v>
      </c>
      <c r="M55" s="1037">
        <v>8104.5185642600009</v>
      </c>
      <c r="N55" s="1037">
        <v>6312.3455443599996</v>
      </c>
      <c r="O55" s="1037">
        <v>13149.888976170005</v>
      </c>
      <c r="P55" s="1037">
        <v>6674.0553859700003</v>
      </c>
      <c r="Q55" s="1037">
        <v>7089.3452550000056</v>
      </c>
      <c r="R55" s="1037">
        <v>12789.998195040005</v>
      </c>
      <c r="S55" s="1037">
        <v>9089.912389470006</v>
      </c>
      <c r="T55" s="1103">
        <v>10650.955865640002</v>
      </c>
      <c r="U55" s="836" t="s">
        <v>361</v>
      </c>
    </row>
    <row r="56" spans="1:21" s="364" customFormat="1" ht="24.95" customHeight="1" x14ac:dyDescent="0.2">
      <c r="B56" s="594" t="s">
        <v>998</v>
      </c>
      <c r="C56" s="851">
        <v>1425.94258801</v>
      </c>
      <c r="D56" s="851">
        <v>2158.8074703900002</v>
      </c>
      <c r="E56" s="851">
        <v>2179.2415276899997</v>
      </c>
      <c r="F56" s="851">
        <v>3389.2835851599998</v>
      </c>
      <c r="G56" s="1385">
        <v>36990.762450599999</v>
      </c>
      <c r="H56" s="851">
        <v>18209.785741990003</v>
      </c>
      <c r="I56" s="1036">
        <v>1722.5453677</v>
      </c>
      <c r="J56" s="1037">
        <v>3183.0308676200002</v>
      </c>
      <c r="K56" s="1037">
        <v>1923.7515897999999</v>
      </c>
      <c r="L56" s="1037">
        <v>1586.1947205699998</v>
      </c>
      <c r="M56" s="1037">
        <v>3515.8238505199993</v>
      </c>
      <c r="N56" s="1037">
        <v>765.33237431000009</v>
      </c>
      <c r="O56" s="1037">
        <v>698.47835100999998</v>
      </c>
      <c r="P56" s="1037">
        <v>455.11997301000002</v>
      </c>
      <c r="Q56" s="1037">
        <v>1510.3477161999999</v>
      </c>
      <c r="R56" s="1037">
        <v>1747.4752673799999</v>
      </c>
      <c r="S56" s="1037">
        <v>479.46899999999999</v>
      </c>
      <c r="T56" s="1103">
        <v>622.21666387000005</v>
      </c>
      <c r="U56" s="836"/>
    </row>
    <row r="57" spans="1:21" s="364" customFormat="1" ht="24.95" customHeight="1" x14ac:dyDescent="0.2">
      <c r="B57" s="594" t="s">
        <v>196</v>
      </c>
      <c r="C57" s="851">
        <v>0</v>
      </c>
      <c r="D57" s="851">
        <v>28.64140686</v>
      </c>
      <c r="E57" s="851">
        <v>4.1694440199999994</v>
      </c>
      <c r="F57" s="851">
        <v>16.670999999999999</v>
      </c>
      <c r="G57" s="1385">
        <v>33.274720000000002</v>
      </c>
      <c r="H57" s="851">
        <v>48.865970000000004</v>
      </c>
      <c r="I57" s="1036">
        <v>0</v>
      </c>
      <c r="J57" s="1037">
        <v>0</v>
      </c>
      <c r="K57" s="1037">
        <v>0</v>
      </c>
      <c r="L57" s="1037">
        <v>0</v>
      </c>
      <c r="M57" s="1037">
        <v>7.8715799999999998</v>
      </c>
      <c r="N57" s="1037">
        <v>0</v>
      </c>
      <c r="O57" s="1037">
        <v>0</v>
      </c>
      <c r="P57" s="1037">
        <v>0</v>
      </c>
      <c r="Q57" s="1037">
        <v>30.18439</v>
      </c>
      <c r="R57" s="1037">
        <v>0</v>
      </c>
      <c r="S57" s="1037">
        <v>10.81</v>
      </c>
      <c r="T57" s="1103">
        <v>0</v>
      </c>
      <c r="U57" s="836" t="s">
        <v>204</v>
      </c>
    </row>
    <row r="58" spans="1:21" s="364" customFormat="1" ht="24.95" customHeight="1" x14ac:dyDescent="0.2">
      <c r="B58" s="594" t="s">
        <v>1177</v>
      </c>
      <c r="C58" s="851">
        <v>11910.757716690001</v>
      </c>
      <c r="D58" s="851">
        <v>25455.0901075</v>
      </c>
      <c r="E58" s="851">
        <v>12538.271545359999</v>
      </c>
      <c r="F58" s="851">
        <v>12440.73328851</v>
      </c>
      <c r="G58" s="1385">
        <v>9325.4927426499999</v>
      </c>
      <c r="H58" s="851">
        <v>8980.2549961299992</v>
      </c>
      <c r="I58" s="1036">
        <v>40.720446760000002</v>
      </c>
      <c r="J58" s="1037">
        <v>152.01561699000001</v>
      </c>
      <c r="K58" s="1037">
        <v>969.21217370999989</v>
      </c>
      <c r="L58" s="1037">
        <v>2545.61615785</v>
      </c>
      <c r="M58" s="1037">
        <v>3306.4042402600003</v>
      </c>
      <c r="N58" s="1037">
        <v>84.608201620000003</v>
      </c>
      <c r="O58" s="1037">
        <v>401.55603941000004</v>
      </c>
      <c r="P58" s="1037">
        <v>181.81303238999999</v>
      </c>
      <c r="Q58" s="1037">
        <v>132.27899293000002</v>
      </c>
      <c r="R58" s="1037">
        <v>459.93516932999995</v>
      </c>
      <c r="S58" s="1037">
        <v>114.65725390999999</v>
      </c>
      <c r="T58" s="1103">
        <v>591.43767097</v>
      </c>
      <c r="U58" s="836" t="s">
        <v>1180</v>
      </c>
    </row>
    <row r="59" spans="1:21" s="364" customFormat="1" ht="24.95" customHeight="1" x14ac:dyDescent="0.2">
      <c r="B59" s="594" t="s">
        <v>266</v>
      </c>
      <c r="C59" s="851">
        <v>1727.3928255800001</v>
      </c>
      <c r="D59" s="851">
        <v>1192.48003208</v>
      </c>
      <c r="E59" s="851">
        <v>368.59613779999995</v>
      </c>
      <c r="F59" s="851">
        <v>390.93957518000002</v>
      </c>
      <c r="G59" s="1385">
        <v>44116.905935359995</v>
      </c>
      <c r="H59" s="851">
        <v>1832.35960821</v>
      </c>
      <c r="I59" s="1036">
        <v>190.39342725</v>
      </c>
      <c r="J59" s="1037">
        <v>96.393190000000004</v>
      </c>
      <c r="K59" s="1037">
        <v>6.58</v>
      </c>
      <c r="L59" s="1037">
        <v>132.58590903000001</v>
      </c>
      <c r="M59" s="1037">
        <v>146.15440760000001</v>
      </c>
      <c r="N59" s="1037">
        <v>198.62285663000003</v>
      </c>
      <c r="O59" s="1037">
        <v>211.78611606000004</v>
      </c>
      <c r="P59" s="1037">
        <v>62.295170880000001</v>
      </c>
      <c r="Q59" s="1037">
        <v>131.45633004999999</v>
      </c>
      <c r="R59" s="1037">
        <v>200.43289999999999</v>
      </c>
      <c r="S59" s="1037">
        <v>355.41300000000001</v>
      </c>
      <c r="T59" s="1103">
        <v>100.24630071</v>
      </c>
      <c r="U59" s="836" t="s">
        <v>267</v>
      </c>
    </row>
    <row r="60" spans="1:21" s="364" customFormat="1" ht="24.95" customHeight="1" x14ac:dyDescent="0.2">
      <c r="B60" s="594" t="s">
        <v>755</v>
      </c>
      <c r="C60" s="851">
        <v>777.69668223000008</v>
      </c>
      <c r="D60" s="851">
        <v>362.56060402000003</v>
      </c>
      <c r="E60" s="851">
        <v>309.89380701000005</v>
      </c>
      <c r="F60" s="851">
        <v>786.72562361000007</v>
      </c>
      <c r="G60" s="1385">
        <v>1396.0904740899996</v>
      </c>
      <c r="H60" s="851">
        <v>3714.4624770400001</v>
      </c>
      <c r="I60" s="1036">
        <v>183.46965175000003</v>
      </c>
      <c r="J60" s="1037">
        <v>129.95367804</v>
      </c>
      <c r="K60" s="1037">
        <v>393.17404900000002</v>
      </c>
      <c r="L60" s="1037">
        <v>32.596131829999997</v>
      </c>
      <c r="M60" s="1037">
        <v>506.10863573</v>
      </c>
      <c r="N60" s="1037">
        <v>703.12081756000009</v>
      </c>
      <c r="O60" s="1037">
        <v>65.966397260000008</v>
      </c>
      <c r="P60" s="1037">
        <v>156.711941</v>
      </c>
      <c r="Q60" s="1037">
        <v>657.81888455000001</v>
      </c>
      <c r="R60" s="1037">
        <v>731.75682009999991</v>
      </c>
      <c r="S60" s="1037">
        <v>87.525005719999996</v>
      </c>
      <c r="T60" s="1103">
        <v>66.260464499999998</v>
      </c>
      <c r="U60" s="836" t="s">
        <v>756</v>
      </c>
    </row>
    <row r="61" spans="1:21" s="364" customFormat="1" ht="24.95" customHeight="1" x14ac:dyDescent="0.2">
      <c r="B61" s="594" t="s">
        <v>26</v>
      </c>
      <c r="C61" s="851">
        <v>491388.43076149258</v>
      </c>
      <c r="D61" s="851">
        <v>639003.19542885991</v>
      </c>
      <c r="E61" s="851">
        <v>649506.6290098601</v>
      </c>
      <c r="F61" s="851">
        <v>944337.22567838</v>
      </c>
      <c r="G61" s="1385">
        <v>1510550.4024111899</v>
      </c>
      <c r="H61" s="851">
        <v>1426006.5884712834</v>
      </c>
      <c r="I61" s="1036">
        <v>113618.2365794892</v>
      </c>
      <c r="J61" s="1037">
        <v>80829.73437654179</v>
      </c>
      <c r="K61" s="1037">
        <v>65088.135107992654</v>
      </c>
      <c r="L61" s="1037">
        <v>212002.90549860778</v>
      </c>
      <c r="M61" s="1037">
        <v>122163.16373756521</v>
      </c>
      <c r="N61" s="1037">
        <v>103324.48993892373</v>
      </c>
      <c r="O61" s="1037">
        <v>143454.62710456687</v>
      </c>
      <c r="P61" s="1037">
        <v>159756.12277720124</v>
      </c>
      <c r="Q61" s="1037">
        <v>93819.617550756695</v>
      </c>
      <c r="R61" s="1037">
        <v>160292.3026101836</v>
      </c>
      <c r="S61" s="1037">
        <v>96585.908576114452</v>
      </c>
      <c r="T61" s="1103">
        <v>75071.344613339999</v>
      </c>
      <c r="U61" s="836" t="s">
        <v>658</v>
      </c>
    </row>
    <row r="62" spans="1:21" s="359" customFormat="1" ht="24.95" customHeight="1" x14ac:dyDescent="0.2">
      <c r="A62" s="364"/>
      <c r="B62" s="592" t="s">
        <v>853</v>
      </c>
      <c r="C62" s="850">
        <v>944926.23315834254</v>
      </c>
      <c r="D62" s="850">
        <v>1562845.5748846899</v>
      </c>
      <c r="E62" s="850">
        <v>1497340.4330493999</v>
      </c>
      <c r="F62" s="850">
        <v>2238472.3511169599</v>
      </c>
      <c r="G62" s="923">
        <v>3019922.2033151342</v>
      </c>
      <c r="H62" s="850">
        <v>3007768.6355712996</v>
      </c>
      <c r="I62" s="961">
        <v>238431.73372645918</v>
      </c>
      <c r="J62" s="962">
        <v>223098.6562428078</v>
      </c>
      <c r="K62" s="962">
        <v>216704.6497820447</v>
      </c>
      <c r="L62" s="962">
        <v>328797.97614088771</v>
      </c>
      <c r="M62" s="962">
        <v>246113.62825338327</v>
      </c>
      <c r="N62" s="962">
        <v>220108.56413200364</v>
      </c>
      <c r="O62" s="962">
        <v>310944.37350799679</v>
      </c>
      <c r="P62" s="962">
        <v>283269.5613257013</v>
      </c>
      <c r="Q62" s="962">
        <v>202259.90865975677</v>
      </c>
      <c r="R62" s="962">
        <v>312279.77085523366</v>
      </c>
      <c r="S62" s="962">
        <v>225697.64544126447</v>
      </c>
      <c r="T62" s="964">
        <v>200062.16750375996</v>
      </c>
      <c r="U62" s="709" t="s">
        <v>332</v>
      </c>
    </row>
    <row r="63" spans="1:21" s="364" customFormat="1" ht="15.75" customHeight="1" thickBot="1" x14ac:dyDescent="0.25">
      <c r="B63" s="1273"/>
      <c r="C63" s="1381"/>
      <c r="D63" s="1381"/>
      <c r="E63" s="1382"/>
      <c r="F63" s="1383"/>
      <c r="G63" s="1382"/>
      <c r="H63" s="1540"/>
      <c r="I63" s="1384"/>
      <c r="J63" s="1379"/>
      <c r="K63" s="1379"/>
      <c r="L63" s="1379"/>
      <c r="M63" s="1379"/>
      <c r="N63" s="1379"/>
      <c r="O63" s="1379"/>
      <c r="P63" s="1379"/>
      <c r="Q63" s="1379"/>
      <c r="R63" s="1379"/>
      <c r="S63" s="1379"/>
      <c r="T63" s="1380"/>
      <c r="U63" s="1390"/>
    </row>
    <row r="64" spans="1:21" ht="9" customHeight="1" thickTop="1" x14ac:dyDescent="0.35"/>
    <row r="65" spans="2:21" s="333" customFormat="1" ht="18.75" customHeight="1" x14ac:dyDescent="0.5">
      <c r="B65" s="333" t="s">
        <v>1755</v>
      </c>
      <c r="U65" s="333" t="s">
        <v>1756</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50" t="s">
        <v>1866</v>
      </c>
      <c r="C4" s="1750"/>
      <c r="D4" s="1750"/>
      <c r="E4" s="1750"/>
      <c r="F4" s="1750"/>
      <c r="G4" s="1750"/>
      <c r="H4" s="1750"/>
      <c r="I4" s="1750"/>
      <c r="J4" s="1750"/>
      <c r="K4" s="1750"/>
      <c r="L4" s="1750" t="s">
        <v>1867</v>
      </c>
      <c r="M4" s="1750"/>
      <c r="N4" s="1750"/>
      <c r="O4" s="1750"/>
      <c r="P4" s="1750"/>
      <c r="Q4" s="1750"/>
      <c r="R4" s="1750"/>
      <c r="S4" s="1750"/>
      <c r="T4" s="1750"/>
      <c r="U4" s="1750"/>
      <c r="V4" s="119"/>
      <c r="W4" s="119"/>
      <c r="X4" s="119"/>
      <c r="Y4" s="119"/>
      <c r="Z4" s="119"/>
      <c r="AA4" s="119"/>
      <c r="AB4" s="119"/>
      <c r="AC4" s="119"/>
      <c r="AD4" s="119"/>
      <c r="AE4" s="119"/>
      <c r="AF4" s="119"/>
      <c r="AG4" s="119"/>
      <c r="AH4" s="119"/>
    </row>
    <row r="5" spans="1:37" s="73" customFormat="1" ht="10.5" customHeight="1" x14ac:dyDescent="0.65">
      <c r="B5" s="74" t="s">
        <v>870</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24" customFormat="1" ht="24.75" customHeight="1" thickTop="1" x14ac:dyDescent="0.7">
      <c r="A9" s="544"/>
      <c r="B9" s="1983" t="s">
        <v>886</v>
      </c>
      <c r="C9" s="1760">
        <v>2013</v>
      </c>
      <c r="D9" s="1760">
        <v>2014</v>
      </c>
      <c r="E9" s="1760" t="s">
        <v>1893</v>
      </c>
      <c r="F9" s="1760" t="s">
        <v>1895</v>
      </c>
      <c r="G9" s="1760" t="s">
        <v>1581</v>
      </c>
      <c r="H9" s="1760">
        <v>2018</v>
      </c>
      <c r="I9" s="1781">
        <v>2018</v>
      </c>
      <c r="J9" s="1782"/>
      <c r="K9" s="1782"/>
      <c r="L9" s="1779">
        <v>2018</v>
      </c>
      <c r="M9" s="1779"/>
      <c r="N9" s="1779"/>
      <c r="O9" s="1779"/>
      <c r="P9" s="1779"/>
      <c r="Q9" s="1779"/>
      <c r="R9" s="1779"/>
      <c r="S9" s="1779"/>
      <c r="T9" s="1780"/>
      <c r="U9" s="1986" t="s">
        <v>885</v>
      </c>
    </row>
    <row r="10" spans="1:37" s="20" customFormat="1" ht="23.25" customHeight="1" x14ac:dyDescent="0.65">
      <c r="B10" s="1984"/>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987"/>
    </row>
    <row r="11" spans="1:37" s="1489" customFormat="1" ht="23.25" customHeight="1" x14ac:dyDescent="0.65">
      <c r="A11" s="20"/>
      <c r="B11" s="1985"/>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988"/>
    </row>
    <row r="12" spans="1:37" s="544" customFormat="1" ht="15" customHeight="1" x14ac:dyDescent="0.7">
      <c r="B12" s="1459"/>
      <c r="C12" s="728"/>
      <c r="D12" s="728"/>
      <c r="E12" s="1460"/>
      <c r="F12" s="1460"/>
      <c r="G12" s="728"/>
      <c r="H12" s="728"/>
      <c r="I12" s="729"/>
      <c r="J12" s="726"/>
      <c r="K12" s="726"/>
      <c r="L12" s="726"/>
      <c r="M12" s="726"/>
      <c r="N12" s="726"/>
      <c r="O12" s="726"/>
      <c r="P12" s="726"/>
      <c r="Q12" s="726"/>
      <c r="R12" s="726"/>
      <c r="S12" s="726"/>
      <c r="T12" s="727"/>
      <c r="U12" s="1461"/>
    </row>
    <row r="13" spans="1:37" s="1462" customFormat="1" ht="23.1" customHeight="1" x14ac:dyDescent="0.2">
      <c r="B13" s="1266" t="s">
        <v>802</v>
      </c>
      <c r="C13" s="1463"/>
      <c r="D13" s="1463"/>
      <c r="E13" s="1467"/>
      <c r="F13" s="1467"/>
      <c r="G13" s="1463"/>
      <c r="H13" s="1463"/>
      <c r="I13" s="1464"/>
      <c r="J13" s="1465"/>
      <c r="K13" s="1465"/>
      <c r="L13" s="1465"/>
      <c r="M13" s="1465"/>
      <c r="N13" s="1465"/>
      <c r="O13" s="1465"/>
      <c r="P13" s="1465"/>
      <c r="Q13" s="1465"/>
      <c r="R13" s="1465"/>
      <c r="S13" s="1465"/>
      <c r="T13" s="1466"/>
      <c r="U13" s="1484" t="s">
        <v>599</v>
      </c>
    </row>
    <row r="14" spans="1:37" s="1462" customFormat="1" ht="9" customHeight="1" x14ac:dyDescent="0.2">
      <c r="B14" s="1266"/>
      <c r="C14" s="1463"/>
      <c r="D14" s="1463"/>
      <c r="E14" s="1467"/>
      <c r="F14" s="1467"/>
      <c r="G14" s="1463"/>
      <c r="H14" s="1463"/>
      <c r="I14" s="1464"/>
      <c r="J14" s="1465"/>
      <c r="K14" s="1465"/>
      <c r="L14" s="1465"/>
      <c r="M14" s="1465"/>
      <c r="N14" s="1465"/>
      <c r="O14" s="1465"/>
      <c r="P14" s="1465"/>
      <c r="Q14" s="1465"/>
      <c r="R14" s="1465"/>
      <c r="S14" s="1465"/>
      <c r="T14" s="1466"/>
      <c r="U14" s="1484"/>
    </row>
    <row r="15" spans="1:37" s="542" customFormat="1" ht="23.1" customHeight="1" x14ac:dyDescent="0.2">
      <c r="B15" s="1267" t="s">
        <v>659</v>
      </c>
      <c r="C15" s="1468"/>
      <c r="D15" s="1468"/>
      <c r="E15" s="1472"/>
      <c r="F15" s="1472"/>
      <c r="G15" s="1468"/>
      <c r="H15" s="1468"/>
      <c r="I15" s="1469"/>
      <c r="J15" s="1470"/>
      <c r="K15" s="1470"/>
      <c r="L15" s="1470"/>
      <c r="M15" s="1470"/>
      <c r="N15" s="1470"/>
      <c r="O15" s="1470"/>
      <c r="P15" s="1470"/>
      <c r="Q15" s="1470"/>
      <c r="R15" s="1470"/>
      <c r="S15" s="1470"/>
      <c r="T15" s="1471"/>
      <c r="U15" s="1485" t="s">
        <v>701</v>
      </c>
      <c r="V15" s="1451"/>
      <c r="W15" s="1452"/>
    </row>
    <row r="16" spans="1:37" s="543" customFormat="1" ht="23.1" customHeight="1" x14ac:dyDescent="0.2">
      <c r="B16" s="834" t="s">
        <v>1759</v>
      </c>
      <c r="C16" s="851">
        <v>12355.408701550003</v>
      </c>
      <c r="D16" s="851">
        <v>8836.7816038300007</v>
      </c>
      <c r="E16" s="1385">
        <v>12255.096026683999</v>
      </c>
      <c r="F16" s="851">
        <v>28485.263268179999</v>
      </c>
      <c r="G16" s="851">
        <v>31574.375456559999</v>
      </c>
      <c r="H16" s="851">
        <v>71360.482025180012</v>
      </c>
      <c r="I16" s="1036">
        <v>6611.8921685800005</v>
      </c>
      <c r="J16" s="1037">
        <v>6055.4552285700011</v>
      </c>
      <c r="K16" s="1037">
        <v>6252.6331804099991</v>
      </c>
      <c r="L16" s="1037">
        <v>8050.1792198599987</v>
      </c>
      <c r="M16" s="1037">
        <v>6966.7099215899989</v>
      </c>
      <c r="N16" s="1037">
        <v>3766.2645646400001</v>
      </c>
      <c r="O16" s="1037">
        <v>5937.2966953300011</v>
      </c>
      <c r="P16" s="1037">
        <v>4999.7037729200001</v>
      </c>
      <c r="Q16" s="1037">
        <v>5336.2896816700022</v>
      </c>
      <c r="R16" s="1037">
        <v>7738.6091589800017</v>
      </c>
      <c r="S16" s="1037">
        <v>5077.9899494199999</v>
      </c>
      <c r="T16" s="1103">
        <v>4567.4584832100008</v>
      </c>
      <c r="U16" s="1486" t="s">
        <v>750</v>
      </c>
      <c r="V16" s="1451"/>
      <c r="W16" s="1452"/>
    </row>
    <row r="17" spans="2:23" s="543" customFormat="1" ht="23.1" customHeight="1" x14ac:dyDescent="0.2">
      <c r="B17" s="834" t="s">
        <v>596</v>
      </c>
      <c r="C17" s="851">
        <v>33658.363379409995</v>
      </c>
      <c r="D17" s="851">
        <v>38742.052974269995</v>
      </c>
      <c r="E17" s="1385">
        <v>68876.118947877883</v>
      </c>
      <c r="F17" s="851">
        <v>140135.47262297</v>
      </c>
      <c r="G17" s="851">
        <v>137491.78543513999</v>
      </c>
      <c r="H17" s="851">
        <v>382954.96568686061</v>
      </c>
      <c r="I17" s="1036">
        <v>53110.616881119051</v>
      </c>
      <c r="J17" s="1037">
        <v>30106.679867614261</v>
      </c>
      <c r="K17" s="1037">
        <v>25841.459408990857</v>
      </c>
      <c r="L17" s="1037">
        <v>18225.752198043498</v>
      </c>
      <c r="M17" s="1037">
        <v>18357.057680521244</v>
      </c>
      <c r="N17" s="1037">
        <v>25247.33260710397</v>
      </c>
      <c r="O17" s="1037">
        <v>39671.33184570475</v>
      </c>
      <c r="P17" s="1037">
        <v>29149.417830153536</v>
      </c>
      <c r="Q17" s="1037">
        <v>37377.412655844113</v>
      </c>
      <c r="R17" s="1037">
        <v>31578.296722505285</v>
      </c>
      <c r="S17" s="1037">
        <v>35154.052064291005</v>
      </c>
      <c r="T17" s="1103">
        <v>39135.555924969005</v>
      </c>
      <c r="U17" s="1486" t="s">
        <v>1764</v>
      </c>
      <c r="V17" s="1451"/>
      <c r="W17" s="1452"/>
    </row>
    <row r="18" spans="2:23" s="543" customFormat="1" ht="23.1" customHeight="1" x14ac:dyDescent="0.2">
      <c r="B18" s="834" t="s">
        <v>1760</v>
      </c>
      <c r="C18" s="851">
        <v>13847.467186309999</v>
      </c>
      <c r="D18" s="851">
        <v>17659.504270010002</v>
      </c>
      <c r="E18" s="1385">
        <v>13338.311471140001</v>
      </c>
      <c r="F18" s="851">
        <v>3431.8076558599996</v>
      </c>
      <c r="G18" s="851">
        <v>3523.5041675700004</v>
      </c>
      <c r="H18" s="851">
        <v>11142.542040807521</v>
      </c>
      <c r="I18" s="1036">
        <v>760.69678887479336</v>
      </c>
      <c r="J18" s="1037">
        <v>611.83461364867776</v>
      </c>
      <c r="K18" s="1037">
        <v>760.74809983371904</v>
      </c>
      <c r="L18" s="1037">
        <v>1218.8317572057026</v>
      </c>
      <c r="M18" s="1037">
        <v>1061.9701526379338</v>
      </c>
      <c r="N18" s="1037">
        <v>949.13978839198353</v>
      </c>
      <c r="O18" s="1037">
        <v>918.00519362958687</v>
      </c>
      <c r="P18" s="1037">
        <v>889.90322232140488</v>
      </c>
      <c r="Q18" s="1037">
        <v>837.16532979082638</v>
      </c>
      <c r="R18" s="1037">
        <v>765.11558235033056</v>
      </c>
      <c r="S18" s="1037">
        <v>1149.5932117421487</v>
      </c>
      <c r="T18" s="1103">
        <v>1219.5383003804131</v>
      </c>
      <c r="U18" s="1486" t="s">
        <v>580</v>
      </c>
      <c r="V18" s="1451"/>
      <c r="W18" s="1452"/>
    </row>
    <row r="19" spans="2:23" s="543" customFormat="1" ht="23.1" customHeight="1" x14ac:dyDescent="0.2">
      <c r="B19" s="834" t="s">
        <v>751</v>
      </c>
      <c r="C19" s="851">
        <v>31758.37154855</v>
      </c>
      <c r="D19" s="851">
        <v>42367.044491135122</v>
      </c>
      <c r="E19" s="1385">
        <v>42097.219560345788</v>
      </c>
      <c r="F19" s="851">
        <v>0</v>
      </c>
      <c r="G19" s="851">
        <v>634.18093900000008</v>
      </c>
      <c r="H19" s="851">
        <v>9183.0989162000005</v>
      </c>
      <c r="I19" s="1036">
        <v>855.01735999999994</v>
      </c>
      <c r="J19" s="1037">
        <v>359.85470199999997</v>
      </c>
      <c r="K19" s="1037">
        <v>743.08958499999994</v>
      </c>
      <c r="L19" s="1037">
        <v>1373.01611</v>
      </c>
      <c r="M19" s="1037">
        <v>0</v>
      </c>
      <c r="N19" s="1037">
        <v>1053.5228219999999</v>
      </c>
      <c r="O19" s="1037">
        <v>870.85902499999997</v>
      </c>
      <c r="P19" s="1037">
        <v>998.95005420000007</v>
      </c>
      <c r="Q19" s="1037">
        <v>811.11438899999996</v>
      </c>
      <c r="R19" s="1037">
        <v>248.81004300000001</v>
      </c>
      <c r="S19" s="1037">
        <v>585.18176800000003</v>
      </c>
      <c r="T19" s="1103">
        <v>1283.6830580000001</v>
      </c>
      <c r="U19" s="1486" t="s">
        <v>752</v>
      </c>
      <c r="V19" s="1451"/>
      <c r="W19" s="1452"/>
    </row>
    <row r="20" spans="2:23" s="543" customFormat="1" ht="23.1" customHeight="1" x14ac:dyDescent="0.2">
      <c r="B20" s="834" t="s">
        <v>510</v>
      </c>
      <c r="C20" s="851">
        <v>609.17551385000002</v>
      </c>
      <c r="D20" s="851">
        <v>892.16965142000015</v>
      </c>
      <c r="E20" s="1385">
        <v>2143.26231048</v>
      </c>
      <c r="F20" s="851">
        <v>1930.0360819400003</v>
      </c>
      <c r="G20" s="851">
        <v>2159.77309603</v>
      </c>
      <c r="H20" s="851">
        <v>10448.584736929999</v>
      </c>
      <c r="I20" s="1036">
        <v>453.32</v>
      </c>
      <c r="J20" s="1037">
        <v>604.87</v>
      </c>
      <c r="K20" s="1037">
        <v>1131.2</v>
      </c>
      <c r="L20" s="1037">
        <v>400.04419809999996</v>
      </c>
      <c r="M20" s="1037">
        <v>419.69660775</v>
      </c>
      <c r="N20" s="1037">
        <v>696.71</v>
      </c>
      <c r="O20" s="1037">
        <v>545.40597674999992</v>
      </c>
      <c r="P20" s="1037">
        <v>1334.7903944000002</v>
      </c>
      <c r="Q20" s="1037">
        <v>1335.940415</v>
      </c>
      <c r="R20" s="1037">
        <v>901.92842500000006</v>
      </c>
      <c r="S20" s="1037">
        <v>840.77</v>
      </c>
      <c r="T20" s="1103">
        <v>1783.90871993</v>
      </c>
      <c r="U20" s="1486" t="s">
        <v>1234</v>
      </c>
      <c r="V20" s="1451"/>
      <c r="W20" s="1452"/>
    </row>
    <row r="21" spans="2:23" s="543" customFormat="1" ht="23.1" customHeight="1" x14ac:dyDescent="0.2">
      <c r="B21" s="834" t="s">
        <v>803</v>
      </c>
      <c r="C21" s="851">
        <v>3129.5511848100004</v>
      </c>
      <c r="D21" s="851">
        <v>1453.0550891900002</v>
      </c>
      <c r="E21" s="1385">
        <v>2028.1909448820991</v>
      </c>
      <c r="F21" s="851">
        <v>2349.2007432599999</v>
      </c>
      <c r="G21" s="851">
        <v>2507.1811648099997</v>
      </c>
      <c r="H21" s="851">
        <v>8328.6978000000017</v>
      </c>
      <c r="I21" s="1036">
        <v>944.05799999999999</v>
      </c>
      <c r="J21" s="1037">
        <v>1057.5329999999999</v>
      </c>
      <c r="K21" s="1037">
        <v>849.75300000000004</v>
      </c>
      <c r="L21" s="1037">
        <v>792.04499999999996</v>
      </c>
      <c r="M21" s="1037">
        <v>321.072</v>
      </c>
      <c r="N21" s="1037">
        <v>462.11279999999999</v>
      </c>
      <c r="O21" s="1037">
        <v>545.48400000000004</v>
      </c>
      <c r="P21" s="1037">
        <v>599.42100000000005</v>
      </c>
      <c r="Q21" s="1037">
        <v>710.88300000000004</v>
      </c>
      <c r="R21" s="1037">
        <v>347.29500000000002</v>
      </c>
      <c r="S21" s="1037">
        <v>455.79599999999999</v>
      </c>
      <c r="T21" s="1103">
        <v>1243.2449999999999</v>
      </c>
      <c r="U21" s="1486" t="s">
        <v>351</v>
      </c>
      <c r="V21" s="1451"/>
      <c r="W21" s="1452"/>
    </row>
    <row r="22" spans="2:23" s="1462" customFormat="1" ht="9" customHeight="1" x14ac:dyDescent="0.2">
      <c r="B22" s="832"/>
      <c r="C22" s="853"/>
      <c r="D22" s="853"/>
      <c r="E22" s="1387"/>
      <c r="F22" s="1387"/>
      <c r="G22" s="853"/>
      <c r="H22" s="853"/>
      <c r="I22" s="1370"/>
      <c r="J22" s="1371"/>
      <c r="K22" s="1371"/>
      <c r="L22" s="1371"/>
      <c r="M22" s="1371"/>
      <c r="N22" s="1371"/>
      <c r="O22" s="1371"/>
      <c r="P22" s="1371"/>
      <c r="Q22" s="1371"/>
      <c r="R22" s="1371"/>
      <c r="S22" s="1371"/>
      <c r="T22" s="1372"/>
      <c r="U22" s="1484"/>
      <c r="V22" s="1451"/>
      <c r="W22" s="1452"/>
    </row>
    <row r="23" spans="2:23" s="543" customFormat="1" ht="23.1" customHeight="1" x14ac:dyDescent="0.2">
      <c r="B23" s="842" t="s">
        <v>565</v>
      </c>
      <c r="C23" s="851"/>
      <c r="D23" s="851"/>
      <c r="E23" s="1385"/>
      <c r="F23" s="1385"/>
      <c r="G23" s="851"/>
      <c r="H23" s="851"/>
      <c r="I23" s="1036"/>
      <c r="J23" s="1037"/>
      <c r="K23" s="1037"/>
      <c r="L23" s="1037"/>
      <c r="M23" s="1037"/>
      <c r="N23" s="1037"/>
      <c r="O23" s="1037"/>
      <c r="P23" s="1037"/>
      <c r="Q23" s="1037"/>
      <c r="R23" s="1037"/>
      <c r="S23" s="1037"/>
      <c r="T23" s="1103"/>
      <c r="U23" s="1485" t="s">
        <v>272</v>
      </c>
      <c r="V23" s="1451"/>
      <c r="W23" s="1452"/>
    </row>
    <row r="24" spans="2:23" s="543" customFormat="1" ht="23.1" customHeight="1" x14ac:dyDescent="0.2">
      <c r="B24" s="834" t="s">
        <v>1759</v>
      </c>
      <c r="C24" s="851">
        <v>93.902227130000014</v>
      </c>
      <c r="D24" s="851">
        <v>57.948548370000012</v>
      </c>
      <c r="E24" s="1385">
        <v>39.640600831151268</v>
      </c>
      <c r="F24" s="851">
        <v>34.57880385</v>
      </c>
      <c r="G24" s="851">
        <v>26.042733500000004</v>
      </c>
      <c r="H24" s="851">
        <v>33.9799638</v>
      </c>
      <c r="I24" s="1036">
        <v>4.0705720000000003</v>
      </c>
      <c r="J24" s="1037">
        <v>5.1780530000000002</v>
      </c>
      <c r="K24" s="1037">
        <v>2.0729629999999997</v>
      </c>
      <c r="L24" s="1037">
        <v>2.2022932000000002</v>
      </c>
      <c r="M24" s="1037">
        <v>2.597925</v>
      </c>
      <c r="N24" s="1037">
        <v>2.0863829999999997</v>
      </c>
      <c r="O24" s="1037">
        <v>2.5900470000000007</v>
      </c>
      <c r="P24" s="1037">
        <v>1.856449</v>
      </c>
      <c r="Q24" s="1037">
        <v>2.7729975000000002</v>
      </c>
      <c r="R24" s="1037">
        <v>4.2315230000000001</v>
      </c>
      <c r="S24" s="1037">
        <v>2.4382770000000007</v>
      </c>
      <c r="T24" s="1103">
        <v>1.8824811000000004</v>
      </c>
      <c r="U24" s="1486" t="s">
        <v>750</v>
      </c>
      <c r="V24" s="1451"/>
      <c r="W24" s="1452"/>
    </row>
    <row r="25" spans="2:23" s="543" customFormat="1" ht="23.1" customHeight="1" x14ac:dyDescent="0.2">
      <c r="B25" s="834" t="s">
        <v>596</v>
      </c>
      <c r="C25" s="851">
        <v>706.27174068438558</v>
      </c>
      <c r="D25" s="851">
        <v>578.63439737166664</v>
      </c>
      <c r="E25" s="1385">
        <v>422.32524320054512</v>
      </c>
      <c r="F25" s="851">
        <v>404.65402450833324</v>
      </c>
      <c r="G25" s="851">
        <v>317.93479200000002</v>
      </c>
      <c r="H25" s="851">
        <v>224.31530566000004</v>
      </c>
      <c r="I25" s="1036">
        <v>25.696292</v>
      </c>
      <c r="J25" s="1037">
        <v>17.8957713</v>
      </c>
      <c r="K25" s="1037">
        <v>17.963307999999998</v>
      </c>
      <c r="L25" s="1037">
        <v>8.1938061999999992</v>
      </c>
      <c r="M25" s="1037">
        <v>6.1697120000000005</v>
      </c>
      <c r="N25" s="1037">
        <v>10.395518999999998</v>
      </c>
      <c r="O25" s="1037">
        <v>16.962016800000001</v>
      </c>
      <c r="P25" s="1037">
        <v>11.807456</v>
      </c>
      <c r="Q25" s="1037">
        <v>16.770004999999998</v>
      </c>
      <c r="R25" s="1037">
        <v>21.777669999999997</v>
      </c>
      <c r="S25" s="1037">
        <v>35.643996360000003</v>
      </c>
      <c r="T25" s="1103">
        <v>35.039753000000005</v>
      </c>
      <c r="U25" s="1486" t="s">
        <v>511</v>
      </c>
      <c r="V25" s="1451"/>
      <c r="W25" s="1452"/>
    </row>
    <row r="26" spans="2:23" s="543" customFormat="1" ht="23.1" customHeight="1" x14ac:dyDescent="0.2">
      <c r="B26" s="834" t="s">
        <v>1760</v>
      </c>
      <c r="C26" s="851">
        <v>41.479019533333329</v>
      </c>
      <c r="D26" s="851">
        <v>26.736410714285714</v>
      </c>
      <c r="E26" s="1385">
        <v>11.808847607298562</v>
      </c>
      <c r="F26" s="851">
        <v>7.7097263599999994</v>
      </c>
      <c r="G26" s="851">
        <v>8.4865145000000002</v>
      </c>
      <c r="H26" s="851">
        <v>10.179008720000001</v>
      </c>
      <c r="I26" s="1036">
        <v>0.65345600000000015</v>
      </c>
      <c r="J26" s="1037">
        <v>0.51983900000000005</v>
      </c>
      <c r="K26" s="1037">
        <v>0.62610500000000013</v>
      </c>
      <c r="L26" s="1037">
        <v>1.1468389999999999</v>
      </c>
      <c r="M26" s="1037">
        <v>1.103888</v>
      </c>
      <c r="N26" s="1037">
        <v>0.85023900000000008</v>
      </c>
      <c r="O26" s="1037">
        <v>0.90212799999999993</v>
      </c>
      <c r="P26" s="1037">
        <v>0.8029170000000001</v>
      </c>
      <c r="Q26" s="1037">
        <v>0.71209900000000004</v>
      </c>
      <c r="R26" s="1037">
        <v>0.67676299999999989</v>
      </c>
      <c r="S26" s="1037">
        <v>1.0883391999999998</v>
      </c>
      <c r="T26" s="1103">
        <v>1.0963965200000001</v>
      </c>
      <c r="U26" s="1487" t="s">
        <v>580</v>
      </c>
      <c r="V26" s="1451"/>
      <c r="W26" s="1452"/>
    </row>
    <row r="27" spans="2:23" s="543" customFormat="1" ht="23.1" customHeight="1" x14ac:dyDescent="0.2">
      <c r="B27" s="834" t="s">
        <v>751</v>
      </c>
      <c r="C27" s="851">
        <v>6390.1510160000007</v>
      </c>
      <c r="D27" s="851">
        <v>3516.0179577200001</v>
      </c>
      <c r="E27" s="1385">
        <v>2754.1672209999997</v>
      </c>
      <c r="F27" s="851">
        <v>0</v>
      </c>
      <c r="G27" s="851">
        <v>26.017224999999996</v>
      </c>
      <c r="H27" s="851">
        <v>416.90195599999998</v>
      </c>
      <c r="I27" s="1036">
        <v>38.934525000000001</v>
      </c>
      <c r="J27" s="1037">
        <v>16.3825</v>
      </c>
      <c r="K27" s="1037">
        <v>33.908574999999999</v>
      </c>
      <c r="L27" s="1037">
        <v>60.513325999999999</v>
      </c>
      <c r="M27" s="1037">
        <v>0</v>
      </c>
      <c r="N27" s="1037">
        <v>48.071822999999995</v>
      </c>
      <c r="O27" s="1037">
        <v>39.806980000000003</v>
      </c>
      <c r="P27" s="1037">
        <v>45.459053999999995</v>
      </c>
      <c r="Q27" s="1037">
        <v>37.116644000000001</v>
      </c>
      <c r="R27" s="1037">
        <v>11.322051999999999</v>
      </c>
      <c r="S27" s="1037">
        <v>26.708255000000001</v>
      </c>
      <c r="T27" s="1103">
        <v>58.678221999999998</v>
      </c>
      <c r="U27" s="1487" t="s">
        <v>752</v>
      </c>
      <c r="V27" s="1451"/>
      <c r="W27" s="1452"/>
    </row>
    <row r="28" spans="2:23" s="543" customFormat="1" ht="23.1" customHeight="1" x14ac:dyDescent="0.2">
      <c r="B28" s="834" t="s">
        <v>510</v>
      </c>
      <c r="C28" s="851">
        <v>4.5754300000000008</v>
      </c>
      <c r="D28" s="851">
        <v>5.5161340000000001</v>
      </c>
      <c r="E28" s="1385">
        <v>5.3176460000000008</v>
      </c>
      <c r="F28" s="851">
        <v>3.5135109999999994</v>
      </c>
      <c r="G28" s="851">
        <v>3.4285099999999997</v>
      </c>
      <c r="H28" s="851">
        <v>3.174804</v>
      </c>
      <c r="I28" s="1036">
        <v>0.12952000000000002</v>
      </c>
      <c r="J28" s="1037">
        <v>0.17282</v>
      </c>
      <c r="K28" s="1037">
        <v>0.32319999999999999</v>
      </c>
      <c r="L28" s="1037">
        <v>0.11405</v>
      </c>
      <c r="M28" s="1037">
        <v>0.14055500000000001</v>
      </c>
      <c r="N28" s="1037">
        <v>0.19906000000000001</v>
      </c>
      <c r="O28" s="1037">
        <v>0.18131999999999998</v>
      </c>
      <c r="P28" s="1037">
        <v>0.39487</v>
      </c>
      <c r="Q28" s="1037">
        <v>0.44957999999999998</v>
      </c>
      <c r="R28" s="1037">
        <v>0.27945999999999999</v>
      </c>
      <c r="S28" s="1037">
        <v>0.24021999999999999</v>
      </c>
      <c r="T28" s="1103">
        <v>0.550149</v>
      </c>
      <c r="U28" s="1487" t="s">
        <v>1234</v>
      </c>
      <c r="V28" s="1451"/>
      <c r="W28" s="1452"/>
    </row>
    <row r="29" spans="2:23" s="543" customFormat="1" ht="23.1" customHeight="1" x14ac:dyDescent="0.2">
      <c r="B29" s="834" t="s">
        <v>803</v>
      </c>
      <c r="C29" s="851">
        <v>42.310393101999999</v>
      </c>
      <c r="D29" s="851">
        <v>15.381668000000001</v>
      </c>
      <c r="E29" s="1385">
        <v>18.567250032401486</v>
      </c>
      <c r="F29" s="851">
        <v>19.820701</v>
      </c>
      <c r="G29" s="851">
        <v>19.909673000000002</v>
      </c>
      <c r="H29" s="851">
        <v>13.881163000000001</v>
      </c>
      <c r="I29" s="1036">
        <v>1.5734300000000001</v>
      </c>
      <c r="J29" s="1037">
        <v>1.7625550000000001</v>
      </c>
      <c r="K29" s="1037">
        <v>1.416255</v>
      </c>
      <c r="L29" s="1037">
        <v>1.3200750000000001</v>
      </c>
      <c r="M29" s="1037">
        <v>0.53512000000000004</v>
      </c>
      <c r="N29" s="1037">
        <v>0.77018799999999998</v>
      </c>
      <c r="O29" s="1037">
        <v>0.90913999999999995</v>
      </c>
      <c r="P29" s="1037">
        <v>0.99903500000000001</v>
      </c>
      <c r="Q29" s="1037">
        <v>1.1848050000000001</v>
      </c>
      <c r="R29" s="1037">
        <v>0.57882500000000003</v>
      </c>
      <c r="S29" s="1037">
        <v>0.75966</v>
      </c>
      <c r="T29" s="1103">
        <v>2.0720749999999999</v>
      </c>
      <c r="U29" s="1487" t="s">
        <v>351</v>
      </c>
      <c r="V29" s="1451"/>
      <c r="W29" s="1452"/>
    </row>
    <row r="30" spans="2:23" s="543" customFormat="1" ht="9" customHeight="1" thickBot="1" x14ac:dyDescent="0.25">
      <c r="B30" s="833"/>
      <c r="C30" s="1524"/>
      <c r="D30" s="1524"/>
      <c r="E30" s="1386"/>
      <c r="F30" s="1386"/>
      <c r="G30" s="1524"/>
      <c r="H30" s="1524"/>
      <c r="I30" s="1369"/>
      <c r="J30" s="1367"/>
      <c r="K30" s="1367"/>
      <c r="L30" s="1367"/>
      <c r="M30" s="1367"/>
      <c r="N30" s="1367"/>
      <c r="O30" s="1367"/>
      <c r="P30" s="1367"/>
      <c r="Q30" s="1367"/>
      <c r="R30" s="1367"/>
      <c r="S30" s="1367"/>
      <c r="T30" s="1368"/>
      <c r="U30" s="1488"/>
      <c r="V30" s="1451"/>
      <c r="W30" s="1452"/>
    </row>
    <row r="31" spans="2:23" s="543" customFormat="1" ht="15" customHeight="1" thickTop="1" x14ac:dyDescent="0.2">
      <c r="B31" s="834"/>
      <c r="C31" s="851"/>
      <c r="D31" s="851"/>
      <c r="E31" s="1385"/>
      <c r="F31" s="1385"/>
      <c r="G31" s="851"/>
      <c r="H31" s="851"/>
      <c r="I31" s="1036"/>
      <c r="J31" s="1037"/>
      <c r="K31" s="1037"/>
      <c r="L31" s="1037"/>
      <c r="M31" s="1037"/>
      <c r="N31" s="1037"/>
      <c r="O31" s="1037"/>
      <c r="P31" s="1037"/>
      <c r="Q31" s="1037"/>
      <c r="R31" s="1037"/>
      <c r="S31" s="1037"/>
      <c r="T31" s="1103"/>
      <c r="U31" s="1486"/>
      <c r="V31" s="1451"/>
      <c r="W31" s="1452"/>
    </row>
    <row r="32" spans="2:23" s="1462" customFormat="1" ht="23.1" customHeight="1" x14ac:dyDescent="0.2">
      <c r="B32" s="832" t="s">
        <v>1530</v>
      </c>
      <c r="C32" s="853"/>
      <c r="D32" s="853"/>
      <c r="E32" s="1387"/>
      <c r="F32" s="1387"/>
      <c r="G32" s="853"/>
      <c r="H32" s="853"/>
      <c r="I32" s="1370"/>
      <c r="J32" s="1371"/>
      <c r="K32" s="1371"/>
      <c r="L32" s="1371"/>
      <c r="M32" s="1371"/>
      <c r="N32" s="1371"/>
      <c r="O32" s="1371"/>
      <c r="P32" s="1371"/>
      <c r="Q32" s="1371"/>
      <c r="R32" s="1371"/>
      <c r="S32" s="1371"/>
      <c r="T32" s="1372"/>
      <c r="U32" s="1484" t="s">
        <v>598</v>
      </c>
      <c r="V32" s="1451"/>
      <c r="W32" s="1452"/>
    </row>
    <row r="33" spans="2:23" s="1462" customFormat="1" ht="9" customHeight="1" x14ac:dyDescent="0.2">
      <c r="B33" s="832"/>
      <c r="C33" s="853"/>
      <c r="D33" s="853"/>
      <c r="E33" s="1387"/>
      <c r="F33" s="1387"/>
      <c r="G33" s="853"/>
      <c r="H33" s="853"/>
      <c r="I33" s="1370"/>
      <c r="J33" s="1371"/>
      <c r="K33" s="1371"/>
      <c r="L33" s="1371"/>
      <c r="M33" s="1371"/>
      <c r="N33" s="1371"/>
      <c r="O33" s="1371"/>
      <c r="P33" s="1371"/>
      <c r="Q33" s="1371"/>
      <c r="R33" s="1371"/>
      <c r="S33" s="1371"/>
      <c r="T33" s="1372"/>
      <c r="U33" s="1484"/>
      <c r="V33" s="1451"/>
      <c r="W33" s="1452"/>
    </row>
    <row r="34" spans="2:23" s="542" customFormat="1" ht="23.1" customHeight="1" x14ac:dyDescent="0.2">
      <c r="B34" s="592" t="s">
        <v>659</v>
      </c>
      <c r="C34" s="850"/>
      <c r="D34" s="850"/>
      <c r="E34" s="923"/>
      <c r="F34" s="923"/>
      <c r="G34" s="850"/>
      <c r="H34" s="850"/>
      <c r="I34" s="961"/>
      <c r="J34" s="962"/>
      <c r="K34" s="962"/>
      <c r="L34" s="962"/>
      <c r="M34" s="962"/>
      <c r="N34" s="962"/>
      <c r="O34" s="962"/>
      <c r="P34" s="962"/>
      <c r="Q34" s="962"/>
      <c r="R34" s="962"/>
      <c r="S34" s="962"/>
      <c r="T34" s="964"/>
      <c r="U34" s="1485" t="s">
        <v>701</v>
      </c>
      <c r="V34" s="1451"/>
      <c r="W34" s="1452"/>
    </row>
    <row r="35" spans="2:23" s="543" customFormat="1" ht="23.1" customHeight="1" x14ac:dyDescent="0.2">
      <c r="B35" s="834" t="s">
        <v>758</v>
      </c>
      <c r="C35" s="851">
        <v>28427.368436119999</v>
      </c>
      <c r="D35" s="851">
        <v>108187.84521078</v>
      </c>
      <c r="E35" s="1385">
        <v>103744.48583564998</v>
      </c>
      <c r="F35" s="851">
        <v>179415.62763157999</v>
      </c>
      <c r="G35" s="851">
        <v>202447.63953046003</v>
      </c>
      <c r="H35" s="851">
        <v>244992.97211220989</v>
      </c>
      <c r="I35" s="1036">
        <v>20481.873918249988</v>
      </c>
      <c r="J35" s="1037">
        <v>14240.103434229997</v>
      </c>
      <c r="K35" s="1037">
        <v>17372.898430520007</v>
      </c>
      <c r="L35" s="1037">
        <v>20186.727545929982</v>
      </c>
      <c r="M35" s="1037">
        <v>15987.514009299999</v>
      </c>
      <c r="N35" s="1037">
        <v>16937.622232169986</v>
      </c>
      <c r="O35" s="1037">
        <v>31086.929616619993</v>
      </c>
      <c r="P35" s="1037">
        <v>20465.213346690001</v>
      </c>
      <c r="Q35" s="1037">
        <v>17582.483343109987</v>
      </c>
      <c r="R35" s="1037">
        <v>28557.767891610012</v>
      </c>
      <c r="S35" s="1037">
        <v>18749.912739250001</v>
      </c>
      <c r="T35" s="1103">
        <v>23343.925604529984</v>
      </c>
      <c r="U35" s="1486" t="s">
        <v>601</v>
      </c>
      <c r="V35" s="1451"/>
      <c r="W35" s="1452"/>
    </row>
    <row r="36" spans="2:23" s="543" customFormat="1" ht="23.1" customHeight="1" x14ac:dyDescent="0.2">
      <c r="B36" s="834" t="s">
        <v>702</v>
      </c>
      <c r="C36" s="851">
        <v>47854.989133990006</v>
      </c>
      <c r="D36" s="851">
        <v>119732.52084940007</v>
      </c>
      <c r="E36" s="1385">
        <v>79193.395270173351</v>
      </c>
      <c r="F36" s="851">
        <v>120432.63811979999</v>
      </c>
      <c r="G36" s="851">
        <v>137220.39325795398</v>
      </c>
      <c r="H36" s="851">
        <v>185615.32549934997</v>
      </c>
      <c r="I36" s="1036">
        <v>8877.2350819800031</v>
      </c>
      <c r="J36" s="1037">
        <v>15410.35861410999</v>
      </c>
      <c r="K36" s="1037">
        <v>18373.428413729991</v>
      </c>
      <c r="L36" s="1037">
        <v>9088.1852387600047</v>
      </c>
      <c r="M36" s="1037">
        <v>8477.5362027199953</v>
      </c>
      <c r="N36" s="1037">
        <v>14454.475001560006</v>
      </c>
      <c r="O36" s="1037">
        <v>17872.089025359997</v>
      </c>
      <c r="P36" s="1037">
        <v>20522.555249130019</v>
      </c>
      <c r="Q36" s="1037">
        <v>13205.736563479995</v>
      </c>
      <c r="R36" s="1037">
        <v>26163.146443849993</v>
      </c>
      <c r="S36" s="1037">
        <v>19196.988118429996</v>
      </c>
      <c r="T36" s="1103">
        <v>13973.591546239995</v>
      </c>
      <c r="U36" s="1486" t="s">
        <v>455</v>
      </c>
      <c r="V36" s="1451"/>
      <c r="W36" s="1452"/>
    </row>
    <row r="37" spans="2:23" s="543" customFormat="1" ht="23.1" customHeight="1" x14ac:dyDescent="0.2">
      <c r="B37" s="834" t="s">
        <v>912</v>
      </c>
      <c r="C37" s="851">
        <v>199567.46136411</v>
      </c>
      <c r="D37" s="851">
        <v>310769.93789681001</v>
      </c>
      <c r="E37" s="1385">
        <v>239761.88227437</v>
      </c>
      <c r="F37" s="851">
        <v>322303.72195625002</v>
      </c>
      <c r="G37" s="851">
        <v>314598.83556480997</v>
      </c>
      <c r="H37" s="851">
        <v>447564.12883154006</v>
      </c>
      <c r="I37" s="1036">
        <v>34891.246186409997</v>
      </c>
      <c r="J37" s="1037">
        <v>59578.51948669002</v>
      </c>
      <c r="K37" s="1037">
        <v>54874.777124509979</v>
      </c>
      <c r="L37" s="1037">
        <v>31822.277926370003</v>
      </c>
      <c r="M37" s="1037">
        <v>29976.729126269998</v>
      </c>
      <c r="N37" s="1037">
        <v>33849.034790289996</v>
      </c>
      <c r="O37" s="1037">
        <v>50440.919593559993</v>
      </c>
      <c r="P37" s="1037">
        <v>22422.431037889997</v>
      </c>
      <c r="Q37" s="1037">
        <v>24659.322071889997</v>
      </c>
      <c r="R37" s="1037">
        <v>41599.649079970004</v>
      </c>
      <c r="S37" s="1037">
        <v>32295.64292084</v>
      </c>
      <c r="T37" s="1103">
        <v>31153.579486850002</v>
      </c>
      <c r="U37" s="1486" t="s">
        <v>913</v>
      </c>
      <c r="V37" s="1451"/>
      <c r="W37" s="1452"/>
    </row>
    <row r="38" spans="2:23" s="543" customFormat="1" ht="23.1" customHeight="1" x14ac:dyDescent="0.2">
      <c r="B38" s="834" t="s">
        <v>597</v>
      </c>
      <c r="C38" s="851">
        <v>55937.057697489996</v>
      </c>
      <c r="D38" s="851">
        <v>80800.228302620017</v>
      </c>
      <c r="E38" s="1385">
        <v>93739.861091860002</v>
      </c>
      <c r="F38" s="851">
        <v>159631.51330890998</v>
      </c>
      <c r="G38" s="851">
        <v>181002.95228363003</v>
      </c>
      <c r="H38" s="851">
        <v>200996.91860434995</v>
      </c>
      <c r="I38" s="1036">
        <v>12715.28392084</v>
      </c>
      <c r="J38" s="1037">
        <v>18780.231618229984</v>
      </c>
      <c r="K38" s="1037">
        <v>16565.421129390001</v>
      </c>
      <c r="L38" s="1037">
        <v>31112.757507950002</v>
      </c>
      <c r="M38" s="1037">
        <v>14593.914147639989</v>
      </c>
      <c r="N38" s="1037">
        <v>14097.481495509992</v>
      </c>
      <c r="O38" s="1037">
        <v>15590.531843610008</v>
      </c>
      <c r="P38" s="1037">
        <v>14427.694618420004</v>
      </c>
      <c r="Q38" s="1037">
        <v>15005.808067080003</v>
      </c>
      <c r="R38" s="1037">
        <v>17179.566766799984</v>
      </c>
      <c r="S38" s="1037">
        <v>14009.692636290003</v>
      </c>
      <c r="T38" s="1103">
        <v>16918.53485258999</v>
      </c>
      <c r="U38" s="1486" t="s">
        <v>805</v>
      </c>
      <c r="V38" s="1451"/>
      <c r="W38" s="1452"/>
    </row>
    <row r="39" spans="2:23" s="543" customFormat="1" ht="23.1" customHeight="1" x14ac:dyDescent="0.2">
      <c r="B39" s="834" t="s">
        <v>613</v>
      </c>
      <c r="C39" s="851">
        <v>13419.09272103</v>
      </c>
      <c r="D39" s="851">
        <v>24362.822410069999</v>
      </c>
      <c r="E39" s="1385">
        <v>23422.544882979997</v>
      </c>
      <c r="F39" s="851">
        <v>77487.132666680001</v>
      </c>
      <c r="G39" s="851">
        <v>104298.03087618299</v>
      </c>
      <c r="H39" s="851">
        <v>107401.78926793599</v>
      </c>
      <c r="I39" s="1036">
        <v>11229.35658815</v>
      </c>
      <c r="J39" s="1037">
        <v>10284.666470816002</v>
      </c>
      <c r="K39" s="1037">
        <v>9812.4310478220013</v>
      </c>
      <c r="L39" s="1037">
        <v>6475.0489033799977</v>
      </c>
      <c r="M39" s="1037">
        <v>7521.3950274079998</v>
      </c>
      <c r="N39" s="1037">
        <v>10424.798613859999</v>
      </c>
      <c r="O39" s="1037">
        <v>9868.8561778400035</v>
      </c>
      <c r="P39" s="1037">
        <v>9032.5566755299988</v>
      </c>
      <c r="Q39" s="1037">
        <v>9588.2110489700008</v>
      </c>
      <c r="R39" s="1037">
        <v>9203.3788620899977</v>
      </c>
      <c r="S39" s="1037">
        <v>6884.8506999799984</v>
      </c>
      <c r="T39" s="1103">
        <v>7076.2391520899982</v>
      </c>
      <c r="U39" s="1486" t="s">
        <v>614</v>
      </c>
      <c r="V39" s="1451"/>
      <c r="W39" s="1452"/>
    </row>
    <row r="40" spans="2:23" s="543" customFormat="1" ht="23.1" customHeight="1" x14ac:dyDescent="0.2">
      <c r="B40" s="834" t="s">
        <v>759</v>
      </c>
      <c r="C40" s="851">
        <v>9014.3952774500012</v>
      </c>
      <c r="D40" s="851">
        <v>21901.522895139999</v>
      </c>
      <c r="E40" s="1385">
        <v>12584.176823360001</v>
      </c>
      <c r="F40" s="851">
        <v>34949.262822140001</v>
      </c>
      <c r="G40" s="851">
        <v>50813.248034290002</v>
      </c>
      <c r="H40" s="851">
        <v>61016.411810539998</v>
      </c>
      <c r="I40" s="1036">
        <v>3130.25945731</v>
      </c>
      <c r="J40" s="1037">
        <v>3913.9924016899977</v>
      </c>
      <c r="K40" s="1037">
        <v>3700.1738415</v>
      </c>
      <c r="L40" s="1037">
        <v>2799.0828110100001</v>
      </c>
      <c r="M40" s="1037">
        <v>5599.0806259400024</v>
      </c>
      <c r="N40" s="1037">
        <v>4175.5647377299993</v>
      </c>
      <c r="O40" s="1037">
        <v>4692.7805529000007</v>
      </c>
      <c r="P40" s="1037">
        <v>4095.7500361000011</v>
      </c>
      <c r="Q40" s="1037">
        <v>6350.114373729999</v>
      </c>
      <c r="R40" s="1037">
        <v>5185.1115488300029</v>
      </c>
      <c r="S40" s="1037">
        <v>8204.8289767699989</v>
      </c>
      <c r="T40" s="1103">
        <v>9169.6724470299978</v>
      </c>
      <c r="U40" s="1486" t="s">
        <v>427</v>
      </c>
      <c r="V40" s="1451"/>
      <c r="W40" s="1452"/>
    </row>
    <row r="41" spans="2:23" s="543" customFormat="1" ht="23.1" customHeight="1" x14ac:dyDescent="0.2">
      <c r="B41" s="834" t="s">
        <v>1761</v>
      </c>
      <c r="C41" s="851">
        <v>34071.19517639</v>
      </c>
      <c r="D41" s="851">
        <v>65366.285716110004</v>
      </c>
      <c r="E41" s="1385">
        <v>75914.727220419998</v>
      </c>
      <c r="F41" s="851">
        <v>122574.99571854998</v>
      </c>
      <c r="G41" s="851">
        <v>131584.49342088</v>
      </c>
      <c r="H41" s="851">
        <v>143209.99994845001</v>
      </c>
      <c r="I41" s="1036">
        <v>9677.1498708400013</v>
      </c>
      <c r="J41" s="1037">
        <v>10125.531498149998</v>
      </c>
      <c r="K41" s="1037">
        <v>9480.3880731999998</v>
      </c>
      <c r="L41" s="1037">
        <v>10802.816044689995</v>
      </c>
      <c r="M41" s="1037">
        <v>11359.700185680002</v>
      </c>
      <c r="N41" s="1037">
        <v>12553.993818969995</v>
      </c>
      <c r="O41" s="1037">
        <v>13571.967719079999</v>
      </c>
      <c r="P41" s="1037">
        <v>12899.128662700006</v>
      </c>
      <c r="Q41" s="1037">
        <v>12989.907326419994</v>
      </c>
      <c r="R41" s="1037">
        <v>14427.673925400006</v>
      </c>
      <c r="S41" s="1037">
        <v>12074.363398579995</v>
      </c>
      <c r="T41" s="1103">
        <v>13247.379424739993</v>
      </c>
      <c r="U41" s="1486" t="s">
        <v>806</v>
      </c>
      <c r="V41" s="1451"/>
      <c r="W41" s="1452"/>
    </row>
    <row r="42" spans="2:23" s="543" customFormat="1" ht="23.1" customHeight="1" x14ac:dyDescent="0.2">
      <c r="B42" s="834" t="s">
        <v>1148</v>
      </c>
      <c r="C42" s="851">
        <v>15986.45734592</v>
      </c>
      <c r="D42" s="851">
        <v>16434.210999999999</v>
      </c>
      <c r="E42" s="1385">
        <v>23350.882320740002</v>
      </c>
      <c r="F42" s="851">
        <v>63849.069201959996</v>
      </c>
      <c r="G42" s="851">
        <v>172242.15700000001</v>
      </c>
      <c r="H42" s="851">
        <v>119509.1088448323</v>
      </c>
      <c r="I42" s="1036">
        <v>0</v>
      </c>
      <c r="J42" s="1037">
        <v>28436.991410409384</v>
      </c>
      <c r="K42" s="1037">
        <v>8193.0812603220893</v>
      </c>
      <c r="L42" s="1037">
        <v>20023.169976348039</v>
      </c>
      <c r="M42" s="1037">
        <v>15488.664167704328</v>
      </c>
      <c r="N42" s="1037">
        <v>7919.9641706447037</v>
      </c>
      <c r="O42" s="1037">
        <v>19473.464208997364</v>
      </c>
      <c r="P42" s="1037">
        <v>7978.2895645758072</v>
      </c>
      <c r="Q42" s="1037">
        <v>0</v>
      </c>
      <c r="R42" s="1037">
        <v>0</v>
      </c>
      <c r="S42" s="1037">
        <v>0</v>
      </c>
      <c r="T42" s="1103">
        <v>11995.484085830578</v>
      </c>
      <c r="U42" s="1486" t="s">
        <v>635</v>
      </c>
      <c r="V42" s="1451"/>
      <c r="W42" s="1452"/>
    </row>
    <row r="43" spans="2:23" s="543" customFormat="1" ht="23.1" customHeight="1" x14ac:dyDescent="0.2">
      <c r="B43" s="834" t="s">
        <v>612</v>
      </c>
      <c r="C43" s="851">
        <v>8780.2599017899993</v>
      </c>
      <c r="D43" s="851">
        <v>21763.761867289999</v>
      </c>
      <c r="E43" s="1385">
        <v>26521.505739379998</v>
      </c>
      <c r="F43" s="851">
        <v>39249.363040310003</v>
      </c>
      <c r="G43" s="851">
        <v>47471.977998380004</v>
      </c>
      <c r="H43" s="851">
        <v>51527.216540350004</v>
      </c>
      <c r="I43" s="1036">
        <v>4675.3903918500009</v>
      </c>
      <c r="J43" s="1037">
        <v>4105.7177699600006</v>
      </c>
      <c r="K43" s="1037">
        <v>4499.9540530100012</v>
      </c>
      <c r="L43" s="1037">
        <v>4525.0703903500007</v>
      </c>
      <c r="M43" s="1037">
        <v>4140.5636509900005</v>
      </c>
      <c r="N43" s="1037">
        <v>4762.3318649899984</v>
      </c>
      <c r="O43" s="1037">
        <v>4603.6682992300011</v>
      </c>
      <c r="P43" s="1037">
        <v>3922.9484502600008</v>
      </c>
      <c r="Q43" s="1037">
        <v>4414.0732949700005</v>
      </c>
      <c r="R43" s="1037">
        <v>3831.3077930200002</v>
      </c>
      <c r="S43" s="1037">
        <v>4217.5585691199994</v>
      </c>
      <c r="T43" s="1103">
        <v>3828.6320126000001</v>
      </c>
      <c r="U43" s="1486" t="s">
        <v>454</v>
      </c>
      <c r="V43" s="1451"/>
      <c r="W43" s="1452"/>
    </row>
    <row r="44" spans="2:23" s="543" customFormat="1" ht="23.1" customHeight="1" x14ac:dyDescent="0.2">
      <c r="B44" s="834" t="s">
        <v>1762</v>
      </c>
      <c r="C44" s="851">
        <v>47045.478859080002</v>
      </c>
      <c r="D44" s="851">
        <v>72597.855339250018</v>
      </c>
      <c r="E44" s="1385">
        <v>59498.382721089998</v>
      </c>
      <c r="F44" s="851">
        <v>81108.137831529995</v>
      </c>
      <c r="G44" s="851">
        <v>99495.802480530008</v>
      </c>
      <c r="H44" s="851">
        <v>84483.702580140016</v>
      </c>
      <c r="I44" s="1036">
        <v>7554.3435365299993</v>
      </c>
      <c r="J44" s="1037">
        <v>5813.6345388899999</v>
      </c>
      <c r="K44" s="1037">
        <v>13375.60333976</v>
      </c>
      <c r="L44" s="1037">
        <v>2338.1528000199996</v>
      </c>
      <c r="M44" s="1037">
        <v>10237.26069334</v>
      </c>
      <c r="N44" s="1037">
        <v>4487.04484641</v>
      </c>
      <c r="O44" s="1037">
        <v>13678.594497140002</v>
      </c>
      <c r="P44" s="1037">
        <v>11122.003618470002</v>
      </c>
      <c r="Q44" s="1037">
        <v>3532.0347420000003</v>
      </c>
      <c r="R44" s="1037">
        <v>1148.4394399999999</v>
      </c>
      <c r="S44" s="1037">
        <v>8079.1731321399993</v>
      </c>
      <c r="T44" s="1103">
        <v>3117.4173954400003</v>
      </c>
      <c r="U44" s="1486" t="s">
        <v>804</v>
      </c>
      <c r="V44" s="1451"/>
      <c r="W44" s="1452"/>
    </row>
    <row r="45" spans="2:23" s="543" customFormat="1" ht="23.1" customHeight="1" x14ac:dyDescent="0.2">
      <c r="B45" s="834" t="s">
        <v>611</v>
      </c>
      <c r="C45" s="851">
        <v>3700.9021406000006</v>
      </c>
      <c r="D45" s="851">
        <v>9310.8621849299998</v>
      </c>
      <c r="E45" s="1385">
        <v>12600.157377539999</v>
      </c>
      <c r="F45" s="851">
        <v>20514.851438930003</v>
      </c>
      <c r="G45" s="851">
        <v>23077.594639750001</v>
      </c>
      <c r="H45" s="851">
        <v>40426.636097660004</v>
      </c>
      <c r="I45" s="1036">
        <v>3723.6721513000002</v>
      </c>
      <c r="J45" s="1037">
        <v>1888.9995886099998</v>
      </c>
      <c r="K45" s="1037">
        <v>2589.0001267099997</v>
      </c>
      <c r="L45" s="1037">
        <v>3283.8350583999995</v>
      </c>
      <c r="M45" s="1037">
        <v>4692.8319548099989</v>
      </c>
      <c r="N45" s="1037">
        <v>1747.6750382700004</v>
      </c>
      <c r="O45" s="1037">
        <v>3083.3498386700003</v>
      </c>
      <c r="P45" s="1037">
        <v>2203.4321117100003</v>
      </c>
      <c r="Q45" s="1037">
        <v>2120.1712434799997</v>
      </c>
      <c r="R45" s="1037">
        <v>4680.3850651000002</v>
      </c>
      <c r="S45" s="1037">
        <v>5120.1247645500007</v>
      </c>
      <c r="T45" s="1103">
        <v>5293.1591560500001</v>
      </c>
      <c r="U45" s="1486" t="s">
        <v>453</v>
      </c>
      <c r="V45" s="1451"/>
      <c r="W45" s="1452"/>
    </row>
    <row r="46" spans="2:23" s="543" customFormat="1" ht="23.1" customHeight="1" x14ac:dyDescent="0.2">
      <c r="B46" s="834" t="s">
        <v>609</v>
      </c>
      <c r="C46" s="851">
        <v>12834.899438800001</v>
      </c>
      <c r="D46" s="851">
        <v>34156.275397310004</v>
      </c>
      <c r="E46" s="1385">
        <v>25639.25341343</v>
      </c>
      <c r="F46" s="851">
        <v>22241.191808009997</v>
      </c>
      <c r="G46" s="851">
        <v>20377.858083309999</v>
      </c>
      <c r="H46" s="851">
        <v>22698.658791829999</v>
      </c>
      <c r="I46" s="1036">
        <v>3242.1738603899998</v>
      </c>
      <c r="J46" s="1037">
        <v>2459.33240428</v>
      </c>
      <c r="K46" s="1037">
        <v>2514.5966540699997</v>
      </c>
      <c r="L46" s="1037">
        <v>1632.0424946799997</v>
      </c>
      <c r="M46" s="1037">
        <v>1115.6173903399999</v>
      </c>
      <c r="N46" s="1037">
        <v>802.48239676000003</v>
      </c>
      <c r="O46" s="1037">
        <v>932.60439330999998</v>
      </c>
      <c r="P46" s="1037">
        <v>454.38937357999998</v>
      </c>
      <c r="Q46" s="1037">
        <v>417.01555061000005</v>
      </c>
      <c r="R46" s="1037">
        <v>1692.2064737999999</v>
      </c>
      <c r="S46" s="1037">
        <v>3505.0368994799996</v>
      </c>
      <c r="T46" s="1103">
        <v>3931.1609005299997</v>
      </c>
      <c r="U46" s="1486" t="s">
        <v>610</v>
      </c>
      <c r="V46" s="1451"/>
      <c r="W46" s="1452"/>
    </row>
    <row r="47" spans="2:23" s="543" customFormat="1" ht="23.1" customHeight="1" x14ac:dyDescent="0.2">
      <c r="B47" s="834" t="s">
        <v>1763</v>
      </c>
      <c r="C47" s="851">
        <v>12384.210456479997</v>
      </c>
      <c r="D47" s="851">
        <v>27916.996747519999</v>
      </c>
      <c r="E47" s="1385">
        <v>32674.35605722</v>
      </c>
      <c r="F47" s="851">
        <v>37776.48794064</v>
      </c>
      <c r="G47" s="851">
        <v>41692.94246215</v>
      </c>
      <c r="H47" s="851">
        <v>42793.473918349999</v>
      </c>
      <c r="I47" s="1036">
        <v>3981.5274348500002</v>
      </c>
      <c r="J47" s="1037">
        <v>2028.8791101900001</v>
      </c>
      <c r="K47" s="1037">
        <v>2986.8142393099997</v>
      </c>
      <c r="L47" s="1037">
        <v>4709.496875949998</v>
      </c>
      <c r="M47" s="1037">
        <v>4233.6833452199999</v>
      </c>
      <c r="N47" s="1037">
        <v>4422.9838530600009</v>
      </c>
      <c r="O47" s="1037">
        <v>5191.8329886400006</v>
      </c>
      <c r="P47" s="1037">
        <v>3126.4005306500003</v>
      </c>
      <c r="Q47" s="1037">
        <v>3699.7861365700005</v>
      </c>
      <c r="R47" s="1037">
        <v>3097.7693435699998</v>
      </c>
      <c r="S47" s="1037">
        <v>2724.1126818700004</v>
      </c>
      <c r="T47" s="1103">
        <v>2590.1873784699997</v>
      </c>
      <c r="U47" s="1486" t="s">
        <v>600</v>
      </c>
      <c r="V47" s="1451"/>
      <c r="W47" s="1452"/>
    </row>
    <row r="48" spans="2:23" s="1462" customFormat="1" ht="9" customHeight="1" x14ac:dyDescent="0.2">
      <c r="B48" s="832"/>
      <c r="C48" s="851"/>
      <c r="D48" s="851"/>
      <c r="E48" s="1385"/>
      <c r="F48" s="1385"/>
      <c r="G48" s="851"/>
      <c r="H48" s="851"/>
      <c r="I48" s="1370"/>
      <c r="J48" s="1371"/>
      <c r="K48" s="1371"/>
      <c r="L48" s="1371"/>
      <c r="M48" s="1371"/>
      <c r="N48" s="1371"/>
      <c r="O48" s="1371"/>
      <c r="P48" s="1371"/>
      <c r="Q48" s="1371"/>
      <c r="R48" s="1371"/>
      <c r="S48" s="1371"/>
      <c r="T48" s="1372"/>
      <c r="U48" s="1484"/>
      <c r="V48" s="1451"/>
      <c r="W48" s="1452"/>
    </row>
    <row r="49" spans="2:23" s="543" customFormat="1" ht="23.1" customHeight="1" x14ac:dyDescent="0.2">
      <c r="B49" s="592" t="s">
        <v>565</v>
      </c>
      <c r="C49" s="851"/>
      <c r="D49" s="851"/>
      <c r="E49" s="1385"/>
      <c r="F49" s="1385"/>
      <c r="G49" s="851"/>
      <c r="H49" s="851"/>
      <c r="I49" s="1036"/>
      <c r="J49" s="1037"/>
      <c r="K49" s="1037"/>
      <c r="L49" s="1037"/>
      <c r="M49" s="1037"/>
      <c r="N49" s="1037"/>
      <c r="O49" s="1037"/>
      <c r="P49" s="1037"/>
      <c r="Q49" s="1037"/>
      <c r="R49" s="1037"/>
      <c r="S49" s="1037"/>
      <c r="T49" s="1103"/>
      <c r="U49" s="1485" t="s">
        <v>272</v>
      </c>
      <c r="V49" s="1451"/>
      <c r="W49" s="1452"/>
    </row>
    <row r="50" spans="2:23" s="543" customFormat="1" ht="23.1" customHeight="1" x14ac:dyDescent="0.2">
      <c r="B50" s="834" t="s">
        <v>758</v>
      </c>
      <c r="C50" s="851">
        <v>79.274142747118887</v>
      </c>
      <c r="D50" s="851">
        <v>145.78981722100002</v>
      </c>
      <c r="E50" s="1385">
        <v>113.70461465002748</v>
      </c>
      <c r="F50" s="851">
        <v>107.79519679700002</v>
      </c>
      <c r="G50" s="851">
        <v>140.31481316915387</v>
      </c>
      <c r="H50" s="851">
        <v>176.56022580299998</v>
      </c>
      <c r="I50" s="1036">
        <v>14.74909093599998</v>
      </c>
      <c r="J50" s="1037">
        <v>11.632187688</v>
      </c>
      <c r="K50" s="1037">
        <v>13.383227859000003</v>
      </c>
      <c r="L50" s="1037">
        <v>11.899556323000004</v>
      </c>
      <c r="M50" s="1037">
        <v>12.816323405999995</v>
      </c>
      <c r="N50" s="1037">
        <v>12.447842046000011</v>
      </c>
      <c r="O50" s="1037">
        <v>16.764261722999986</v>
      </c>
      <c r="P50" s="1037">
        <v>15.332647758000004</v>
      </c>
      <c r="Q50" s="1037">
        <v>16.170000456000004</v>
      </c>
      <c r="R50" s="1037">
        <v>18.789421570999998</v>
      </c>
      <c r="S50" s="1037">
        <v>14.516071966999993</v>
      </c>
      <c r="T50" s="1103">
        <v>18.059594069999999</v>
      </c>
      <c r="U50" s="1486" t="s">
        <v>601</v>
      </c>
      <c r="V50" s="1451"/>
      <c r="W50" s="1452"/>
    </row>
    <row r="51" spans="2:23" s="543" customFormat="1" ht="23.1" customHeight="1" x14ac:dyDescent="0.2">
      <c r="B51" s="834" t="s">
        <v>702</v>
      </c>
      <c r="C51" s="851">
        <v>561.88065070038783</v>
      </c>
      <c r="D51" s="851">
        <v>926.32922565971137</v>
      </c>
      <c r="E51" s="1385">
        <v>329.21920042134906</v>
      </c>
      <c r="F51" s="851">
        <v>372.92825606400004</v>
      </c>
      <c r="G51" s="851">
        <v>400.09976518792001</v>
      </c>
      <c r="H51" s="851">
        <v>536.84479558400005</v>
      </c>
      <c r="I51" s="1036">
        <v>25.555035169999993</v>
      </c>
      <c r="J51" s="1037">
        <v>52.790226910000008</v>
      </c>
      <c r="K51" s="1037">
        <v>56.605319319999992</v>
      </c>
      <c r="L51" s="1037">
        <v>24.240352810000001</v>
      </c>
      <c r="M51" s="1037">
        <v>22.304440145999997</v>
      </c>
      <c r="N51" s="1037">
        <v>39.584734800000021</v>
      </c>
      <c r="O51" s="1037">
        <v>63.584819391000032</v>
      </c>
      <c r="P51" s="1037">
        <v>42.80053592500002</v>
      </c>
      <c r="Q51" s="1037">
        <v>35.005383499999986</v>
      </c>
      <c r="R51" s="1037">
        <v>66.490048762000015</v>
      </c>
      <c r="S51" s="1037">
        <v>66.017194559999965</v>
      </c>
      <c r="T51" s="1103">
        <v>41.866704290000015</v>
      </c>
      <c r="U51" s="1486" t="s">
        <v>455</v>
      </c>
      <c r="V51" s="1451"/>
      <c r="W51" s="1452"/>
    </row>
    <row r="52" spans="2:23" s="543" customFormat="1" ht="23.1" customHeight="1" x14ac:dyDescent="0.2">
      <c r="B52" s="834" t="s">
        <v>912</v>
      </c>
      <c r="C52" s="851">
        <v>3622.0615587191523</v>
      </c>
      <c r="D52" s="851">
        <v>3057.35429707195</v>
      </c>
      <c r="E52" s="1385">
        <v>1960.3313947097515</v>
      </c>
      <c r="F52" s="851">
        <v>1980.3890093389998</v>
      </c>
      <c r="G52" s="851">
        <v>1744.1481243139999</v>
      </c>
      <c r="H52" s="851">
        <v>3025.251853289531</v>
      </c>
      <c r="I52" s="1036">
        <v>222.65056288000005</v>
      </c>
      <c r="J52" s="1037">
        <v>486.77791519000004</v>
      </c>
      <c r="K52" s="1037">
        <v>361.58954946553121</v>
      </c>
      <c r="L52" s="1037">
        <v>199.08566798000001</v>
      </c>
      <c r="M52" s="1037">
        <v>182.02066062</v>
      </c>
      <c r="N52" s="1037">
        <v>206.49315522000001</v>
      </c>
      <c r="O52" s="1037">
        <v>385.65763139599989</v>
      </c>
      <c r="P52" s="1037">
        <v>146.12463507999999</v>
      </c>
      <c r="Q52" s="1037">
        <v>148.12699079400002</v>
      </c>
      <c r="R52" s="1037">
        <v>302.26642597600005</v>
      </c>
      <c r="S52" s="1037">
        <v>199.06397098799999</v>
      </c>
      <c r="T52" s="1103">
        <v>185.39468770000002</v>
      </c>
      <c r="U52" s="1486" t="s">
        <v>913</v>
      </c>
      <c r="V52" s="1451"/>
      <c r="W52" s="1452"/>
    </row>
    <row r="53" spans="2:23" s="543" customFormat="1" ht="23.1" customHeight="1" x14ac:dyDescent="0.2">
      <c r="B53" s="834" t="s">
        <v>597</v>
      </c>
      <c r="C53" s="851">
        <v>509.49297703799999</v>
      </c>
      <c r="D53" s="851">
        <v>325.73387290354168</v>
      </c>
      <c r="E53" s="1385">
        <v>274.71196478182884</v>
      </c>
      <c r="F53" s="851">
        <v>291.49105075900002</v>
      </c>
      <c r="G53" s="851">
        <v>321.44009648700001</v>
      </c>
      <c r="H53" s="851">
        <v>367.18263314299998</v>
      </c>
      <c r="I53" s="1036">
        <v>22.490598775999988</v>
      </c>
      <c r="J53" s="1037">
        <v>28.657819151000016</v>
      </c>
      <c r="K53" s="1037">
        <v>30.78135632099999</v>
      </c>
      <c r="L53" s="1037">
        <v>29.545572862999986</v>
      </c>
      <c r="M53" s="1037">
        <v>30.626204590000015</v>
      </c>
      <c r="N53" s="1037">
        <v>29.699900808999999</v>
      </c>
      <c r="O53" s="1037">
        <v>31.318994381999996</v>
      </c>
      <c r="P53" s="1037">
        <v>29.297445542000006</v>
      </c>
      <c r="Q53" s="1037">
        <v>32.546538222000009</v>
      </c>
      <c r="R53" s="1037">
        <v>39.934494795999989</v>
      </c>
      <c r="S53" s="1037">
        <v>27.065715212000004</v>
      </c>
      <c r="T53" s="1103">
        <v>35.217992479000003</v>
      </c>
      <c r="U53" s="1486" t="s">
        <v>805</v>
      </c>
      <c r="V53" s="1451"/>
      <c r="W53" s="1452"/>
    </row>
    <row r="54" spans="2:23" s="543" customFormat="1" ht="23.1" customHeight="1" x14ac:dyDescent="0.2">
      <c r="B54" s="834" t="s">
        <v>613</v>
      </c>
      <c r="C54" s="851">
        <v>83.064898377999995</v>
      </c>
      <c r="D54" s="851">
        <v>86.214707966999995</v>
      </c>
      <c r="E54" s="1385">
        <v>55.311708476</v>
      </c>
      <c r="F54" s="851">
        <v>92.079949433999985</v>
      </c>
      <c r="G54" s="851">
        <v>105.08085088599999</v>
      </c>
      <c r="H54" s="851">
        <v>113.33361511099997</v>
      </c>
      <c r="I54" s="1036">
        <v>11.532170821999994</v>
      </c>
      <c r="J54" s="1037">
        <v>9.8542701699999977</v>
      </c>
      <c r="K54" s="1037">
        <v>9.2398193649999971</v>
      </c>
      <c r="L54" s="1037">
        <v>6.5823184260000023</v>
      </c>
      <c r="M54" s="1037">
        <v>7.8272370369999997</v>
      </c>
      <c r="N54" s="1037">
        <v>10.578939277999995</v>
      </c>
      <c r="O54" s="1037">
        <v>11.142533186000009</v>
      </c>
      <c r="P54" s="1037">
        <v>9.9112811099999973</v>
      </c>
      <c r="Q54" s="1037">
        <v>10.643254601999997</v>
      </c>
      <c r="R54" s="1037">
        <v>10.472297343000001</v>
      </c>
      <c r="S54" s="1037">
        <v>7.6293259900000017</v>
      </c>
      <c r="T54" s="1103">
        <v>7.9201677820000036</v>
      </c>
      <c r="U54" s="1486" t="s">
        <v>614</v>
      </c>
      <c r="V54" s="1451"/>
      <c r="W54" s="1452"/>
    </row>
    <row r="55" spans="2:23" s="543" customFormat="1" ht="23.1" customHeight="1" x14ac:dyDescent="0.2">
      <c r="B55" s="834" t="s">
        <v>759</v>
      </c>
      <c r="C55" s="851">
        <v>19.804591267692309</v>
      </c>
      <c r="D55" s="851">
        <v>32.083263946999999</v>
      </c>
      <c r="E55" s="1385">
        <v>19.313290469282297</v>
      </c>
      <c r="F55" s="851">
        <v>40.168983052000002</v>
      </c>
      <c r="G55" s="851">
        <v>56.559601358422981</v>
      </c>
      <c r="H55" s="851">
        <v>61.425931859999999</v>
      </c>
      <c r="I55" s="1036">
        <v>4.6098768900000016</v>
      </c>
      <c r="J55" s="1037">
        <v>4.6445210900000005</v>
      </c>
      <c r="K55" s="1037">
        <v>4.4471451599999998</v>
      </c>
      <c r="L55" s="1037">
        <v>3.6818245940000001</v>
      </c>
      <c r="M55" s="1037">
        <v>5.0136802299999985</v>
      </c>
      <c r="N55" s="1037">
        <v>4.8478731099999992</v>
      </c>
      <c r="O55" s="1037">
        <v>5.4617976100000014</v>
      </c>
      <c r="P55" s="1037">
        <v>4.2172583800000014</v>
      </c>
      <c r="Q55" s="1037">
        <v>6.0557659300000006</v>
      </c>
      <c r="R55" s="1037">
        <v>5.0921897799999991</v>
      </c>
      <c r="S55" s="1037">
        <v>5.5931692760000011</v>
      </c>
      <c r="T55" s="1103">
        <v>7.7608298099999979</v>
      </c>
      <c r="U55" s="1486" t="s">
        <v>427</v>
      </c>
      <c r="V55" s="1451"/>
      <c r="W55" s="1452"/>
    </row>
    <row r="56" spans="2:23" s="543" customFormat="1" ht="23.1" customHeight="1" x14ac:dyDescent="0.2">
      <c r="B56" s="834" t="s">
        <v>1761</v>
      </c>
      <c r="C56" s="851">
        <v>226.9961984015977</v>
      </c>
      <c r="D56" s="851">
        <v>265.26038785100002</v>
      </c>
      <c r="E56" s="1385">
        <v>225.29123055093055</v>
      </c>
      <c r="F56" s="851">
        <v>225.00153249900001</v>
      </c>
      <c r="G56" s="851">
        <v>224.12827475499998</v>
      </c>
      <c r="H56" s="851">
        <v>286.23626177300008</v>
      </c>
      <c r="I56" s="1036">
        <v>18.291406381999998</v>
      </c>
      <c r="J56" s="1037">
        <v>20.48254799</v>
      </c>
      <c r="K56" s="1037">
        <v>18.519497064999996</v>
      </c>
      <c r="L56" s="1037">
        <v>21.454884311000008</v>
      </c>
      <c r="M56" s="1037">
        <v>21.982786178000005</v>
      </c>
      <c r="N56" s="1037">
        <v>25.046881462000002</v>
      </c>
      <c r="O56" s="1037">
        <v>27.849805831000012</v>
      </c>
      <c r="P56" s="1037">
        <v>24.52150120999999</v>
      </c>
      <c r="Q56" s="1037">
        <v>26.421793920999995</v>
      </c>
      <c r="R56" s="1037">
        <v>29.400772400000012</v>
      </c>
      <c r="S56" s="1037">
        <v>24.478410153000013</v>
      </c>
      <c r="T56" s="1103">
        <v>27.785974870000011</v>
      </c>
      <c r="U56" s="1486" t="s">
        <v>806</v>
      </c>
      <c r="V56" s="1451"/>
      <c r="W56" s="1452"/>
    </row>
    <row r="57" spans="2:23" s="543" customFormat="1" ht="23.1" customHeight="1" x14ac:dyDescent="0.2">
      <c r="B57" s="834" t="s">
        <v>1148</v>
      </c>
      <c r="C57" s="851">
        <v>422.00399999999996</v>
      </c>
      <c r="D57" s="851">
        <v>198.661</v>
      </c>
      <c r="E57" s="1385">
        <v>230.23888000000002</v>
      </c>
      <c r="F57" s="851">
        <v>503.04391000000004</v>
      </c>
      <c r="G57" s="851">
        <v>1007.4920000000001</v>
      </c>
      <c r="H57" s="851">
        <v>729.69200000000001</v>
      </c>
      <c r="I57" s="1036">
        <v>0</v>
      </c>
      <c r="J57" s="1037">
        <v>189.89699999999999</v>
      </c>
      <c r="K57" s="1037">
        <v>54</v>
      </c>
      <c r="L57" s="1037">
        <v>125</v>
      </c>
      <c r="M57" s="1037">
        <v>84.5</v>
      </c>
      <c r="N57" s="1037">
        <v>42.561</v>
      </c>
      <c r="O57" s="1037">
        <v>103.363</v>
      </c>
      <c r="P57" s="1037">
        <v>42.872999999999998</v>
      </c>
      <c r="Q57" s="1037">
        <v>0</v>
      </c>
      <c r="R57" s="1037">
        <v>0</v>
      </c>
      <c r="S57" s="1037">
        <v>0</v>
      </c>
      <c r="T57" s="1103">
        <v>87.498000000000005</v>
      </c>
      <c r="U57" s="1486" t="s">
        <v>635</v>
      </c>
      <c r="V57" s="1451"/>
      <c r="W57" s="1452"/>
    </row>
    <row r="58" spans="2:23" s="543" customFormat="1" ht="23.1" customHeight="1" x14ac:dyDescent="0.2">
      <c r="B58" s="834" t="s">
        <v>612</v>
      </c>
      <c r="C58" s="851">
        <v>111.28016575900001</v>
      </c>
      <c r="D58" s="851">
        <v>177.58608518200001</v>
      </c>
      <c r="E58" s="1385">
        <v>152.52474821099997</v>
      </c>
      <c r="F58" s="851">
        <v>144.665978997</v>
      </c>
      <c r="G58" s="851">
        <v>163.09562757400002</v>
      </c>
      <c r="H58" s="851">
        <v>199.570249542</v>
      </c>
      <c r="I58" s="1036">
        <v>17.526062132000011</v>
      </c>
      <c r="J58" s="1037">
        <v>16.712395651999994</v>
      </c>
      <c r="K58" s="1037">
        <v>16.036132367999997</v>
      </c>
      <c r="L58" s="1037">
        <v>17.394262161</v>
      </c>
      <c r="M58" s="1037">
        <v>17.734984360000002</v>
      </c>
      <c r="N58" s="1037">
        <v>15.849031522999999</v>
      </c>
      <c r="O58" s="1037">
        <v>16.206838390000005</v>
      </c>
      <c r="P58" s="1037">
        <v>15.74687995</v>
      </c>
      <c r="Q58" s="1037">
        <v>17.350165010999998</v>
      </c>
      <c r="R58" s="1037">
        <v>14.830138805000001</v>
      </c>
      <c r="S58" s="1037">
        <v>18.590094799999999</v>
      </c>
      <c r="T58" s="1103">
        <v>15.593264389999998</v>
      </c>
      <c r="U58" s="1486" t="s">
        <v>454</v>
      </c>
      <c r="V58" s="1451"/>
      <c r="W58" s="1452"/>
    </row>
    <row r="59" spans="2:23" s="543" customFormat="1" ht="23.1" customHeight="1" x14ac:dyDescent="0.2">
      <c r="B59" s="834" t="s">
        <v>1762</v>
      </c>
      <c r="C59" s="851">
        <v>762.86725699999988</v>
      </c>
      <c r="D59" s="851">
        <v>684.51188331393325</v>
      </c>
      <c r="E59" s="1385">
        <v>470.30917165400001</v>
      </c>
      <c r="F59" s="851">
        <v>352.77121999999991</v>
      </c>
      <c r="G59" s="851">
        <v>340.44323500000002</v>
      </c>
      <c r="H59" s="851">
        <v>409.21654200000006</v>
      </c>
      <c r="I59" s="1036">
        <v>41.278300000000002</v>
      </c>
      <c r="J59" s="1037">
        <v>26.002632000000002</v>
      </c>
      <c r="K59" s="1037">
        <v>60.540080000000003</v>
      </c>
      <c r="L59" s="1037">
        <v>10.58</v>
      </c>
      <c r="M59" s="1037">
        <v>46.320680000000003</v>
      </c>
      <c r="N59" s="1037">
        <v>20.312999999999999</v>
      </c>
      <c r="O59" s="1037">
        <v>68.88758</v>
      </c>
      <c r="P59" s="1037">
        <v>50.067260000000005</v>
      </c>
      <c r="Q59" s="1037">
        <v>15.984</v>
      </c>
      <c r="R59" s="1037">
        <v>5.2232500000000002</v>
      </c>
      <c r="S59" s="1037">
        <v>49.015140000000002</v>
      </c>
      <c r="T59" s="1103">
        <v>15.004620000000001</v>
      </c>
      <c r="U59" s="1486" t="s">
        <v>804</v>
      </c>
      <c r="V59" s="1451"/>
      <c r="W59" s="1452"/>
    </row>
    <row r="60" spans="2:23" s="543" customFormat="1" ht="23.1" customHeight="1" x14ac:dyDescent="0.2">
      <c r="B60" s="834" t="s">
        <v>611</v>
      </c>
      <c r="C60" s="851">
        <v>101.1586011</v>
      </c>
      <c r="D60" s="851">
        <v>159.04012698599999</v>
      </c>
      <c r="E60" s="1385">
        <v>134.25594705000003</v>
      </c>
      <c r="F60" s="851">
        <v>124.3564088</v>
      </c>
      <c r="G60" s="851">
        <v>128.59214179099999</v>
      </c>
      <c r="H60" s="851">
        <v>252.11732833000002</v>
      </c>
      <c r="I60" s="1036">
        <v>24.370002610000007</v>
      </c>
      <c r="J60" s="1037">
        <v>10.3775165</v>
      </c>
      <c r="K60" s="1037">
        <v>15.497695400000001</v>
      </c>
      <c r="L60" s="1037">
        <v>21.289448340000003</v>
      </c>
      <c r="M60" s="1037">
        <v>31.615792080000002</v>
      </c>
      <c r="N60" s="1037">
        <v>11.752703100000002</v>
      </c>
      <c r="O60" s="1037">
        <v>16.96836115</v>
      </c>
      <c r="P60" s="1037">
        <v>12.900374559999999</v>
      </c>
      <c r="Q60" s="1037">
        <v>13.570770209999999</v>
      </c>
      <c r="R60" s="1037">
        <v>29.266698610000002</v>
      </c>
      <c r="S60" s="1037">
        <v>32.73954754999999</v>
      </c>
      <c r="T60" s="1103">
        <v>31.768418220000001</v>
      </c>
      <c r="U60" s="1486" t="s">
        <v>453</v>
      </c>
      <c r="V60" s="1451"/>
      <c r="W60" s="1452"/>
    </row>
    <row r="61" spans="2:23" s="543" customFormat="1" ht="23.1" customHeight="1" x14ac:dyDescent="0.2">
      <c r="B61" s="834" t="s">
        <v>609</v>
      </c>
      <c r="C61" s="851">
        <v>281.12970515532544</v>
      </c>
      <c r="D61" s="851">
        <v>402.1333417953</v>
      </c>
      <c r="E61" s="1385">
        <v>217.53113123000003</v>
      </c>
      <c r="F61" s="851">
        <v>89.043188420000007</v>
      </c>
      <c r="G61" s="851">
        <v>70.163092919999997</v>
      </c>
      <c r="H61" s="851">
        <v>86.194277280000009</v>
      </c>
      <c r="I61" s="1036">
        <v>13.140022</v>
      </c>
      <c r="J61" s="1037">
        <v>9.8459719999999997</v>
      </c>
      <c r="K61" s="1037">
        <v>10.169782000000001</v>
      </c>
      <c r="L61" s="1037">
        <v>5.7965605</v>
      </c>
      <c r="M61" s="1037">
        <v>3.2113020000000003</v>
      </c>
      <c r="N61" s="1037">
        <v>2.6855410000000002</v>
      </c>
      <c r="O61" s="1037">
        <v>2.5892560000000002</v>
      </c>
      <c r="P61" s="1037">
        <v>1.0947009999999999</v>
      </c>
      <c r="Q61" s="1037">
        <v>0.95021</v>
      </c>
      <c r="R61" s="1037">
        <v>6.06905728</v>
      </c>
      <c r="S61" s="1037">
        <v>14.207621500000002</v>
      </c>
      <c r="T61" s="1103">
        <v>16.434252000000001</v>
      </c>
      <c r="U61" s="1486" t="s">
        <v>610</v>
      </c>
      <c r="V61" s="1451"/>
      <c r="W61" s="1452"/>
    </row>
    <row r="62" spans="2:23" s="543" customFormat="1" ht="23.1" customHeight="1" x14ac:dyDescent="0.2">
      <c r="B62" s="834" t="s">
        <v>1763</v>
      </c>
      <c r="C62" s="851">
        <v>37.177025478000004</v>
      </c>
      <c r="D62" s="851">
        <v>51.893531099685717</v>
      </c>
      <c r="E62" s="1385">
        <v>42.127480012999996</v>
      </c>
      <c r="F62" s="851">
        <v>30.695188979999998</v>
      </c>
      <c r="G62" s="851">
        <v>33.743070840000001</v>
      </c>
      <c r="H62" s="851">
        <v>42.902406335000009</v>
      </c>
      <c r="I62" s="1036">
        <v>2.89954</v>
      </c>
      <c r="J62" s="1037">
        <v>2.59202274</v>
      </c>
      <c r="K62" s="1037">
        <v>2.2789516000000005</v>
      </c>
      <c r="L62" s="1037">
        <v>4.6338234800000011</v>
      </c>
      <c r="M62" s="1037">
        <v>4.4652721999999994</v>
      </c>
      <c r="N62" s="1037">
        <v>4.0188212000000005</v>
      </c>
      <c r="O62" s="1037">
        <v>4.6305360999999996</v>
      </c>
      <c r="P62" s="1037">
        <v>3.5506454000000001</v>
      </c>
      <c r="Q62" s="1037">
        <v>3.3402605999999997</v>
      </c>
      <c r="R62" s="1037">
        <v>3.2153861900000007</v>
      </c>
      <c r="S62" s="1037">
        <v>3.3067756249999998</v>
      </c>
      <c r="T62" s="1103">
        <v>3.9703712000000007</v>
      </c>
      <c r="U62" s="1486" t="s">
        <v>600</v>
      </c>
      <c r="V62" s="1451"/>
      <c r="W62" s="1452"/>
    </row>
    <row r="63" spans="2:23" s="1482" customFormat="1" ht="9" customHeight="1" thickBot="1" x14ac:dyDescent="0.25">
      <c r="B63" s="1473"/>
      <c r="C63" s="1477"/>
      <c r="D63" s="1477"/>
      <c r="E63" s="1478"/>
      <c r="F63" s="1479"/>
      <c r="G63" s="1474"/>
      <c r="H63" s="1541"/>
      <c r="I63" s="1480"/>
      <c r="J63" s="1475"/>
      <c r="K63" s="1475"/>
      <c r="L63" s="1475"/>
      <c r="M63" s="1475"/>
      <c r="N63" s="1475"/>
      <c r="O63" s="1475"/>
      <c r="P63" s="1475"/>
      <c r="Q63" s="1475"/>
      <c r="R63" s="1475"/>
      <c r="S63" s="1475"/>
      <c r="T63" s="1476"/>
      <c r="U63" s="1481"/>
      <c r="W63" s="1483"/>
    </row>
    <row r="64" spans="2:23" ht="9" customHeight="1" thickTop="1" x14ac:dyDescent="0.35"/>
    <row r="65" spans="2:21" s="333" customFormat="1" ht="22.5" x14ac:dyDescent="0.5">
      <c r="B65" s="333" t="s">
        <v>1755</v>
      </c>
      <c r="U65" s="333" t="s">
        <v>1756</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bestFit="1" customWidth="1"/>
    <col min="2" max="16384" width="9.140625" style="47"/>
  </cols>
  <sheetData>
    <row r="6" spans="1:1" ht="19.5" customHeight="1" x14ac:dyDescent="0.85"/>
    <row r="8" spans="1:1" ht="36.75" x14ac:dyDescent="0.85">
      <c r="A8" s="289" t="s">
        <v>648</v>
      </c>
    </row>
    <row r="9" spans="1:1" ht="18.75" customHeight="1" x14ac:dyDescent="0.85"/>
    <row r="10" spans="1:1" ht="53.25" x14ac:dyDescent="1.1499999999999999">
      <c r="A10" s="290" t="s">
        <v>925</v>
      </c>
    </row>
    <row r="11" spans="1:1" ht="36.75" x14ac:dyDescent="0.85"/>
    <row r="12" spans="1:1" ht="36.75" x14ac:dyDescent="0.85"/>
    <row r="13" spans="1:1" ht="36.75" x14ac:dyDescent="0.85">
      <c r="A13" s="289" t="s">
        <v>649</v>
      </c>
    </row>
    <row r="14" spans="1:1" ht="18.75" customHeight="1" x14ac:dyDescent="0.85"/>
    <row r="15" spans="1:1" ht="48" x14ac:dyDescent="1.05">
      <c r="A15" s="292" t="s">
        <v>650</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89" customWidth="1"/>
    <col min="2" max="16384" width="9.140625" style="47"/>
  </cols>
  <sheetData>
    <row r="6" spans="1:1" ht="19.5" customHeight="1" x14ac:dyDescent="0.85"/>
    <row r="8" spans="1:1" ht="36.75" x14ac:dyDescent="0.85">
      <c r="A8" s="289" t="s">
        <v>560</v>
      </c>
    </row>
    <row r="9" spans="1:1" ht="18.75" customHeight="1" x14ac:dyDescent="0.85"/>
    <row r="10" spans="1:1" ht="53.25" x14ac:dyDescent="1.1499999999999999">
      <c r="A10" s="290" t="s">
        <v>1557</v>
      </c>
    </row>
    <row r="11" spans="1:1" ht="36.75" x14ac:dyDescent="0.85"/>
    <row r="12" spans="1:1" ht="36.75" x14ac:dyDescent="0.85"/>
    <row r="13" spans="1:1" ht="36.75" x14ac:dyDescent="0.85">
      <c r="A13" s="289" t="s">
        <v>561</v>
      </c>
    </row>
    <row r="14" spans="1:1" ht="18.75" customHeight="1" x14ac:dyDescent="0.85"/>
    <row r="15" spans="1:1" ht="48" x14ac:dyDescent="1.05">
      <c r="A15" s="292" t="s">
        <v>1558</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73" t="s">
        <v>1868</v>
      </c>
      <c r="C3" s="1774"/>
      <c r="D3" s="1774"/>
      <c r="E3" s="1774"/>
      <c r="F3" s="1774"/>
      <c r="G3" s="1774"/>
      <c r="H3" s="1774"/>
      <c r="I3" s="1774"/>
    </row>
    <row r="4" spans="2:23" ht="18.75" customHeight="1" x14ac:dyDescent="0.85">
      <c r="B4" s="674"/>
      <c r="C4" s="675"/>
      <c r="D4" s="675"/>
      <c r="E4" s="675"/>
      <c r="F4" s="675"/>
      <c r="G4" s="675"/>
      <c r="H4" s="675"/>
      <c r="I4" s="675"/>
    </row>
    <row r="5" spans="2:23" ht="38.1" customHeight="1" x14ac:dyDescent="0.85">
      <c r="B5" s="1773" t="s">
        <v>1869</v>
      </c>
      <c r="C5" s="1773"/>
      <c r="D5" s="1773"/>
      <c r="E5" s="1773"/>
      <c r="F5" s="1773"/>
      <c r="G5" s="1773"/>
      <c r="H5" s="1773"/>
      <c r="I5" s="1773"/>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086" customFormat="1" ht="20.100000000000001" customHeight="1" x14ac:dyDescent="0.2">
      <c r="B7" s="1087" t="s">
        <v>715</v>
      </c>
      <c r="C7" s="1400"/>
      <c r="D7" s="1400"/>
      <c r="E7" s="1400"/>
      <c r="F7" s="1400"/>
      <c r="G7" s="1400"/>
      <c r="H7" s="1400"/>
      <c r="I7" s="1088" t="s">
        <v>1729</v>
      </c>
    </row>
    <row r="8" spans="2:23" ht="16.5" customHeight="1" thickBot="1" x14ac:dyDescent="0.7">
      <c r="B8" s="101"/>
      <c r="C8" s="1569"/>
      <c r="D8" s="1569"/>
      <c r="E8" s="1569"/>
      <c r="F8" s="1570"/>
      <c r="G8" s="1570"/>
      <c r="H8" s="1570"/>
      <c r="I8" s="99"/>
      <c r="J8" s="42"/>
      <c r="K8" s="42"/>
      <c r="L8" s="42"/>
      <c r="M8" s="42"/>
      <c r="N8" s="42"/>
      <c r="O8" s="42"/>
      <c r="P8" s="42"/>
      <c r="R8" s="42"/>
      <c r="S8" s="42"/>
      <c r="T8" s="42"/>
      <c r="U8" s="42"/>
    </row>
    <row r="9" spans="2:23" s="257" customFormat="1" ht="24.95" customHeight="1" thickTop="1" x14ac:dyDescent="0.7">
      <c r="B9" s="1957" t="s">
        <v>886</v>
      </c>
      <c r="C9" s="1760">
        <v>2013</v>
      </c>
      <c r="D9" s="1760">
        <v>2014</v>
      </c>
      <c r="E9" s="1760" t="s">
        <v>1893</v>
      </c>
      <c r="F9" s="1760" t="s">
        <v>1895</v>
      </c>
      <c r="G9" s="1760" t="s">
        <v>1581</v>
      </c>
      <c r="H9" s="1760">
        <v>2018</v>
      </c>
      <c r="I9" s="1960" t="s">
        <v>885</v>
      </c>
    </row>
    <row r="10" spans="2:23" s="257" customFormat="1" ht="24.95" customHeight="1" x14ac:dyDescent="0.7">
      <c r="B10" s="1958"/>
      <c r="C10" s="1761"/>
      <c r="D10" s="1761"/>
      <c r="E10" s="1761"/>
      <c r="F10" s="1761"/>
      <c r="G10" s="1761"/>
      <c r="H10" s="1761"/>
      <c r="I10" s="1989"/>
    </row>
    <row r="11" spans="2:23" s="257" customFormat="1" ht="24.95" customHeight="1" x14ac:dyDescent="0.7">
      <c r="B11" s="1959"/>
      <c r="C11" s="1762"/>
      <c r="D11" s="1762"/>
      <c r="E11" s="1762"/>
      <c r="F11" s="1762"/>
      <c r="G11" s="1762"/>
      <c r="H11" s="1762"/>
      <c r="I11" s="1990"/>
    </row>
    <row r="12" spans="2:23" s="257" customFormat="1" ht="15" customHeight="1" x14ac:dyDescent="0.7">
      <c r="B12" s="481"/>
      <c r="C12" s="562"/>
      <c r="D12" s="562"/>
      <c r="E12" s="562"/>
      <c r="F12" s="562"/>
      <c r="G12" s="562"/>
      <c r="H12" s="562"/>
      <c r="I12" s="572"/>
      <c r="N12" s="1391"/>
      <c r="O12" s="1391"/>
      <c r="P12" s="1391"/>
    </row>
    <row r="13" spans="2:23" s="364" customFormat="1" ht="38.1" customHeight="1" x14ac:dyDescent="0.2">
      <c r="B13" s="1308" t="s">
        <v>221</v>
      </c>
      <c r="C13" s="1269"/>
      <c r="D13" s="1269"/>
      <c r="E13" s="1269"/>
      <c r="F13" s="1269"/>
      <c r="G13" s="1269"/>
      <c r="H13" s="1269"/>
      <c r="I13" s="1398" t="s">
        <v>222</v>
      </c>
      <c r="J13" s="1393"/>
      <c r="K13" s="1393"/>
      <c r="L13" s="1393"/>
      <c r="M13" s="1393"/>
      <c r="N13" s="589"/>
      <c r="O13" s="589"/>
      <c r="P13" s="589"/>
    </row>
    <row r="14" spans="2:23" s="364" customFormat="1" ht="30.75" x14ac:dyDescent="0.2">
      <c r="B14" s="1090"/>
      <c r="C14" s="1269"/>
      <c r="D14" s="1269"/>
      <c r="E14" s="1269"/>
      <c r="F14" s="1269"/>
      <c r="G14" s="1269"/>
      <c r="H14" s="1269"/>
      <c r="I14" s="836"/>
    </row>
    <row r="15" spans="2:23" s="359" customFormat="1" ht="38.1" customHeight="1" x14ac:dyDescent="0.2">
      <c r="B15" s="1396" t="s">
        <v>437</v>
      </c>
      <c r="C15" s="860">
        <v>5723551.2182906717</v>
      </c>
      <c r="D15" s="860">
        <v>7002931.7533019967</v>
      </c>
      <c r="E15" s="860">
        <v>8854361.1950335596</v>
      </c>
      <c r="F15" s="860">
        <v>11225797.906833353</v>
      </c>
      <c r="G15" s="860">
        <v>14895414.730329094</v>
      </c>
      <c r="H15" s="860">
        <v>16970133</v>
      </c>
      <c r="I15" s="709" t="s">
        <v>767</v>
      </c>
    </row>
    <row r="16" spans="2:23" s="364" customFormat="1" ht="38.1" customHeight="1" x14ac:dyDescent="0.2">
      <c r="B16" s="1090" t="s">
        <v>768</v>
      </c>
      <c r="C16" s="864">
        <v>2785990.5079068197</v>
      </c>
      <c r="D16" s="864">
        <v>3390916.9027822968</v>
      </c>
      <c r="E16" s="864">
        <v>4121705.4661655445</v>
      </c>
      <c r="F16" s="864">
        <v>5108765.0306282267</v>
      </c>
      <c r="G16" s="864">
        <v>6578241.6380252596</v>
      </c>
      <c r="H16" s="864">
        <v>7381966</v>
      </c>
      <c r="I16" s="836" t="s">
        <v>769</v>
      </c>
      <c r="J16" s="359"/>
      <c r="K16" s="359"/>
      <c r="L16" s="359"/>
      <c r="M16" s="359"/>
      <c r="N16" s="359"/>
      <c r="P16" s="359"/>
    </row>
    <row r="17" spans="2:16" s="364" customFormat="1" ht="38.1" customHeight="1" x14ac:dyDescent="0.2">
      <c r="B17" s="1089" t="s">
        <v>770</v>
      </c>
      <c r="C17" s="860">
        <v>2937560.710383852</v>
      </c>
      <c r="D17" s="860">
        <v>3612014.8505197</v>
      </c>
      <c r="E17" s="860">
        <v>4732655.7288680151</v>
      </c>
      <c r="F17" s="860">
        <v>6117032.8762051258</v>
      </c>
      <c r="G17" s="860">
        <v>8317173.0923038349</v>
      </c>
      <c r="H17" s="860">
        <v>9588167</v>
      </c>
      <c r="I17" s="709" t="s">
        <v>771</v>
      </c>
      <c r="J17" s="359"/>
      <c r="K17" s="359"/>
      <c r="L17" s="359"/>
      <c r="M17" s="359"/>
      <c r="N17" s="359"/>
      <c r="P17" s="359"/>
    </row>
    <row r="18" spans="2:16" s="364" customFormat="1" ht="38.1" customHeight="1" x14ac:dyDescent="0.2">
      <c r="B18" s="1090" t="s">
        <v>772</v>
      </c>
      <c r="C18" s="864">
        <v>141889.75571602999</v>
      </c>
      <c r="D18" s="864">
        <v>170464.81629552122</v>
      </c>
      <c r="E18" s="864">
        <v>199402.45236166212</v>
      </c>
      <c r="F18" s="864">
        <v>244632.18548870058</v>
      </c>
      <c r="G18" s="864">
        <v>329583.74594235944</v>
      </c>
      <c r="H18" s="864">
        <v>384670</v>
      </c>
      <c r="I18" s="836" t="s">
        <v>773</v>
      </c>
      <c r="J18" s="359"/>
      <c r="K18" s="359"/>
      <c r="L18" s="359"/>
      <c r="M18" s="359"/>
      <c r="N18" s="359"/>
      <c r="P18" s="359"/>
    </row>
    <row r="19" spans="2:16" s="364" customFormat="1" ht="38.1" customHeight="1" x14ac:dyDescent="0.2">
      <c r="B19" s="1090" t="s">
        <v>774</v>
      </c>
      <c r="C19" s="864">
        <v>2795670.9546678225</v>
      </c>
      <c r="D19" s="864">
        <v>3441550.0342241791</v>
      </c>
      <c r="E19" s="864">
        <v>4533253.2765063532</v>
      </c>
      <c r="F19" s="864">
        <v>5872400.690716425</v>
      </c>
      <c r="G19" s="864">
        <v>7987589.5463614706</v>
      </c>
      <c r="H19" s="864">
        <v>9203497</v>
      </c>
      <c r="I19" s="836" t="s">
        <v>871</v>
      </c>
      <c r="J19" s="359"/>
      <c r="K19" s="359"/>
      <c r="L19" s="359"/>
      <c r="M19" s="359"/>
      <c r="N19" s="359"/>
      <c r="P19" s="359"/>
    </row>
    <row r="20" spans="2:16" s="364" customFormat="1" ht="38.1" customHeight="1" x14ac:dyDescent="0.2">
      <c r="B20" s="1090" t="s">
        <v>34</v>
      </c>
      <c r="C20" s="864">
        <v>-273423.8</v>
      </c>
      <c r="D20" s="864">
        <v>-39764.704470825098</v>
      </c>
      <c r="E20" s="864">
        <v>67759.06</v>
      </c>
      <c r="F20" s="864">
        <v>416349.234</v>
      </c>
      <c r="G20" s="864">
        <v>442522.5</v>
      </c>
      <c r="H20" s="864">
        <v>796251</v>
      </c>
      <c r="I20" s="836" t="s">
        <v>3</v>
      </c>
      <c r="J20" s="359"/>
      <c r="K20" s="359"/>
      <c r="L20" s="359"/>
      <c r="M20" s="359"/>
      <c r="N20" s="359"/>
      <c r="P20" s="359"/>
    </row>
    <row r="21" spans="2:16" s="364" customFormat="1" ht="38.1" customHeight="1" x14ac:dyDescent="0.2">
      <c r="B21" s="1090" t="s">
        <v>835</v>
      </c>
      <c r="C21" s="864">
        <v>3210984.5103838518</v>
      </c>
      <c r="D21" s="864">
        <v>3651779.5549905249</v>
      </c>
      <c r="E21" s="864">
        <v>4664896.6688680155</v>
      </c>
      <c r="F21" s="864">
        <v>5700683.6422051257</v>
      </c>
      <c r="G21" s="864">
        <v>7874650.5923038349</v>
      </c>
      <c r="H21" s="864">
        <v>8791916</v>
      </c>
      <c r="I21" s="836" t="s">
        <v>219</v>
      </c>
      <c r="J21" s="359"/>
      <c r="K21" s="359"/>
      <c r="L21" s="359"/>
      <c r="M21" s="359"/>
      <c r="N21" s="359"/>
      <c r="P21" s="359"/>
    </row>
    <row r="22" spans="2:16" s="359" customFormat="1" ht="38.1" customHeight="1" x14ac:dyDescent="0.2">
      <c r="B22" s="1089" t="s">
        <v>2</v>
      </c>
      <c r="C22" s="860">
        <v>3069094.7546678218</v>
      </c>
      <c r="D22" s="860">
        <v>3481314.7386950036</v>
      </c>
      <c r="E22" s="860">
        <v>4465494.2165063536</v>
      </c>
      <c r="F22" s="860">
        <v>5456051.4567164248</v>
      </c>
      <c r="G22" s="860">
        <v>7545066.8463614751</v>
      </c>
      <c r="H22" s="860">
        <v>8407246</v>
      </c>
      <c r="I22" s="709" t="s">
        <v>220</v>
      </c>
    </row>
    <row r="23" spans="2:16" s="364" customFormat="1" ht="35.1" customHeight="1" thickBot="1" x14ac:dyDescent="0.25">
      <c r="B23" s="1397"/>
      <c r="C23" s="1522"/>
      <c r="D23" s="1522"/>
      <c r="E23" s="1522"/>
      <c r="F23" s="1522"/>
      <c r="G23" s="1522"/>
      <c r="H23" s="1522"/>
      <c r="I23" s="1399"/>
      <c r="K23" s="359"/>
      <c r="L23" s="359"/>
      <c r="M23" s="359"/>
      <c r="N23" s="359"/>
      <c r="O23" s="359"/>
      <c r="P23" s="359"/>
    </row>
    <row r="24" spans="2:16" s="364" customFormat="1" ht="15" customHeight="1" thickTop="1" x14ac:dyDescent="0.2">
      <c r="B24" s="1090"/>
      <c r="C24" s="864"/>
      <c r="D24" s="864"/>
      <c r="E24" s="864"/>
      <c r="F24" s="864"/>
      <c r="G24" s="864"/>
      <c r="H24" s="864"/>
      <c r="I24" s="836"/>
      <c r="K24" s="359"/>
      <c r="L24" s="359"/>
      <c r="M24" s="359"/>
      <c r="N24" s="359"/>
      <c r="O24" s="359"/>
      <c r="P24" s="359"/>
    </row>
    <row r="25" spans="2:16" s="364" customFormat="1" ht="38.1" customHeight="1" x14ac:dyDescent="0.2">
      <c r="B25" s="1308" t="s">
        <v>51</v>
      </c>
      <c r="C25" s="1394"/>
      <c r="D25" s="1394"/>
      <c r="E25" s="1394"/>
      <c r="F25" s="1394"/>
      <c r="G25" s="1394"/>
      <c r="H25" s="1394"/>
      <c r="I25" s="835" t="s">
        <v>406</v>
      </c>
      <c r="J25" s="1395"/>
      <c r="K25" s="359"/>
      <c r="L25" s="359"/>
      <c r="M25" s="359"/>
      <c r="N25" s="359"/>
      <c r="O25" s="359"/>
      <c r="P25" s="359"/>
    </row>
    <row r="26" spans="2:16" s="364" customFormat="1" ht="30.75" x14ac:dyDescent="0.2">
      <c r="B26" s="1090"/>
      <c r="C26" s="1394"/>
      <c r="D26" s="1394"/>
      <c r="E26" s="1394"/>
      <c r="F26" s="1394"/>
      <c r="G26" s="1394"/>
      <c r="H26" s="1394"/>
      <c r="I26" s="836"/>
      <c r="K26" s="359"/>
      <c r="L26" s="359"/>
      <c r="M26" s="359"/>
      <c r="N26" s="359"/>
      <c r="O26" s="359"/>
      <c r="P26" s="359"/>
    </row>
    <row r="27" spans="2:16" s="359" customFormat="1" ht="38.1" customHeight="1" x14ac:dyDescent="0.2">
      <c r="B27" s="1396" t="s">
        <v>437</v>
      </c>
      <c r="C27" s="860">
        <v>1409141.2254640281</v>
      </c>
      <c r="D27" s="860">
        <v>1403029.9949579514</v>
      </c>
      <c r="E27" s="860">
        <v>1369358.5933216223</v>
      </c>
      <c r="F27" s="860">
        <v>1314056.06486337</v>
      </c>
      <c r="G27" s="860">
        <v>1351728.3753804949</v>
      </c>
      <c r="H27" s="860">
        <v>1399912</v>
      </c>
      <c r="I27" s="709" t="s">
        <v>767</v>
      </c>
    </row>
    <row r="28" spans="2:16" s="364" customFormat="1" ht="38.1" customHeight="1" x14ac:dyDescent="0.2">
      <c r="B28" s="1090" t="s">
        <v>768</v>
      </c>
      <c r="C28" s="864">
        <v>574629.73593976314</v>
      </c>
      <c r="D28" s="864">
        <v>654559.48743012885</v>
      </c>
      <c r="E28" s="864">
        <v>644744.04636057501</v>
      </c>
      <c r="F28" s="864">
        <v>630239.89662894316</v>
      </c>
      <c r="G28" s="864">
        <v>672888.21296266501</v>
      </c>
      <c r="H28" s="864">
        <v>711053</v>
      </c>
      <c r="I28" s="836" t="s">
        <v>769</v>
      </c>
      <c r="K28" s="359"/>
      <c r="L28" s="359"/>
      <c r="M28" s="359"/>
      <c r="N28" s="359"/>
      <c r="O28" s="359"/>
      <c r="P28" s="359"/>
    </row>
    <row r="29" spans="2:16" s="364" customFormat="1" ht="38.1" customHeight="1" x14ac:dyDescent="0.2">
      <c r="B29" s="1089" t="s">
        <v>770</v>
      </c>
      <c r="C29" s="860">
        <v>834511.48952426494</v>
      </c>
      <c r="D29" s="860">
        <v>748470.50752782251</v>
      </c>
      <c r="E29" s="860">
        <v>724614.54696104734</v>
      </c>
      <c r="F29" s="860">
        <v>683816.16823442688</v>
      </c>
      <c r="G29" s="860">
        <v>678840.16241782985</v>
      </c>
      <c r="H29" s="860">
        <v>688859</v>
      </c>
      <c r="I29" s="709" t="s">
        <v>771</v>
      </c>
      <c r="K29" s="359"/>
      <c r="L29" s="359"/>
      <c r="M29" s="359"/>
      <c r="N29" s="359"/>
      <c r="O29" s="359"/>
      <c r="P29" s="359"/>
    </row>
    <row r="30" spans="2:16" s="364" customFormat="1" ht="38.1" customHeight="1" x14ac:dyDescent="0.2">
      <c r="B30" s="1090" t="s">
        <v>772</v>
      </c>
      <c r="C30" s="864">
        <v>29847.731914817574</v>
      </c>
      <c r="D30" s="864">
        <v>29622.10418842818</v>
      </c>
      <c r="E30" s="864">
        <v>28464.44519872297</v>
      </c>
      <c r="F30" s="864">
        <v>27001.743824569839</v>
      </c>
      <c r="G30" s="864">
        <v>28129.141111665569</v>
      </c>
      <c r="H30" s="864">
        <v>30081</v>
      </c>
      <c r="I30" s="836" t="s">
        <v>773</v>
      </c>
      <c r="K30" s="359"/>
      <c r="L30" s="359"/>
      <c r="M30" s="359"/>
      <c r="N30" s="359"/>
      <c r="O30" s="359"/>
      <c r="P30" s="359"/>
    </row>
    <row r="31" spans="2:16" s="364" customFormat="1" ht="38.1" customHeight="1" x14ac:dyDescent="0.2">
      <c r="B31" s="1090" t="s">
        <v>774</v>
      </c>
      <c r="C31" s="864">
        <v>804663.75760944746</v>
      </c>
      <c r="D31" s="864">
        <v>718848.40333939414</v>
      </c>
      <c r="E31" s="864">
        <v>696149.30176232499</v>
      </c>
      <c r="F31" s="864">
        <v>656813.92440986191</v>
      </c>
      <c r="G31" s="864">
        <v>650711.02130616433</v>
      </c>
      <c r="H31" s="864">
        <v>658778</v>
      </c>
      <c r="I31" s="836" t="s">
        <v>871</v>
      </c>
      <c r="K31" s="359"/>
      <c r="L31" s="359"/>
      <c r="M31" s="359"/>
      <c r="N31" s="359"/>
      <c r="O31" s="359"/>
      <c r="P31" s="359"/>
    </row>
    <row r="32" spans="2:16" s="364" customFormat="1" ht="38.1" customHeight="1" x14ac:dyDescent="0.2">
      <c r="B32" s="1090" t="s">
        <v>34</v>
      </c>
      <c r="C32" s="864">
        <v>-120289</v>
      </c>
      <c r="D32" s="864">
        <v>-32801.426631939197</v>
      </c>
      <c r="E32" s="864">
        <v>3661.52708652823</v>
      </c>
      <c r="F32" s="864">
        <v>3451.5091006832599</v>
      </c>
      <c r="G32" s="864">
        <v>3953.5931021071701</v>
      </c>
      <c r="H32" s="864">
        <v>8218</v>
      </c>
      <c r="I32" s="836" t="s">
        <v>3</v>
      </c>
      <c r="K32" s="359"/>
      <c r="L32" s="359"/>
      <c r="M32" s="359"/>
      <c r="N32" s="359"/>
      <c r="O32" s="359"/>
      <c r="P32" s="359"/>
    </row>
    <row r="33" spans="2:16" s="364" customFormat="1" ht="38.1" customHeight="1" x14ac:dyDescent="0.2">
      <c r="B33" s="1090" t="s">
        <v>835</v>
      </c>
      <c r="C33" s="864">
        <v>954800.48952426494</v>
      </c>
      <c r="D33" s="864">
        <v>781271.93415976176</v>
      </c>
      <c r="E33" s="864">
        <v>720953.01987451909</v>
      </c>
      <c r="F33" s="864">
        <v>680364.65913374361</v>
      </c>
      <c r="G33" s="864">
        <v>674886.56931572268</v>
      </c>
      <c r="H33" s="864">
        <v>680641</v>
      </c>
      <c r="I33" s="836" t="s">
        <v>219</v>
      </c>
      <c r="K33" s="359"/>
      <c r="L33" s="359"/>
      <c r="M33" s="359"/>
      <c r="N33" s="359"/>
      <c r="O33" s="359"/>
      <c r="P33" s="359"/>
    </row>
    <row r="34" spans="2:16" s="359" customFormat="1" ht="38.1" customHeight="1" x14ac:dyDescent="0.2">
      <c r="B34" s="1089" t="s">
        <v>2</v>
      </c>
      <c r="C34" s="860">
        <v>924952.75760944735</v>
      </c>
      <c r="D34" s="860">
        <v>751649.82997133362</v>
      </c>
      <c r="E34" s="860">
        <v>692488.57467579609</v>
      </c>
      <c r="F34" s="860">
        <v>653362.91530917375</v>
      </c>
      <c r="G34" s="860">
        <v>646757.42820405716</v>
      </c>
      <c r="H34" s="860">
        <v>650560</v>
      </c>
      <c r="I34" s="709" t="s">
        <v>220</v>
      </c>
    </row>
    <row r="35" spans="2:16" s="257" customFormat="1" ht="35.1" customHeight="1" thickBot="1" x14ac:dyDescent="0.75">
      <c r="B35" s="574"/>
      <c r="C35" s="1523"/>
      <c r="D35" s="1523"/>
      <c r="E35" s="1523"/>
      <c r="F35" s="1523"/>
      <c r="G35" s="1523"/>
      <c r="H35" s="1523"/>
      <c r="I35" s="575"/>
      <c r="L35" s="358"/>
      <c r="M35" s="358"/>
      <c r="N35" s="358"/>
      <c r="O35" s="358"/>
      <c r="P35" s="358"/>
    </row>
    <row r="36" spans="2:16" ht="9" customHeight="1" thickTop="1" x14ac:dyDescent="0.5">
      <c r="B36" s="114"/>
      <c r="C36" s="115"/>
      <c r="D36" s="115"/>
      <c r="E36" s="115"/>
      <c r="F36" s="115"/>
      <c r="G36" s="115"/>
      <c r="H36" s="115"/>
      <c r="I36" s="115"/>
      <c r="J36" s="51"/>
      <c r="K36" s="51"/>
      <c r="L36" s="113"/>
      <c r="M36" s="113"/>
      <c r="N36" s="113"/>
      <c r="O36" s="113"/>
      <c r="P36" s="113"/>
    </row>
    <row r="37" spans="2:16" s="416" customFormat="1" ht="18.75" customHeight="1" x14ac:dyDescent="0.5">
      <c r="B37" s="333" t="s">
        <v>1755</v>
      </c>
      <c r="C37" s="333"/>
      <c r="D37" s="333"/>
      <c r="E37" s="333"/>
      <c r="F37" s="333"/>
      <c r="G37" s="333"/>
      <c r="H37" s="333"/>
      <c r="I37" s="333" t="s">
        <v>1756</v>
      </c>
      <c r="L37" s="417"/>
      <c r="M37" s="417"/>
      <c r="N37" s="417"/>
      <c r="O37" s="417"/>
      <c r="P37" s="1401"/>
    </row>
    <row r="38" spans="2:16" s="416" customFormat="1" ht="22.5" x14ac:dyDescent="0.5">
      <c r="B38" s="561"/>
      <c r="C38" s="1402"/>
      <c r="D38" s="1402"/>
      <c r="E38" s="1402"/>
      <c r="F38" s="1402"/>
      <c r="G38" s="1402"/>
      <c r="H38" s="1402"/>
      <c r="I38" s="697"/>
      <c r="L38" s="417"/>
      <c r="M38" s="417"/>
      <c r="N38" s="417"/>
      <c r="O38" s="417"/>
      <c r="P38" s="417"/>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76" t="s">
        <v>1870</v>
      </c>
      <c r="C3" s="1976"/>
      <c r="D3" s="1976"/>
      <c r="E3" s="1976"/>
      <c r="F3" s="1976"/>
      <c r="G3" s="1976"/>
      <c r="H3" s="1976"/>
      <c r="I3" s="1976"/>
      <c r="J3" s="109"/>
      <c r="K3" s="109"/>
      <c r="L3" s="109"/>
    </row>
    <row r="4" spans="2:20" s="5" customFormat="1" ht="25.5" customHeight="1" x14ac:dyDescent="0.5">
      <c r="B4" s="1521"/>
      <c r="C4" s="1521"/>
      <c r="D4" s="1521"/>
      <c r="E4" s="1521"/>
      <c r="F4" s="1521"/>
      <c r="G4" s="1521"/>
      <c r="H4" s="1521"/>
      <c r="I4" s="1521"/>
    </row>
    <row r="5" spans="2:20" ht="30" customHeight="1" x14ac:dyDescent="0.35">
      <c r="B5" s="1976" t="s">
        <v>1871</v>
      </c>
      <c r="C5" s="1976"/>
      <c r="D5" s="1976"/>
      <c r="E5" s="1976"/>
      <c r="F5" s="1976"/>
      <c r="G5" s="1976"/>
      <c r="H5" s="1976"/>
      <c r="I5" s="1976"/>
    </row>
    <row r="6" spans="2:20" s="5" customFormat="1" ht="19.5" customHeight="1" x14ac:dyDescent="0.65">
      <c r="C6" s="2"/>
      <c r="D6" s="2"/>
      <c r="E6" s="2"/>
      <c r="F6" s="2"/>
      <c r="G6" s="2"/>
      <c r="H6" s="2"/>
      <c r="I6" s="2"/>
      <c r="J6" s="2"/>
      <c r="K6" s="2"/>
      <c r="L6" s="2"/>
      <c r="M6" s="2"/>
      <c r="N6" s="2"/>
      <c r="O6" s="2"/>
      <c r="P6" s="2"/>
      <c r="Q6" s="2"/>
    </row>
    <row r="7" spans="2:20" s="416" customFormat="1" ht="22.5" customHeight="1" x14ac:dyDescent="0.5">
      <c r="B7" s="354" t="s">
        <v>1765</v>
      </c>
      <c r="G7" s="1567"/>
      <c r="H7" s="1567"/>
      <c r="I7" s="228" t="s">
        <v>1729</v>
      </c>
      <c r="K7" s="228"/>
    </row>
    <row r="8" spans="2:20" ht="18.75" customHeight="1" thickBot="1" x14ac:dyDescent="0.5">
      <c r="G8" s="106"/>
      <c r="H8" s="106"/>
    </row>
    <row r="9" spans="2:20" s="257" customFormat="1" ht="24.95" customHeight="1" thickTop="1" x14ac:dyDescent="0.7">
      <c r="B9" s="1757" t="s">
        <v>886</v>
      </c>
      <c r="C9" s="1760">
        <v>2013</v>
      </c>
      <c r="D9" s="1760">
        <v>2014</v>
      </c>
      <c r="E9" s="1760" t="s">
        <v>1893</v>
      </c>
      <c r="F9" s="1760" t="s">
        <v>1895</v>
      </c>
      <c r="G9" s="1760" t="s">
        <v>1581</v>
      </c>
      <c r="H9" s="1760">
        <v>2018</v>
      </c>
      <c r="I9" s="1754" t="s">
        <v>885</v>
      </c>
      <c r="K9" s="338"/>
    </row>
    <row r="10" spans="2:20" s="257" customFormat="1" ht="24.95" customHeight="1" x14ac:dyDescent="0.7">
      <c r="B10" s="1758"/>
      <c r="C10" s="1761"/>
      <c r="D10" s="1761"/>
      <c r="E10" s="1761"/>
      <c r="F10" s="1761"/>
      <c r="G10" s="1761"/>
      <c r="H10" s="1761"/>
      <c r="I10" s="1783"/>
    </row>
    <row r="11" spans="2:20" s="257" customFormat="1" ht="24.95" customHeight="1" x14ac:dyDescent="0.7">
      <c r="B11" s="1759"/>
      <c r="C11" s="1762"/>
      <c r="D11" s="1762"/>
      <c r="E11" s="1762"/>
      <c r="F11" s="1762"/>
      <c r="G11" s="1762"/>
      <c r="H11" s="1762"/>
      <c r="I11" s="1783"/>
    </row>
    <row r="12" spans="2:20" s="257" customFormat="1" ht="21" customHeight="1" x14ac:dyDescent="0.7">
      <c r="B12" s="1403"/>
      <c r="C12" s="1404"/>
      <c r="D12" s="1404"/>
      <c r="E12" s="1404"/>
      <c r="F12" s="1404"/>
      <c r="G12" s="1404"/>
      <c r="H12" s="1404"/>
      <c r="I12" s="1405"/>
    </row>
    <row r="13" spans="2:20" s="364" customFormat="1" ht="37.5" customHeight="1" x14ac:dyDescent="0.2">
      <c r="B13" s="832" t="s">
        <v>221</v>
      </c>
      <c r="C13" s="1407"/>
      <c r="D13" s="1407"/>
      <c r="E13" s="1407"/>
      <c r="F13" s="1407"/>
      <c r="G13" s="1407"/>
      <c r="H13" s="1407"/>
      <c r="I13" s="378" t="s">
        <v>222</v>
      </c>
    </row>
    <row r="14" spans="2:20" s="364" customFormat="1" ht="16.5" customHeight="1" x14ac:dyDescent="0.2">
      <c r="B14" s="832"/>
      <c r="C14" s="1409"/>
      <c r="D14" s="1409"/>
      <c r="E14" s="1409"/>
      <c r="F14" s="1409"/>
      <c r="G14" s="1409"/>
      <c r="H14" s="1409"/>
      <c r="I14" s="378"/>
    </row>
    <row r="15" spans="2:20" s="364" customFormat="1" ht="37.5" customHeight="1" x14ac:dyDescent="0.2">
      <c r="B15" s="594" t="s">
        <v>852</v>
      </c>
      <c r="C15" s="1409">
        <v>737472.57099630835</v>
      </c>
      <c r="D15" s="1409">
        <v>970191.72621779901</v>
      </c>
      <c r="E15" s="1409">
        <v>1584906.4559717388</v>
      </c>
      <c r="F15" s="1409">
        <v>2093999.1151744733</v>
      </c>
      <c r="G15" s="1409">
        <v>3392532.6761161298</v>
      </c>
      <c r="H15" s="1409">
        <v>3737623</v>
      </c>
      <c r="I15" s="606" t="s">
        <v>854</v>
      </c>
      <c r="J15" s="829"/>
      <c r="K15" s="829"/>
      <c r="L15" s="829"/>
      <c r="M15" s="829"/>
    </row>
    <row r="16" spans="2:20" s="364" customFormat="1" ht="37.5" customHeight="1" x14ac:dyDescent="0.2">
      <c r="B16" s="594" t="s">
        <v>4</v>
      </c>
      <c r="C16" s="1409">
        <v>600612.74133012898</v>
      </c>
      <c r="D16" s="1409">
        <v>629659.3158388359</v>
      </c>
      <c r="E16" s="1409">
        <v>661451.1248969431</v>
      </c>
      <c r="F16" s="1409">
        <v>921644.70664596488</v>
      </c>
      <c r="G16" s="1409">
        <v>1342155.0076059005</v>
      </c>
      <c r="H16" s="1409">
        <v>1708887</v>
      </c>
      <c r="I16" s="606" t="s">
        <v>645</v>
      </c>
      <c r="J16" s="829"/>
      <c r="K16" s="829"/>
      <c r="L16" s="829"/>
      <c r="M16" s="829"/>
    </row>
    <row r="17" spans="2:19" s="364" customFormat="1" ht="37.5" customHeight="1" x14ac:dyDescent="0.2">
      <c r="B17" s="594" t="s">
        <v>396</v>
      </c>
      <c r="C17" s="1409">
        <v>80713</v>
      </c>
      <c r="D17" s="1409">
        <v>74511.215906388854</v>
      </c>
      <c r="E17" s="1409">
        <v>61344.268083799718</v>
      </c>
      <c r="F17" s="1409">
        <v>64077.080051772558</v>
      </c>
      <c r="G17" s="1409">
        <v>66119.641613316169</v>
      </c>
      <c r="H17" s="1409">
        <v>70938</v>
      </c>
      <c r="I17" s="606" t="s">
        <v>696</v>
      </c>
      <c r="J17" s="829"/>
      <c r="K17" s="829"/>
      <c r="L17" s="829"/>
      <c r="M17" s="829"/>
    </row>
    <row r="18" spans="2:19" s="364" customFormat="1" ht="37.5" customHeight="1" x14ac:dyDescent="0.2">
      <c r="B18" s="594" t="s">
        <v>397</v>
      </c>
      <c r="C18" s="1409">
        <v>415066.18984149228</v>
      </c>
      <c r="D18" s="1409">
        <v>579102.62304471713</v>
      </c>
      <c r="E18" s="1409">
        <v>836232.903849127</v>
      </c>
      <c r="F18" s="1409">
        <v>1221203.4222243996</v>
      </c>
      <c r="G18" s="1409">
        <v>1441493.1312343439</v>
      </c>
      <c r="H18" s="1409">
        <v>1625318</v>
      </c>
      <c r="I18" s="606" t="s">
        <v>697</v>
      </c>
      <c r="J18" s="829"/>
      <c r="K18" s="829"/>
      <c r="L18" s="829"/>
      <c r="M18" s="829"/>
    </row>
    <row r="19" spans="2:19" s="364" customFormat="1" ht="37.5" customHeight="1" x14ac:dyDescent="0.2">
      <c r="B19" s="594" t="s">
        <v>1582</v>
      </c>
      <c r="C19" s="1409">
        <v>384819.50969384797</v>
      </c>
      <c r="D19" s="1409">
        <v>473810.45264597546</v>
      </c>
      <c r="E19" s="1409">
        <v>575201.80929740774</v>
      </c>
      <c r="F19" s="1409">
        <v>594752.88414485892</v>
      </c>
      <c r="G19" s="1409">
        <v>625841.23483552493</v>
      </c>
      <c r="H19" s="1409">
        <v>887798</v>
      </c>
      <c r="I19" s="606" t="s">
        <v>699</v>
      </c>
      <c r="J19" s="829"/>
      <c r="K19" s="829"/>
      <c r="L19" s="829"/>
      <c r="M19" s="829"/>
    </row>
    <row r="20" spans="2:19" s="364" customFormat="1" ht="37.5" customHeight="1" x14ac:dyDescent="0.2">
      <c r="B20" s="594" t="s">
        <v>259</v>
      </c>
      <c r="C20" s="1409">
        <v>145826.39110560605</v>
      </c>
      <c r="D20" s="1409">
        <v>149654.71667794837</v>
      </c>
      <c r="E20" s="1409">
        <v>148800.49570635951</v>
      </c>
      <c r="F20" s="1409">
        <v>167983.94087870521</v>
      </c>
      <c r="G20" s="1409">
        <v>152754.82768528914</v>
      </c>
      <c r="H20" s="1409">
        <v>178579</v>
      </c>
      <c r="I20" s="606" t="s">
        <v>700</v>
      </c>
      <c r="J20" s="829"/>
      <c r="K20" s="829"/>
      <c r="L20" s="829"/>
      <c r="M20" s="829"/>
    </row>
    <row r="21" spans="2:19" s="364" customFormat="1" ht="37.5" customHeight="1" x14ac:dyDescent="0.2">
      <c r="B21" s="594" t="s">
        <v>399</v>
      </c>
      <c r="C21" s="1409">
        <v>125892.70291907883</v>
      </c>
      <c r="D21" s="1409">
        <v>174883.4291991053</v>
      </c>
      <c r="E21" s="1409">
        <v>243555.34251502407</v>
      </c>
      <c r="F21" s="1409">
        <v>332022.43479342846</v>
      </c>
      <c r="G21" s="1409">
        <v>366792.85887548944</v>
      </c>
      <c r="H21" s="1409">
        <v>434004</v>
      </c>
      <c r="I21" s="606" t="s">
        <v>646</v>
      </c>
      <c r="J21" s="829"/>
      <c r="K21" s="829"/>
      <c r="L21" s="829"/>
      <c r="M21" s="829"/>
    </row>
    <row r="22" spans="2:19" s="364" customFormat="1" ht="37.5" customHeight="1" x14ac:dyDescent="0.2">
      <c r="B22" s="594" t="s">
        <v>400</v>
      </c>
      <c r="C22" s="1409">
        <v>444853.2</v>
      </c>
      <c r="D22" s="1409">
        <v>557116.75255156844</v>
      </c>
      <c r="E22" s="1409">
        <v>616392.65694300889</v>
      </c>
      <c r="F22" s="1409">
        <v>715818.28838355676</v>
      </c>
      <c r="G22" s="1409">
        <v>923345</v>
      </c>
      <c r="H22" s="1409">
        <v>938203</v>
      </c>
      <c r="I22" s="606" t="s">
        <v>927</v>
      </c>
      <c r="J22" s="829"/>
      <c r="K22" s="829"/>
      <c r="L22" s="829"/>
      <c r="M22" s="829"/>
    </row>
    <row r="23" spans="2:19" s="364" customFormat="1" ht="37.5" customHeight="1" x14ac:dyDescent="0.2">
      <c r="B23" s="594" t="s">
        <v>121</v>
      </c>
      <c r="C23" s="1409">
        <v>2304.1999999999998</v>
      </c>
      <c r="D23" s="1409">
        <v>3084.6184373617061</v>
      </c>
      <c r="E23" s="1409">
        <v>4770.6716046053107</v>
      </c>
      <c r="F23" s="1409">
        <v>5531.0039079658391</v>
      </c>
      <c r="G23" s="1409">
        <v>6138.4143378420804</v>
      </c>
      <c r="H23" s="1409">
        <v>6816.5844641114199</v>
      </c>
      <c r="I23" s="606" t="s">
        <v>1266</v>
      </c>
      <c r="J23" s="829"/>
      <c r="K23" s="829"/>
      <c r="L23" s="829"/>
      <c r="M23" s="829"/>
    </row>
    <row r="24" spans="2:19" s="359" customFormat="1" ht="37.5" customHeight="1" x14ac:dyDescent="0.2">
      <c r="B24" s="592" t="s">
        <v>122</v>
      </c>
      <c r="C24" s="1410">
        <v>2937560.5058864634</v>
      </c>
      <c r="D24" s="1410">
        <v>3612014.8505197009</v>
      </c>
      <c r="E24" s="1410">
        <v>4732655.7288680142</v>
      </c>
      <c r="F24" s="1410">
        <v>6117032.8762051258</v>
      </c>
      <c r="G24" s="1410">
        <v>8317172.792303836</v>
      </c>
      <c r="H24" s="1410">
        <v>9588166.5844641123</v>
      </c>
      <c r="I24" s="604" t="s">
        <v>332</v>
      </c>
      <c r="J24" s="829"/>
      <c r="K24" s="829"/>
      <c r="L24" s="829"/>
      <c r="M24" s="829"/>
      <c r="N24" s="364"/>
      <c r="O24" s="364"/>
      <c r="P24" s="364"/>
      <c r="Q24" s="364"/>
      <c r="R24" s="364"/>
    </row>
    <row r="25" spans="2:19" s="364" customFormat="1" ht="36" customHeight="1" thickBot="1" x14ac:dyDescent="0.25">
      <c r="B25" s="1411"/>
      <c r="C25" s="1663"/>
      <c r="D25" s="1663"/>
      <c r="E25" s="1663"/>
      <c r="F25" s="1663"/>
      <c r="G25" s="1663"/>
      <c r="H25" s="1663"/>
      <c r="I25" s="1373"/>
      <c r="J25" s="829"/>
      <c r="K25" s="829"/>
      <c r="L25" s="829"/>
      <c r="M25" s="829"/>
      <c r="N25" s="829"/>
      <c r="O25" s="829"/>
      <c r="P25" s="829"/>
      <c r="Q25" s="829"/>
      <c r="R25" s="829"/>
      <c r="S25" s="829"/>
    </row>
    <row r="26" spans="2:19" s="364" customFormat="1" ht="18.75" customHeight="1" thickTop="1" x14ac:dyDescent="0.2">
      <c r="B26" s="832"/>
      <c r="C26" s="1385"/>
      <c r="D26" s="1385"/>
      <c r="E26" s="1385"/>
      <c r="F26" s="1385"/>
      <c r="G26" s="1385"/>
      <c r="H26" s="1385"/>
      <c r="I26" s="378"/>
      <c r="J26" s="829"/>
      <c r="K26" s="829"/>
      <c r="L26" s="829"/>
      <c r="M26" s="829"/>
      <c r="N26" s="829"/>
      <c r="O26" s="829"/>
      <c r="P26" s="829"/>
      <c r="Q26" s="829"/>
      <c r="R26" s="829"/>
    </row>
    <row r="27" spans="2:19" s="364" customFormat="1" ht="37.5" customHeight="1" x14ac:dyDescent="0.2">
      <c r="B27" s="832" t="s">
        <v>51</v>
      </c>
      <c r="C27" s="1407"/>
      <c r="D27" s="1407"/>
      <c r="E27" s="1407"/>
      <c r="F27" s="1407"/>
      <c r="G27" s="1407"/>
      <c r="H27" s="1407"/>
      <c r="I27" s="378" t="s">
        <v>406</v>
      </c>
      <c r="J27" s="829"/>
      <c r="K27" s="829"/>
      <c r="L27" s="829"/>
      <c r="M27" s="829"/>
      <c r="N27" s="829"/>
      <c r="O27" s="829"/>
      <c r="P27" s="829"/>
      <c r="Q27" s="829"/>
      <c r="R27" s="829"/>
    </row>
    <row r="28" spans="2:19" s="364" customFormat="1" ht="15.75" customHeight="1" x14ac:dyDescent="0.2">
      <c r="B28" s="832"/>
      <c r="C28" s="1409"/>
      <c r="D28" s="1409"/>
      <c r="E28" s="1409"/>
      <c r="F28" s="1409"/>
      <c r="G28" s="1409"/>
      <c r="H28" s="1409"/>
      <c r="I28" s="378"/>
      <c r="J28" s="829"/>
      <c r="K28" s="829"/>
      <c r="L28" s="829"/>
      <c r="M28" s="829"/>
      <c r="N28" s="829"/>
      <c r="O28" s="829"/>
      <c r="P28" s="829"/>
      <c r="Q28" s="829"/>
      <c r="R28" s="829"/>
    </row>
    <row r="29" spans="2:19" s="364" customFormat="1" ht="37.5" customHeight="1" x14ac:dyDescent="0.2">
      <c r="B29" s="594" t="s">
        <v>852</v>
      </c>
      <c r="C29" s="1409">
        <v>190992.69638392975</v>
      </c>
      <c r="D29" s="1409">
        <v>103666.06134661328</v>
      </c>
      <c r="E29" s="1409">
        <v>111903.88843462151</v>
      </c>
      <c r="F29" s="1409">
        <v>109704.84548324739</v>
      </c>
      <c r="G29" s="1409">
        <v>114323.13964442197</v>
      </c>
      <c r="H29" s="1409">
        <v>97454</v>
      </c>
      <c r="I29" s="606" t="s">
        <v>854</v>
      </c>
      <c r="J29" s="829"/>
      <c r="K29" s="829"/>
      <c r="L29" s="829"/>
      <c r="M29" s="829"/>
      <c r="N29" s="829"/>
      <c r="O29" s="829"/>
      <c r="P29" s="829"/>
      <c r="Q29" s="829"/>
      <c r="R29" s="829"/>
    </row>
    <row r="30" spans="2:19" s="364" customFormat="1" ht="37.5" customHeight="1" x14ac:dyDescent="0.2">
      <c r="B30" s="594" t="s">
        <v>4</v>
      </c>
      <c r="C30" s="1409">
        <v>50273.463758467493</v>
      </c>
      <c r="D30" s="1409">
        <v>61753</v>
      </c>
      <c r="E30" s="1409">
        <v>73045.265809398596</v>
      </c>
      <c r="F30" s="1409">
        <v>61753.720884629438</v>
      </c>
      <c r="G30" s="1409">
        <v>76511.979370861125</v>
      </c>
      <c r="H30" s="1409">
        <v>94428</v>
      </c>
      <c r="I30" s="606" t="s">
        <v>645</v>
      </c>
      <c r="J30" s="829"/>
      <c r="K30" s="829"/>
      <c r="L30" s="829"/>
      <c r="M30" s="829"/>
      <c r="N30" s="829"/>
      <c r="O30" s="829"/>
      <c r="P30" s="829"/>
      <c r="Q30" s="829"/>
      <c r="R30" s="829"/>
    </row>
    <row r="31" spans="2:19" s="364" customFormat="1" ht="37.5" customHeight="1" x14ac:dyDescent="0.2">
      <c r="B31" s="594" t="s">
        <v>396</v>
      </c>
      <c r="C31" s="1409">
        <v>32053.519231305858</v>
      </c>
      <c r="D31" s="1409">
        <v>28895.212771178412</v>
      </c>
      <c r="E31" s="1409">
        <v>27977.114819193252</v>
      </c>
      <c r="F31" s="1409">
        <v>27187.559778133225</v>
      </c>
      <c r="G31" s="1409">
        <v>27021.588774989676</v>
      </c>
      <c r="H31" s="1409">
        <v>27255</v>
      </c>
      <c r="I31" s="606" t="s">
        <v>696</v>
      </c>
      <c r="J31" s="829"/>
      <c r="K31" s="829"/>
      <c r="L31" s="829"/>
      <c r="M31" s="829"/>
      <c r="N31" s="829"/>
      <c r="O31" s="829"/>
      <c r="P31" s="829"/>
      <c r="Q31" s="829"/>
      <c r="R31" s="829"/>
    </row>
    <row r="32" spans="2:19" s="364" customFormat="1" ht="37.5" customHeight="1" x14ac:dyDescent="0.2">
      <c r="B32" s="594" t="s">
        <v>397</v>
      </c>
      <c r="C32" s="1409">
        <v>95281.24036478909</v>
      </c>
      <c r="D32" s="1409">
        <v>91224.368099854793</v>
      </c>
      <c r="E32" s="1409">
        <v>97507.643009055202</v>
      </c>
      <c r="F32" s="1409">
        <v>93744.518444470887</v>
      </c>
      <c r="G32" s="1409">
        <v>104472.47576616339</v>
      </c>
      <c r="H32" s="1409">
        <v>111811</v>
      </c>
      <c r="I32" s="606" t="s">
        <v>697</v>
      </c>
      <c r="J32" s="829"/>
      <c r="K32" s="829"/>
      <c r="L32" s="829"/>
      <c r="M32" s="829"/>
      <c r="N32" s="829"/>
      <c r="O32" s="829"/>
      <c r="P32" s="829"/>
      <c r="Q32" s="829"/>
      <c r="R32" s="829"/>
    </row>
    <row r="33" spans="2:18" s="364" customFormat="1" ht="37.5" customHeight="1" x14ac:dyDescent="0.2">
      <c r="B33" s="594" t="s">
        <v>1582</v>
      </c>
      <c r="C33" s="1409">
        <v>139702.23700471234</v>
      </c>
      <c r="D33" s="1409">
        <v>134035.24127852501</v>
      </c>
      <c r="E33" s="1409">
        <v>121230.1143027103</v>
      </c>
      <c r="F33" s="1409">
        <v>123299.83144121303</v>
      </c>
      <c r="G33" s="1409">
        <v>124819.65997828198</v>
      </c>
      <c r="H33" s="1409">
        <v>127339</v>
      </c>
      <c r="I33" s="606" t="s">
        <v>699</v>
      </c>
      <c r="J33" s="829"/>
      <c r="K33" s="829"/>
      <c r="L33" s="829"/>
      <c r="M33" s="829"/>
      <c r="N33" s="829"/>
      <c r="O33" s="829"/>
      <c r="P33" s="829"/>
      <c r="Q33" s="829"/>
      <c r="R33" s="829"/>
    </row>
    <row r="34" spans="2:18" s="364" customFormat="1" ht="37.5" customHeight="1" x14ac:dyDescent="0.2">
      <c r="B34" s="594" t="s">
        <v>259</v>
      </c>
      <c r="C34" s="1409">
        <v>82385</v>
      </c>
      <c r="D34" s="1409">
        <v>41990.147752078614</v>
      </c>
      <c r="E34" s="1409">
        <v>24137.680588059167</v>
      </c>
      <c r="F34" s="1409">
        <v>17925.651656321817</v>
      </c>
      <c r="G34" s="1409">
        <v>14124.605321778836</v>
      </c>
      <c r="H34" s="1409">
        <v>12962</v>
      </c>
      <c r="I34" s="606" t="s">
        <v>700</v>
      </c>
      <c r="J34" s="829"/>
      <c r="K34" s="829"/>
      <c r="L34" s="829"/>
      <c r="M34" s="829"/>
      <c r="N34" s="829"/>
      <c r="O34" s="829"/>
      <c r="P34" s="829"/>
      <c r="Q34" s="829"/>
      <c r="R34" s="829"/>
    </row>
    <row r="35" spans="2:18" s="364" customFormat="1" ht="37.5" customHeight="1" x14ac:dyDescent="0.2">
      <c r="B35" s="594" t="s">
        <v>399</v>
      </c>
      <c r="C35" s="1409">
        <v>38416.6490504416</v>
      </c>
      <c r="D35" s="1409">
        <v>42319.607408744901</v>
      </c>
      <c r="E35" s="1409">
        <v>43755.554657404246</v>
      </c>
      <c r="F35" s="1409">
        <v>44096.540564575873</v>
      </c>
      <c r="G35" s="1409">
        <v>32171.876112400321</v>
      </c>
      <c r="H35" s="1409">
        <v>29012</v>
      </c>
      <c r="I35" s="606" t="s">
        <v>646</v>
      </c>
      <c r="J35" s="829"/>
      <c r="K35" s="829"/>
      <c r="L35" s="829"/>
      <c r="M35" s="829"/>
    </row>
    <row r="36" spans="2:18" s="364" customFormat="1" ht="37.5" customHeight="1" x14ac:dyDescent="0.2">
      <c r="B36" s="594" t="s">
        <v>400</v>
      </c>
      <c r="C36" s="1409">
        <v>204530</v>
      </c>
      <c r="D36" s="1409">
        <v>243414.55464377967</v>
      </c>
      <c r="E36" s="1409">
        <v>223244.18387985093</v>
      </c>
      <c r="F36" s="1409">
        <v>204000.93299921835</v>
      </c>
      <c r="G36" s="1409">
        <v>183061.54309822229</v>
      </c>
      <c r="H36" s="1409">
        <v>186007</v>
      </c>
      <c r="I36" s="606" t="s">
        <v>927</v>
      </c>
      <c r="J36" s="829"/>
      <c r="K36" s="829"/>
      <c r="L36" s="829"/>
      <c r="M36" s="829"/>
    </row>
    <row r="37" spans="2:18" s="364" customFormat="1" ht="37.5" customHeight="1" x14ac:dyDescent="0.2">
      <c r="B37" s="594" t="s">
        <v>121</v>
      </c>
      <c r="C37" s="1409">
        <v>876</v>
      </c>
      <c r="D37" s="1409">
        <v>1172.3142270475819</v>
      </c>
      <c r="E37" s="1409">
        <v>1813.1014607544842</v>
      </c>
      <c r="F37" s="1409">
        <v>2102.0669826216817</v>
      </c>
      <c r="G37" s="1409">
        <v>2333.2943507100667</v>
      </c>
      <c r="H37" s="1409">
        <v>2591</v>
      </c>
      <c r="I37" s="606" t="s">
        <v>1266</v>
      </c>
      <c r="J37" s="829"/>
      <c r="K37" s="829"/>
      <c r="L37" s="829"/>
      <c r="M37" s="829"/>
    </row>
    <row r="38" spans="2:18" s="359" customFormat="1" ht="37.5" customHeight="1" x14ac:dyDescent="0.2">
      <c r="B38" s="592" t="s">
        <v>122</v>
      </c>
      <c r="C38" s="965">
        <v>834510.80579364602</v>
      </c>
      <c r="D38" s="965">
        <v>748470.50752782228</v>
      </c>
      <c r="E38" s="965">
        <v>724614.54696104769</v>
      </c>
      <c r="F38" s="965">
        <v>683815.66823443177</v>
      </c>
      <c r="G38" s="965">
        <v>678840.16241782974</v>
      </c>
      <c r="H38" s="965">
        <v>688859</v>
      </c>
      <c r="I38" s="604" t="s">
        <v>332</v>
      </c>
      <c r="J38" s="362"/>
      <c r="K38" s="362"/>
      <c r="L38" s="362"/>
      <c r="M38" s="362"/>
      <c r="N38" s="364"/>
      <c r="O38" s="364"/>
      <c r="P38" s="364"/>
      <c r="Q38" s="364"/>
      <c r="R38" s="364"/>
    </row>
    <row r="39" spans="2:18" s="257" customFormat="1" ht="24.95" customHeight="1" thickBot="1" x14ac:dyDescent="0.75">
      <c r="B39" s="1412"/>
      <c r="C39" s="1568"/>
      <c r="D39" s="1568"/>
      <c r="E39" s="1568"/>
      <c r="F39" s="1568"/>
      <c r="G39" s="1568"/>
      <c r="H39" s="1568"/>
      <c r="I39" s="1406"/>
      <c r="N39" s="338"/>
      <c r="O39" s="338"/>
      <c r="P39" s="338"/>
      <c r="Q39" s="338"/>
      <c r="R39" s="338"/>
    </row>
    <row r="40" spans="2:18" ht="9" customHeight="1" thickTop="1" x14ac:dyDescent="0.5">
      <c r="N40" s="51"/>
      <c r="O40" s="51"/>
      <c r="P40" s="51"/>
      <c r="Q40" s="51"/>
      <c r="R40" s="51"/>
    </row>
    <row r="41" spans="2:18" s="37" customFormat="1" ht="9" customHeight="1" x14ac:dyDescent="0.5">
      <c r="N41" s="48"/>
      <c r="O41" s="48"/>
      <c r="P41" s="48"/>
      <c r="Q41" s="48"/>
      <c r="R41" s="48"/>
    </row>
    <row r="42" spans="2:18" s="416" customFormat="1" ht="18.75" customHeight="1" x14ac:dyDescent="0.5">
      <c r="B42" s="333" t="s">
        <v>1755</v>
      </c>
      <c r="C42" s="333"/>
      <c r="G42" s="1413"/>
      <c r="H42" s="1413"/>
      <c r="I42" s="333" t="s">
        <v>1756</v>
      </c>
    </row>
    <row r="43" spans="2:18" s="416" customFormat="1" ht="18.75" customHeight="1" x14ac:dyDescent="0.5">
      <c r="B43" s="561"/>
      <c r="I43" s="697"/>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73" t="s">
        <v>1872</v>
      </c>
      <c r="C3" s="1773"/>
      <c r="D3" s="1773"/>
      <c r="E3" s="1773"/>
      <c r="F3" s="1773"/>
      <c r="G3" s="1773"/>
      <c r="H3" s="1773"/>
      <c r="I3" s="1773"/>
    </row>
    <row r="4" spans="2:23" ht="12.75" customHeight="1" x14ac:dyDescent="0.85">
      <c r="B4" s="1555"/>
      <c r="C4" s="1555"/>
      <c r="D4" s="1555"/>
      <c r="E4" s="1555"/>
      <c r="F4" s="1555"/>
      <c r="G4" s="1555"/>
      <c r="H4" s="1555"/>
      <c r="I4" s="1555"/>
    </row>
    <row r="5" spans="2:23" ht="30" customHeight="1" x14ac:dyDescent="0.85">
      <c r="B5" s="1773" t="s">
        <v>1873</v>
      </c>
      <c r="C5" s="1773"/>
      <c r="D5" s="1773"/>
      <c r="E5" s="1773"/>
      <c r="F5" s="1773"/>
      <c r="G5" s="1773"/>
      <c r="H5" s="1773"/>
      <c r="I5" s="1773"/>
    </row>
    <row r="6" spans="2:23" s="5" customFormat="1" ht="19.5" customHeight="1" x14ac:dyDescent="0.65">
      <c r="C6" s="104"/>
      <c r="D6" s="104"/>
      <c r="E6" s="104"/>
      <c r="F6" s="104"/>
      <c r="G6" s="104"/>
      <c r="H6" s="104"/>
      <c r="I6" s="2"/>
      <c r="J6" s="2"/>
      <c r="K6" s="2"/>
      <c r="L6" s="2"/>
      <c r="M6" s="2"/>
      <c r="N6" s="2"/>
      <c r="O6" s="2"/>
      <c r="P6" s="2"/>
      <c r="Q6" s="2"/>
      <c r="R6" s="2"/>
      <c r="S6" s="2"/>
    </row>
    <row r="7" spans="2:23" s="416" customFormat="1" ht="24" customHeight="1" x14ac:dyDescent="0.5">
      <c r="B7" s="354" t="s">
        <v>1725</v>
      </c>
      <c r="C7" s="413"/>
      <c r="D7" s="413"/>
      <c r="E7" s="413"/>
      <c r="F7" s="413"/>
      <c r="G7" s="413"/>
      <c r="H7" s="413"/>
      <c r="I7" s="228" t="s">
        <v>1729</v>
      </c>
      <c r="J7" s="228"/>
      <c r="N7" s="228"/>
    </row>
    <row r="8" spans="2:23" ht="18.75" customHeight="1" thickBot="1" x14ac:dyDescent="0.4"/>
    <row r="9" spans="2:23" s="633" customFormat="1" ht="24.95" customHeight="1" thickTop="1" x14ac:dyDescent="0.7">
      <c r="B9" s="1963" t="s">
        <v>886</v>
      </c>
      <c r="C9" s="1760">
        <v>2013</v>
      </c>
      <c r="D9" s="1760">
        <v>2014</v>
      </c>
      <c r="E9" s="1760" t="s">
        <v>1893</v>
      </c>
      <c r="F9" s="1760" t="s">
        <v>1895</v>
      </c>
      <c r="G9" s="1760" t="s">
        <v>1581</v>
      </c>
      <c r="H9" s="1760">
        <v>2018</v>
      </c>
      <c r="I9" s="1940" t="s">
        <v>885</v>
      </c>
      <c r="J9" s="641"/>
      <c r="N9" s="641"/>
    </row>
    <row r="10" spans="2:23" s="633" customFormat="1" ht="24.95" customHeight="1" x14ac:dyDescent="0.7">
      <c r="B10" s="1964"/>
      <c r="C10" s="1761"/>
      <c r="D10" s="1761"/>
      <c r="E10" s="1761"/>
      <c r="F10" s="1761"/>
      <c r="G10" s="1761"/>
      <c r="H10" s="1761"/>
      <c r="I10" s="1991"/>
    </row>
    <row r="11" spans="2:23" s="633" customFormat="1" ht="24.95" customHeight="1" x14ac:dyDescent="0.7">
      <c r="B11" s="1965"/>
      <c r="C11" s="1762"/>
      <c r="D11" s="1762"/>
      <c r="E11" s="1762"/>
      <c r="F11" s="1762"/>
      <c r="G11" s="1762"/>
      <c r="H11" s="1762"/>
      <c r="I11" s="1992"/>
    </row>
    <row r="12" spans="2:23" s="633" customFormat="1" ht="21" customHeight="1" x14ac:dyDescent="0.7">
      <c r="B12" s="672"/>
      <c r="C12" s="398"/>
      <c r="D12" s="398"/>
      <c r="E12" s="398"/>
      <c r="F12" s="398"/>
      <c r="G12" s="398"/>
      <c r="H12" s="398"/>
      <c r="I12" s="696"/>
    </row>
    <row r="13" spans="2:23" s="1330" customFormat="1" ht="37.5" customHeight="1" x14ac:dyDescent="0.2">
      <c r="B13" s="711" t="s">
        <v>221</v>
      </c>
      <c r="C13" s="908"/>
      <c r="D13" s="908"/>
      <c r="E13" s="908"/>
      <c r="F13" s="908"/>
      <c r="G13" s="908"/>
      <c r="H13" s="908"/>
      <c r="I13" s="1038" t="s">
        <v>222</v>
      </c>
    </row>
    <row r="14" spans="2:23" s="1330" customFormat="1" ht="15.75" customHeight="1" x14ac:dyDescent="0.2">
      <c r="B14" s="834"/>
      <c r="C14" s="908"/>
      <c r="D14" s="908"/>
      <c r="E14" s="908"/>
      <c r="F14" s="908"/>
      <c r="G14" s="908"/>
      <c r="H14" s="908"/>
      <c r="I14" s="599"/>
    </row>
    <row r="15" spans="2:23" s="1330" customFormat="1" ht="37.5" customHeight="1" x14ac:dyDescent="0.2">
      <c r="B15" s="834" t="s">
        <v>61</v>
      </c>
      <c r="C15" s="851">
        <v>3369174.710383852</v>
      </c>
      <c r="D15" s="851">
        <v>4767735.8505197</v>
      </c>
      <c r="E15" s="851">
        <v>5744831.588483341</v>
      </c>
      <c r="F15" s="851">
        <v>7777498.3824528148</v>
      </c>
      <c r="G15" s="851">
        <v>10530749.412705777</v>
      </c>
      <c r="H15" s="851">
        <v>10905759.4</v>
      </c>
      <c r="I15" s="599" t="s">
        <v>863</v>
      </c>
    </row>
    <row r="16" spans="2:23" s="1330" customFormat="1" ht="37.5" customHeight="1" x14ac:dyDescent="0.2">
      <c r="B16" s="834" t="s">
        <v>408</v>
      </c>
      <c r="C16" s="1385">
        <v>561497</v>
      </c>
      <c r="D16" s="1385">
        <v>708819.49759641767</v>
      </c>
      <c r="E16" s="1385">
        <v>799997.06957565702</v>
      </c>
      <c r="F16" s="1385">
        <v>1025154.0185232457</v>
      </c>
      <c r="G16" s="1385">
        <v>1376709.1463710826</v>
      </c>
      <c r="H16" s="1385">
        <v>1529397.4</v>
      </c>
      <c r="I16" s="599" t="s">
        <v>407</v>
      </c>
    </row>
    <row r="17" spans="2:9" s="1330" customFormat="1" ht="37.5" customHeight="1" x14ac:dyDescent="0.2">
      <c r="B17" s="834" t="s">
        <v>223</v>
      </c>
      <c r="C17" s="1385">
        <v>2807677.710383852</v>
      </c>
      <c r="D17" s="1385">
        <v>4058916.3529232824</v>
      </c>
      <c r="E17" s="1385">
        <v>4944834.5189076839</v>
      </c>
      <c r="F17" s="1385">
        <v>6752344.3639295688</v>
      </c>
      <c r="G17" s="1385">
        <v>9154040.2663346939</v>
      </c>
      <c r="H17" s="1385">
        <v>9376362</v>
      </c>
      <c r="I17" s="599" t="s">
        <v>224</v>
      </c>
    </row>
    <row r="18" spans="2:9" s="1330" customFormat="1" ht="37.5" customHeight="1" x14ac:dyDescent="0.2">
      <c r="B18" s="834" t="s">
        <v>62</v>
      </c>
      <c r="C18" s="851">
        <v>424662</v>
      </c>
      <c r="D18" s="851">
        <v>297496.36724406801</v>
      </c>
      <c r="E18" s="851">
        <v>399594.06860274798</v>
      </c>
      <c r="F18" s="851">
        <v>554723.68791278603</v>
      </c>
      <c r="G18" s="851">
        <v>521776.58729422343</v>
      </c>
      <c r="H18" s="851">
        <v>677598.4</v>
      </c>
      <c r="I18" s="599" t="s">
        <v>864</v>
      </c>
    </row>
    <row r="19" spans="2:9" s="1330" customFormat="1" ht="37.5" customHeight="1" x14ac:dyDescent="0.2">
      <c r="B19" s="834" t="s">
        <v>801</v>
      </c>
      <c r="C19" s="1385">
        <v>62251</v>
      </c>
      <c r="D19" s="1385">
        <v>74183.367244067995</v>
      </c>
      <c r="E19" s="1385">
        <v>141590.06860274801</v>
      </c>
      <c r="F19" s="1385">
        <v>179087.687912786</v>
      </c>
      <c r="G19" s="1385">
        <v>268895.53405646002</v>
      </c>
      <c r="H19" s="1385">
        <v>362061</v>
      </c>
      <c r="I19" s="599" t="s">
        <v>888</v>
      </c>
    </row>
    <row r="20" spans="2:9" s="1330" customFormat="1" ht="37.5" customHeight="1" x14ac:dyDescent="0.2">
      <c r="B20" s="834" t="s">
        <v>872</v>
      </c>
      <c r="C20" s="1385">
        <v>362411</v>
      </c>
      <c r="D20" s="1385">
        <v>223313</v>
      </c>
      <c r="E20" s="1385">
        <v>258004</v>
      </c>
      <c r="F20" s="1385">
        <v>375636</v>
      </c>
      <c r="G20" s="1385">
        <v>252881.05323776341</v>
      </c>
      <c r="H20" s="1385">
        <v>315537.40000000002</v>
      </c>
      <c r="I20" s="599" t="s">
        <v>889</v>
      </c>
    </row>
    <row r="21" spans="2:9" s="1330" customFormat="1" ht="37.5" customHeight="1" x14ac:dyDescent="0.2">
      <c r="B21" s="834" t="s">
        <v>63</v>
      </c>
      <c r="C21" s="851">
        <v>-856276</v>
      </c>
      <c r="D21" s="851">
        <v>-1453217</v>
      </c>
      <c r="E21" s="851">
        <v>-1411770</v>
      </c>
      <c r="F21" s="851">
        <v>-2215189</v>
      </c>
      <c r="G21" s="851">
        <v>-2735353</v>
      </c>
      <c r="H21" s="851">
        <v>-1995191</v>
      </c>
      <c r="I21" s="599" t="s">
        <v>865</v>
      </c>
    </row>
    <row r="22" spans="2:9" s="1330" customFormat="1" ht="37.5" customHeight="1" x14ac:dyDescent="0.2">
      <c r="B22" s="844" t="s">
        <v>64</v>
      </c>
      <c r="C22" s="1385">
        <v>228484</v>
      </c>
      <c r="D22" s="1385">
        <v>253411</v>
      </c>
      <c r="E22" s="1385">
        <v>335244</v>
      </c>
      <c r="F22" s="1385">
        <v>568866</v>
      </c>
      <c r="G22" s="1385">
        <v>747200</v>
      </c>
      <c r="H22" s="1385">
        <v>1429160</v>
      </c>
      <c r="I22" s="1417" t="s">
        <v>225</v>
      </c>
    </row>
    <row r="23" spans="2:9" s="1330" customFormat="1" ht="37.5" customHeight="1" x14ac:dyDescent="0.2">
      <c r="B23" s="834" t="s">
        <v>65</v>
      </c>
      <c r="C23" s="1385">
        <v>1084760</v>
      </c>
      <c r="D23" s="1385">
        <v>1706628</v>
      </c>
      <c r="E23" s="1385">
        <v>1747014</v>
      </c>
      <c r="F23" s="1385">
        <v>2784055</v>
      </c>
      <c r="G23" s="1385">
        <v>3482553</v>
      </c>
      <c r="H23" s="1385">
        <v>3424351</v>
      </c>
      <c r="I23" s="599" t="s">
        <v>317</v>
      </c>
    </row>
    <row r="24" spans="2:9" s="1331" customFormat="1" ht="37.5" customHeight="1" x14ac:dyDescent="0.2">
      <c r="B24" s="842" t="s">
        <v>890</v>
      </c>
      <c r="C24" s="850">
        <v>2937560.710383852</v>
      </c>
      <c r="D24" s="850">
        <v>3612015.2177637676</v>
      </c>
      <c r="E24" s="850">
        <v>4732655.6570860893</v>
      </c>
      <c r="F24" s="850">
        <v>6117033.0703656012</v>
      </c>
      <c r="G24" s="850">
        <v>8317173</v>
      </c>
      <c r="H24" s="850">
        <v>9588166.8000000007</v>
      </c>
      <c r="I24" s="558" t="s">
        <v>318</v>
      </c>
    </row>
    <row r="25" spans="2:9" s="1330" customFormat="1" ht="24.95" customHeight="1" x14ac:dyDescent="0.2">
      <c r="B25" s="834"/>
      <c r="C25" s="1385"/>
      <c r="D25" s="1385"/>
      <c r="E25" s="1385"/>
      <c r="F25" s="1385"/>
      <c r="G25" s="1385"/>
      <c r="H25" s="1385"/>
      <c r="I25" s="599"/>
    </row>
    <row r="26" spans="2:9" s="1330" customFormat="1" ht="24.95" customHeight="1" thickBot="1" x14ac:dyDescent="0.25">
      <c r="B26" s="833"/>
      <c r="C26" s="1386"/>
      <c r="D26" s="1386"/>
      <c r="E26" s="1386"/>
      <c r="F26" s="1386"/>
      <c r="G26" s="1386"/>
      <c r="H26" s="1386"/>
      <c r="I26" s="1418"/>
    </row>
    <row r="27" spans="2:9" s="1330" customFormat="1" ht="22.5" customHeight="1" thickTop="1" x14ac:dyDescent="0.2">
      <c r="B27" s="1416"/>
      <c r="C27" s="1385"/>
      <c r="D27" s="1385"/>
      <c r="E27" s="1385"/>
      <c r="F27" s="1385"/>
      <c r="G27" s="1385"/>
      <c r="H27" s="1385"/>
      <c r="I27" s="1419"/>
    </row>
    <row r="28" spans="2:9" s="1330" customFormat="1" ht="37.5" customHeight="1" x14ac:dyDescent="0.2">
      <c r="B28" s="711" t="s">
        <v>51</v>
      </c>
      <c r="C28" s="1387"/>
      <c r="D28" s="1387"/>
      <c r="E28" s="1387"/>
      <c r="F28" s="1387"/>
      <c r="G28" s="1387"/>
      <c r="H28" s="1387"/>
      <c r="I28" s="1038" t="s">
        <v>406</v>
      </c>
    </row>
    <row r="29" spans="2:9" s="1330" customFormat="1" ht="15.75" customHeight="1" x14ac:dyDescent="0.2">
      <c r="B29" s="834"/>
      <c r="C29" s="1385"/>
      <c r="D29" s="1385"/>
      <c r="E29" s="1385"/>
      <c r="F29" s="1385"/>
      <c r="G29" s="1385"/>
      <c r="H29" s="1385"/>
      <c r="I29" s="599"/>
    </row>
    <row r="30" spans="2:9" s="1330" customFormat="1" ht="37.5" customHeight="1" x14ac:dyDescent="0.2">
      <c r="B30" s="834" t="s">
        <v>61</v>
      </c>
      <c r="C30" s="851">
        <v>771384.47736950137</v>
      </c>
      <c r="D30" s="851">
        <v>735315.50752782251</v>
      </c>
      <c r="E30" s="851">
        <v>590032.3699569715</v>
      </c>
      <c r="F30" s="851">
        <v>571558.91265153163</v>
      </c>
      <c r="G30" s="851">
        <v>548535.48748882697</v>
      </c>
      <c r="H30" s="851">
        <v>441640</v>
      </c>
      <c r="I30" s="599" t="s">
        <v>863</v>
      </c>
    </row>
    <row r="31" spans="2:9" s="1330" customFormat="1" ht="37.5" customHeight="1" x14ac:dyDescent="0.2">
      <c r="B31" s="834" t="s">
        <v>408</v>
      </c>
      <c r="C31" s="1385">
        <v>214182</v>
      </c>
      <c r="D31" s="1385">
        <v>269136.91987178498</v>
      </c>
      <c r="E31" s="1385">
        <v>251792.49959224349</v>
      </c>
      <c r="F31" s="1385">
        <v>230338.27658697058</v>
      </c>
      <c r="G31" s="1385">
        <v>215905</v>
      </c>
      <c r="H31" s="1385">
        <v>228267</v>
      </c>
      <c r="I31" s="599" t="s">
        <v>407</v>
      </c>
    </row>
    <row r="32" spans="2:9" s="1330" customFormat="1" ht="37.5" customHeight="1" x14ac:dyDescent="0.2">
      <c r="B32" s="834" t="s">
        <v>223</v>
      </c>
      <c r="C32" s="1385">
        <v>557202.47736950137</v>
      </c>
      <c r="D32" s="1385">
        <v>466178.58765603753</v>
      </c>
      <c r="E32" s="1385">
        <v>338239.87036472798</v>
      </c>
      <c r="F32" s="1385">
        <v>341220.63606456103</v>
      </c>
      <c r="G32" s="1385">
        <v>332630.48748882703</v>
      </c>
      <c r="H32" s="1385">
        <v>213373</v>
      </c>
      <c r="I32" s="599" t="s">
        <v>224</v>
      </c>
    </row>
    <row r="33" spans="2:9" s="1330" customFormat="1" ht="37.5" customHeight="1" x14ac:dyDescent="0.2">
      <c r="B33" s="834" t="s">
        <v>62</v>
      </c>
      <c r="C33" s="851">
        <v>196164</v>
      </c>
      <c r="D33" s="851">
        <v>126939</v>
      </c>
      <c r="E33" s="851">
        <v>246558.97700407653</v>
      </c>
      <c r="F33" s="851">
        <v>221430.05558290059</v>
      </c>
      <c r="G33" s="851">
        <v>274128.7381139269</v>
      </c>
      <c r="H33" s="851">
        <v>386304</v>
      </c>
      <c r="I33" s="599" t="s">
        <v>864</v>
      </c>
    </row>
    <row r="34" spans="2:9" s="1330" customFormat="1" ht="37.5" customHeight="1" x14ac:dyDescent="0.2">
      <c r="B34" s="834" t="s">
        <v>801</v>
      </c>
      <c r="C34" s="1385">
        <v>29316</v>
      </c>
      <c r="D34" s="1385">
        <v>24129</v>
      </c>
      <c r="E34" s="1385">
        <v>71481.359488196016</v>
      </c>
      <c r="F34" s="1385">
        <v>58898.208840633684</v>
      </c>
      <c r="G34" s="1385">
        <v>168204.67708835044</v>
      </c>
      <c r="H34" s="1385">
        <v>257691</v>
      </c>
      <c r="I34" s="599" t="s">
        <v>888</v>
      </c>
    </row>
    <row r="35" spans="2:9" s="1330" customFormat="1" ht="37.5" customHeight="1" x14ac:dyDescent="0.2">
      <c r="B35" s="834" t="s">
        <v>872</v>
      </c>
      <c r="C35" s="1385">
        <v>166848</v>
      </c>
      <c r="D35" s="1385">
        <v>102810</v>
      </c>
      <c r="E35" s="1385">
        <v>175077.6175158805</v>
      </c>
      <c r="F35" s="1385">
        <v>162531.84674226691</v>
      </c>
      <c r="G35" s="1385">
        <v>105924.06102557648</v>
      </c>
      <c r="H35" s="1385">
        <v>128613</v>
      </c>
      <c r="I35" s="599" t="s">
        <v>889</v>
      </c>
    </row>
    <row r="36" spans="2:9" s="1330" customFormat="1" ht="37.5" customHeight="1" x14ac:dyDescent="0.2">
      <c r="B36" s="834" t="s">
        <v>63</v>
      </c>
      <c r="C36" s="851">
        <v>-133037</v>
      </c>
      <c r="D36" s="851">
        <v>-113784</v>
      </c>
      <c r="E36" s="851">
        <v>-111976</v>
      </c>
      <c r="F36" s="851">
        <v>-109173</v>
      </c>
      <c r="G36" s="851">
        <v>-143822.42560275403</v>
      </c>
      <c r="H36" s="851">
        <v>-139084.89212856206</v>
      </c>
      <c r="I36" s="599" t="s">
        <v>865</v>
      </c>
    </row>
    <row r="37" spans="2:9" s="1330" customFormat="1" ht="37.5" customHeight="1" x14ac:dyDescent="0.2">
      <c r="B37" s="844" t="s">
        <v>64</v>
      </c>
      <c r="C37" s="1385">
        <v>48628</v>
      </c>
      <c r="D37" s="1385">
        <v>41590</v>
      </c>
      <c r="E37" s="1385">
        <v>40930</v>
      </c>
      <c r="F37" s="1385">
        <v>39905</v>
      </c>
      <c r="G37" s="1385">
        <v>51869.462081128753</v>
      </c>
      <c r="H37" s="1385">
        <v>44409.268077601417</v>
      </c>
      <c r="I37" s="1417" t="s">
        <v>225</v>
      </c>
    </row>
    <row r="38" spans="2:9" s="1330" customFormat="1" ht="37.5" customHeight="1" x14ac:dyDescent="0.2">
      <c r="B38" s="834" t="s">
        <v>65</v>
      </c>
      <c r="C38" s="1385">
        <v>181665</v>
      </c>
      <c r="D38" s="1385">
        <v>155374</v>
      </c>
      <c r="E38" s="1385">
        <v>152906</v>
      </c>
      <c r="F38" s="1385">
        <v>149078</v>
      </c>
      <c r="G38" s="1385">
        <v>195691.88768388279</v>
      </c>
      <c r="H38" s="1385">
        <v>183494.16020616348</v>
      </c>
      <c r="I38" s="599" t="s">
        <v>317</v>
      </c>
    </row>
    <row r="39" spans="2:9" s="1331" customFormat="1" ht="37.5" customHeight="1" x14ac:dyDescent="0.2">
      <c r="B39" s="842" t="s">
        <v>890</v>
      </c>
      <c r="C39" s="850">
        <v>834511.47736950137</v>
      </c>
      <c r="D39" s="850">
        <v>748470.50752782251</v>
      </c>
      <c r="E39" s="850">
        <v>724615.34696104797</v>
      </c>
      <c r="F39" s="850">
        <v>683815.96823443216</v>
      </c>
      <c r="G39" s="850">
        <v>678841.79999999993</v>
      </c>
      <c r="H39" s="850">
        <v>688859.10787143791</v>
      </c>
      <c r="I39" s="558" t="s">
        <v>318</v>
      </c>
    </row>
    <row r="40" spans="2:9" s="1330" customFormat="1" ht="24.95" customHeight="1" thickBot="1" x14ac:dyDescent="0.25">
      <c r="B40" s="833"/>
      <c r="C40" s="1415"/>
      <c r="D40" s="1415"/>
      <c r="E40" s="1415"/>
      <c r="F40" s="1415"/>
      <c r="G40" s="1415"/>
      <c r="H40" s="1415"/>
      <c r="I40" s="1414"/>
    </row>
    <row r="41" spans="2:9" ht="9" customHeight="1" thickTop="1" x14ac:dyDescent="0.35"/>
    <row r="42" spans="2:9" s="416" customFormat="1" ht="18.75" customHeight="1" x14ac:dyDescent="0.5">
      <c r="B42" s="333" t="s">
        <v>1755</v>
      </c>
      <c r="C42" s="333"/>
      <c r="D42" s="333"/>
      <c r="E42" s="333"/>
      <c r="F42" s="333"/>
      <c r="G42" s="333"/>
      <c r="H42" s="333"/>
      <c r="I42" s="333" t="s">
        <v>1756</v>
      </c>
    </row>
    <row r="43" spans="2:9" s="416" customFormat="1" ht="18.75" customHeight="1" x14ac:dyDescent="0.5">
      <c r="B43" s="561"/>
      <c r="I43" s="697"/>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3" t="s">
        <v>1874</v>
      </c>
      <c r="C3" s="1774"/>
      <c r="D3" s="1774"/>
      <c r="E3" s="1774"/>
      <c r="F3" s="1774"/>
      <c r="G3" s="1774"/>
      <c r="H3" s="1774"/>
      <c r="I3" s="1774"/>
    </row>
    <row r="4" spans="2:23" ht="14.25" customHeight="1" x14ac:dyDescent="0.85">
      <c r="B4" s="698"/>
      <c r="C4" s="675"/>
      <c r="D4" s="675"/>
      <c r="E4" s="675"/>
      <c r="F4" s="675"/>
      <c r="G4" s="675"/>
      <c r="H4" s="675"/>
      <c r="I4" s="675"/>
    </row>
    <row r="5" spans="2:23" ht="36.75" x14ac:dyDescent="0.85">
      <c r="B5" s="1773" t="s">
        <v>1875</v>
      </c>
      <c r="C5" s="1774"/>
      <c r="D5" s="1774"/>
      <c r="E5" s="1774"/>
      <c r="F5" s="1774"/>
      <c r="G5" s="1774"/>
      <c r="H5" s="1774"/>
      <c r="I5" s="1774"/>
    </row>
    <row r="6" spans="2:23" ht="19.5" customHeight="1" x14ac:dyDescent="0.65">
      <c r="B6" s="88"/>
      <c r="C6" s="86"/>
      <c r="D6" s="86"/>
      <c r="E6" s="86"/>
      <c r="F6" s="86"/>
      <c r="G6" s="86"/>
      <c r="H6" s="86"/>
      <c r="I6" s="86"/>
    </row>
    <row r="7" spans="2:23" s="37" customFormat="1" ht="20.25" customHeight="1" x14ac:dyDescent="0.5">
      <c r="B7" s="354" t="s">
        <v>1725</v>
      </c>
      <c r="C7" s="416"/>
      <c r="D7" s="416"/>
      <c r="E7" s="416"/>
      <c r="F7" s="416"/>
      <c r="G7" s="416"/>
      <c r="H7" s="416"/>
      <c r="I7" s="228" t="s">
        <v>1729</v>
      </c>
      <c r="J7" s="79"/>
      <c r="N7" s="79"/>
    </row>
    <row r="8" spans="2:23" ht="18.75" customHeight="1" thickBot="1" x14ac:dyDescent="0.4"/>
    <row r="9" spans="2:23" s="358" customFormat="1" ht="24.95" customHeight="1" thickTop="1" x14ac:dyDescent="0.7">
      <c r="B9" s="1963" t="s">
        <v>886</v>
      </c>
      <c r="C9" s="1760">
        <v>2013</v>
      </c>
      <c r="D9" s="1760">
        <v>2014</v>
      </c>
      <c r="E9" s="1760" t="s">
        <v>1893</v>
      </c>
      <c r="F9" s="1760" t="s">
        <v>1895</v>
      </c>
      <c r="G9" s="1760" t="s">
        <v>1581</v>
      </c>
      <c r="H9" s="1760">
        <v>2018</v>
      </c>
      <c r="I9" s="1966" t="s">
        <v>885</v>
      </c>
      <c r="J9" s="518"/>
      <c r="N9" s="518"/>
    </row>
    <row r="10" spans="2:23" s="358" customFormat="1" ht="24.95" customHeight="1" x14ac:dyDescent="0.7">
      <c r="B10" s="1964"/>
      <c r="C10" s="1761"/>
      <c r="D10" s="1761"/>
      <c r="E10" s="1761"/>
      <c r="F10" s="1761"/>
      <c r="G10" s="1761"/>
      <c r="H10" s="1761"/>
      <c r="I10" s="1993"/>
    </row>
    <row r="11" spans="2:23" s="358" customFormat="1" ht="24.95" customHeight="1" x14ac:dyDescent="0.7">
      <c r="B11" s="1965"/>
      <c r="C11" s="1762"/>
      <c r="D11" s="1762"/>
      <c r="E11" s="1762"/>
      <c r="F11" s="1762"/>
      <c r="G11" s="1762"/>
      <c r="H11" s="1762"/>
      <c r="I11" s="1994"/>
    </row>
    <row r="12" spans="2:23" s="358" customFormat="1" ht="15" customHeight="1" x14ac:dyDescent="0.7">
      <c r="B12" s="671"/>
      <c r="C12" s="396"/>
      <c r="D12" s="396"/>
      <c r="E12" s="396"/>
      <c r="F12" s="396"/>
      <c r="G12" s="396"/>
      <c r="H12" s="396"/>
      <c r="I12" s="678"/>
    </row>
    <row r="13" spans="2:23" s="589" customFormat="1" ht="36.950000000000003" customHeight="1" x14ac:dyDescent="0.2">
      <c r="B13" s="1423" t="s">
        <v>221</v>
      </c>
      <c r="C13" s="864"/>
      <c r="D13" s="864"/>
      <c r="E13" s="864"/>
      <c r="F13" s="864"/>
      <c r="G13" s="864"/>
      <c r="H13" s="864"/>
      <c r="I13" s="1424" t="s">
        <v>222</v>
      </c>
    </row>
    <row r="14" spans="2:23" s="589" customFormat="1" ht="15.75" customHeight="1" x14ac:dyDescent="0.2">
      <c r="B14" s="834"/>
      <c r="C14" s="864"/>
      <c r="D14" s="864"/>
      <c r="E14" s="864"/>
      <c r="F14" s="864"/>
      <c r="G14" s="864"/>
      <c r="H14" s="864"/>
      <c r="I14" s="847"/>
    </row>
    <row r="15" spans="2:23" s="551" customFormat="1" ht="36.75" customHeight="1" x14ac:dyDescent="0.2">
      <c r="B15" s="842" t="s">
        <v>409</v>
      </c>
      <c r="C15" s="860"/>
      <c r="D15" s="860"/>
      <c r="E15" s="860"/>
      <c r="F15" s="860"/>
      <c r="G15" s="860"/>
      <c r="H15" s="860"/>
      <c r="I15" s="846" t="s">
        <v>46</v>
      </c>
    </row>
    <row r="16" spans="2:23" s="589" customFormat="1" ht="36.950000000000003" customHeight="1" x14ac:dyDescent="0.2">
      <c r="B16" s="834" t="s">
        <v>852</v>
      </c>
      <c r="C16" s="851">
        <v>25251</v>
      </c>
      <c r="D16" s="851">
        <v>24457.352207418568</v>
      </c>
      <c r="E16" s="851">
        <v>22688.06366970126</v>
      </c>
      <c r="F16" s="851">
        <v>39623.125911692223</v>
      </c>
      <c r="G16" s="851">
        <v>89047.592942560819</v>
      </c>
      <c r="H16" s="851">
        <v>114404</v>
      </c>
      <c r="I16" s="847" t="s">
        <v>854</v>
      </c>
    </row>
    <row r="17" spans="2:10" s="589" customFormat="1" ht="36.950000000000003" customHeight="1" x14ac:dyDescent="0.2">
      <c r="B17" s="834" t="s">
        <v>47</v>
      </c>
      <c r="C17" s="851">
        <v>67124</v>
      </c>
      <c r="D17" s="851">
        <v>50285.898553945422</v>
      </c>
      <c r="E17" s="851">
        <v>108195.8182568074</v>
      </c>
      <c r="F17" s="851">
        <v>108195.8182568074</v>
      </c>
      <c r="G17" s="851">
        <v>124664.85891006839</v>
      </c>
      <c r="H17" s="851">
        <v>166871</v>
      </c>
      <c r="I17" s="847" t="s">
        <v>698</v>
      </c>
    </row>
    <row r="18" spans="2:10" s="589" customFormat="1" ht="36.950000000000003" customHeight="1" x14ac:dyDescent="0.2">
      <c r="B18" s="834" t="s">
        <v>1582</v>
      </c>
      <c r="C18" s="851">
        <v>30988</v>
      </c>
      <c r="D18" s="851">
        <v>17727.250236659216</v>
      </c>
      <c r="E18" s="851">
        <v>50716.292977205849</v>
      </c>
      <c r="F18" s="851">
        <v>50716.292977205849</v>
      </c>
      <c r="G18" s="851">
        <v>60555.462427799896</v>
      </c>
      <c r="H18" s="851">
        <v>80721</v>
      </c>
      <c r="I18" s="847" t="s">
        <v>699</v>
      </c>
    </row>
    <row r="19" spans="2:10" s="589" customFormat="1" ht="36.950000000000003" customHeight="1" x14ac:dyDescent="0.2">
      <c r="B19" s="834" t="s">
        <v>319</v>
      </c>
      <c r="C19" s="851">
        <v>225767</v>
      </c>
      <c r="D19" s="851">
        <v>136698</v>
      </c>
      <c r="E19" s="851">
        <v>118600.18606393778</v>
      </c>
      <c r="F19" s="851">
        <v>115495.16139030171</v>
      </c>
      <c r="G19" s="851">
        <v>119891.98263861284</v>
      </c>
      <c r="H19" s="851">
        <v>149597</v>
      </c>
      <c r="I19" s="847" t="s">
        <v>320</v>
      </c>
    </row>
    <row r="20" spans="2:10" s="589" customFormat="1" ht="36.950000000000003" customHeight="1" x14ac:dyDescent="0.2">
      <c r="B20" s="834" t="s">
        <v>849</v>
      </c>
      <c r="C20" s="851">
        <v>75532</v>
      </c>
      <c r="D20" s="851">
        <v>68328.047463225754</v>
      </c>
      <c r="E20" s="851">
        <v>99393.779417021869</v>
      </c>
      <c r="F20" s="851">
        <v>240693.09521630406</v>
      </c>
      <c r="G20" s="851">
        <v>127616.69037518164</v>
      </c>
      <c r="H20" s="851">
        <v>166005</v>
      </c>
      <c r="I20" s="847" t="s">
        <v>851</v>
      </c>
    </row>
    <row r="21" spans="2:10" s="589" customFormat="1" ht="36.950000000000003" customHeight="1" x14ac:dyDescent="0.2">
      <c r="B21" s="842" t="s">
        <v>853</v>
      </c>
      <c r="C21" s="850">
        <v>424662</v>
      </c>
      <c r="D21" s="850">
        <v>297496.54846124898</v>
      </c>
      <c r="E21" s="850">
        <v>399594.14038467419</v>
      </c>
      <c r="F21" s="850">
        <v>554723.49375231122</v>
      </c>
      <c r="G21" s="850">
        <v>521776.5872942236</v>
      </c>
      <c r="H21" s="850">
        <v>677598</v>
      </c>
      <c r="I21" s="846" t="s">
        <v>332</v>
      </c>
    </row>
    <row r="22" spans="2:10" s="589" customFormat="1" ht="17.25" customHeight="1" x14ac:dyDescent="0.2">
      <c r="B22" s="834"/>
      <c r="C22" s="851"/>
      <c r="D22" s="851"/>
      <c r="E22" s="851"/>
      <c r="F22" s="851"/>
      <c r="G22" s="851"/>
      <c r="H22" s="851"/>
      <c r="I22" s="847"/>
    </row>
    <row r="23" spans="2:10" s="589" customFormat="1" ht="36.950000000000003" customHeight="1" x14ac:dyDescent="0.2">
      <c r="B23" s="842" t="s">
        <v>48</v>
      </c>
      <c r="C23" s="850"/>
      <c r="D23" s="850"/>
      <c r="E23" s="850"/>
      <c r="F23" s="850"/>
      <c r="G23" s="850"/>
      <c r="H23" s="850"/>
      <c r="I23" s="846" t="s">
        <v>49</v>
      </c>
    </row>
    <row r="24" spans="2:10" s="589" customFormat="1" ht="36.950000000000003" customHeight="1" x14ac:dyDescent="0.2">
      <c r="B24" s="834" t="s">
        <v>319</v>
      </c>
      <c r="C24" s="851">
        <v>225767</v>
      </c>
      <c r="D24" s="851">
        <v>136698</v>
      </c>
      <c r="E24" s="851">
        <v>118600.18606393778</v>
      </c>
      <c r="F24" s="851">
        <v>115495.16139030171</v>
      </c>
      <c r="G24" s="851">
        <v>119891.98263861284</v>
      </c>
      <c r="H24" s="851">
        <v>149597</v>
      </c>
      <c r="I24" s="847" t="s">
        <v>320</v>
      </c>
      <c r="J24" s="1277"/>
    </row>
    <row r="25" spans="2:10" s="589" customFormat="1" ht="36.950000000000003" customHeight="1" x14ac:dyDescent="0.2">
      <c r="B25" s="834" t="s">
        <v>37</v>
      </c>
      <c r="C25" s="851">
        <v>13158</v>
      </c>
      <c r="D25" s="851">
        <v>7357.1910301566095</v>
      </c>
      <c r="E25" s="851">
        <v>26600</v>
      </c>
      <c r="F25" s="851">
        <v>97262</v>
      </c>
      <c r="G25" s="851">
        <v>44787</v>
      </c>
      <c r="H25" s="851">
        <v>58815</v>
      </c>
      <c r="I25" s="847" t="s">
        <v>50</v>
      </c>
      <c r="J25" s="1277"/>
    </row>
    <row r="26" spans="2:10" s="589" customFormat="1" ht="36.950000000000003" customHeight="1" x14ac:dyDescent="0.2">
      <c r="B26" s="834" t="s">
        <v>38</v>
      </c>
      <c r="C26" s="851">
        <v>18848</v>
      </c>
      <c r="D26" s="851">
        <v>35666.357431092372</v>
      </c>
      <c r="E26" s="851">
        <v>46409.37149887289</v>
      </c>
      <c r="F26" s="851">
        <v>56175.597757749209</v>
      </c>
      <c r="G26" s="851">
        <v>149706.59450276644</v>
      </c>
      <c r="H26" s="851">
        <v>196253</v>
      </c>
      <c r="I26" s="847" t="s">
        <v>39</v>
      </c>
      <c r="J26" s="1277"/>
    </row>
    <row r="27" spans="2:10" s="589" customFormat="1" ht="36.950000000000003" customHeight="1" x14ac:dyDescent="0.2">
      <c r="B27" s="834" t="s">
        <v>40</v>
      </c>
      <c r="C27" s="851">
        <v>35860</v>
      </c>
      <c r="D27" s="851">
        <v>23202</v>
      </c>
      <c r="E27" s="851">
        <v>25702.06843963161</v>
      </c>
      <c r="F27" s="851">
        <v>13229</v>
      </c>
      <c r="G27" s="851">
        <v>47698.286114335358</v>
      </c>
      <c r="H27" s="851">
        <v>60167</v>
      </c>
      <c r="I27" s="847" t="s">
        <v>427</v>
      </c>
      <c r="J27" s="1277"/>
    </row>
    <row r="28" spans="2:10" s="589" customFormat="1" ht="36.950000000000003" customHeight="1" x14ac:dyDescent="0.2">
      <c r="B28" s="834" t="s">
        <v>41</v>
      </c>
      <c r="C28" s="851">
        <v>131029</v>
      </c>
      <c r="D28" s="851">
        <v>94573</v>
      </c>
      <c r="E28" s="851">
        <v>182282.26995921577</v>
      </c>
      <c r="F28" s="851">
        <v>272561.71684980101</v>
      </c>
      <c r="G28" s="851">
        <v>159692.27588304499</v>
      </c>
      <c r="H28" s="851">
        <v>212766</v>
      </c>
      <c r="I28" s="849" t="s">
        <v>891</v>
      </c>
      <c r="J28" s="1277"/>
    </row>
    <row r="29" spans="2:10" s="589" customFormat="1" ht="36.950000000000003" customHeight="1" x14ac:dyDescent="0.2">
      <c r="B29" s="842" t="s">
        <v>853</v>
      </c>
      <c r="C29" s="850">
        <v>424662</v>
      </c>
      <c r="D29" s="850">
        <v>297496.54846124898</v>
      </c>
      <c r="E29" s="850">
        <v>399593.89596165804</v>
      </c>
      <c r="F29" s="850">
        <v>554723.47599785193</v>
      </c>
      <c r="G29" s="850">
        <v>521776.13913875964</v>
      </c>
      <c r="H29" s="850">
        <v>677598</v>
      </c>
      <c r="I29" s="846" t="s">
        <v>332</v>
      </c>
      <c r="J29" s="1277"/>
    </row>
    <row r="30" spans="2:10" s="589" customFormat="1" ht="30" customHeight="1" thickBot="1" x14ac:dyDescent="0.25">
      <c r="B30" s="833"/>
      <c r="C30" s="1524"/>
      <c r="D30" s="1524"/>
      <c r="E30" s="1524"/>
      <c r="F30" s="1524"/>
      <c r="G30" s="1524"/>
      <c r="H30" s="1524"/>
      <c r="I30" s="848"/>
    </row>
    <row r="31" spans="2:10" s="589" customFormat="1" ht="17.25" customHeight="1" thickTop="1" x14ac:dyDescent="0.2">
      <c r="B31" s="834"/>
      <c r="C31" s="851"/>
      <c r="D31" s="851"/>
      <c r="E31" s="851"/>
      <c r="F31" s="851"/>
      <c r="G31" s="851"/>
      <c r="H31" s="851"/>
      <c r="I31" s="847"/>
    </row>
    <row r="32" spans="2:10" s="589" customFormat="1" ht="36.950000000000003" customHeight="1" x14ac:dyDescent="0.2">
      <c r="B32" s="711" t="s">
        <v>51</v>
      </c>
      <c r="C32" s="853"/>
      <c r="D32" s="853"/>
      <c r="E32" s="853"/>
      <c r="F32" s="853"/>
      <c r="G32" s="853"/>
      <c r="H32" s="853"/>
      <c r="I32" s="845" t="s">
        <v>406</v>
      </c>
    </row>
    <row r="33" spans="2:10" s="589" customFormat="1" ht="15.75" customHeight="1" x14ac:dyDescent="0.2">
      <c r="B33" s="834"/>
      <c r="C33" s="851"/>
      <c r="D33" s="851"/>
      <c r="E33" s="851"/>
      <c r="F33" s="851"/>
      <c r="G33" s="851"/>
      <c r="H33" s="851"/>
      <c r="I33" s="847"/>
    </row>
    <row r="34" spans="2:10" s="589" customFormat="1" ht="36.950000000000003" customHeight="1" x14ac:dyDescent="0.2">
      <c r="B34" s="842" t="s">
        <v>409</v>
      </c>
      <c r="C34" s="851"/>
      <c r="D34" s="851"/>
      <c r="E34" s="851"/>
      <c r="F34" s="851"/>
      <c r="G34" s="851"/>
      <c r="H34" s="851"/>
      <c r="I34" s="846" t="s">
        <v>46</v>
      </c>
    </row>
    <row r="35" spans="2:10" s="589" customFormat="1" ht="36.950000000000003" customHeight="1" x14ac:dyDescent="0.2">
      <c r="B35" s="834" t="s">
        <v>852</v>
      </c>
      <c r="C35" s="851">
        <v>23573</v>
      </c>
      <c r="D35" s="851">
        <v>14829</v>
      </c>
      <c r="E35" s="851">
        <v>20476.72443364892</v>
      </c>
      <c r="F35" s="851">
        <v>18607.538751300806</v>
      </c>
      <c r="G35" s="851">
        <v>35800.791497554528</v>
      </c>
      <c r="H35" s="851">
        <v>49328</v>
      </c>
      <c r="I35" s="847" t="s">
        <v>854</v>
      </c>
    </row>
    <row r="36" spans="2:10" s="589" customFormat="1" ht="36.950000000000003" customHeight="1" x14ac:dyDescent="0.2">
      <c r="B36" s="834" t="s">
        <v>47</v>
      </c>
      <c r="C36" s="851">
        <v>37532</v>
      </c>
      <c r="D36" s="851">
        <v>20015</v>
      </c>
      <c r="E36" s="851">
        <v>59393.160760461535</v>
      </c>
      <c r="F36" s="851">
        <v>43027.245996569356</v>
      </c>
      <c r="G36" s="851">
        <v>96282.832403818349</v>
      </c>
      <c r="H36" s="851">
        <v>145484</v>
      </c>
      <c r="I36" s="847" t="s">
        <v>698</v>
      </c>
    </row>
    <row r="37" spans="2:10" s="589" customFormat="1" ht="36.950000000000003" customHeight="1" x14ac:dyDescent="0.2">
      <c r="B37" s="834" t="s">
        <v>1582</v>
      </c>
      <c r="C37" s="851">
        <v>15397</v>
      </c>
      <c r="D37" s="851">
        <v>8391</v>
      </c>
      <c r="E37" s="851">
        <v>19354.135055355655</v>
      </c>
      <c r="F37" s="851">
        <v>29196.962531573474</v>
      </c>
      <c r="G37" s="851">
        <v>36804.201567387448</v>
      </c>
      <c r="H37" s="851">
        <v>54407</v>
      </c>
      <c r="I37" s="847" t="s">
        <v>699</v>
      </c>
    </row>
    <row r="38" spans="2:10" s="589" customFormat="1" ht="36.950000000000003" customHeight="1" x14ac:dyDescent="0.2">
      <c r="B38" s="834" t="s">
        <v>319</v>
      </c>
      <c r="C38" s="851">
        <v>90233</v>
      </c>
      <c r="D38" s="851">
        <v>24649</v>
      </c>
      <c r="E38" s="851">
        <v>34277.510423103406</v>
      </c>
      <c r="F38" s="851">
        <v>33380.104448064078</v>
      </c>
      <c r="G38" s="851">
        <v>35158.93919020905</v>
      </c>
      <c r="H38" s="851">
        <v>42690</v>
      </c>
      <c r="I38" s="847" t="s">
        <v>320</v>
      </c>
    </row>
    <row r="39" spans="2:10" s="589" customFormat="1" ht="36.950000000000003" customHeight="1" x14ac:dyDescent="0.2">
      <c r="B39" s="834" t="s">
        <v>849</v>
      </c>
      <c r="C39" s="851">
        <v>29429</v>
      </c>
      <c r="D39" s="851">
        <v>59055</v>
      </c>
      <c r="E39" s="851">
        <v>113057.446331507</v>
      </c>
      <c r="F39" s="851">
        <v>97218.203855392887</v>
      </c>
      <c r="G39" s="851">
        <v>70082.309000017689</v>
      </c>
      <c r="H39" s="851">
        <v>94395</v>
      </c>
      <c r="I39" s="847" t="s">
        <v>851</v>
      </c>
    </row>
    <row r="40" spans="2:10" s="589" customFormat="1" ht="36.950000000000003" customHeight="1" x14ac:dyDescent="0.2">
      <c r="B40" s="842" t="s">
        <v>853</v>
      </c>
      <c r="C40" s="850">
        <v>196164</v>
      </c>
      <c r="D40" s="850">
        <v>126939</v>
      </c>
      <c r="E40" s="850">
        <v>246558.97700407653</v>
      </c>
      <c r="F40" s="850">
        <v>221430.05558290059</v>
      </c>
      <c r="G40" s="850">
        <v>274129.07365898706</v>
      </c>
      <c r="H40" s="850">
        <v>386304</v>
      </c>
      <c r="I40" s="846" t="s">
        <v>332</v>
      </c>
    </row>
    <row r="41" spans="2:10" s="589" customFormat="1" ht="17.25" customHeight="1" x14ac:dyDescent="0.2">
      <c r="B41" s="834"/>
      <c r="C41" s="851"/>
      <c r="D41" s="851"/>
      <c r="E41" s="851"/>
      <c r="F41" s="851"/>
      <c r="G41" s="851"/>
      <c r="H41" s="851"/>
      <c r="I41" s="847"/>
    </row>
    <row r="42" spans="2:10" s="589" customFormat="1" ht="36.950000000000003" customHeight="1" x14ac:dyDescent="0.2">
      <c r="B42" s="842" t="s">
        <v>48</v>
      </c>
      <c r="C42" s="851"/>
      <c r="D42" s="851"/>
      <c r="E42" s="851"/>
      <c r="F42" s="851"/>
      <c r="G42" s="851"/>
      <c r="H42" s="851"/>
      <c r="I42" s="846" t="s">
        <v>49</v>
      </c>
    </row>
    <row r="43" spans="2:10" s="589" customFormat="1" ht="36.950000000000003" customHeight="1" x14ac:dyDescent="0.2">
      <c r="B43" s="834" t="s">
        <v>319</v>
      </c>
      <c r="C43" s="851">
        <v>90233</v>
      </c>
      <c r="D43" s="851">
        <v>24649</v>
      </c>
      <c r="E43" s="851">
        <v>34277.510423103406</v>
      </c>
      <c r="F43" s="851">
        <v>33380.104448064078</v>
      </c>
      <c r="G43" s="851">
        <v>35158.93919020905</v>
      </c>
      <c r="H43" s="851">
        <v>42690</v>
      </c>
      <c r="I43" s="847" t="s">
        <v>320</v>
      </c>
      <c r="J43" s="1277"/>
    </row>
    <row r="44" spans="2:10" s="589" customFormat="1" ht="36.950000000000003" customHeight="1" x14ac:dyDescent="0.2">
      <c r="B44" s="834" t="s">
        <v>37</v>
      </c>
      <c r="C44" s="851">
        <v>6850</v>
      </c>
      <c r="D44" s="851">
        <v>3024</v>
      </c>
      <c r="E44" s="851">
        <v>7687.9319141665037</v>
      </c>
      <c r="F44" s="851">
        <v>10096.446985651557</v>
      </c>
      <c r="G44" s="851">
        <v>13134.484564257764</v>
      </c>
      <c r="H44" s="851">
        <v>18714</v>
      </c>
      <c r="I44" s="847" t="s">
        <v>50</v>
      </c>
      <c r="J44" s="1277"/>
    </row>
    <row r="45" spans="2:10" s="589" customFormat="1" ht="36.950000000000003" customHeight="1" x14ac:dyDescent="0.2">
      <c r="B45" s="834" t="s">
        <v>38</v>
      </c>
      <c r="C45" s="851">
        <v>5538</v>
      </c>
      <c r="D45" s="851">
        <v>14706</v>
      </c>
      <c r="E45" s="851">
        <v>13413.113149963265</v>
      </c>
      <c r="F45" s="851">
        <v>14245.051457669031</v>
      </c>
      <c r="G45" s="851">
        <v>43902.227126910977</v>
      </c>
      <c r="H45" s="851">
        <v>62232</v>
      </c>
      <c r="I45" s="847" t="s">
        <v>39</v>
      </c>
      <c r="J45" s="1277"/>
    </row>
    <row r="46" spans="2:10" s="589" customFormat="1" ht="36.950000000000003" customHeight="1" x14ac:dyDescent="0.2">
      <c r="B46" s="834" t="s">
        <v>40</v>
      </c>
      <c r="C46" s="851">
        <v>16009</v>
      </c>
      <c r="D46" s="851">
        <v>31193</v>
      </c>
      <c r="E46" s="851">
        <v>10799.188420013281</v>
      </c>
      <c r="F46" s="851">
        <v>71016.068557770894</v>
      </c>
      <c r="G46" s="851">
        <v>34070.204367382394</v>
      </c>
      <c r="H46" s="851">
        <v>42865</v>
      </c>
      <c r="I46" s="847" t="s">
        <v>427</v>
      </c>
      <c r="J46" s="1277"/>
    </row>
    <row r="47" spans="2:10" s="589" customFormat="1" ht="36.950000000000003" customHeight="1" x14ac:dyDescent="0.2">
      <c r="B47" s="834" t="s">
        <v>41</v>
      </c>
      <c r="C47" s="851">
        <v>77533</v>
      </c>
      <c r="D47" s="851">
        <v>53367</v>
      </c>
      <c r="E47" s="851">
        <v>180381.23309683008</v>
      </c>
      <c r="F47" s="851">
        <v>92692.384133745043</v>
      </c>
      <c r="G47" s="851">
        <v>147863.21841022687</v>
      </c>
      <c r="H47" s="851">
        <v>219802</v>
      </c>
      <c r="I47" s="849" t="s">
        <v>891</v>
      </c>
      <c r="J47" s="1277"/>
    </row>
    <row r="48" spans="2:10" s="589" customFormat="1" ht="36.950000000000003" customHeight="1" x14ac:dyDescent="0.2">
      <c r="B48" s="842" t="s">
        <v>853</v>
      </c>
      <c r="C48" s="850">
        <v>196163</v>
      </c>
      <c r="D48" s="850">
        <v>126939</v>
      </c>
      <c r="E48" s="850">
        <v>246558.97700407653</v>
      </c>
      <c r="F48" s="850">
        <v>221430.05558290059</v>
      </c>
      <c r="G48" s="850">
        <v>274129.07365898706</v>
      </c>
      <c r="H48" s="850">
        <v>386303</v>
      </c>
      <c r="I48" s="846" t="s">
        <v>332</v>
      </c>
      <c r="J48" s="1277"/>
    </row>
    <row r="49" spans="2:9" s="589" customFormat="1" ht="30" customHeight="1" thickBot="1" x14ac:dyDescent="0.25">
      <c r="B49" s="833"/>
      <c r="C49" s="1420"/>
      <c r="D49" s="1421"/>
      <c r="E49" s="1421"/>
      <c r="F49" s="1421"/>
      <c r="G49" s="1421"/>
      <c r="H49" s="1421"/>
      <c r="I49" s="1422"/>
    </row>
    <row r="50" spans="2:9" ht="9" customHeight="1" thickTop="1" x14ac:dyDescent="0.35"/>
    <row r="51" spans="2:9" s="416" customFormat="1" ht="18.75" customHeight="1" x14ac:dyDescent="0.5">
      <c r="B51" s="333" t="s">
        <v>1755</v>
      </c>
      <c r="C51" s="333"/>
      <c r="D51" s="333"/>
      <c r="E51" s="333"/>
      <c r="F51" s="333"/>
      <c r="G51" s="333"/>
      <c r="H51" s="333"/>
      <c r="I51" s="333" t="s">
        <v>1756</v>
      </c>
    </row>
    <row r="52" spans="2:9" s="416" customFormat="1" ht="18.75" customHeight="1" x14ac:dyDescent="0.5">
      <c r="B52" s="561"/>
      <c r="I52" s="697"/>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3" t="s">
        <v>1876</v>
      </c>
      <c r="C3" s="1774"/>
      <c r="D3" s="1774"/>
      <c r="E3" s="1774"/>
      <c r="F3" s="1774"/>
      <c r="G3" s="1774"/>
      <c r="H3" s="1774"/>
      <c r="I3" s="1936"/>
    </row>
    <row r="4" spans="2:22" ht="10.5" customHeight="1" x14ac:dyDescent="0.85">
      <c r="B4" s="698"/>
      <c r="C4" s="675"/>
      <c r="D4" s="675"/>
      <c r="E4" s="675"/>
      <c r="F4" s="675"/>
      <c r="G4" s="675"/>
      <c r="H4" s="675"/>
      <c r="I4" s="468"/>
    </row>
    <row r="5" spans="2:22" ht="36.75" x14ac:dyDescent="0.85">
      <c r="B5" s="1773" t="s">
        <v>1877</v>
      </c>
      <c r="C5" s="1773"/>
      <c r="D5" s="1773"/>
      <c r="E5" s="1773"/>
      <c r="F5" s="1773"/>
      <c r="G5" s="1773"/>
      <c r="H5" s="1773"/>
      <c r="I5" s="1995"/>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8" customFormat="1" ht="24.95" customHeight="1" thickTop="1" x14ac:dyDescent="0.7">
      <c r="B9" s="1963" t="s">
        <v>886</v>
      </c>
      <c r="C9" s="1760">
        <v>2013</v>
      </c>
      <c r="D9" s="1760">
        <v>2014</v>
      </c>
      <c r="E9" s="1760">
        <v>2015</v>
      </c>
      <c r="F9" s="1760">
        <v>2016</v>
      </c>
      <c r="G9" s="1760">
        <v>2017</v>
      </c>
      <c r="H9" s="1760">
        <v>2018</v>
      </c>
      <c r="I9" s="1966" t="s">
        <v>885</v>
      </c>
      <c r="J9" s="518"/>
      <c r="N9" s="518"/>
    </row>
    <row r="10" spans="2:22" s="358" customFormat="1" ht="24.95" customHeight="1" x14ac:dyDescent="0.7">
      <c r="B10" s="1964"/>
      <c r="C10" s="1761"/>
      <c r="D10" s="1761"/>
      <c r="E10" s="1761"/>
      <c r="F10" s="1761"/>
      <c r="G10" s="1761"/>
      <c r="H10" s="1761"/>
      <c r="I10" s="1993"/>
    </row>
    <row r="11" spans="2:22" s="358" customFormat="1" ht="24.95" customHeight="1" x14ac:dyDescent="0.7">
      <c r="B11" s="1965"/>
      <c r="C11" s="1762"/>
      <c r="D11" s="1762"/>
      <c r="E11" s="1762"/>
      <c r="F11" s="1762"/>
      <c r="G11" s="1762"/>
      <c r="H11" s="1762"/>
      <c r="I11" s="1994"/>
    </row>
    <row r="12" spans="2:22" s="358" customFormat="1" ht="15" customHeight="1" x14ac:dyDescent="0.7">
      <c r="B12" s="672"/>
      <c r="C12" s="462"/>
      <c r="D12" s="462"/>
      <c r="E12" s="462"/>
      <c r="F12" s="462"/>
      <c r="G12" s="462"/>
      <c r="H12" s="462"/>
      <c r="I12" s="683"/>
    </row>
    <row r="13" spans="2:22" s="841" customFormat="1" ht="24.95" customHeight="1" x14ac:dyDescent="0.2">
      <c r="B13" s="711" t="s">
        <v>1584</v>
      </c>
      <c r="C13" s="1425"/>
      <c r="D13" s="1425"/>
      <c r="E13" s="1425"/>
      <c r="F13" s="1425"/>
      <c r="G13" s="1425"/>
      <c r="H13" s="1425"/>
      <c r="I13" s="845" t="s">
        <v>1585</v>
      </c>
    </row>
    <row r="14" spans="2:22" s="589" customFormat="1" ht="15" customHeight="1" x14ac:dyDescent="0.2">
      <c r="B14" s="834"/>
      <c r="C14" s="1049"/>
      <c r="D14" s="1049"/>
      <c r="E14" s="1049"/>
      <c r="F14" s="1049"/>
      <c r="G14" s="1049"/>
      <c r="H14" s="1049"/>
      <c r="I14" s="847"/>
    </row>
    <row r="15" spans="2:22" s="589" customFormat="1" ht="24.95" customHeight="1" x14ac:dyDescent="0.2">
      <c r="B15" s="710" t="s">
        <v>892</v>
      </c>
      <c r="C15" s="360"/>
      <c r="D15" s="360"/>
      <c r="E15" s="360"/>
      <c r="F15" s="360"/>
      <c r="G15" s="360"/>
      <c r="H15" s="360"/>
      <c r="I15" s="846" t="s">
        <v>692</v>
      </c>
    </row>
    <row r="16" spans="2:22" s="589" customFormat="1" ht="24.95" customHeight="1" x14ac:dyDescent="0.2">
      <c r="B16" s="834" t="s">
        <v>686</v>
      </c>
      <c r="C16" s="864">
        <v>146.9</v>
      </c>
      <c r="D16" s="864">
        <v>94.8</v>
      </c>
      <c r="E16" s="864">
        <v>185</v>
      </c>
      <c r="F16" s="864">
        <v>110.8</v>
      </c>
      <c r="G16" s="864">
        <v>116.7</v>
      </c>
      <c r="H16" s="864">
        <v>62</v>
      </c>
      <c r="I16" s="847" t="s">
        <v>339</v>
      </c>
    </row>
    <row r="17" spans="1:15" s="589" customFormat="1" ht="24.95" customHeight="1" x14ac:dyDescent="0.2">
      <c r="B17" s="834" t="s">
        <v>687</v>
      </c>
      <c r="C17" s="864">
        <v>147.19999999999999</v>
      </c>
      <c r="D17" s="864">
        <v>99.4</v>
      </c>
      <c r="E17" s="864">
        <v>127.7</v>
      </c>
      <c r="F17" s="864">
        <v>125.5</v>
      </c>
      <c r="G17" s="864">
        <v>149</v>
      </c>
      <c r="H17" s="864">
        <v>104</v>
      </c>
      <c r="I17" s="847" t="s">
        <v>691</v>
      </c>
    </row>
    <row r="18" spans="1:15" s="589" customFormat="1" ht="24.95" customHeight="1" x14ac:dyDescent="0.2">
      <c r="B18" s="834" t="s">
        <v>688</v>
      </c>
      <c r="C18" s="864">
        <v>98.6</v>
      </c>
      <c r="D18" s="864">
        <v>110.1</v>
      </c>
      <c r="E18" s="864">
        <v>120.8</v>
      </c>
      <c r="F18" s="864">
        <v>113.2</v>
      </c>
      <c r="G18" s="864">
        <v>129</v>
      </c>
      <c r="H18" s="864">
        <v>128</v>
      </c>
      <c r="I18" s="847" t="s">
        <v>340</v>
      </c>
    </row>
    <row r="19" spans="1:15" s="589" customFormat="1" ht="24.95" customHeight="1" x14ac:dyDescent="0.2">
      <c r="B19" s="834" t="s">
        <v>689</v>
      </c>
      <c r="C19" s="864">
        <v>28</v>
      </c>
      <c r="D19" s="864">
        <v>22.3</v>
      </c>
      <c r="E19" s="864">
        <v>22.6</v>
      </c>
      <c r="F19" s="864">
        <v>19.7</v>
      </c>
      <c r="G19" s="864">
        <v>19</v>
      </c>
      <c r="H19" s="864">
        <v>25</v>
      </c>
      <c r="I19" s="847" t="s">
        <v>341</v>
      </c>
    </row>
    <row r="20" spans="1:15" s="589" customFormat="1" ht="24.95" customHeight="1" x14ac:dyDescent="0.2">
      <c r="B20" s="834" t="s">
        <v>342</v>
      </c>
      <c r="C20" s="864">
        <v>104.2</v>
      </c>
      <c r="D20" s="864">
        <v>73.2</v>
      </c>
      <c r="E20" s="864">
        <v>103.8</v>
      </c>
      <c r="F20" s="864">
        <v>97.5</v>
      </c>
      <c r="G20" s="864">
        <v>101</v>
      </c>
      <c r="H20" s="864">
        <v>100</v>
      </c>
      <c r="I20" s="847" t="s">
        <v>343</v>
      </c>
    </row>
    <row r="21" spans="1:15" s="589" customFormat="1" ht="24.95" customHeight="1" x14ac:dyDescent="0.2">
      <c r="B21" s="834" t="s">
        <v>1583</v>
      </c>
      <c r="C21" s="864">
        <v>510.6</v>
      </c>
      <c r="D21" s="864">
        <v>537.1</v>
      </c>
      <c r="E21" s="864">
        <v>577.4</v>
      </c>
      <c r="F21" s="864">
        <v>537</v>
      </c>
      <c r="G21" s="864">
        <v>1289</v>
      </c>
      <c r="H21" s="864">
        <v>1304</v>
      </c>
      <c r="I21" s="847" t="s">
        <v>1586</v>
      </c>
    </row>
    <row r="22" spans="1:15" s="551" customFormat="1" ht="24.95" customHeight="1" x14ac:dyDescent="0.2">
      <c r="A22" s="589"/>
      <c r="B22" s="842" t="s">
        <v>853</v>
      </c>
      <c r="C22" s="860">
        <v>137.68146417445482</v>
      </c>
      <c r="D22" s="860">
        <v>114.99112149532711</v>
      </c>
      <c r="E22" s="860">
        <v>154.87383177570092</v>
      </c>
      <c r="F22" s="860">
        <v>127.43457943925232</v>
      </c>
      <c r="G22" s="860">
        <v>198.97959501557631</v>
      </c>
      <c r="H22" s="860">
        <v>184.98753894080997</v>
      </c>
      <c r="I22" s="846" t="s">
        <v>332</v>
      </c>
      <c r="J22" s="589"/>
      <c r="K22" s="589"/>
      <c r="L22" s="589"/>
      <c r="M22" s="589"/>
      <c r="N22" s="589"/>
      <c r="O22" s="589"/>
    </row>
    <row r="23" spans="1:15" s="589" customFormat="1" ht="15" customHeight="1" x14ac:dyDescent="0.2">
      <c r="B23" s="834"/>
      <c r="C23" s="864"/>
      <c r="D23" s="864"/>
      <c r="E23" s="864"/>
      <c r="F23" s="864"/>
      <c r="G23" s="864"/>
      <c r="H23" s="864"/>
      <c r="I23" s="847"/>
    </row>
    <row r="24" spans="1:15" s="551" customFormat="1" ht="24.95" customHeight="1" x14ac:dyDescent="0.2">
      <c r="B24" s="710" t="s">
        <v>893</v>
      </c>
      <c r="C24" s="860"/>
      <c r="D24" s="860"/>
      <c r="E24" s="860"/>
      <c r="F24" s="860"/>
      <c r="G24" s="860"/>
      <c r="H24" s="860"/>
      <c r="I24" s="846" t="s">
        <v>896</v>
      </c>
      <c r="J24" s="589"/>
      <c r="K24" s="589"/>
      <c r="L24" s="589"/>
      <c r="M24" s="589"/>
      <c r="N24" s="589"/>
      <c r="O24" s="589"/>
    </row>
    <row r="25" spans="1:15" s="589" customFormat="1" ht="24.95" customHeight="1" x14ac:dyDescent="0.2">
      <c r="B25" s="834" t="s">
        <v>305</v>
      </c>
      <c r="C25" s="864">
        <v>144</v>
      </c>
      <c r="D25" s="864">
        <v>141.30000000000001</v>
      </c>
      <c r="E25" s="864">
        <v>120.7</v>
      </c>
      <c r="F25" s="864">
        <v>128.19999999999999</v>
      </c>
      <c r="G25" s="864">
        <v>115</v>
      </c>
      <c r="H25" s="864">
        <v>109.60385633886303</v>
      </c>
      <c r="I25" s="847" t="s">
        <v>302</v>
      </c>
    </row>
    <row r="26" spans="1:15" s="589" customFormat="1" ht="24.95" customHeight="1" x14ac:dyDescent="0.2">
      <c r="B26" s="834" t="s">
        <v>733</v>
      </c>
      <c r="C26" s="864">
        <v>100.1</v>
      </c>
      <c r="D26" s="864">
        <v>98.5</v>
      </c>
      <c r="E26" s="864">
        <v>84.4</v>
      </c>
      <c r="F26" s="864">
        <v>86.5</v>
      </c>
      <c r="G26" s="864">
        <v>84</v>
      </c>
      <c r="H26" s="864">
        <v>81.994738016765623</v>
      </c>
      <c r="I26" s="847" t="s">
        <v>303</v>
      </c>
    </row>
    <row r="27" spans="1:15" s="589" customFormat="1" ht="24.95" customHeight="1" x14ac:dyDescent="0.2">
      <c r="B27" s="834" t="s">
        <v>734</v>
      </c>
      <c r="C27" s="864">
        <v>96.9</v>
      </c>
      <c r="D27" s="864">
        <v>88.1</v>
      </c>
      <c r="E27" s="864">
        <v>80</v>
      </c>
      <c r="F27" s="864">
        <v>84</v>
      </c>
      <c r="G27" s="864">
        <v>82</v>
      </c>
      <c r="H27" s="864">
        <v>85.839891755243841</v>
      </c>
      <c r="I27" s="847" t="s">
        <v>304</v>
      </c>
    </row>
    <row r="28" spans="1:15" s="589" customFormat="1" ht="24.95" customHeight="1" x14ac:dyDescent="0.2">
      <c r="B28" s="834" t="s">
        <v>735</v>
      </c>
      <c r="C28" s="864">
        <v>137.19999999999999</v>
      </c>
      <c r="D28" s="864">
        <v>133.30000000000001</v>
      </c>
      <c r="E28" s="864">
        <v>108.8</v>
      </c>
      <c r="F28" s="864">
        <v>110.8</v>
      </c>
      <c r="G28" s="864">
        <v>102</v>
      </c>
      <c r="H28" s="864">
        <v>105.41130254288821</v>
      </c>
      <c r="I28" s="847" t="s">
        <v>897</v>
      </c>
    </row>
    <row r="29" spans="1:15" s="589" customFormat="1" ht="24.95" customHeight="1" x14ac:dyDescent="0.2">
      <c r="B29" s="834" t="s">
        <v>690</v>
      </c>
      <c r="C29" s="864">
        <v>65.2</v>
      </c>
      <c r="D29" s="864">
        <v>77.099999999999994</v>
      </c>
      <c r="E29" s="864">
        <v>55.6</v>
      </c>
      <c r="F29" s="864">
        <v>67.099999999999994</v>
      </c>
      <c r="G29" s="864">
        <v>72</v>
      </c>
      <c r="H29" s="864">
        <v>83.373740514011388</v>
      </c>
      <c r="I29" s="847" t="s">
        <v>827</v>
      </c>
    </row>
    <row r="30" spans="1:15" s="551" customFormat="1" ht="24.95" customHeight="1" x14ac:dyDescent="0.2">
      <c r="A30" s="589"/>
      <c r="B30" s="842" t="s">
        <v>853</v>
      </c>
      <c r="C30" s="860">
        <v>111.90418994413407</v>
      </c>
      <c r="D30" s="860">
        <v>109.82402234636874</v>
      </c>
      <c r="E30" s="860">
        <v>93.966480446927378</v>
      </c>
      <c r="F30" s="860">
        <v>97.900279329608949</v>
      </c>
      <c r="G30" s="860">
        <v>92.519553072625698</v>
      </c>
      <c r="H30" s="860">
        <v>90.300939293483069</v>
      </c>
      <c r="I30" s="846" t="s">
        <v>332</v>
      </c>
      <c r="J30" s="589"/>
      <c r="K30" s="589"/>
      <c r="L30" s="589"/>
      <c r="M30" s="589"/>
      <c r="N30" s="589"/>
      <c r="O30" s="589"/>
    </row>
    <row r="31" spans="1:15" s="589" customFormat="1" ht="24.95" customHeight="1" thickBot="1" x14ac:dyDescent="0.25">
      <c r="B31" s="703"/>
      <c r="C31" s="1566"/>
      <c r="D31" s="1566"/>
      <c r="E31" s="1566"/>
      <c r="F31" s="1566"/>
      <c r="G31" s="1566"/>
      <c r="H31" s="1566"/>
      <c r="I31" s="705"/>
    </row>
    <row r="32" spans="1:15" s="589" customFormat="1" ht="15" customHeight="1" thickTop="1" x14ac:dyDescent="0.2">
      <c r="B32" s="834"/>
      <c r="C32" s="864"/>
      <c r="D32" s="864"/>
      <c r="E32" s="864"/>
      <c r="F32" s="864"/>
      <c r="G32" s="864"/>
      <c r="H32" s="864"/>
      <c r="I32" s="847"/>
    </row>
    <row r="33" spans="2:15" s="841" customFormat="1" ht="24.95" customHeight="1" x14ac:dyDescent="0.2">
      <c r="B33" s="711" t="s">
        <v>894</v>
      </c>
      <c r="C33" s="1394"/>
      <c r="D33" s="1394"/>
      <c r="E33" s="1394"/>
      <c r="F33" s="1394"/>
      <c r="G33" s="1394"/>
      <c r="H33" s="1394"/>
      <c r="I33" s="845" t="s">
        <v>895</v>
      </c>
      <c r="J33" s="589"/>
      <c r="K33" s="589"/>
      <c r="L33" s="589"/>
      <c r="M33" s="589"/>
      <c r="N33" s="589"/>
      <c r="O33" s="589"/>
    </row>
    <row r="34" spans="2:15" s="589" customFormat="1" ht="15" customHeight="1" x14ac:dyDescent="0.2">
      <c r="B34" s="834"/>
      <c r="C34" s="864"/>
      <c r="D34" s="864"/>
      <c r="E34" s="864"/>
      <c r="F34" s="864"/>
      <c r="G34" s="864"/>
      <c r="H34" s="864"/>
      <c r="I34" s="847"/>
    </row>
    <row r="35" spans="2:15" s="589" customFormat="1" ht="24.95" customHeight="1" x14ac:dyDescent="0.2">
      <c r="B35" s="710" t="s">
        <v>892</v>
      </c>
      <c r="C35" s="850">
        <v>8587</v>
      </c>
      <c r="D35" s="850">
        <v>6458.3015079999996</v>
      </c>
      <c r="E35" s="850">
        <v>8920.4</v>
      </c>
      <c r="F35" s="850">
        <v>6942.7106968589997</v>
      </c>
      <c r="G35" s="850">
        <v>7562.2841741553893</v>
      </c>
      <c r="H35" s="850">
        <v>6193.5570816901109</v>
      </c>
      <c r="I35" s="846" t="s">
        <v>692</v>
      </c>
    </row>
    <row r="36" spans="2:15" s="589" customFormat="1" ht="24.95" customHeight="1" x14ac:dyDescent="0.2">
      <c r="B36" s="834" t="s">
        <v>344</v>
      </c>
      <c r="C36" s="851">
        <v>3182.1</v>
      </c>
      <c r="D36" s="851">
        <v>2024.3</v>
      </c>
      <c r="E36" s="851">
        <v>2861.6</v>
      </c>
      <c r="F36" s="851">
        <v>1726.2</v>
      </c>
      <c r="G36" s="851">
        <v>1850.7401826387218</v>
      </c>
      <c r="H36" s="851">
        <v>1222.9882135061109</v>
      </c>
      <c r="I36" s="847" t="s">
        <v>345</v>
      </c>
    </row>
    <row r="37" spans="2:15" s="589" customFormat="1" ht="24.95" customHeight="1" x14ac:dyDescent="0.2">
      <c r="B37" s="834" t="s">
        <v>346</v>
      </c>
      <c r="C37" s="851">
        <v>910.9</v>
      </c>
      <c r="D37" s="851">
        <v>600.1</v>
      </c>
      <c r="E37" s="851">
        <v>1614.9</v>
      </c>
      <c r="F37" s="851">
        <v>954.5</v>
      </c>
      <c r="G37" s="851">
        <v>990.05299151666668</v>
      </c>
      <c r="H37" s="851">
        <v>408.11021328000004</v>
      </c>
      <c r="I37" s="847" t="s">
        <v>347</v>
      </c>
    </row>
    <row r="38" spans="2:15" s="589" customFormat="1" ht="24.95" customHeight="1" x14ac:dyDescent="0.2">
      <c r="B38" s="834" t="s">
        <v>348</v>
      </c>
      <c r="C38" s="851">
        <v>109.1</v>
      </c>
      <c r="D38" s="851">
        <v>67</v>
      </c>
      <c r="E38" s="851">
        <v>89.1</v>
      </c>
      <c r="F38" s="851">
        <v>79.347200000000001</v>
      </c>
      <c r="G38" s="851">
        <v>91.852999999999994</v>
      </c>
      <c r="H38" s="851">
        <v>101.349</v>
      </c>
      <c r="I38" s="847" t="s">
        <v>349</v>
      </c>
    </row>
    <row r="39" spans="2:15" s="589" customFormat="1" ht="24.95" customHeight="1" x14ac:dyDescent="0.2">
      <c r="B39" s="834" t="s">
        <v>350</v>
      </c>
      <c r="C39" s="851">
        <v>129.4</v>
      </c>
      <c r="D39" s="851">
        <v>74.8</v>
      </c>
      <c r="E39" s="851">
        <v>98.7</v>
      </c>
      <c r="F39" s="851">
        <v>113.459</v>
      </c>
      <c r="G39" s="851">
        <v>137.8527</v>
      </c>
      <c r="H39" s="851">
        <v>73.683300000000003</v>
      </c>
      <c r="I39" s="847" t="s">
        <v>351</v>
      </c>
    </row>
    <row r="40" spans="2:15" s="589" customFormat="1" ht="24.95" customHeight="1" x14ac:dyDescent="0.2">
      <c r="B40" s="834" t="s">
        <v>352</v>
      </c>
      <c r="C40" s="851">
        <v>53</v>
      </c>
      <c r="D40" s="851">
        <v>27.3</v>
      </c>
      <c r="E40" s="851">
        <v>53</v>
      </c>
      <c r="F40" s="851">
        <v>30.699000000000002</v>
      </c>
      <c r="G40" s="851">
        <v>41.332300000000004</v>
      </c>
      <c r="H40" s="851">
        <v>34.216999999999999</v>
      </c>
      <c r="I40" s="847" t="s">
        <v>693</v>
      </c>
    </row>
    <row r="41" spans="2:15" s="589" customFormat="1" ht="24.95" customHeight="1" x14ac:dyDescent="0.2">
      <c r="B41" s="834" t="s">
        <v>353</v>
      </c>
      <c r="C41" s="851">
        <v>441.7</v>
      </c>
      <c r="D41" s="851">
        <v>539.6</v>
      </c>
      <c r="E41" s="851">
        <v>505.2</v>
      </c>
      <c r="F41" s="851">
        <v>507.4</v>
      </c>
      <c r="G41" s="851">
        <v>562.41600000000005</v>
      </c>
      <c r="H41" s="851">
        <v>562.34199999999998</v>
      </c>
      <c r="I41" s="847" t="s">
        <v>354</v>
      </c>
    </row>
    <row r="42" spans="2:15" s="589" customFormat="1" ht="24.95" customHeight="1" x14ac:dyDescent="0.2">
      <c r="B42" s="834" t="s">
        <v>355</v>
      </c>
      <c r="C42" s="851">
        <v>499.7</v>
      </c>
      <c r="D42" s="851">
        <v>669</v>
      </c>
      <c r="E42" s="851">
        <v>722.6</v>
      </c>
      <c r="F42" s="851">
        <v>866.4</v>
      </c>
      <c r="G42" s="851">
        <v>1174.134</v>
      </c>
      <c r="H42" s="851">
        <v>1079.2349999999999</v>
      </c>
      <c r="I42" s="847" t="s">
        <v>356</v>
      </c>
    </row>
    <row r="43" spans="2:15" s="589" customFormat="1" ht="24.95" customHeight="1" x14ac:dyDescent="0.2">
      <c r="B43" s="834" t="s">
        <v>357</v>
      </c>
      <c r="C43" s="851">
        <v>87.6</v>
      </c>
      <c r="D43" s="851">
        <v>75.900000000000006</v>
      </c>
      <c r="E43" s="851">
        <v>96.2</v>
      </c>
      <c r="F43" s="851">
        <v>79.099999999999994</v>
      </c>
      <c r="G43" s="851">
        <v>83.369</v>
      </c>
      <c r="H43" s="851">
        <v>73.921999999999997</v>
      </c>
      <c r="I43" s="847" t="s">
        <v>717</v>
      </c>
    </row>
    <row r="44" spans="2:15" s="589" customFormat="1" ht="24.95" customHeight="1" x14ac:dyDescent="0.2">
      <c r="B44" s="834" t="s">
        <v>492</v>
      </c>
      <c r="C44" s="851">
        <v>169.1</v>
      </c>
      <c r="D44" s="851">
        <v>162.4</v>
      </c>
      <c r="E44" s="851">
        <v>130.5</v>
      </c>
      <c r="F44" s="851">
        <v>40.700000000000003</v>
      </c>
      <c r="G44" s="851">
        <v>34.042000000000002</v>
      </c>
      <c r="H44" s="851">
        <v>79.7</v>
      </c>
      <c r="I44" s="847" t="s">
        <v>898</v>
      </c>
    </row>
    <row r="45" spans="2:15" s="589" customFormat="1" ht="24.95" customHeight="1" x14ac:dyDescent="0.2">
      <c r="B45" s="834" t="s">
        <v>493</v>
      </c>
      <c r="C45" s="851">
        <v>15.8</v>
      </c>
      <c r="D45" s="851">
        <v>14.7</v>
      </c>
      <c r="E45" s="851">
        <v>11.9</v>
      </c>
      <c r="F45" s="851">
        <v>8.3000000000000007</v>
      </c>
      <c r="G45" s="851">
        <v>14.089</v>
      </c>
      <c r="H45" s="851">
        <v>13.993</v>
      </c>
      <c r="I45" s="847" t="s">
        <v>494</v>
      </c>
    </row>
    <row r="46" spans="2:15" s="589" customFormat="1" ht="24.95" customHeight="1" x14ac:dyDescent="0.2">
      <c r="B46" s="834" t="s">
        <v>495</v>
      </c>
      <c r="C46" s="851">
        <v>316.89999999999998</v>
      </c>
      <c r="D46" s="851">
        <v>65.3</v>
      </c>
      <c r="E46" s="851">
        <v>29.3</v>
      </c>
      <c r="F46" s="851">
        <v>10.7</v>
      </c>
      <c r="G46" s="851">
        <v>17.838000000000001</v>
      </c>
      <c r="H46" s="851">
        <v>5.0579999999999998</v>
      </c>
      <c r="I46" s="847" t="s">
        <v>496</v>
      </c>
    </row>
    <row r="47" spans="2:15" s="589" customFormat="1" ht="24.95" customHeight="1" x14ac:dyDescent="0.2">
      <c r="B47" s="834" t="s">
        <v>497</v>
      </c>
      <c r="C47" s="851">
        <v>15.4</v>
      </c>
      <c r="D47" s="851">
        <v>17.899999999999999</v>
      </c>
      <c r="E47" s="851">
        <v>15.4</v>
      </c>
      <c r="F47" s="851">
        <v>19.899999999999999</v>
      </c>
      <c r="G47" s="851">
        <v>15.943</v>
      </c>
      <c r="H47" s="851">
        <v>16.992000000000001</v>
      </c>
      <c r="I47" s="847" t="s">
        <v>899</v>
      </c>
    </row>
    <row r="48" spans="2:15" s="589" customFormat="1" ht="24.95" customHeight="1" x14ac:dyDescent="0.2">
      <c r="B48" s="834" t="s">
        <v>498</v>
      </c>
      <c r="C48" s="851">
        <v>842.1</v>
      </c>
      <c r="D48" s="851">
        <v>392.21436</v>
      </c>
      <c r="E48" s="851">
        <v>913.3</v>
      </c>
      <c r="F48" s="851">
        <v>668.44099700900006</v>
      </c>
      <c r="G48" s="851">
        <v>849.91899999999998</v>
      </c>
      <c r="H48" s="851">
        <v>664.64299990400002</v>
      </c>
      <c r="I48" s="847" t="s">
        <v>499</v>
      </c>
    </row>
    <row r="49" spans="2:15" s="589" customFormat="1" ht="24.95" customHeight="1" x14ac:dyDescent="0.2">
      <c r="B49" s="834" t="s">
        <v>500</v>
      </c>
      <c r="C49" s="851">
        <v>306.89999999999998</v>
      </c>
      <c r="D49" s="851">
        <v>195.92951199999999</v>
      </c>
      <c r="E49" s="851">
        <v>181.7</v>
      </c>
      <c r="F49" s="851">
        <v>212.83416930000001</v>
      </c>
      <c r="G49" s="851">
        <v>239.33699999999999</v>
      </c>
      <c r="H49" s="851">
        <v>223.38339000000002</v>
      </c>
      <c r="I49" s="847" t="s">
        <v>501</v>
      </c>
    </row>
    <row r="50" spans="2:15" s="589" customFormat="1" ht="24.95" customHeight="1" x14ac:dyDescent="0.2">
      <c r="B50" s="834" t="s">
        <v>502</v>
      </c>
      <c r="C50" s="851">
        <v>256.60000000000002</v>
      </c>
      <c r="D50" s="851">
        <v>397.85763600000007</v>
      </c>
      <c r="E50" s="851">
        <v>307.2</v>
      </c>
      <c r="F50" s="851">
        <v>451.73033055000002</v>
      </c>
      <c r="G50" s="851">
        <v>308.98500000000001</v>
      </c>
      <c r="H50" s="851">
        <v>476.63496499999997</v>
      </c>
      <c r="I50" s="847" t="s">
        <v>300</v>
      </c>
    </row>
    <row r="51" spans="2:15" s="589" customFormat="1" ht="24.95" customHeight="1" x14ac:dyDescent="0.2">
      <c r="B51" s="834" t="s">
        <v>301</v>
      </c>
      <c r="C51" s="851">
        <v>1250.7</v>
      </c>
      <c r="D51" s="851">
        <v>1134</v>
      </c>
      <c r="E51" s="851">
        <v>1289.8</v>
      </c>
      <c r="F51" s="851">
        <v>1173</v>
      </c>
      <c r="G51" s="851">
        <v>1150.3809999999999</v>
      </c>
      <c r="H51" s="851">
        <v>1157.306</v>
      </c>
      <c r="I51" s="847" t="s">
        <v>731</v>
      </c>
    </row>
    <row r="52" spans="2:15" s="589" customFormat="1" ht="15" customHeight="1" x14ac:dyDescent="0.2">
      <c r="B52" s="834"/>
      <c r="C52" s="851"/>
      <c r="D52" s="851"/>
      <c r="E52" s="851"/>
      <c r="F52" s="851"/>
      <c r="G52" s="851"/>
      <c r="H52" s="851"/>
      <c r="I52" s="847"/>
    </row>
    <row r="53" spans="2:15" s="551" customFormat="1" ht="24.95" customHeight="1" x14ac:dyDescent="0.2">
      <c r="B53" s="710" t="s">
        <v>893</v>
      </c>
      <c r="C53" s="850">
        <v>4849.9269999999997</v>
      </c>
      <c r="D53" s="850">
        <v>4572.9297999999999</v>
      </c>
      <c r="E53" s="850">
        <v>4031.4670000000001</v>
      </c>
      <c r="F53" s="850">
        <v>4141.8629999999994</v>
      </c>
      <c r="G53" s="850">
        <v>3966.1089099999999</v>
      </c>
      <c r="H53" s="850">
        <v>3972.4086327999999</v>
      </c>
      <c r="I53" s="846" t="s">
        <v>896</v>
      </c>
      <c r="J53" s="589"/>
      <c r="K53" s="589"/>
      <c r="L53" s="589"/>
      <c r="M53" s="589"/>
      <c r="N53" s="589"/>
      <c r="O53" s="589"/>
    </row>
    <row r="54" spans="2:15" s="589" customFormat="1" ht="24.95" customHeight="1" x14ac:dyDescent="0.2">
      <c r="B54" s="834" t="s">
        <v>1642</v>
      </c>
      <c r="C54" s="851">
        <v>19.927</v>
      </c>
      <c r="D54" s="851">
        <v>19.341000000000001</v>
      </c>
      <c r="E54" s="851">
        <v>15.467000000000001</v>
      </c>
      <c r="F54" s="851">
        <v>15.863</v>
      </c>
      <c r="G54" s="851">
        <v>14.81</v>
      </c>
      <c r="H54" s="851">
        <v>14.743432800000001</v>
      </c>
      <c r="I54" s="847" t="s">
        <v>1267</v>
      </c>
    </row>
    <row r="55" spans="2:15" s="589" customFormat="1" ht="24.95" customHeight="1" x14ac:dyDescent="0.2">
      <c r="B55" s="834" t="s">
        <v>732</v>
      </c>
      <c r="C55" s="851">
        <v>2466</v>
      </c>
      <c r="D55" s="851">
        <v>2242.4559999999997</v>
      </c>
      <c r="E55" s="851">
        <v>2038</v>
      </c>
      <c r="F55" s="851">
        <v>2137</v>
      </c>
      <c r="G55" s="851">
        <v>2077.29891</v>
      </c>
      <c r="H55" s="851">
        <v>2185.395</v>
      </c>
      <c r="I55" s="849" t="s">
        <v>900</v>
      </c>
    </row>
    <row r="56" spans="2:15" s="589" customFormat="1" ht="24.95" customHeight="1" x14ac:dyDescent="0.2">
      <c r="B56" s="834" t="s">
        <v>1641</v>
      </c>
      <c r="C56" s="851">
        <v>2364</v>
      </c>
      <c r="D56" s="851">
        <v>2311.1328000000003</v>
      </c>
      <c r="E56" s="851">
        <v>1978</v>
      </c>
      <c r="F56" s="851">
        <v>1989</v>
      </c>
      <c r="G56" s="851">
        <v>1874</v>
      </c>
      <c r="H56" s="851">
        <v>1772.2701999999999</v>
      </c>
      <c r="I56" s="847" t="s">
        <v>1640</v>
      </c>
    </row>
    <row r="57" spans="2:15" s="358" customFormat="1" ht="24.95" customHeight="1" thickBot="1" x14ac:dyDescent="0.75">
      <c r="B57" s="704"/>
      <c r="C57" s="701"/>
      <c r="D57" s="702"/>
      <c r="E57" s="702"/>
      <c r="F57" s="702"/>
      <c r="G57" s="702"/>
      <c r="H57" s="1528"/>
      <c r="I57" s="706"/>
      <c r="J57" s="589"/>
      <c r="K57" s="589"/>
      <c r="L57" s="589"/>
      <c r="M57" s="589"/>
      <c r="N57" s="589"/>
      <c r="O57" s="589"/>
    </row>
    <row r="58" spans="2:15" ht="9" customHeight="1" thickTop="1" x14ac:dyDescent="0.35">
      <c r="J58" s="589"/>
      <c r="K58" s="589"/>
      <c r="L58" s="589"/>
      <c r="M58" s="589"/>
      <c r="N58" s="589"/>
      <c r="O58" s="589"/>
    </row>
    <row r="59" spans="2:15" s="416" customFormat="1" ht="18.75" customHeight="1" x14ac:dyDescent="0.5">
      <c r="B59" s="333" t="s">
        <v>1755</v>
      </c>
      <c r="I59" s="355" t="s">
        <v>1756</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W55"/>
  <sheetViews>
    <sheetView rightToLeft="1" view="pageBreakPreview" zoomScale="50" zoomScaleNormal="50" zoomScaleSheetLayoutView="50" workbookViewId="0"/>
  </sheetViews>
  <sheetFormatPr defaultRowHeight="15" x14ac:dyDescent="0.35"/>
  <cols>
    <col min="1" max="1" width="9.140625" style="48"/>
    <col min="2" max="2" width="54.42578125" style="48" customWidth="1"/>
    <col min="3" max="3" width="15.5703125" style="48" customWidth="1"/>
    <col min="4" max="9" width="15" style="48" customWidth="1"/>
    <col min="10" max="10" width="56.140625" style="48" customWidth="1"/>
    <col min="11" max="11" width="9.140625" style="48"/>
    <col min="12" max="12" width="9.28515625" style="48" bestFit="1" customWidth="1"/>
    <col min="13" max="13" width="9.7109375" style="48" bestFit="1" customWidth="1"/>
    <col min="14" max="14" width="9" style="48" bestFit="1" customWidth="1"/>
    <col min="15"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85">
      <c r="B3" s="1773" t="s">
        <v>1878</v>
      </c>
      <c r="C3" s="1774"/>
      <c r="D3" s="1774"/>
      <c r="E3" s="1774"/>
      <c r="F3" s="1774"/>
      <c r="G3" s="1774"/>
      <c r="H3" s="1774"/>
      <c r="I3" s="1774"/>
      <c r="J3" s="1774"/>
    </row>
    <row r="4" spans="2:23" ht="14.25" customHeight="1" x14ac:dyDescent="0.85">
      <c r="B4" s="699"/>
      <c r="C4" s="675"/>
      <c r="D4" s="468"/>
      <c r="E4" s="468"/>
      <c r="F4" s="468"/>
      <c r="G4" s="468"/>
      <c r="H4" s="468"/>
      <c r="I4" s="468"/>
      <c r="J4" s="468"/>
    </row>
    <row r="5" spans="2:23" ht="29.25" customHeight="1" x14ac:dyDescent="0.85">
      <c r="B5" s="1997" t="s">
        <v>1879</v>
      </c>
      <c r="C5" s="1774"/>
      <c r="D5" s="1774"/>
      <c r="E5" s="1774"/>
      <c r="F5" s="1774"/>
      <c r="G5" s="1774"/>
      <c r="H5" s="1774"/>
      <c r="I5" s="1774"/>
      <c r="J5" s="1774"/>
    </row>
    <row r="6" spans="2:23" s="5" customFormat="1" ht="19.5" customHeight="1" x14ac:dyDescent="0.65">
      <c r="D6" s="2"/>
      <c r="E6" s="2"/>
      <c r="F6" s="2"/>
      <c r="G6" s="2"/>
      <c r="H6" s="2"/>
      <c r="I6" s="2"/>
      <c r="J6" s="2"/>
      <c r="K6" s="2"/>
      <c r="L6" s="2"/>
      <c r="M6" s="2"/>
      <c r="N6" s="2"/>
      <c r="O6" s="2"/>
      <c r="P6" s="2"/>
      <c r="Q6" s="2"/>
      <c r="R6" s="2"/>
      <c r="S6" s="2"/>
      <c r="T6" s="2"/>
      <c r="U6" s="2"/>
    </row>
    <row r="7" spans="2:23" ht="22.5" x14ac:dyDescent="0.5">
      <c r="B7" s="717" t="s">
        <v>1771</v>
      </c>
      <c r="C7" s="99"/>
      <c r="D7" s="100"/>
      <c r="E7" s="100"/>
      <c r="F7" s="100"/>
      <c r="G7" s="100"/>
      <c r="H7" s="100"/>
      <c r="I7" s="100"/>
      <c r="J7" s="721" t="s">
        <v>1771</v>
      </c>
      <c r="N7" s="100"/>
    </row>
    <row r="8" spans="2:23" s="5" customFormat="1" ht="19.5" customHeight="1" thickBot="1" x14ac:dyDescent="0.7">
      <c r="D8" s="2"/>
      <c r="E8" s="2"/>
      <c r="F8" s="2"/>
      <c r="G8" s="2"/>
      <c r="H8" s="2"/>
      <c r="I8" s="2"/>
      <c r="J8" s="2"/>
      <c r="K8" s="2"/>
      <c r="L8" s="2"/>
      <c r="M8" s="2"/>
      <c r="N8" s="2"/>
      <c r="O8" s="2"/>
      <c r="P8" s="2"/>
      <c r="Q8" s="2"/>
      <c r="R8" s="2"/>
      <c r="S8" s="2"/>
      <c r="T8" s="2"/>
      <c r="U8" s="2"/>
    </row>
    <row r="9" spans="2:23" s="257" customFormat="1" ht="24.95" customHeight="1" thickTop="1" x14ac:dyDescent="0.7">
      <c r="B9" s="1957" t="s">
        <v>886</v>
      </c>
      <c r="C9" s="229"/>
      <c r="D9" s="1760">
        <v>2013</v>
      </c>
      <c r="E9" s="1760">
        <v>2014</v>
      </c>
      <c r="F9" s="1760">
        <v>2015</v>
      </c>
      <c r="G9" s="1760">
        <v>2016</v>
      </c>
      <c r="H9" s="1760">
        <v>2017</v>
      </c>
      <c r="I9" s="1760">
        <v>2018</v>
      </c>
      <c r="J9" s="1960" t="s">
        <v>885</v>
      </c>
      <c r="L9" s="1996"/>
      <c r="M9" s="1996"/>
      <c r="N9" s="1996"/>
    </row>
    <row r="10" spans="2:23" s="257" customFormat="1" ht="24.95" customHeight="1" x14ac:dyDescent="0.7">
      <c r="B10" s="1958"/>
      <c r="C10" s="1664" t="s">
        <v>308</v>
      </c>
      <c r="D10" s="1761"/>
      <c r="E10" s="1761"/>
      <c r="F10" s="1761"/>
      <c r="G10" s="1761"/>
      <c r="H10" s="1761"/>
      <c r="I10" s="1761"/>
      <c r="J10" s="1989"/>
      <c r="L10" s="1996"/>
      <c r="M10" s="1996"/>
      <c r="N10" s="1996"/>
    </row>
    <row r="11" spans="2:23" s="257" customFormat="1" ht="24.95" customHeight="1" x14ac:dyDescent="0.7">
      <c r="B11" s="1959"/>
      <c r="C11" s="1685" t="s">
        <v>309</v>
      </c>
      <c r="D11" s="1762"/>
      <c r="E11" s="1762"/>
      <c r="F11" s="1762"/>
      <c r="G11" s="1762"/>
      <c r="H11" s="1762"/>
      <c r="I11" s="1762"/>
      <c r="J11" s="1990"/>
      <c r="M11" s="256"/>
    </row>
    <row r="12" spans="2:23" s="257" customFormat="1" ht="17.25" customHeight="1" x14ac:dyDescent="0.7">
      <c r="B12" s="342"/>
      <c r="C12" s="1665"/>
      <c r="D12" s="559"/>
      <c r="E12" s="559"/>
      <c r="F12" s="559"/>
      <c r="G12" s="559"/>
      <c r="H12" s="559"/>
      <c r="I12" s="559"/>
      <c r="J12" s="1426"/>
    </row>
    <row r="13" spans="2:23" s="359" customFormat="1" ht="37.5" customHeight="1" x14ac:dyDescent="0.2">
      <c r="B13" s="453" t="s">
        <v>512</v>
      </c>
      <c r="C13" s="1666">
        <v>60.743463881052485</v>
      </c>
      <c r="D13" s="1205">
        <v>3</v>
      </c>
      <c r="E13" s="1205">
        <v>4</v>
      </c>
      <c r="F13" s="1205">
        <v>3</v>
      </c>
      <c r="G13" s="1205">
        <v>2</v>
      </c>
      <c r="H13" s="1205">
        <v>3</v>
      </c>
      <c r="I13" s="1205">
        <v>4</v>
      </c>
      <c r="J13" s="709" t="s">
        <v>785</v>
      </c>
      <c r="M13" s="362"/>
      <c r="O13" s="936"/>
      <c r="P13" s="936"/>
      <c r="Q13" s="936"/>
      <c r="R13" s="1529"/>
      <c r="S13" s="1529"/>
      <c r="T13" s="1529"/>
    </row>
    <row r="14" spans="2:23" s="364" customFormat="1" ht="17.25" customHeight="1" x14ac:dyDescent="0.2">
      <c r="B14" s="453"/>
      <c r="C14" s="1666"/>
      <c r="D14" s="1205"/>
      <c r="E14" s="1205"/>
      <c r="F14" s="1205"/>
      <c r="G14" s="1205"/>
      <c r="H14" s="1205"/>
      <c r="I14" s="1205"/>
      <c r="J14" s="709"/>
      <c r="M14" s="829"/>
      <c r="O14" s="936"/>
      <c r="P14" s="936"/>
      <c r="Q14" s="936"/>
      <c r="R14" s="1529"/>
      <c r="S14" s="1529"/>
      <c r="T14" s="1529"/>
    </row>
    <row r="15" spans="2:23" s="359" customFormat="1" ht="37.5" customHeight="1" x14ac:dyDescent="0.2">
      <c r="B15" s="453" t="s">
        <v>786</v>
      </c>
      <c r="C15" s="1666">
        <v>33.816162877946333</v>
      </c>
      <c r="D15" s="1205">
        <v>39</v>
      </c>
      <c r="E15" s="1205">
        <v>30</v>
      </c>
      <c r="F15" s="1205">
        <v>30</v>
      </c>
      <c r="G15" s="1205">
        <v>28</v>
      </c>
      <c r="H15" s="1205">
        <v>26</v>
      </c>
      <c r="I15" s="1205">
        <v>25</v>
      </c>
      <c r="J15" s="709" t="s">
        <v>167</v>
      </c>
      <c r="M15" s="362"/>
      <c r="O15" s="936"/>
      <c r="P15" s="936"/>
      <c r="Q15" s="936"/>
      <c r="R15" s="1529"/>
      <c r="S15" s="1529"/>
      <c r="T15" s="1529"/>
    </row>
    <row r="16" spans="2:23" s="364" customFormat="1" ht="37.5" customHeight="1" x14ac:dyDescent="0.2">
      <c r="B16" s="615" t="s">
        <v>168</v>
      </c>
      <c r="C16" s="1235">
        <v>5.7478443487774511</v>
      </c>
      <c r="D16" s="1269">
        <v>53</v>
      </c>
      <c r="E16" s="1269">
        <v>51</v>
      </c>
      <c r="F16" s="1269">
        <v>38</v>
      </c>
      <c r="G16" s="1269">
        <v>45</v>
      </c>
      <c r="H16" s="1269">
        <v>40</v>
      </c>
      <c r="I16" s="1269">
        <v>48</v>
      </c>
      <c r="J16" s="836" t="s">
        <v>684</v>
      </c>
      <c r="O16" s="936"/>
      <c r="P16" s="936"/>
      <c r="Q16" s="936"/>
      <c r="R16" s="1529"/>
      <c r="S16" s="1529"/>
      <c r="T16" s="1529"/>
    </row>
    <row r="17" spans="2:20" s="364" customFormat="1" ht="37.5" customHeight="1" x14ac:dyDescent="0.2">
      <c r="B17" s="615" t="s">
        <v>169</v>
      </c>
      <c r="C17" s="1235">
        <v>2.116038380442574</v>
      </c>
      <c r="D17" s="1269">
        <v>38</v>
      </c>
      <c r="E17" s="1269">
        <v>38</v>
      </c>
      <c r="F17" s="1269">
        <v>38</v>
      </c>
      <c r="G17" s="1269">
        <v>42</v>
      </c>
      <c r="H17" s="1269">
        <v>38</v>
      </c>
      <c r="I17" s="1269">
        <v>28</v>
      </c>
      <c r="J17" s="836" t="s">
        <v>494</v>
      </c>
      <c r="O17" s="936"/>
      <c r="P17" s="936"/>
      <c r="Q17" s="936"/>
      <c r="R17" s="1529"/>
      <c r="S17" s="1529"/>
      <c r="T17" s="1529"/>
    </row>
    <row r="18" spans="2:20" s="364" customFormat="1" ht="37.5" customHeight="1" x14ac:dyDescent="0.2">
      <c r="B18" s="615" t="s">
        <v>170</v>
      </c>
      <c r="C18" s="1235">
        <v>2.5970514631600565</v>
      </c>
      <c r="D18" s="1269">
        <v>7</v>
      </c>
      <c r="E18" s="1269">
        <v>8</v>
      </c>
      <c r="F18" s="1269">
        <v>6</v>
      </c>
      <c r="G18" s="1269">
        <v>11</v>
      </c>
      <c r="H18" s="1269">
        <v>15</v>
      </c>
      <c r="I18" s="1269">
        <v>16</v>
      </c>
      <c r="J18" s="836" t="s">
        <v>171</v>
      </c>
      <c r="O18" s="936"/>
      <c r="P18" s="936"/>
      <c r="Q18" s="936"/>
      <c r="R18" s="1529"/>
      <c r="S18" s="1529"/>
      <c r="T18" s="1529"/>
    </row>
    <row r="19" spans="2:20" s="364" customFormat="1" ht="37.5" customHeight="1" x14ac:dyDescent="0.2">
      <c r="B19" s="615" t="s">
        <v>52</v>
      </c>
      <c r="C19" s="1235">
        <v>0.16704463046877291</v>
      </c>
      <c r="D19" s="1269">
        <v>56</v>
      </c>
      <c r="E19" s="1269">
        <v>53</v>
      </c>
      <c r="F19" s="1269">
        <v>24</v>
      </c>
      <c r="G19" s="1269">
        <v>21</v>
      </c>
      <c r="H19" s="1269">
        <v>25</v>
      </c>
      <c r="I19" s="1269">
        <v>33</v>
      </c>
      <c r="J19" s="836" t="s">
        <v>508</v>
      </c>
      <c r="O19" s="936"/>
      <c r="P19" s="936"/>
      <c r="Q19" s="936"/>
      <c r="R19" s="1529"/>
      <c r="S19" s="1529"/>
      <c r="T19" s="1529"/>
    </row>
    <row r="20" spans="2:20" s="364" customFormat="1" ht="37.5" customHeight="1" x14ac:dyDescent="0.2">
      <c r="B20" s="615" t="s">
        <v>82</v>
      </c>
      <c r="C20" s="1235">
        <v>9.8088942358074943E-2</v>
      </c>
      <c r="D20" s="1269">
        <v>21</v>
      </c>
      <c r="E20" s="1269">
        <v>34</v>
      </c>
      <c r="F20" s="1269">
        <v>34</v>
      </c>
      <c r="G20" s="1269">
        <v>54</v>
      </c>
      <c r="H20" s="1269">
        <v>64</v>
      </c>
      <c r="I20" s="1269">
        <v>71</v>
      </c>
      <c r="J20" s="836" t="s">
        <v>901</v>
      </c>
      <c r="O20" s="936"/>
      <c r="P20" s="936"/>
      <c r="Q20" s="936"/>
      <c r="R20" s="1529"/>
      <c r="S20" s="1529"/>
      <c r="T20" s="1529"/>
    </row>
    <row r="21" spans="2:20" s="364" customFormat="1" ht="37.5" customHeight="1" x14ac:dyDescent="0.2">
      <c r="B21" s="615" t="s">
        <v>83</v>
      </c>
      <c r="C21" s="1235">
        <v>2.3055093289291118E-2</v>
      </c>
      <c r="D21" s="1269">
        <v>37</v>
      </c>
      <c r="E21" s="1269">
        <v>37</v>
      </c>
      <c r="F21" s="1269">
        <v>15</v>
      </c>
      <c r="G21" s="1269">
        <v>20</v>
      </c>
      <c r="H21" s="1269">
        <v>29</v>
      </c>
      <c r="I21" s="1269">
        <v>22</v>
      </c>
      <c r="J21" s="836" t="s">
        <v>507</v>
      </c>
      <c r="O21" s="936"/>
      <c r="P21" s="936"/>
      <c r="Q21" s="936"/>
      <c r="R21" s="1529"/>
      <c r="S21" s="1529"/>
      <c r="T21" s="1529"/>
    </row>
    <row r="22" spans="2:20" s="364" customFormat="1" ht="37.5" customHeight="1" x14ac:dyDescent="0.2">
      <c r="B22" s="615" t="s">
        <v>84</v>
      </c>
      <c r="C22" s="1235">
        <v>6.2248751881086015E-2</v>
      </c>
      <c r="D22" s="1269">
        <v>0</v>
      </c>
      <c r="E22" s="1269">
        <v>71</v>
      </c>
      <c r="F22" s="1269">
        <v>131</v>
      </c>
      <c r="G22" s="1269">
        <v>105</v>
      </c>
      <c r="H22" s="1269">
        <v>156</v>
      </c>
      <c r="I22" s="1269">
        <v>78</v>
      </c>
      <c r="J22" s="836" t="s">
        <v>85</v>
      </c>
      <c r="O22" s="936"/>
      <c r="P22" s="936"/>
      <c r="Q22" s="936"/>
      <c r="R22" s="1529"/>
      <c r="S22" s="1529"/>
      <c r="T22" s="1529"/>
    </row>
    <row r="23" spans="2:20" s="364" customFormat="1" ht="37.5" customHeight="1" x14ac:dyDescent="0.2">
      <c r="B23" s="615" t="s">
        <v>86</v>
      </c>
      <c r="C23" s="1235">
        <v>18.304905704668446</v>
      </c>
      <c r="D23" s="1269">
        <v>41</v>
      </c>
      <c r="E23" s="1269">
        <v>27</v>
      </c>
      <c r="F23" s="1269">
        <v>31</v>
      </c>
      <c r="G23" s="1269">
        <v>27</v>
      </c>
      <c r="H23" s="1269">
        <v>24</v>
      </c>
      <c r="I23" s="1269">
        <v>22</v>
      </c>
      <c r="J23" s="836" t="s">
        <v>358</v>
      </c>
      <c r="O23" s="936"/>
      <c r="P23" s="936"/>
      <c r="Q23" s="936"/>
      <c r="R23" s="1529"/>
      <c r="S23" s="1529"/>
      <c r="T23" s="1529"/>
    </row>
    <row r="24" spans="2:20" s="364" customFormat="1" ht="37.5" customHeight="1" x14ac:dyDescent="0.2">
      <c r="B24" s="615" t="s">
        <v>359</v>
      </c>
      <c r="C24" s="1235">
        <v>1.209973214173433</v>
      </c>
      <c r="D24" s="1269">
        <v>27</v>
      </c>
      <c r="E24" s="1269">
        <v>31</v>
      </c>
      <c r="F24" s="1269">
        <v>29</v>
      </c>
      <c r="G24" s="1269">
        <v>14</v>
      </c>
      <c r="H24" s="1269">
        <v>18</v>
      </c>
      <c r="I24" s="1269">
        <v>23</v>
      </c>
      <c r="J24" s="836" t="s">
        <v>360</v>
      </c>
      <c r="O24" s="936"/>
      <c r="P24" s="936"/>
      <c r="Q24" s="936"/>
      <c r="R24" s="1529"/>
      <c r="S24" s="1529"/>
      <c r="T24" s="1529"/>
    </row>
    <row r="25" spans="2:20" s="364" customFormat="1" ht="37.5" customHeight="1" x14ac:dyDescent="0.2">
      <c r="B25" s="615" t="s">
        <v>79</v>
      </c>
      <c r="C25" s="1235">
        <v>0.16515830465419457</v>
      </c>
      <c r="D25" s="1269">
        <v>4</v>
      </c>
      <c r="E25" s="1269">
        <v>4</v>
      </c>
      <c r="F25" s="1269">
        <v>0</v>
      </c>
      <c r="G25" s="1269">
        <v>1</v>
      </c>
      <c r="H25" s="1269">
        <v>1</v>
      </c>
      <c r="I25" s="1269">
        <v>2</v>
      </c>
      <c r="J25" s="836" t="s">
        <v>80</v>
      </c>
      <c r="O25" s="936"/>
      <c r="P25" s="936"/>
      <c r="Q25" s="936"/>
      <c r="R25" s="1529"/>
      <c r="S25" s="1529"/>
      <c r="T25" s="1529"/>
    </row>
    <row r="26" spans="2:20" s="364" customFormat="1" ht="37.5" customHeight="1" x14ac:dyDescent="0.2">
      <c r="B26" s="615" t="s">
        <v>81</v>
      </c>
      <c r="C26" s="1235">
        <v>1.5799026655879678</v>
      </c>
      <c r="D26" s="1269">
        <v>36</v>
      </c>
      <c r="E26" s="1269">
        <v>36</v>
      </c>
      <c r="F26" s="1269">
        <v>29</v>
      </c>
      <c r="G26" s="1269">
        <v>30</v>
      </c>
      <c r="H26" s="1269">
        <v>29</v>
      </c>
      <c r="I26" s="1269">
        <v>29</v>
      </c>
      <c r="J26" s="836" t="s">
        <v>1273</v>
      </c>
      <c r="O26" s="936"/>
      <c r="P26" s="936"/>
      <c r="Q26" s="936"/>
      <c r="R26" s="1529"/>
      <c r="S26" s="1529"/>
      <c r="T26" s="1529"/>
    </row>
    <row r="27" spans="2:20" s="364" customFormat="1" ht="37.5" customHeight="1" x14ac:dyDescent="0.2">
      <c r="B27" s="615" t="s">
        <v>533</v>
      </c>
      <c r="C27" s="1235">
        <v>0.42798636815211333</v>
      </c>
      <c r="D27" s="1269">
        <v>2</v>
      </c>
      <c r="E27" s="1269">
        <v>2</v>
      </c>
      <c r="F27" s="1269">
        <v>1</v>
      </c>
      <c r="G27" s="1269">
        <v>1</v>
      </c>
      <c r="H27" s="1269">
        <v>28</v>
      </c>
      <c r="I27" s="1269">
        <v>42</v>
      </c>
      <c r="J27" s="836" t="s">
        <v>506</v>
      </c>
      <c r="O27" s="936"/>
      <c r="P27" s="936"/>
      <c r="Q27" s="936"/>
      <c r="R27" s="1529"/>
      <c r="S27" s="1529"/>
      <c r="T27" s="1529"/>
    </row>
    <row r="28" spans="2:20" s="364" customFormat="1" ht="37.5" customHeight="1" x14ac:dyDescent="0.2">
      <c r="B28" s="615" t="s">
        <v>330</v>
      </c>
      <c r="C28" s="1235">
        <v>6.3506302424138267E-2</v>
      </c>
      <c r="D28" s="1269">
        <v>0</v>
      </c>
      <c r="E28" s="1269">
        <v>0</v>
      </c>
      <c r="F28" s="1269">
        <v>259</v>
      </c>
      <c r="G28" s="1269">
        <v>128</v>
      </c>
      <c r="H28" s="1269">
        <v>81</v>
      </c>
      <c r="I28" s="1269">
        <v>178</v>
      </c>
      <c r="J28" s="836" t="s">
        <v>125</v>
      </c>
      <c r="O28" s="936"/>
      <c r="P28" s="936"/>
      <c r="Q28" s="936"/>
      <c r="R28" s="1529"/>
      <c r="S28" s="1529"/>
      <c r="T28" s="1529"/>
    </row>
    <row r="29" spans="2:20" s="364" customFormat="1" ht="37.5" customHeight="1" x14ac:dyDescent="0.2">
      <c r="B29" s="615" t="s">
        <v>534</v>
      </c>
      <c r="C29" s="1235">
        <v>0.31962742969244506</v>
      </c>
      <c r="D29" s="1269">
        <v>27</v>
      </c>
      <c r="E29" s="1269">
        <v>27</v>
      </c>
      <c r="F29" s="1269">
        <v>0</v>
      </c>
      <c r="G29" s="1269">
        <v>0</v>
      </c>
      <c r="H29" s="1269">
        <v>0</v>
      </c>
      <c r="I29" s="1269">
        <v>7</v>
      </c>
      <c r="J29" s="836" t="s">
        <v>535</v>
      </c>
      <c r="O29" s="936"/>
      <c r="P29" s="936"/>
      <c r="Q29" s="936"/>
      <c r="R29" s="1529"/>
      <c r="S29" s="1529"/>
      <c r="T29" s="1529"/>
    </row>
    <row r="30" spans="2:20" s="364" customFormat="1" ht="37.5" customHeight="1" x14ac:dyDescent="0.2">
      <c r="B30" s="615" t="s">
        <v>536</v>
      </c>
      <c r="C30" s="1235">
        <v>0.41226698636396025</v>
      </c>
      <c r="D30" s="1269">
        <v>24</v>
      </c>
      <c r="E30" s="1269">
        <v>24</v>
      </c>
      <c r="F30" s="1269">
        <v>32</v>
      </c>
      <c r="G30" s="1269">
        <v>24</v>
      </c>
      <c r="H30" s="1269">
        <v>32</v>
      </c>
      <c r="I30" s="1269">
        <v>38</v>
      </c>
      <c r="J30" s="836" t="s">
        <v>537</v>
      </c>
      <c r="O30" s="936"/>
      <c r="P30" s="936"/>
      <c r="Q30" s="936"/>
      <c r="R30" s="1529"/>
      <c r="S30" s="1529"/>
      <c r="T30" s="1529"/>
    </row>
    <row r="31" spans="2:20" s="364" customFormat="1" ht="37.5" customHeight="1" x14ac:dyDescent="0.2">
      <c r="B31" s="615" t="s">
        <v>538</v>
      </c>
      <c r="C31" s="1235">
        <v>0.48164185798900905</v>
      </c>
      <c r="D31" s="1269">
        <v>1</v>
      </c>
      <c r="E31" s="1269">
        <v>1</v>
      </c>
      <c r="F31" s="1269">
        <v>2</v>
      </c>
      <c r="G31" s="1269">
        <v>14</v>
      </c>
      <c r="H31" s="1269">
        <v>18</v>
      </c>
      <c r="I31" s="1269">
        <v>0</v>
      </c>
      <c r="J31" s="836" t="s">
        <v>902</v>
      </c>
      <c r="O31" s="936"/>
      <c r="P31" s="936"/>
      <c r="Q31" s="936"/>
      <c r="R31" s="1529"/>
      <c r="S31" s="1529"/>
      <c r="T31" s="1529"/>
    </row>
    <row r="32" spans="2:20" s="364" customFormat="1" ht="37.5" customHeight="1" x14ac:dyDescent="0.2">
      <c r="B32" s="615" t="s">
        <v>539</v>
      </c>
      <c r="C32" s="1235">
        <v>3.9822433863321023E-2</v>
      </c>
      <c r="D32" s="1269">
        <v>67</v>
      </c>
      <c r="E32" s="1269">
        <v>67</v>
      </c>
      <c r="F32" s="1269">
        <v>130</v>
      </c>
      <c r="G32" s="1269">
        <v>107</v>
      </c>
      <c r="H32" s="1269">
        <v>138</v>
      </c>
      <c r="I32" s="1269">
        <v>203</v>
      </c>
      <c r="J32" s="836" t="s">
        <v>1274</v>
      </c>
      <c r="O32" s="936"/>
      <c r="P32" s="936"/>
      <c r="Q32" s="936"/>
      <c r="R32" s="1529"/>
      <c r="S32" s="1529"/>
      <c r="T32" s="1529"/>
    </row>
    <row r="33" spans="2:20" s="364" customFormat="1" ht="17.25" customHeight="1" x14ac:dyDescent="0.2">
      <c r="B33" s="453"/>
      <c r="C33" s="1666"/>
      <c r="D33" s="1205"/>
      <c r="E33" s="1205"/>
      <c r="F33" s="1205"/>
      <c r="G33" s="1205"/>
      <c r="H33" s="1205"/>
      <c r="I33" s="1205"/>
      <c r="J33" s="709"/>
      <c r="M33" s="829"/>
      <c r="O33" s="936"/>
      <c r="P33" s="936"/>
      <c r="Q33" s="936"/>
      <c r="R33" s="1529"/>
      <c r="S33" s="1529"/>
      <c r="T33" s="1529"/>
    </row>
    <row r="34" spans="2:20" s="359" customFormat="1" ht="37.5" customHeight="1" x14ac:dyDescent="0.2">
      <c r="B34" s="453" t="s">
        <v>540</v>
      </c>
      <c r="C34" s="1666">
        <v>5.4403732410011774</v>
      </c>
      <c r="D34" s="955">
        <v>66</v>
      </c>
      <c r="E34" s="955">
        <v>66</v>
      </c>
      <c r="F34" s="955">
        <v>45</v>
      </c>
      <c r="G34" s="955">
        <v>42</v>
      </c>
      <c r="H34" s="955">
        <v>47</v>
      </c>
      <c r="I34" s="955">
        <v>60</v>
      </c>
      <c r="J34" s="709" t="s">
        <v>908</v>
      </c>
      <c r="M34" s="362"/>
      <c r="O34" s="936"/>
      <c r="P34" s="936"/>
      <c r="Q34" s="936"/>
      <c r="R34" s="1529"/>
      <c r="S34" s="1529"/>
      <c r="T34" s="1529"/>
    </row>
    <row r="35" spans="2:20" s="364" customFormat="1" ht="37.5" customHeight="1" x14ac:dyDescent="0.2">
      <c r="B35" s="615" t="s">
        <v>903</v>
      </c>
      <c r="C35" s="1235">
        <v>4.7732426779119628</v>
      </c>
      <c r="D35" s="839">
        <v>64</v>
      </c>
      <c r="E35" s="839">
        <v>64</v>
      </c>
      <c r="F35" s="839">
        <v>43</v>
      </c>
      <c r="G35" s="839">
        <v>41</v>
      </c>
      <c r="H35" s="839">
        <v>46</v>
      </c>
      <c r="I35" s="839">
        <v>59</v>
      </c>
      <c r="J35" s="836" t="s">
        <v>909</v>
      </c>
      <c r="O35" s="936"/>
      <c r="P35" s="936"/>
      <c r="Q35" s="936"/>
      <c r="R35" s="1529"/>
      <c r="S35" s="1529"/>
      <c r="T35" s="1529"/>
    </row>
    <row r="36" spans="2:20" s="364" customFormat="1" ht="37.5" customHeight="1" x14ac:dyDescent="0.2">
      <c r="B36" s="615" t="s">
        <v>647</v>
      </c>
      <c r="C36" s="1235">
        <v>0.66713056308921459</v>
      </c>
      <c r="D36" s="839">
        <v>91</v>
      </c>
      <c r="E36" s="839">
        <v>91</v>
      </c>
      <c r="F36" s="839">
        <v>78</v>
      </c>
      <c r="G36" s="839">
        <v>58</v>
      </c>
      <c r="H36" s="839">
        <v>63</v>
      </c>
      <c r="I36" s="839">
        <v>79</v>
      </c>
      <c r="J36" s="836" t="s">
        <v>685</v>
      </c>
      <c r="O36" s="936"/>
      <c r="P36" s="936"/>
      <c r="Q36" s="936"/>
      <c r="R36" s="1529"/>
      <c r="S36" s="1529"/>
      <c r="T36" s="1529"/>
    </row>
    <row r="37" spans="2:20" s="364" customFormat="1" ht="17.25" customHeight="1" x14ac:dyDescent="0.2">
      <c r="B37" s="453"/>
      <c r="C37" s="1666"/>
      <c r="D37" s="1205"/>
      <c r="E37" s="1205"/>
      <c r="F37" s="1205"/>
      <c r="G37" s="1205"/>
      <c r="H37" s="1205"/>
      <c r="I37" s="1205"/>
      <c r="J37" s="709"/>
      <c r="M37" s="829"/>
      <c r="O37" s="936"/>
      <c r="P37" s="936"/>
      <c r="Q37" s="936"/>
      <c r="R37" s="1529"/>
      <c r="S37" s="1529"/>
      <c r="T37" s="1529"/>
    </row>
    <row r="38" spans="2:20" s="359" customFormat="1" ht="37.5" customHeight="1" x14ac:dyDescent="0.2">
      <c r="B38" s="453" t="s">
        <v>306</v>
      </c>
      <c r="C38" s="1666">
        <v>100</v>
      </c>
      <c r="D38" s="955">
        <v>10</v>
      </c>
      <c r="E38" s="955">
        <v>9</v>
      </c>
      <c r="F38" s="955">
        <v>8</v>
      </c>
      <c r="G38" s="955">
        <v>7</v>
      </c>
      <c r="H38" s="955">
        <v>8</v>
      </c>
      <c r="I38" s="955">
        <v>9</v>
      </c>
      <c r="J38" s="709" t="s">
        <v>307</v>
      </c>
      <c r="L38" s="364"/>
      <c r="O38" s="936"/>
      <c r="P38" s="936"/>
      <c r="Q38" s="936"/>
      <c r="R38" s="1529"/>
      <c r="S38" s="1529"/>
      <c r="T38" s="1529"/>
    </row>
    <row r="39" spans="2:20" s="257" customFormat="1" ht="27" customHeight="1" thickBot="1" x14ac:dyDescent="0.75">
      <c r="B39" s="350"/>
      <c r="C39" s="1523"/>
      <c r="D39" s="1530"/>
      <c r="E39" s="1530"/>
      <c r="F39" s="1530"/>
      <c r="G39" s="1530"/>
      <c r="H39" s="1530"/>
      <c r="I39" s="1530"/>
      <c r="J39" s="1392"/>
      <c r="R39" s="1529"/>
      <c r="S39" s="1529"/>
      <c r="T39" s="1529"/>
    </row>
    <row r="40" spans="2:20" ht="9" customHeight="1" thickTop="1" x14ac:dyDescent="0.5">
      <c r="B40" s="37"/>
      <c r="C40" s="37"/>
      <c r="D40" s="37"/>
      <c r="E40" s="37"/>
      <c r="F40" s="37"/>
      <c r="G40" s="37"/>
      <c r="H40" s="37"/>
      <c r="I40" s="37"/>
      <c r="J40" s="37"/>
    </row>
    <row r="41" spans="2:20" s="416" customFormat="1" ht="18.75" customHeight="1" x14ac:dyDescent="0.5">
      <c r="B41" s="333" t="s">
        <v>1755</v>
      </c>
      <c r="J41" s="355" t="s">
        <v>1756</v>
      </c>
    </row>
    <row r="42" spans="2:20" ht="18" x14ac:dyDescent="0.45">
      <c r="C42" s="101"/>
    </row>
    <row r="43" spans="2:20" ht="18" x14ac:dyDescent="0.45">
      <c r="C43" s="101"/>
    </row>
    <row r="44" spans="2:20" ht="18" x14ac:dyDescent="0.45">
      <c r="C44" s="101"/>
    </row>
    <row r="45" spans="2:20" ht="18" x14ac:dyDescent="0.45">
      <c r="C45" s="101"/>
    </row>
    <row r="46" spans="2:20" ht="18" x14ac:dyDescent="0.45">
      <c r="C46" s="101"/>
    </row>
    <row r="47" spans="2:20" ht="18" x14ac:dyDescent="0.45">
      <c r="C47" s="101"/>
    </row>
    <row r="48" spans="2:20"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11">
    <mergeCell ref="L9:N10"/>
    <mergeCell ref="B3:J3"/>
    <mergeCell ref="B5:J5"/>
    <mergeCell ref="B9:B11"/>
    <mergeCell ref="J9:J11"/>
    <mergeCell ref="D9:D11"/>
    <mergeCell ref="E9:E11"/>
    <mergeCell ref="H9:H11"/>
    <mergeCell ref="F9:F11"/>
    <mergeCell ref="G9:G11"/>
    <mergeCell ref="I9:I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73" t="s">
        <v>1880</v>
      </c>
      <c r="C3" s="1774"/>
      <c r="D3" s="1774"/>
      <c r="E3" s="1774"/>
      <c r="F3" s="1774"/>
      <c r="G3" s="1774"/>
      <c r="H3" s="1774"/>
      <c r="I3" s="1774"/>
    </row>
    <row r="4" spans="1:23" ht="10.5" customHeight="1" x14ac:dyDescent="0.85">
      <c r="B4" s="699"/>
      <c r="C4" s="675"/>
      <c r="D4" s="675"/>
      <c r="E4" s="675"/>
      <c r="F4" s="675"/>
      <c r="G4" s="675"/>
      <c r="H4" s="675"/>
      <c r="I4" s="468"/>
    </row>
    <row r="5" spans="1:23" ht="36.75" x14ac:dyDescent="0.85">
      <c r="B5" s="1773" t="s">
        <v>1881</v>
      </c>
      <c r="C5" s="1774"/>
      <c r="D5" s="1774"/>
      <c r="E5" s="1774"/>
      <c r="F5" s="1774"/>
      <c r="G5" s="1774"/>
      <c r="H5" s="1774"/>
      <c r="I5" s="1774"/>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4" t="s">
        <v>1766</v>
      </c>
      <c r="C7" s="416"/>
      <c r="D7" s="416"/>
      <c r="E7" s="416"/>
      <c r="F7" s="416"/>
      <c r="G7" s="416"/>
      <c r="H7" s="416"/>
      <c r="I7" s="228" t="s">
        <v>1767</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7" customFormat="1" ht="23.1" customHeight="1" thickTop="1" x14ac:dyDescent="0.7">
      <c r="B9" s="1957" t="s">
        <v>886</v>
      </c>
      <c r="C9" s="1760">
        <v>2013</v>
      </c>
      <c r="D9" s="1760">
        <v>2014</v>
      </c>
      <c r="E9" s="1760">
        <v>2015</v>
      </c>
      <c r="F9" s="1760">
        <v>2016</v>
      </c>
      <c r="G9" s="1760">
        <v>2017</v>
      </c>
      <c r="H9" s="1760">
        <v>2018</v>
      </c>
      <c r="I9" s="1960" t="s">
        <v>885</v>
      </c>
      <c r="J9" s="338"/>
      <c r="N9" s="338"/>
    </row>
    <row r="10" spans="1:23" s="257" customFormat="1" ht="23.1" customHeight="1" x14ac:dyDescent="0.7">
      <c r="B10" s="1958"/>
      <c r="C10" s="1761"/>
      <c r="D10" s="1761"/>
      <c r="E10" s="1761"/>
      <c r="F10" s="1761"/>
      <c r="G10" s="1761"/>
      <c r="H10" s="1761"/>
      <c r="I10" s="1989"/>
    </row>
    <row r="11" spans="1:23" s="257" customFormat="1" ht="22.5" customHeight="1" x14ac:dyDescent="0.7">
      <c r="B11" s="1959"/>
      <c r="C11" s="1762"/>
      <c r="D11" s="1762"/>
      <c r="E11" s="1762"/>
      <c r="F11" s="1762"/>
      <c r="G11" s="1762"/>
      <c r="H11" s="1762"/>
      <c r="I11" s="1990"/>
    </row>
    <row r="12" spans="1:23" s="257" customFormat="1" ht="15" customHeight="1" x14ac:dyDescent="0.7">
      <c r="B12" s="1428"/>
      <c r="C12" s="708"/>
      <c r="D12" s="708"/>
      <c r="E12" s="708"/>
      <c r="F12" s="708"/>
      <c r="G12" s="708"/>
      <c r="H12" s="708"/>
      <c r="I12" s="571"/>
    </row>
    <row r="13" spans="1:23" s="364" customFormat="1" ht="23.1" customHeight="1" x14ac:dyDescent="0.2">
      <c r="B13" s="1429" t="s">
        <v>230</v>
      </c>
      <c r="C13" s="1269"/>
      <c r="D13" s="1269"/>
      <c r="E13" s="1269"/>
      <c r="F13" s="1269"/>
      <c r="G13" s="1269"/>
      <c r="H13" s="1269"/>
      <c r="I13" s="835" t="s">
        <v>231</v>
      </c>
    </row>
    <row r="14" spans="1:23" s="364" customFormat="1" ht="9.9499999999999993" customHeight="1" x14ac:dyDescent="0.2">
      <c r="B14" s="1430"/>
      <c r="C14" s="1205"/>
      <c r="D14" s="1205"/>
      <c r="E14" s="1205"/>
      <c r="F14" s="1205"/>
      <c r="G14" s="1205"/>
      <c r="H14" s="1205"/>
      <c r="I14" s="835"/>
    </row>
    <row r="15" spans="1:23" s="364" customFormat="1" ht="23.1" customHeight="1" x14ac:dyDescent="0.2">
      <c r="B15" s="710" t="s">
        <v>232</v>
      </c>
      <c r="C15" s="850">
        <v>29455</v>
      </c>
      <c r="D15" s="850">
        <v>31563</v>
      </c>
      <c r="E15" s="850">
        <v>29424</v>
      </c>
      <c r="F15" s="850">
        <v>34249</v>
      </c>
      <c r="G15" s="850">
        <v>38662</v>
      </c>
      <c r="H15" s="850">
        <v>40815</v>
      </c>
      <c r="I15" s="709" t="s">
        <v>274</v>
      </c>
    </row>
    <row r="16" spans="1:23" s="364" customFormat="1" ht="23.1" customHeight="1" x14ac:dyDescent="0.2">
      <c r="B16" s="593" t="s">
        <v>168</v>
      </c>
      <c r="C16" s="851">
        <v>6523</v>
      </c>
      <c r="D16" s="851">
        <v>7397</v>
      </c>
      <c r="E16" s="851">
        <v>7750</v>
      </c>
      <c r="F16" s="851">
        <v>7459</v>
      </c>
      <c r="G16" s="851">
        <v>7555</v>
      </c>
      <c r="H16" s="851">
        <v>7594</v>
      </c>
      <c r="I16" s="836" t="s">
        <v>684</v>
      </c>
    </row>
    <row r="17" spans="2:9" s="364" customFormat="1" ht="23.1" customHeight="1" x14ac:dyDescent="0.2">
      <c r="B17" s="593" t="s">
        <v>169</v>
      </c>
      <c r="C17" s="851">
        <v>3712</v>
      </c>
      <c r="D17" s="851">
        <v>3712</v>
      </c>
      <c r="E17" s="851">
        <v>3712</v>
      </c>
      <c r="F17" s="851">
        <v>4148</v>
      </c>
      <c r="G17" s="851">
        <v>5913</v>
      </c>
      <c r="H17" s="851">
        <v>6109</v>
      </c>
      <c r="I17" s="836" t="s">
        <v>494</v>
      </c>
    </row>
    <row r="18" spans="2:9" s="364" customFormat="1" ht="23.1" customHeight="1" x14ac:dyDescent="0.2">
      <c r="B18" s="593" t="s">
        <v>170</v>
      </c>
      <c r="C18" s="851">
        <v>6450</v>
      </c>
      <c r="D18" s="851">
        <v>6450</v>
      </c>
      <c r="E18" s="851">
        <v>4850</v>
      </c>
      <c r="F18" s="851">
        <v>5987</v>
      </c>
      <c r="G18" s="851">
        <v>7193</v>
      </c>
      <c r="H18" s="851">
        <v>8222</v>
      </c>
      <c r="I18" s="836" t="s">
        <v>171</v>
      </c>
    </row>
    <row r="19" spans="2:9" s="364" customFormat="1" ht="23.1" customHeight="1" x14ac:dyDescent="0.2">
      <c r="B19" s="593" t="s">
        <v>52</v>
      </c>
      <c r="C19" s="851">
        <v>532</v>
      </c>
      <c r="D19" s="851">
        <v>536</v>
      </c>
      <c r="E19" s="851">
        <v>426</v>
      </c>
      <c r="F19" s="851">
        <v>522</v>
      </c>
      <c r="G19" s="851">
        <v>659</v>
      </c>
      <c r="H19" s="851">
        <v>771</v>
      </c>
      <c r="I19" s="836" t="s">
        <v>508</v>
      </c>
    </row>
    <row r="20" spans="2:9" s="364" customFormat="1" ht="23.1" customHeight="1" x14ac:dyDescent="0.2">
      <c r="B20" s="593" t="s">
        <v>82</v>
      </c>
      <c r="C20" s="851">
        <v>240</v>
      </c>
      <c r="D20" s="851">
        <v>274</v>
      </c>
      <c r="E20" s="851">
        <v>274</v>
      </c>
      <c r="F20" s="851">
        <v>318</v>
      </c>
      <c r="G20" s="851">
        <v>356</v>
      </c>
      <c r="H20" s="851">
        <v>361</v>
      </c>
      <c r="I20" s="836" t="s">
        <v>901</v>
      </c>
    </row>
    <row r="21" spans="2:9" s="364" customFormat="1" ht="23.1" customHeight="1" x14ac:dyDescent="0.2">
      <c r="B21" s="593" t="s">
        <v>83</v>
      </c>
      <c r="C21" s="851">
        <v>32</v>
      </c>
      <c r="D21" s="851">
        <v>29</v>
      </c>
      <c r="E21" s="851">
        <v>27</v>
      </c>
      <c r="F21" s="851">
        <v>26</v>
      </c>
      <c r="G21" s="851">
        <v>22</v>
      </c>
      <c r="H21" s="851">
        <v>17</v>
      </c>
      <c r="I21" s="836" t="s">
        <v>507</v>
      </c>
    </row>
    <row r="22" spans="2:9" s="364" customFormat="1" ht="23.1" customHeight="1" x14ac:dyDescent="0.2">
      <c r="B22" s="593" t="s">
        <v>84</v>
      </c>
      <c r="C22" s="851">
        <v>104</v>
      </c>
      <c r="D22" s="851">
        <v>126</v>
      </c>
      <c r="E22" s="851">
        <v>128</v>
      </c>
      <c r="F22" s="851">
        <v>136</v>
      </c>
      <c r="G22" s="851">
        <v>170</v>
      </c>
      <c r="H22" s="851">
        <v>129</v>
      </c>
      <c r="I22" s="836" t="s">
        <v>85</v>
      </c>
    </row>
    <row r="23" spans="2:9" s="364" customFormat="1" ht="23.1" customHeight="1" x14ac:dyDescent="0.2">
      <c r="B23" s="593" t="s">
        <v>86</v>
      </c>
      <c r="C23" s="851">
        <v>3604</v>
      </c>
      <c r="D23" s="851">
        <v>4071</v>
      </c>
      <c r="E23" s="851">
        <v>4568</v>
      </c>
      <c r="F23" s="851">
        <v>5238</v>
      </c>
      <c r="G23" s="851">
        <v>5637</v>
      </c>
      <c r="H23" s="851">
        <v>5850</v>
      </c>
      <c r="I23" s="836" t="s">
        <v>358</v>
      </c>
    </row>
    <row r="24" spans="2:9" s="364" customFormat="1" ht="23.1" customHeight="1" x14ac:dyDescent="0.2">
      <c r="B24" s="593" t="s">
        <v>359</v>
      </c>
      <c r="C24" s="851">
        <v>1914</v>
      </c>
      <c r="D24" s="851">
        <v>2034</v>
      </c>
      <c r="E24" s="851">
        <v>2095</v>
      </c>
      <c r="F24" s="851">
        <v>2218</v>
      </c>
      <c r="G24" s="851">
        <v>2429</v>
      </c>
      <c r="H24" s="851">
        <v>2439</v>
      </c>
      <c r="I24" s="836" t="s">
        <v>360</v>
      </c>
    </row>
    <row r="25" spans="2:9" s="364" customFormat="1" ht="23.1" customHeight="1" x14ac:dyDescent="0.2">
      <c r="B25" s="593" t="s">
        <v>79</v>
      </c>
      <c r="C25" s="851">
        <v>239</v>
      </c>
      <c r="D25" s="851">
        <v>252</v>
      </c>
      <c r="E25" s="851">
        <v>252</v>
      </c>
      <c r="F25" s="851">
        <v>240</v>
      </c>
      <c r="G25" s="851">
        <v>253</v>
      </c>
      <c r="H25" s="851">
        <v>218</v>
      </c>
      <c r="I25" s="836" t="s">
        <v>80</v>
      </c>
    </row>
    <row r="26" spans="2:9" s="364" customFormat="1" ht="23.1" customHeight="1" x14ac:dyDescent="0.2">
      <c r="B26" s="593" t="s">
        <v>81</v>
      </c>
      <c r="C26" s="851">
        <v>5030</v>
      </c>
      <c r="D26" s="851">
        <v>5223</v>
      </c>
      <c r="E26" s="851">
        <v>3916</v>
      </c>
      <c r="F26" s="851">
        <v>6474</v>
      </c>
      <c r="G26" s="851">
        <v>6844</v>
      </c>
      <c r="H26" s="851">
        <v>7188</v>
      </c>
      <c r="I26" s="836" t="s">
        <v>1273</v>
      </c>
    </row>
    <row r="27" spans="2:9" s="364" customFormat="1" ht="23.1" customHeight="1" x14ac:dyDescent="0.2">
      <c r="B27" s="593" t="s">
        <v>533</v>
      </c>
      <c r="C27" s="851">
        <v>335</v>
      </c>
      <c r="D27" s="851">
        <v>365</v>
      </c>
      <c r="E27" s="851">
        <v>357</v>
      </c>
      <c r="F27" s="851">
        <v>388</v>
      </c>
      <c r="G27" s="851">
        <v>554</v>
      </c>
      <c r="H27" s="851">
        <v>840</v>
      </c>
      <c r="I27" s="836" t="s">
        <v>506</v>
      </c>
    </row>
    <row r="28" spans="2:9" s="364" customFormat="1" ht="23.1" customHeight="1" x14ac:dyDescent="0.2">
      <c r="B28" s="593" t="s">
        <v>330</v>
      </c>
      <c r="C28" s="851">
        <v>110</v>
      </c>
      <c r="D28" s="851">
        <v>108</v>
      </c>
      <c r="E28" s="851">
        <v>124</v>
      </c>
      <c r="F28" s="851">
        <v>92</v>
      </c>
      <c r="G28" s="851">
        <v>102</v>
      </c>
      <c r="H28" s="851">
        <v>102</v>
      </c>
      <c r="I28" s="836" t="s">
        <v>125</v>
      </c>
    </row>
    <row r="29" spans="2:9" s="364" customFormat="1" ht="23.1" customHeight="1" x14ac:dyDescent="0.2">
      <c r="B29" s="593" t="s">
        <v>534</v>
      </c>
      <c r="C29" s="851">
        <v>180</v>
      </c>
      <c r="D29" s="851">
        <v>377</v>
      </c>
      <c r="E29" s="851">
        <v>307</v>
      </c>
      <c r="F29" s="851">
        <v>281</v>
      </c>
      <c r="G29" s="851">
        <v>237</v>
      </c>
      <c r="H29" s="851">
        <v>208</v>
      </c>
      <c r="I29" s="836" t="s">
        <v>535</v>
      </c>
    </row>
    <row r="30" spans="2:9" s="364" customFormat="1" ht="23.1" customHeight="1" x14ac:dyDescent="0.2">
      <c r="B30" s="593" t="s">
        <v>536</v>
      </c>
      <c r="C30" s="851">
        <v>206</v>
      </c>
      <c r="D30" s="851">
        <v>386</v>
      </c>
      <c r="E30" s="851">
        <v>417</v>
      </c>
      <c r="F30" s="851">
        <v>497</v>
      </c>
      <c r="G30" s="851">
        <v>525</v>
      </c>
      <c r="H30" s="851">
        <v>558</v>
      </c>
      <c r="I30" s="836" t="s">
        <v>537</v>
      </c>
    </row>
    <row r="31" spans="2:9" s="364" customFormat="1" ht="23.1" customHeight="1" x14ac:dyDescent="0.2">
      <c r="B31" s="593" t="s">
        <v>538</v>
      </c>
      <c r="C31" s="851">
        <v>209</v>
      </c>
      <c r="D31" s="851">
        <v>186</v>
      </c>
      <c r="E31" s="851">
        <v>188</v>
      </c>
      <c r="F31" s="851">
        <v>193</v>
      </c>
      <c r="G31" s="851">
        <v>191</v>
      </c>
      <c r="H31" s="851">
        <v>191</v>
      </c>
      <c r="I31" s="836" t="s">
        <v>902</v>
      </c>
    </row>
    <row r="32" spans="2:9" s="364" customFormat="1" ht="23.1" customHeight="1" x14ac:dyDescent="0.2">
      <c r="B32" s="593" t="s">
        <v>539</v>
      </c>
      <c r="C32" s="851">
        <v>35</v>
      </c>
      <c r="D32" s="851">
        <v>37</v>
      </c>
      <c r="E32" s="851">
        <v>33</v>
      </c>
      <c r="F32" s="851">
        <v>32</v>
      </c>
      <c r="G32" s="851">
        <v>22</v>
      </c>
      <c r="H32" s="851">
        <v>18</v>
      </c>
      <c r="I32" s="836" t="s">
        <v>1274</v>
      </c>
    </row>
    <row r="33" spans="2:14" s="364" customFormat="1" ht="9.9499999999999993" customHeight="1" x14ac:dyDescent="0.2">
      <c r="B33" s="711"/>
      <c r="C33" s="850"/>
      <c r="D33" s="850"/>
      <c r="E33" s="850"/>
      <c r="F33" s="850"/>
      <c r="G33" s="850"/>
      <c r="H33" s="850"/>
      <c r="I33" s="835"/>
    </row>
    <row r="34" spans="2:14" s="364" customFormat="1" ht="23.1" customHeight="1" x14ac:dyDescent="0.2">
      <c r="B34" s="710" t="s">
        <v>512</v>
      </c>
      <c r="C34" s="850">
        <v>7840</v>
      </c>
      <c r="D34" s="850">
        <v>9075</v>
      </c>
      <c r="E34" s="850">
        <v>9518</v>
      </c>
      <c r="F34" s="850">
        <v>10389</v>
      </c>
      <c r="G34" s="850">
        <v>11057</v>
      </c>
      <c r="H34" s="850">
        <v>12113</v>
      </c>
      <c r="I34" s="709" t="s">
        <v>785</v>
      </c>
    </row>
    <row r="35" spans="2:14" s="364" customFormat="1" ht="9.9499999999999993" customHeight="1" x14ac:dyDescent="0.2">
      <c r="B35" s="711"/>
      <c r="C35" s="850"/>
      <c r="D35" s="850"/>
      <c r="E35" s="850"/>
      <c r="F35" s="850"/>
      <c r="G35" s="850"/>
      <c r="H35" s="850"/>
      <c r="I35" s="835"/>
    </row>
    <row r="36" spans="2:14" s="364" customFormat="1" ht="23.1" customHeight="1" x14ac:dyDescent="0.2">
      <c r="B36" s="710" t="s">
        <v>275</v>
      </c>
      <c r="C36" s="850">
        <v>25931</v>
      </c>
      <c r="D36" s="850">
        <v>26097</v>
      </c>
      <c r="E36" s="850">
        <v>27229</v>
      </c>
      <c r="F36" s="850">
        <v>30989</v>
      </c>
      <c r="G36" s="850">
        <v>34117</v>
      </c>
      <c r="H36" s="850">
        <v>36994</v>
      </c>
      <c r="I36" s="709" t="s">
        <v>276</v>
      </c>
    </row>
    <row r="37" spans="2:14" s="364" customFormat="1" ht="9.9499999999999993" customHeight="1" x14ac:dyDescent="0.2">
      <c r="B37" s="711"/>
      <c r="C37" s="850"/>
      <c r="D37" s="850"/>
      <c r="E37" s="850"/>
      <c r="F37" s="850"/>
      <c r="G37" s="850"/>
      <c r="H37" s="850"/>
      <c r="I37" s="835"/>
    </row>
    <row r="38" spans="2:14" s="364" customFormat="1" ht="23.1" customHeight="1" x14ac:dyDescent="0.2">
      <c r="B38" s="710" t="s">
        <v>853</v>
      </c>
      <c r="C38" s="850">
        <v>63226</v>
      </c>
      <c r="D38" s="850">
        <v>66735</v>
      </c>
      <c r="E38" s="850">
        <v>66171</v>
      </c>
      <c r="F38" s="850">
        <v>75627</v>
      </c>
      <c r="G38" s="850">
        <v>83836</v>
      </c>
      <c r="H38" s="850">
        <v>89922</v>
      </c>
      <c r="I38" s="709" t="s">
        <v>332</v>
      </c>
    </row>
    <row r="39" spans="2:14" s="364" customFormat="1" ht="15" customHeight="1" thickBot="1" x14ac:dyDescent="0.25">
      <c r="B39" s="834"/>
      <c r="C39" s="851"/>
      <c r="D39" s="851"/>
      <c r="E39" s="851"/>
      <c r="F39" s="851"/>
      <c r="G39" s="851"/>
      <c r="H39" s="851"/>
      <c r="I39" s="836"/>
    </row>
    <row r="40" spans="2:14" s="364" customFormat="1" ht="15" customHeight="1" thickTop="1" x14ac:dyDescent="0.2">
      <c r="B40" s="1431"/>
      <c r="C40" s="1106"/>
      <c r="D40" s="1106"/>
      <c r="E40" s="1106"/>
      <c r="F40" s="1106"/>
      <c r="G40" s="1106"/>
      <c r="H40" s="1106"/>
      <c r="I40" s="1432"/>
    </row>
    <row r="41" spans="2:14" s="364" customFormat="1" ht="23.1" customHeight="1" x14ac:dyDescent="0.2">
      <c r="B41" s="711" t="s">
        <v>784</v>
      </c>
      <c r="C41" s="851"/>
      <c r="D41" s="851"/>
      <c r="E41" s="851"/>
      <c r="F41" s="851"/>
      <c r="G41" s="851"/>
      <c r="H41" s="851"/>
      <c r="I41" s="835" t="s">
        <v>141</v>
      </c>
    </row>
    <row r="42" spans="2:14" s="364" customFormat="1" ht="9.9499999999999993" customHeight="1" x14ac:dyDescent="0.2">
      <c r="B42" s="711"/>
      <c r="C42" s="850"/>
      <c r="D42" s="850"/>
      <c r="E42" s="850"/>
      <c r="F42" s="850"/>
      <c r="G42" s="850"/>
      <c r="H42" s="850"/>
      <c r="I42" s="835"/>
    </row>
    <row r="43" spans="2:14" s="364" customFormat="1" ht="23.1" customHeight="1" x14ac:dyDescent="0.2">
      <c r="B43" s="710" t="s">
        <v>232</v>
      </c>
      <c r="C43" s="850">
        <v>71624</v>
      </c>
      <c r="D43" s="850">
        <v>71141</v>
      </c>
      <c r="E43" s="850">
        <v>63335</v>
      </c>
      <c r="F43" s="850">
        <v>61294</v>
      </c>
      <c r="G43" s="850">
        <v>57852</v>
      </c>
      <c r="H43" s="850">
        <v>56797</v>
      </c>
      <c r="I43" s="709" t="s">
        <v>274</v>
      </c>
    </row>
    <row r="44" spans="2:14" s="364" customFormat="1" ht="23.1" customHeight="1" x14ac:dyDescent="0.2">
      <c r="B44" s="593" t="s">
        <v>168</v>
      </c>
      <c r="C44" s="851">
        <v>19521</v>
      </c>
      <c r="D44" s="851">
        <v>19589</v>
      </c>
      <c r="E44" s="851">
        <v>15417</v>
      </c>
      <c r="F44" s="851">
        <v>14619</v>
      </c>
      <c r="G44" s="851">
        <v>13059</v>
      </c>
      <c r="H44" s="851">
        <v>13057</v>
      </c>
      <c r="I44" s="836" t="s">
        <v>684</v>
      </c>
      <c r="J44" s="1204"/>
      <c r="K44" s="1204"/>
      <c r="L44" s="1204"/>
      <c r="M44" s="1204"/>
      <c r="N44" s="1204"/>
    </row>
    <row r="45" spans="2:14" s="364" customFormat="1" ht="23.1" customHeight="1" x14ac:dyDescent="0.2">
      <c r="B45" s="593" t="s">
        <v>169</v>
      </c>
      <c r="C45" s="851">
        <v>10473</v>
      </c>
      <c r="D45" s="851">
        <v>10473</v>
      </c>
      <c r="E45" s="851">
        <v>10473</v>
      </c>
      <c r="F45" s="851">
        <v>11314</v>
      </c>
      <c r="G45" s="851">
        <v>10676</v>
      </c>
      <c r="H45" s="851">
        <v>10218</v>
      </c>
      <c r="I45" s="836" t="s">
        <v>494</v>
      </c>
      <c r="J45" s="1204"/>
      <c r="K45" s="1204"/>
      <c r="L45" s="1204"/>
      <c r="M45" s="1204"/>
      <c r="N45" s="1204"/>
    </row>
    <row r="46" spans="2:14" s="364" customFormat="1" ht="23.1" customHeight="1" x14ac:dyDescent="0.2">
      <c r="B46" s="593" t="s">
        <v>170</v>
      </c>
      <c r="C46" s="851">
        <v>11144</v>
      </c>
      <c r="D46" s="851">
        <v>11144</v>
      </c>
      <c r="E46" s="851">
        <v>9849</v>
      </c>
      <c r="F46" s="851">
        <v>10959</v>
      </c>
      <c r="G46" s="851">
        <v>10763</v>
      </c>
      <c r="H46" s="851">
        <v>10760</v>
      </c>
      <c r="I46" s="836" t="s">
        <v>171</v>
      </c>
      <c r="J46" s="1204"/>
      <c r="K46" s="1204"/>
      <c r="L46" s="1204"/>
      <c r="M46" s="1204"/>
      <c r="N46" s="1204"/>
    </row>
    <row r="47" spans="2:14" s="364" customFormat="1" ht="23.1" customHeight="1" x14ac:dyDescent="0.2">
      <c r="B47" s="593" t="s">
        <v>52</v>
      </c>
      <c r="C47" s="851">
        <v>1396</v>
      </c>
      <c r="D47" s="851">
        <v>1396</v>
      </c>
      <c r="E47" s="851">
        <v>839</v>
      </c>
      <c r="F47" s="851">
        <v>860</v>
      </c>
      <c r="G47" s="851">
        <v>1066</v>
      </c>
      <c r="H47" s="851">
        <v>1010</v>
      </c>
      <c r="I47" s="836" t="s">
        <v>508</v>
      </c>
      <c r="J47" s="1204"/>
      <c r="K47" s="1204"/>
      <c r="L47" s="1204"/>
      <c r="M47" s="1204"/>
      <c r="N47" s="1204"/>
    </row>
    <row r="48" spans="2:14" s="364" customFormat="1" ht="23.1" customHeight="1" x14ac:dyDescent="0.2">
      <c r="B48" s="593" t="s">
        <v>82</v>
      </c>
      <c r="C48" s="851">
        <v>738</v>
      </c>
      <c r="D48" s="851">
        <v>665</v>
      </c>
      <c r="E48" s="851">
        <v>665</v>
      </c>
      <c r="F48" s="851">
        <v>567</v>
      </c>
      <c r="G48" s="851">
        <v>522</v>
      </c>
      <c r="H48" s="851">
        <v>465</v>
      </c>
      <c r="I48" s="836" t="s">
        <v>901</v>
      </c>
      <c r="J48" s="1204"/>
      <c r="K48" s="1204"/>
      <c r="L48" s="1204"/>
      <c r="M48" s="1204"/>
      <c r="N48" s="1204"/>
    </row>
    <row r="49" spans="2:14" s="364" customFormat="1" ht="23.1" customHeight="1" x14ac:dyDescent="0.2">
      <c r="B49" s="593" t="s">
        <v>83</v>
      </c>
      <c r="C49" s="851">
        <v>52</v>
      </c>
      <c r="D49" s="851">
        <v>43</v>
      </c>
      <c r="E49" s="851">
        <v>38</v>
      </c>
      <c r="F49" s="851">
        <v>32</v>
      </c>
      <c r="G49" s="851">
        <v>22</v>
      </c>
      <c r="H49" s="851">
        <v>20</v>
      </c>
      <c r="I49" s="836" t="s">
        <v>507</v>
      </c>
      <c r="J49" s="1204"/>
      <c r="K49" s="1204"/>
      <c r="L49" s="1204"/>
      <c r="M49" s="1204"/>
      <c r="N49" s="1204"/>
    </row>
    <row r="50" spans="2:14" s="364" customFormat="1" ht="23.1" customHeight="1" x14ac:dyDescent="0.2">
      <c r="B50" s="593" t="s">
        <v>84</v>
      </c>
      <c r="C50" s="851">
        <v>432</v>
      </c>
      <c r="D50" s="851">
        <v>426</v>
      </c>
      <c r="E50" s="851">
        <v>427</v>
      </c>
      <c r="F50" s="851">
        <v>287</v>
      </c>
      <c r="G50" s="851">
        <v>281</v>
      </c>
      <c r="H50" s="851">
        <v>277</v>
      </c>
      <c r="I50" s="836" t="s">
        <v>85</v>
      </c>
      <c r="J50" s="1204"/>
      <c r="K50" s="1204"/>
      <c r="L50" s="1204"/>
      <c r="M50" s="1204"/>
      <c r="N50" s="1204"/>
    </row>
    <row r="51" spans="2:14" s="364" customFormat="1" ht="23.1" customHeight="1" x14ac:dyDescent="0.2">
      <c r="B51" s="593" t="s">
        <v>86</v>
      </c>
      <c r="C51" s="851">
        <v>7059</v>
      </c>
      <c r="D51" s="851">
        <v>7149</v>
      </c>
      <c r="E51" s="851">
        <v>6971</v>
      </c>
      <c r="F51" s="851">
        <v>6791</v>
      </c>
      <c r="G51" s="851">
        <v>6671</v>
      </c>
      <c r="H51" s="851">
        <v>6765</v>
      </c>
      <c r="I51" s="836" t="s">
        <v>358</v>
      </c>
      <c r="J51" s="1204"/>
      <c r="K51" s="1204"/>
      <c r="L51" s="1204"/>
      <c r="M51" s="1204"/>
      <c r="N51" s="1204"/>
    </row>
    <row r="52" spans="2:14" s="364" customFormat="1" ht="23.1" customHeight="1" x14ac:dyDescent="0.2">
      <c r="B52" s="593" t="s">
        <v>359</v>
      </c>
      <c r="C52" s="851">
        <v>4717</v>
      </c>
      <c r="D52" s="851">
        <v>4611</v>
      </c>
      <c r="E52" s="851">
        <v>4623</v>
      </c>
      <c r="F52" s="851">
        <v>3464</v>
      </c>
      <c r="G52" s="851">
        <v>3304</v>
      </c>
      <c r="H52" s="851">
        <v>3194</v>
      </c>
      <c r="I52" s="836" t="s">
        <v>360</v>
      </c>
      <c r="J52" s="1204"/>
      <c r="K52" s="1204"/>
      <c r="L52" s="1204"/>
      <c r="M52" s="1204"/>
      <c r="N52" s="1204"/>
    </row>
    <row r="53" spans="2:14" s="364" customFormat="1" ht="23.1" customHeight="1" x14ac:dyDescent="0.2">
      <c r="B53" s="593" t="s">
        <v>79</v>
      </c>
      <c r="C53" s="851">
        <v>642</v>
      </c>
      <c r="D53" s="851">
        <v>633</v>
      </c>
      <c r="E53" s="851">
        <v>633</v>
      </c>
      <c r="F53" s="851">
        <v>408</v>
      </c>
      <c r="G53" s="851">
        <v>345</v>
      </c>
      <c r="H53" s="851">
        <v>344</v>
      </c>
      <c r="I53" s="836" t="s">
        <v>80</v>
      </c>
      <c r="J53" s="1204"/>
      <c r="K53" s="1204"/>
      <c r="L53" s="1204"/>
      <c r="M53" s="1204"/>
      <c r="N53" s="1204"/>
    </row>
    <row r="54" spans="2:14" s="364" customFormat="1" ht="23.1" customHeight="1" x14ac:dyDescent="0.2">
      <c r="B54" s="593" t="s">
        <v>81</v>
      </c>
      <c r="C54" s="851">
        <v>12756</v>
      </c>
      <c r="D54" s="851">
        <v>11753</v>
      </c>
      <c r="E54" s="851">
        <v>10705</v>
      </c>
      <c r="F54" s="851">
        <v>9579</v>
      </c>
      <c r="G54" s="851">
        <v>8885</v>
      </c>
      <c r="H54" s="851">
        <v>8495</v>
      </c>
      <c r="I54" s="836" t="s">
        <v>1273</v>
      </c>
      <c r="J54" s="1204"/>
      <c r="K54" s="1204"/>
      <c r="L54" s="1204"/>
      <c r="M54" s="1204"/>
      <c r="N54" s="1204"/>
    </row>
    <row r="55" spans="2:14" s="364" customFormat="1" ht="23.1" customHeight="1" x14ac:dyDescent="0.2">
      <c r="B55" s="593" t="s">
        <v>533</v>
      </c>
      <c r="C55" s="851">
        <v>852</v>
      </c>
      <c r="D55" s="851">
        <v>776</v>
      </c>
      <c r="E55" s="851">
        <v>700</v>
      </c>
      <c r="F55" s="851">
        <v>641</v>
      </c>
      <c r="G55" s="851">
        <v>738</v>
      </c>
      <c r="H55" s="851">
        <v>738</v>
      </c>
      <c r="I55" s="836" t="s">
        <v>506</v>
      </c>
      <c r="J55" s="1204"/>
      <c r="K55" s="1204"/>
      <c r="L55" s="1204"/>
      <c r="M55" s="1204"/>
      <c r="N55" s="1204"/>
    </row>
    <row r="56" spans="2:14" s="364" customFormat="1" ht="23.1" customHeight="1" x14ac:dyDescent="0.2">
      <c r="B56" s="593" t="s">
        <v>330</v>
      </c>
      <c r="C56" s="851">
        <v>361</v>
      </c>
      <c r="D56" s="851">
        <v>267</v>
      </c>
      <c r="E56" s="851">
        <v>215</v>
      </c>
      <c r="F56" s="851">
        <v>203</v>
      </c>
      <c r="G56" s="851">
        <v>179</v>
      </c>
      <c r="H56" s="851">
        <v>169</v>
      </c>
      <c r="I56" s="836" t="s">
        <v>125</v>
      </c>
      <c r="J56" s="1204"/>
      <c r="K56" s="1204"/>
      <c r="L56" s="1204"/>
      <c r="M56" s="1204"/>
      <c r="N56" s="1204"/>
    </row>
    <row r="57" spans="2:14" s="364" customFormat="1" ht="23.1" customHeight="1" x14ac:dyDescent="0.2">
      <c r="B57" s="593" t="s">
        <v>534</v>
      </c>
      <c r="C57" s="851">
        <v>456</v>
      </c>
      <c r="D57" s="851">
        <v>903</v>
      </c>
      <c r="E57" s="851">
        <v>687</v>
      </c>
      <c r="F57" s="851">
        <v>536</v>
      </c>
      <c r="G57" s="851">
        <v>372</v>
      </c>
      <c r="H57" s="851">
        <v>321</v>
      </c>
      <c r="I57" s="836" t="s">
        <v>535</v>
      </c>
      <c r="J57" s="1204"/>
      <c r="K57" s="1204"/>
      <c r="L57" s="1204"/>
      <c r="M57" s="1204"/>
      <c r="N57" s="1204"/>
    </row>
    <row r="58" spans="2:14" s="364" customFormat="1" ht="23.1" customHeight="1" x14ac:dyDescent="0.2">
      <c r="B58" s="593" t="s">
        <v>536</v>
      </c>
      <c r="C58" s="851">
        <v>354</v>
      </c>
      <c r="D58" s="851">
        <v>772</v>
      </c>
      <c r="E58" s="851">
        <v>636</v>
      </c>
      <c r="F58" s="851">
        <v>656</v>
      </c>
      <c r="G58" s="851">
        <v>632</v>
      </c>
      <c r="H58" s="851">
        <v>645</v>
      </c>
      <c r="I58" s="836" t="s">
        <v>537</v>
      </c>
      <c r="J58" s="1204"/>
      <c r="K58" s="1204"/>
      <c r="L58" s="1204"/>
      <c r="M58" s="1204"/>
      <c r="N58" s="1204"/>
    </row>
    <row r="59" spans="2:14" s="364" customFormat="1" ht="23.1" customHeight="1" x14ac:dyDescent="0.2">
      <c r="B59" s="593" t="s">
        <v>538</v>
      </c>
      <c r="C59" s="851">
        <v>564</v>
      </c>
      <c r="D59" s="851">
        <v>455</v>
      </c>
      <c r="E59" s="851">
        <v>385</v>
      </c>
      <c r="F59" s="851">
        <v>323</v>
      </c>
      <c r="G59" s="851">
        <v>295</v>
      </c>
      <c r="H59" s="851">
        <v>281</v>
      </c>
      <c r="I59" s="836" t="s">
        <v>902</v>
      </c>
      <c r="J59" s="1204"/>
      <c r="K59" s="1204"/>
      <c r="L59" s="1204"/>
      <c r="M59" s="1204"/>
      <c r="N59" s="1204"/>
    </row>
    <row r="60" spans="2:14" s="364" customFormat="1" ht="23.1" customHeight="1" x14ac:dyDescent="0.2">
      <c r="B60" s="593" t="s">
        <v>539</v>
      </c>
      <c r="C60" s="851">
        <v>107</v>
      </c>
      <c r="D60" s="851">
        <v>86</v>
      </c>
      <c r="E60" s="851">
        <v>72</v>
      </c>
      <c r="F60" s="851">
        <v>55</v>
      </c>
      <c r="G60" s="851">
        <v>42</v>
      </c>
      <c r="H60" s="851">
        <v>38</v>
      </c>
      <c r="I60" s="836" t="s">
        <v>1274</v>
      </c>
      <c r="J60" s="1204"/>
      <c r="K60" s="1204"/>
      <c r="L60" s="1204"/>
      <c r="M60" s="1204"/>
      <c r="N60" s="1204"/>
    </row>
    <row r="61" spans="2:14" s="364" customFormat="1" ht="9.9499999999999993" customHeight="1" x14ac:dyDescent="0.2">
      <c r="B61" s="711"/>
      <c r="C61" s="850"/>
      <c r="D61" s="850"/>
      <c r="E61" s="850"/>
      <c r="F61" s="850"/>
      <c r="G61" s="850"/>
      <c r="H61" s="850"/>
      <c r="I61" s="835"/>
      <c r="J61" s="1204"/>
      <c r="K61" s="1204"/>
      <c r="L61" s="1204"/>
      <c r="M61" s="1204"/>
      <c r="N61" s="1204"/>
    </row>
    <row r="62" spans="2:14" s="364" customFormat="1" ht="23.1" customHeight="1" x14ac:dyDescent="0.2">
      <c r="B62" s="710" t="s">
        <v>512</v>
      </c>
      <c r="C62" s="850">
        <v>21410</v>
      </c>
      <c r="D62" s="850">
        <v>21286</v>
      </c>
      <c r="E62" s="850">
        <v>18345</v>
      </c>
      <c r="F62" s="850">
        <v>16791</v>
      </c>
      <c r="G62" s="850">
        <v>15379</v>
      </c>
      <c r="H62" s="850">
        <v>15198</v>
      </c>
      <c r="I62" s="709" t="s">
        <v>785</v>
      </c>
      <c r="J62" s="1204"/>
      <c r="K62" s="1204"/>
      <c r="L62" s="1204"/>
      <c r="M62" s="1204"/>
      <c r="N62" s="1204"/>
    </row>
    <row r="63" spans="2:14" s="364" customFormat="1" ht="9.9499999999999993" customHeight="1" x14ac:dyDescent="0.2">
      <c r="B63" s="711"/>
      <c r="C63" s="850"/>
      <c r="D63" s="850"/>
      <c r="E63" s="850"/>
      <c r="F63" s="850"/>
      <c r="G63" s="850"/>
      <c r="H63" s="850"/>
      <c r="I63" s="835"/>
      <c r="J63" s="829"/>
      <c r="K63" s="829"/>
      <c r="L63" s="829"/>
      <c r="M63" s="829"/>
      <c r="N63" s="829"/>
    </row>
    <row r="64" spans="2:14" s="364" customFormat="1" ht="23.1" customHeight="1" x14ac:dyDescent="0.2">
      <c r="B64" s="710" t="s">
        <v>275</v>
      </c>
      <c r="C64" s="850">
        <v>64752</v>
      </c>
      <c r="D64" s="850">
        <v>63893</v>
      </c>
      <c r="E64" s="850">
        <v>58311</v>
      </c>
      <c r="F64" s="850">
        <v>56260</v>
      </c>
      <c r="G64" s="850">
        <v>55351</v>
      </c>
      <c r="H64" s="850">
        <v>53891</v>
      </c>
      <c r="I64" s="709" t="s">
        <v>276</v>
      </c>
      <c r="J64" s="829"/>
      <c r="K64" s="829"/>
      <c r="L64" s="829"/>
      <c r="M64" s="829"/>
      <c r="N64" s="829"/>
    </row>
    <row r="65" spans="2:14" s="364" customFormat="1" ht="9.9499999999999993" customHeight="1" x14ac:dyDescent="0.2">
      <c r="B65" s="711"/>
      <c r="C65" s="850"/>
      <c r="D65" s="850"/>
      <c r="E65" s="850"/>
      <c r="F65" s="850"/>
      <c r="G65" s="850"/>
      <c r="H65" s="850"/>
      <c r="I65" s="835"/>
      <c r="J65" s="829"/>
      <c r="K65" s="829"/>
      <c r="L65" s="829"/>
      <c r="M65" s="829"/>
      <c r="N65" s="829"/>
    </row>
    <row r="66" spans="2:14" s="364" customFormat="1" ht="23.1" customHeight="1" x14ac:dyDescent="0.2">
      <c r="B66" s="710" t="s">
        <v>853</v>
      </c>
      <c r="C66" s="850">
        <v>157786</v>
      </c>
      <c r="D66" s="850">
        <v>156320</v>
      </c>
      <c r="E66" s="850">
        <v>139991</v>
      </c>
      <c r="F66" s="850">
        <v>134345</v>
      </c>
      <c r="G66" s="850">
        <v>128582</v>
      </c>
      <c r="H66" s="850">
        <v>125886</v>
      </c>
      <c r="I66" s="709" t="s">
        <v>332</v>
      </c>
      <c r="J66" s="829"/>
      <c r="K66" s="829"/>
      <c r="L66" s="829"/>
      <c r="M66" s="829"/>
      <c r="N66" s="829"/>
    </row>
    <row r="67" spans="2:14" s="257" customFormat="1" ht="15" customHeight="1" thickBot="1" x14ac:dyDescent="0.75">
      <c r="B67" s="1427"/>
      <c r="C67" s="1531"/>
      <c r="D67" s="1531"/>
      <c r="E67" s="1531"/>
      <c r="F67" s="1531"/>
      <c r="G67" s="1531"/>
      <c r="H67" s="1531"/>
      <c r="I67" s="700"/>
    </row>
    <row r="68" spans="2:14" ht="9" customHeight="1" thickTop="1" x14ac:dyDescent="0.35"/>
    <row r="69" spans="2:14" s="37" customFormat="1" ht="18.75" customHeight="1" x14ac:dyDescent="0.5">
      <c r="B69" s="333" t="s">
        <v>1755</v>
      </c>
      <c r="C69" s="416"/>
      <c r="D69" s="416"/>
      <c r="E69" s="416"/>
      <c r="F69" s="416"/>
      <c r="G69" s="416"/>
      <c r="H69" s="416"/>
      <c r="I69" s="355" t="s">
        <v>1756</v>
      </c>
    </row>
    <row r="70" spans="2:14" ht="22.5" x14ac:dyDescent="0.5">
      <c r="B70" s="356" t="s">
        <v>1888</v>
      </c>
      <c r="C70" s="416"/>
      <c r="D70" s="416"/>
      <c r="E70" s="416"/>
      <c r="F70" s="416"/>
      <c r="G70" s="416"/>
      <c r="H70" s="416"/>
      <c r="I70" s="355" t="s">
        <v>1889</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40"/>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76" t="s">
        <v>1882</v>
      </c>
      <c r="C3" s="1998"/>
      <c r="D3" s="1998"/>
      <c r="E3" s="1998"/>
      <c r="F3" s="1998"/>
      <c r="G3" s="1998"/>
      <c r="H3" s="1998"/>
      <c r="I3" s="1998"/>
    </row>
    <row r="4" spans="2:23" ht="10.5" customHeight="1" x14ac:dyDescent="0.35">
      <c r="B4" s="1438"/>
      <c r="C4" s="1439"/>
      <c r="D4" s="1439"/>
      <c r="E4" s="1439"/>
      <c r="F4" s="1439"/>
      <c r="G4" s="1439"/>
      <c r="H4" s="1439"/>
      <c r="I4" s="1375"/>
    </row>
    <row r="5" spans="2:23" ht="27.75" customHeight="1" x14ac:dyDescent="0.35">
      <c r="B5" s="1976" t="s">
        <v>1883</v>
      </c>
      <c r="C5" s="1976"/>
      <c r="D5" s="1976"/>
      <c r="E5" s="1976"/>
      <c r="F5" s="1976"/>
      <c r="G5" s="1976"/>
      <c r="H5" s="1976"/>
      <c r="I5" s="1976"/>
    </row>
    <row r="6" spans="2:23" ht="19.5" customHeight="1" x14ac:dyDescent="0.65">
      <c r="B6" s="88"/>
      <c r="C6" s="86"/>
      <c r="D6" s="90"/>
      <c r="E6" s="86"/>
      <c r="F6" s="86"/>
      <c r="G6" s="86"/>
      <c r="H6" s="86"/>
      <c r="I6" s="86"/>
    </row>
    <row r="7" spans="2:23" s="37" customFormat="1" ht="22.5" x14ac:dyDescent="0.5">
      <c r="B7" s="354" t="s">
        <v>1768</v>
      </c>
      <c r="C7" s="471"/>
      <c r="D7" s="471"/>
      <c r="E7" s="471"/>
      <c r="F7" s="471"/>
      <c r="G7" s="471"/>
      <c r="H7" s="471"/>
      <c r="I7" s="228" t="s">
        <v>1769</v>
      </c>
      <c r="J7" s="79"/>
      <c r="N7" s="79"/>
    </row>
    <row r="8" spans="2:23" ht="18.75" customHeight="1" thickBot="1" x14ac:dyDescent="0.4"/>
    <row r="9" spans="2:23" s="257" customFormat="1" ht="23.1" customHeight="1" thickTop="1" x14ac:dyDescent="0.7">
      <c r="B9" s="1957" t="s">
        <v>886</v>
      </c>
      <c r="C9" s="1760">
        <v>2013</v>
      </c>
      <c r="D9" s="1760">
        <v>2014</v>
      </c>
      <c r="E9" s="1760">
        <v>2015</v>
      </c>
      <c r="F9" s="1760">
        <v>2016</v>
      </c>
      <c r="G9" s="1760">
        <v>2017</v>
      </c>
      <c r="H9" s="1760">
        <v>2018</v>
      </c>
      <c r="I9" s="1960" t="s">
        <v>885</v>
      </c>
      <c r="J9" s="338"/>
      <c r="N9" s="338"/>
    </row>
    <row r="10" spans="2:23" s="257" customFormat="1" ht="23.1" customHeight="1" x14ac:dyDescent="0.7">
      <c r="B10" s="1958"/>
      <c r="C10" s="1761"/>
      <c r="D10" s="1761"/>
      <c r="E10" s="1761"/>
      <c r="F10" s="1761"/>
      <c r="G10" s="1761"/>
      <c r="H10" s="1761"/>
      <c r="I10" s="1989"/>
    </row>
    <row r="11" spans="2:23" s="257" customFormat="1" ht="23.1" customHeight="1" x14ac:dyDescent="0.7">
      <c r="B11" s="1959"/>
      <c r="C11" s="1762"/>
      <c r="D11" s="1762"/>
      <c r="E11" s="1762"/>
      <c r="F11" s="1762"/>
      <c r="G11" s="1762"/>
      <c r="H11" s="1762"/>
      <c r="I11" s="1990"/>
    </row>
    <row r="12" spans="2:23" s="257" customFormat="1" ht="9.9499999999999993" customHeight="1" x14ac:dyDescent="0.7">
      <c r="B12" s="573"/>
      <c r="C12" s="382"/>
      <c r="D12" s="382"/>
      <c r="E12" s="382"/>
      <c r="F12" s="382"/>
      <c r="G12" s="382"/>
      <c r="H12" s="382"/>
      <c r="I12" s="568"/>
    </row>
    <row r="13" spans="2:23" s="364" customFormat="1" ht="23.1" customHeight="1" x14ac:dyDescent="0.2">
      <c r="B13" s="1433" t="s">
        <v>541</v>
      </c>
      <c r="C13" s="851"/>
      <c r="D13" s="851"/>
      <c r="E13" s="851"/>
      <c r="F13" s="851"/>
      <c r="G13" s="851"/>
      <c r="H13" s="851"/>
      <c r="I13" s="835" t="s">
        <v>542</v>
      </c>
    </row>
    <row r="14" spans="2:23" s="364" customFormat="1" ht="9.9499999999999993" customHeight="1" x14ac:dyDescent="0.2">
      <c r="B14" s="1434"/>
      <c r="C14" s="864"/>
      <c r="D14" s="864"/>
      <c r="E14" s="864"/>
      <c r="F14" s="864"/>
      <c r="G14" s="864"/>
      <c r="H14" s="864"/>
      <c r="I14" s="836"/>
    </row>
    <row r="15" spans="2:23" s="364" customFormat="1" ht="23.1" customHeight="1" x14ac:dyDescent="0.2">
      <c r="B15" s="1434" t="s">
        <v>874</v>
      </c>
      <c r="C15" s="864">
        <v>610.32899999999995</v>
      </c>
      <c r="D15" s="864">
        <v>609.70699999999999</v>
      </c>
      <c r="E15" s="864">
        <v>657.18099999999993</v>
      </c>
      <c r="F15" s="864">
        <v>904.96699999999998</v>
      </c>
      <c r="G15" s="864">
        <v>1119.921</v>
      </c>
      <c r="H15" s="864">
        <v>1586.884</v>
      </c>
      <c r="I15" s="1436" t="s">
        <v>873</v>
      </c>
    </row>
    <row r="16" spans="2:23" s="364" customFormat="1" ht="23.1" customHeight="1" x14ac:dyDescent="0.2">
      <c r="B16" s="1434" t="s">
        <v>42</v>
      </c>
      <c r="C16" s="864">
        <v>9.6110000000001037</v>
      </c>
      <c r="D16" s="864">
        <v>11.79200000000003</v>
      </c>
      <c r="E16" s="864">
        <v>15.489000000000033</v>
      </c>
      <c r="F16" s="864">
        <v>26.42</v>
      </c>
      <c r="G16" s="864">
        <v>29.209</v>
      </c>
      <c r="H16" s="864">
        <v>33.344999999999999</v>
      </c>
      <c r="I16" s="836" t="s">
        <v>43</v>
      </c>
    </row>
    <row r="17" spans="2:9" s="364" customFormat="1" ht="23.1" customHeight="1" x14ac:dyDescent="0.2">
      <c r="B17" s="1434" t="s">
        <v>44</v>
      </c>
      <c r="C17" s="864">
        <v>11.961</v>
      </c>
      <c r="D17" s="864">
        <v>16.975999999999999</v>
      </c>
      <c r="E17" s="864">
        <v>40.618000000000002</v>
      </c>
      <c r="F17" s="864">
        <v>54.9</v>
      </c>
      <c r="G17" s="864">
        <v>64.263000000000005</v>
      </c>
      <c r="H17" s="864">
        <v>78.364999999999995</v>
      </c>
      <c r="I17" s="836" t="s">
        <v>45</v>
      </c>
    </row>
    <row r="18" spans="2:9" s="364" customFormat="1" ht="23.1" customHeight="1" x14ac:dyDescent="0.2">
      <c r="B18" s="1434" t="s">
        <v>24</v>
      </c>
      <c r="C18" s="864">
        <v>21.584999999999994</v>
      </c>
      <c r="D18" s="864">
        <v>12.930999999999999</v>
      </c>
      <c r="E18" s="864">
        <v>13.516999999999999</v>
      </c>
      <c r="F18" s="864">
        <v>20.725000000000001</v>
      </c>
      <c r="G18" s="864">
        <v>32.549999999999997</v>
      </c>
      <c r="H18" s="864">
        <v>46.851999999999997</v>
      </c>
      <c r="I18" s="836" t="s">
        <v>25</v>
      </c>
    </row>
    <row r="19" spans="2:9" s="364" customFormat="1" ht="23.1" customHeight="1" x14ac:dyDescent="0.2">
      <c r="B19" s="1434" t="s">
        <v>26</v>
      </c>
      <c r="C19" s="864">
        <v>18.088999999999999</v>
      </c>
      <c r="D19" s="864">
        <v>25.361000000000001</v>
      </c>
      <c r="E19" s="864">
        <v>27.805</v>
      </c>
      <c r="F19" s="864">
        <v>36.32</v>
      </c>
      <c r="G19" s="864">
        <v>45.146999999999998</v>
      </c>
      <c r="H19" s="864">
        <v>56.613</v>
      </c>
      <c r="I19" s="836" t="s">
        <v>27</v>
      </c>
    </row>
    <row r="20" spans="2:9" s="364" customFormat="1" ht="23.1" customHeight="1" x14ac:dyDescent="0.2">
      <c r="B20" s="1435" t="s">
        <v>853</v>
      </c>
      <c r="C20" s="860">
        <v>671.57500000000005</v>
      </c>
      <c r="D20" s="860">
        <v>676.76700000000005</v>
      </c>
      <c r="E20" s="860">
        <v>754.61</v>
      </c>
      <c r="F20" s="860">
        <v>1043.3319999999999</v>
      </c>
      <c r="G20" s="860">
        <v>1291.0899999999999</v>
      </c>
      <c r="H20" s="860">
        <v>1802.0590000000002</v>
      </c>
      <c r="I20" s="709" t="s">
        <v>332</v>
      </c>
    </row>
    <row r="21" spans="2:9" s="364" customFormat="1" ht="9.9499999999999993" customHeight="1" x14ac:dyDescent="0.2">
      <c r="B21" s="1434"/>
      <c r="C21" s="864"/>
      <c r="D21" s="864"/>
      <c r="E21" s="864"/>
      <c r="F21" s="864"/>
      <c r="G21" s="864"/>
      <c r="H21" s="864"/>
      <c r="I21" s="836"/>
    </row>
    <row r="22" spans="2:9" s="364" customFormat="1" ht="23.1" customHeight="1" x14ac:dyDescent="0.2">
      <c r="B22" s="1433" t="s">
        <v>917</v>
      </c>
      <c r="C22" s="864"/>
      <c r="D22" s="864"/>
      <c r="E22" s="864"/>
      <c r="F22" s="864"/>
      <c r="G22" s="864"/>
      <c r="H22" s="864"/>
      <c r="I22" s="1398" t="s">
        <v>916</v>
      </c>
    </row>
    <row r="23" spans="2:9" s="364" customFormat="1" ht="9.9499999999999993" customHeight="1" x14ac:dyDescent="0.2">
      <c r="B23" s="1434"/>
      <c r="C23" s="864"/>
      <c r="D23" s="864"/>
      <c r="E23" s="864"/>
      <c r="F23" s="864"/>
      <c r="G23" s="864"/>
      <c r="H23" s="864"/>
      <c r="I23" s="836"/>
    </row>
    <row r="24" spans="2:9" s="364" customFormat="1" ht="23.1" customHeight="1" x14ac:dyDescent="0.2">
      <c r="B24" s="1434" t="s">
        <v>28</v>
      </c>
      <c r="C24" s="864">
        <v>123.70700000000001</v>
      </c>
      <c r="D24" s="864">
        <v>109.318</v>
      </c>
      <c r="E24" s="864">
        <v>255.16200000000001</v>
      </c>
      <c r="F24" s="864">
        <v>619.13</v>
      </c>
      <c r="G24" s="864">
        <v>955.274</v>
      </c>
      <c r="H24" s="864">
        <v>1012.241</v>
      </c>
      <c r="I24" s="836" t="s">
        <v>29</v>
      </c>
    </row>
    <row r="25" spans="2:9" s="364" customFormat="1" ht="23.1" customHeight="1" x14ac:dyDescent="0.2">
      <c r="B25" s="1434" t="s">
        <v>30</v>
      </c>
      <c r="C25" s="864">
        <v>48.180999999999997</v>
      </c>
      <c r="D25" s="864">
        <v>65.125</v>
      </c>
      <c r="E25" s="864">
        <v>73.266999999999996</v>
      </c>
      <c r="F25" s="864">
        <v>102.962</v>
      </c>
      <c r="G25" s="864">
        <v>150.03800000000001</v>
      </c>
      <c r="H25" s="864">
        <v>214.15899999999999</v>
      </c>
      <c r="I25" s="836" t="s">
        <v>568</v>
      </c>
    </row>
    <row r="26" spans="2:9" s="364" customFormat="1" ht="23.1" customHeight="1" x14ac:dyDescent="0.2">
      <c r="B26" s="1435" t="s">
        <v>853</v>
      </c>
      <c r="C26" s="860">
        <v>171.88800000000001</v>
      </c>
      <c r="D26" s="860">
        <v>174.44299999999998</v>
      </c>
      <c r="E26" s="860">
        <v>328.42899999999997</v>
      </c>
      <c r="F26" s="860">
        <v>722.09199999999998</v>
      </c>
      <c r="G26" s="860">
        <v>1105.3119999999999</v>
      </c>
      <c r="H26" s="860">
        <v>1226.4000000000001</v>
      </c>
      <c r="I26" s="709" t="s">
        <v>332</v>
      </c>
    </row>
    <row r="27" spans="2:9" s="364" customFormat="1" ht="9.9499999999999993" customHeight="1" x14ac:dyDescent="0.2">
      <c r="B27" s="1434"/>
      <c r="C27" s="864"/>
      <c r="D27" s="864"/>
      <c r="E27" s="864"/>
      <c r="F27" s="864"/>
      <c r="G27" s="864"/>
      <c r="H27" s="864"/>
      <c r="I27" s="836"/>
    </row>
    <row r="28" spans="2:9" s="364" customFormat="1" ht="60" customHeight="1" x14ac:dyDescent="0.2">
      <c r="B28" s="1433" t="s">
        <v>1463</v>
      </c>
      <c r="C28" s="864"/>
      <c r="D28" s="864"/>
      <c r="E28" s="864"/>
      <c r="F28" s="864"/>
      <c r="G28" s="864"/>
      <c r="H28" s="864"/>
      <c r="I28" s="1437" t="s">
        <v>1464</v>
      </c>
    </row>
    <row r="29" spans="2:9" s="364" customFormat="1" ht="9.9499999999999993" customHeight="1" x14ac:dyDescent="0.2">
      <c r="B29" s="1434"/>
      <c r="C29" s="864"/>
      <c r="D29" s="864"/>
      <c r="E29" s="864"/>
      <c r="F29" s="864"/>
      <c r="G29" s="864"/>
      <c r="H29" s="864"/>
      <c r="I29" s="836"/>
    </row>
    <row r="30" spans="2:9" s="364" customFormat="1" ht="27.75" customHeight="1" x14ac:dyDescent="0.2">
      <c r="B30" s="1434" t="s">
        <v>1212</v>
      </c>
      <c r="C30" s="864">
        <v>152.92699999999999</v>
      </c>
      <c r="D30" s="864">
        <v>0</v>
      </c>
      <c r="E30" s="864">
        <v>0</v>
      </c>
      <c r="F30" s="864">
        <v>0</v>
      </c>
      <c r="G30" s="864">
        <v>0</v>
      </c>
      <c r="H30" s="864">
        <v>24.061</v>
      </c>
      <c r="I30" s="836" t="s">
        <v>1217</v>
      </c>
    </row>
    <row r="31" spans="2:9" s="364" customFormat="1" ht="27.75" customHeight="1" x14ac:dyDescent="0.2">
      <c r="B31" s="1434" t="s">
        <v>1213</v>
      </c>
      <c r="C31" s="864">
        <v>1395.595</v>
      </c>
      <c r="D31" s="864">
        <v>1485.2550000000001</v>
      </c>
      <c r="E31" s="864">
        <v>1067.883</v>
      </c>
      <c r="F31" s="864">
        <v>1604.8579999999999</v>
      </c>
      <c r="G31" s="864">
        <v>1752.748</v>
      </c>
      <c r="H31" s="864">
        <v>1750.2090000000001</v>
      </c>
      <c r="I31" s="836" t="s">
        <v>1218</v>
      </c>
    </row>
    <row r="32" spans="2:9" s="364" customFormat="1" ht="27.75" customHeight="1" x14ac:dyDescent="0.2">
      <c r="B32" s="1434" t="s">
        <v>1214</v>
      </c>
      <c r="C32" s="864">
        <v>0</v>
      </c>
      <c r="D32" s="864">
        <v>0</v>
      </c>
      <c r="E32" s="864">
        <v>0</v>
      </c>
      <c r="F32" s="864">
        <v>0</v>
      </c>
      <c r="G32" s="864">
        <v>0</v>
      </c>
      <c r="H32" s="864">
        <v>3.0000000000000001E-3</v>
      </c>
      <c r="I32" s="836" t="s">
        <v>1219</v>
      </c>
    </row>
    <row r="33" spans="2:22" s="364" customFormat="1" ht="27.75" customHeight="1" x14ac:dyDescent="0.2">
      <c r="B33" s="1434" t="s">
        <v>1215</v>
      </c>
      <c r="C33" s="864">
        <v>60.381999999999998</v>
      </c>
      <c r="D33" s="864">
        <v>35.131</v>
      </c>
      <c r="E33" s="864">
        <v>9.4510000000000005</v>
      </c>
      <c r="F33" s="864">
        <v>0</v>
      </c>
      <c r="G33" s="864">
        <v>0</v>
      </c>
      <c r="H33" s="864">
        <v>0</v>
      </c>
      <c r="I33" s="836" t="s">
        <v>1220</v>
      </c>
    </row>
    <row r="34" spans="2:22" s="364" customFormat="1" ht="27.75" customHeight="1" x14ac:dyDescent="0.2">
      <c r="B34" s="1434" t="s">
        <v>1931</v>
      </c>
      <c r="C34" s="864">
        <v>542.38800000000003</v>
      </c>
      <c r="D34" s="864">
        <v>304.233</v>
      </c>
      <c r="E34" s="864">
        <v>222.37100000000001</v>
      </c>
      <c r="F34" s="864">
        <v>330.87200000000001</v>
      </c>
      <c r="G34" s="864">
        <v>330.39100000000002</v>
      </c>
      <c r="H34" s="864">
        <v>355.46</v>
      </c>
      <c r="I34" s="836" t="s">
        <v>1933</v>
      </c>
    </row>
    <row r="35" spans="2:22" s="364" customFormat="1" ht="27.75" customHeight="1" x14ac:dyDescent="0.2">
      <c r="B35" s="1434" t="s">
        <v>1932</v>
      </c>
      <c r="C35" s="864">
        <v>700.9</v>
      </c>
      <c r="D35" s="864">
        <v>535.96400000000006</v>
      </c>
      <c r="E35" s="864">
        <v>265.83199999999999</v>
      </c>
      <c r="F35" s="864">
        <v>218.358</v>
      </c>
      <c r="G35" s="864">
        <v>204.33099999999999</v>
      </c>
      <c r="H35" s="864">
        <v>248.66200000000001</v>
      </c>
      <c r="I35" s="836" t="s">
        <v>1934</v>
      </c>
    </row>
    <row r="36" spans="2:22" s="364" customFormat="1" ht="27.75" customHeight="1" x14ac:dyDescent="0.2">
      <c r="B36" s="1434" t="s">
        <v>1216</v>
      </c>
      <c r="C36" s="864">
        <v>87.602000000000004</v>
      </c>
      <c r="D36" s="864">
        <v>43.930999999999997</v>
      </c>
      <c r="E36" s="864">
        <v>34.241</v>
      </c>
      <c r="F36" s="864">
        <v>95.471000000000004</v>
      </c>
      <c r="G36" s="864">
        <v>103.432</v>
      </c>
      <c r="H36" s="864">
        <v>141.07300000000001</v>
      </c>
      <c r="I36" s="836" t="s">
        <v>27</v>
      </c>
      <c r="M36" s="829"/>
    </row>
    <row r="37" spans="2:22" s="364" customFormat="1" ht="27.75" customHeight="1" x14ac:dyDescent="0.2">
      <c r="B37" s="1435" t="s">
        <v>853</v>
      </c>
      <c r="C37" s="860">
        <v>2939.7939999999999</v>
      </c>
      <c r="D37" s="860">
        <v>2404.5140000000001</v>
      </c>
      <c r="E37" s="860">
        <v>1599.7780000000002</v>
      </c>
      <c r="F37" s="860">
        <v>2249.5590000000002</v>
      </c>
      <c r="G37" s="860">
        <v>2390.902</v>
      </c>
      <c r="H37" s="860">
        <v>2519.4679999999994</v>
      </c>
      <c r="I37" s="709" t="s">
        <v>332</v>
      </c>
    </row>
    <row r="38" spans="2:22" s="51" customFormat="1" ht="9.9499999999999993" customHeight="1" thickBot="1" x14ac:dyDescent="0.55000000000000004">
      <c r="B38" s="94"/>
      <c r="C38" s="95"/>
      <c r="D38" s="96"/>
      <c r="E38" s="96"/>
      <c r="F38" s="96"/>
      <c r="G38" s="96"/>
      <c r="H38" s="1526"/>
      <c r="I38" s="97"/>
    </row>
    <row r="39" spans="2:22" ht="23.25" thickTop="1" x14ac:dyDescent="0.5">
      <c r="B39" s="333" t="s">
        <v>1755</v>
      </c>
      <c r="C39" s="416"/>
      <c r="D39" s="416"/>
      <c r="E39" s="416"/>
      <c r="F39" s="416"/>
      <c r="G39" s="416"/>
      <c r="H39" s="416"/>
      <c r="I39" s="355" t="s">
        <v>1756</v>
      </c>
      <c r="J39" s="37"/>
    </row>
    <row r="40" spans="2:22" s="76" customFormat="1" ht="10.5" customHeight="1" x14ac:dyDescent="0.65">
      <c r="B40" s="75"/>
      <c r="C40" s="75"/>
      <c r="D40" s="75"/>
      <c r="E40" s="75"/>
      <c r="F40" s="75"/>
      <c r="G40" s="75"/>
      <c r="H40" s="75"/>
      <c r="I40" s="75"/>
      <c r="J40" s="75"/>
      <c r="K40" s="75"/>
      <c r="L40" s="75"/>
      <c r="M40" s="75"/>
      <c r="N40" s="75"/>
      <c r="O40" s="75"/>
      <c r="P40" s="75"/>
      <c r="Q40" s="75"/>
      <c r="R40" s="75"/>
      <c r="S40" s="75"/>
      <c r="T40" s="75"/>
      <c r="U40" s="75"/>
      <c r="V40"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Y50"/>
  <sheetViews>
    <sheetView rightToLeft="1" view="pageBreakPreview" zoomScale="50" zoomScaleNormal="50" zoomScaleSheetLayoutView="50" workbookViewId="0"/>
  </sheetViews>
  <sheetFormatPr defaultRowHeight="15" x14ac:dyDescent="0.35"/>
  <cols>
    <col min="1" max="1" width="9.140625" style="48"/>
    <col min="2" max="2" width="65.5703125" style="57" customWidth="1"/>
    <col min="3" max="8" width="14.28515625" style="57" customWidth="1"/>
    <col min="9" max="9" width="62.7109375" style="57" customWidth="1"/>
    <col min="10" max="16384" width="9.140625" style="48"/>
  </cols>
  <sheetData>
    <row r="1" spans="2:25" s="76" customFormat="1" ht="19.5" customHeight="1" x14ac:dyDescent="0.65">
      <c r="B1" s="73"/>
      <c r="C1" s="74"/>
      <c r="D1" s="74"/>
      <c r="E1" s="74"/>
      <c r="F1" s="74"/>
      <c r="G1" s="74"/>
      <c r="H1" s="74"/>
      <c r="I1" s="74"/>
      <c r="J1" s="75"/>
      <c r="K1" s="75"/>
      <c r="L1" s="75"/>
      <c r="M1" s="75"/>
      <c r="N1" s="75"/>
      <c r="O1" s="75"/>
      <c r="P1" s="75"/>
      <c r="Q1" s="75"/>
      <c r="R1" s="75"/>
      <c r="S1" s="75"/>
      <c r="T1" s="75"/>
      <c r="U1" s="75"/>
      <c r="V1" s="75"/>
      <c r="W1" s="75"/>
      <c r="X1" s="75"/>
      <c r="Y1" s="75"/>
    </row>
    <row r="2" spans="2:25" s="76" customFormat="1" ht="19.5" customHeight="1" x14ac:dyDescent="0.65">
      <c r="B2" s="74"/>
      <c r="C2" s="74"/>
      <c r="D2" s="74"/>
      <c r="E2" s="74"/>
      <c r="F2" s="74"/>
      <c r="G2" s="74"/>
      <c r="H2" s="74"/>
      <c r="I2" s="74"/>
      <c r="J2" s="75"/>
      <c r="K2" s="75"/>
      <c r="L2" s="75"/>
      <c r="M2" s="75"/>
      <c r="N2" s="75"/>
      <c r="O2" s="75"/>
      <c r="P2" s="75"/>
      <c r="Q2" s="75"/>
      <c r="R2" s="75"/>
      <c r="S2" s="75"/>
      <c r="T2" s="75"/>
      <c r="U2" s="75"/>
      <c r="V2" s="75"/>
      <c r="W2" s="75"/>
      <c r="X2" s="75"/>
    </row>
    <row r="3" spans="2:25" ht="36.75" x14ac:dyDescent="0.85">
      <c r="B3" s="1750" t="s">
        <v>1884</v>
      </c>
      <c r="C3" s="1750"/>
      <c r="D3" s="1750"/>
      <c r="E3" s="1750"/>
      <c r="F3" s="1750"/>
      <c r="G3" s="1750"/>
      <c r="H3" s="1750"/>
      <c r="I3" s="1750"/>
    </row>
    <row r="4" spans="2:25" ht="10.5" customHeight="1" x14ac:dyDescent="0.85">
      <c r="B4" s="719"/>
      <c r="C4" s="720"/>
      <c r="D4" s="720"/>
      <c r="E4" s="720"/>
      <c r="F4" s="720"/>
      <c r="G4" s="720"/>
      <c r="H4" s="720"/>
      <c r="I4" s="554"/>
    </row>
    <row r="5" spans="2:25" ht="30.75" customHeight="1" x14ac:dyDescent="0.35">
      <c r="B5" s="1891" t="s">
        <v>1885</v>
      </c>
      <c r="C5" s="1891"/>
      <c r="D5" s="1891"/>
      <c r="E5" s="1891"/>
      <c r="F5" s="1891"/>
      <c r="G5" s="1891"/>
      <c r="H5" s="1891"/>
      <c r="I5" s="1891"/>
    </row>
    <row r="6" spans="2:25" ht="19.5" customHeight="1" x14ac:dyDescent="0.65">
      <c r="B6" s="78"/>
      <c r="C6" s="77"/>
      <c r="D6" s="77"/>
      <c r="E6" s="77"/>
      <c r="F6" s="77"/>
      <c r="G6" s="77"/>
      <c r="H6" s="77"/>
      <c r="I6" s="77"/>
    </row>
    <row r="7" spans="2:25" s="416" customFormat="1" ht="22.5" x14ac:dyDescent="0.5">
      <c r="B7" s="717" t="s">
        <v>1770</v>
      </c>
      <c r="C7" s="552"/>
      <c r="D7" s="552"/>
      <c r="E7" s="552"/>
      <c r="F7" s="552"/>
      <c r="G7" s="552"/>
      <c r="H7" s="552"/>
      <c r="I7" s="718" t="s">
        <v>1771</v>
      </c>
      <c r="J7" s="228"/>
      <c r="K7" s="228"/>
      <c r="L7" s="228"/>
      <c r="P7" s="228"/>
    </row>
    <row r="8" spans="2:25" ht="18.75" customHeight="1" thickBot="1" x14ac:dyDescent="0.4"/>
    <row r="9" spans="2:25" s="257" customFormat="1" ht="24.95" customHeight="1" thickTop="1" x14ac:dyDescent="0.7">
      <c r="B9" s="1983" t="s">
        <v>886</v>
      </c>
      <c r="C9" s="1760">
        <v>2013</v>
      </c>
      <c r="D9" s="1760">
        <v>2014</v>
      </c>
      <c r="E9" s="1760">
        <v>2015</v>
      </c>
      <c r="F9" s="1760">
        <v>2016</v>
      </c>
      <c r="G9" s="1760">
        <v>2017</v>
      </c>
      <c r="H9" s="1760">
        <v>2018</v>
      </c>
      <c r="I9" s="1999" t="s">
        <v>885</v>
      </c>
      <c r="J9" s="338"/>
      <c r="K9" s="338"/>
      <c r="L9" s="338"/>
      <c r="P9" s="338"/>
    </row>
    <row r="10" spans="2:25" s="257" customFormat="1" ht="24.95" customHeight="1" x14ac:dyDescent="0.7">
      <c r="B10" s="1984"/>
      <c r="C10" s="1761"/>
      <c r="D10" s="1761"/>
      <c r="E10" s="1761"/>
      <c r="F10" s="1761"/>
      <c r="G10" s="1761"/>
      <c r="H10" s="1761"/>
      <c r="I10" s="2000"/>
    </row>
    <row r="11" spans="2:25" s="257" customFormat="1" ht="24.95" customHeight="1" x14ac:dyDescent="0.7">
      <c r="B11" s="1985"/>
      <c r="C11" s="1762"/>
      <c r="D11" s="1762"/>
      <c r="E11" s="1762"/>
      <c r="F11" s="1762"/>
      <c r="G11" s="1762"/>
      <c r="H11" s="1762"/>
      <c r="I11" s="2001"/>
    </row>
    <row r="12" spans="2:25" s="319" customFormat="1" ht="15" customHeight="1" x14ac:dyDescent="0.7">
      <c r="B12" s="712"/>
      <c r="C12" s="664"/>
      <c r="D12" s="664"/>
      <c r="E12" s="664"/>
      <c r="F12" s="664"/>
      <c r="G12" s="664"/>
      <c r="H12" s="664"/>
      <c r="I12" s="713"/>
      <c r="K12" s="257"/>
      <c r="L12" s="257"/>
      <c r="M12" s="257"/>
      <c r="N12" s="257"/>
    </row>
    <row r="13" spans="2:25" s="359" customFormat="1" ht="34.5" customHeight="1" x14ac:dyDescent="0.2">
      <c r="B13" s="714" t="s">
        <v>1601</v>
      </c>
      <c r="C13" s="1440"/>
      <c r="D13" s="1440"/>
      <c r="E13" s="1440"/>
      <c r="F13" s="1440"/>
      <c r="G13" s="1440"/>
      <c r="H13" s="1440"/>
      <c r="I13" s="1443" t="s">
        <v>1602</v>
      </c>
      <c r="K13" s="1258"/>
      <c r="L13" s="1258"/>
      <c r="M13" s="1258"/>
      <c r="N13" s="364"/>
      <c r="O13" s="362"/>
      <c r="P13" s="362"/>
      <c r="Q13" s="362"/>
      <c r="R13" s="362"/>
      <c r="S13" s="362"/>
    </row>
    <row r="14" spans="2:25" s="364" customFormat="1" ht="30" customHeight="1" x14ac:dyDescent="0.2">
      <c r="B14" s="1441" t="s">
        <v>725</v>
      </c>
      <c r="C14" s="1408">
        <v>359.55</v>
      </c>
      <c r="D14" s="1408">
        <v>569.16242825739118</v>
      </c>
      <c r="E14" s="1408">
        <v>811.31</v>
      </c>
      <c r="F14" s="1408">
        <v>865.31610946503645</v>
      </c>
      <c r="G14" s="1408">
        <v>826.05663581124759</v>
      </c>
      <c r="H14" s="1408">
        <v>903.31</v>
      </c>
      <c r="I14" s="1444" t="s">
        <v>280</v>
      </c>
      <c r="O14" s="362"/>
      <c r="P14" s="362"/>
      <c r="Q14" s="362"/>
      <c r="R14" s="362"/>
    </row>
    <row r="15" spans="2:25" s="364" customFormat="1" ht="30" customHeight="1" x14ac:dyDescent="0.2">
      <c r="B15" s="1441" t="s">
        <v>915</v>
      </c>
      <c r="C15" s="1408">
        <v>250.2</v>
      </c>
      <c r="D15" s="1408">
        <v>310.78908079295974</v>
      </c>
      <c r="E15" s="1408">
        <v>361.18369463670814</v>
      </c>
      <c r="F15" s="1408">
        <v>596.25178533581561</v>
      </c>
      <c r="G15" s="1408">
        <v>953.23203610263488</v>
      </c>
      <c r="H15" s="1408">
        <v>956.03</v>
      </c>
      <c r="I15" s="1444" t="s">
        <v>450</v>
      </c>
      <c r="O15" s="362"/>
      <c r="P15" s="362"/>
      <c r="Q15" s="362"/>
      <c r="R15" s="362"/>
    </row>
    <row r="16" spans="2:25" s="364" customFormat="1" ht="30" customHeight="1" x14ac:dyDescent="0.2">
      <c r="B16" s="1441" t="s">
        <v>451</v>
      </c>
      <c r="C16" s="1408">
        <v>128.69999999999999</v>
      </c>
      <c r="D16" s="1408">
        <v>430.92795102643038</v>
      </c>
      <c r="E16" s="1408">
        <v>449.91</v>
      </c>
      <c r="F16" s="1408">
        <v>397.42027839407228</v>
      </c>
      <c r="G16" s="1408">
        <v>779.98435824016019</v>
      </c>
      <c r="H16" s="1408">
        <v>833.05</v>
      </c>
      <c r="I16" s="1444" t="s">
        <v>452</v>
      </c>
      <c r="O16" s="362"/>
      <c r="P16" s="362"/>
      <c r="Q16" s="362"/>
      <c r="R16" s="362"/>
    </row>
    <row r="17" spans="2:18" s="364" customFormat="1" ht="30" customHeight="1" x14ac:dyDescent="0.2">
      <c r="B17" s="1441" t="s">
        <v>636</v>
      </c>
      <c r="C17" s="1408">
        <v>128.12</v>
      </c>
      <c r="D17" s="1408">
        <v>250.69663054862241</v>
      </c>
      <c r="E17" s="1408">
        <v>368.96</v>
      </c>
      <c r="F17" s="1408">
        <v>511.39502557531705</v>
      </c>
      <c r="G17" s="1408">
        <v>737.56010463006771</v>
      </c>
      <c r="H17" s="1408">
        <v>1093.4100000000001</v>
      </c>
      <c r="I17" s="1444" t="s">
        <v>869</v>
      </c>
      <c r="O17" s="362"/>
      <c r="P17" s="362"/>
      <c r="Q17" s="362"/>
      <c r="R17" s="362"/>
    </row>
    <row r="18" spans="2:18" s="364" customFormat="1" ht="13.5" customHeight="1" x14ac:dyDescent="0.2">
      <c r="B18" s="714"/>
      <c r="C18" s="1410"/>
      <c r="D18" s="1410"/>
      <c r="E18" s="1410"/>
      <c r="F18" s="1410"/>
      <c r="G18" s="1410"/>
      <c r="H18" s="1410"/>
      <c r="I18" s="1443"/>
      <c r="O18" s="362"/>
      <c r="P18" s="362"/>
      <c r="Q18" s="362"/>
      <c r="R18" s="362"/>
    </row>
    <row r="19" spans="2:18" s="364" customFormat="1" ht="30" customHeight="1" x14ac:dyDescent="0.2">
      <c r="B19" s="1442" t="s">
        <v>306</v>
      </c>
      <c r="C19" s="1410">
        <v>298.07</v>
      </c>
      <c r="D19" s="1410">
        <v>465.27941237560651</v>
      </c>
      <c r="E19" s="1410">
        <v>609.79</v>
      </c>
      <c r="F19" s="1410">
        <v>790.0276945387451</v>
      </c>
      <c r="G19" s="1410">
        <v>816.03767021660406</v>
      </c>
      <c r="H19" s="1410">
        <v>905.41</v>
      </c>
      <c r="I19" s="1445" t="s">
        <v>438</v>
      </c>
      <c r="O19" s="362"/>
      <c r="P19" s="362"/>
      <c r="Q19" s="362"/>
      <c r="R19" s="362"/>
    </row>
    <row r="20" spans="2:18" s="364" customFormat="1" ht="30" customHeight="1" x14ac:dyDescent="0.2">
      <c r="B20" s="1442"/>
      <c r="C20" s="1410"/>
      <c r="D20" s="1410"/>
      <c r="E20" s="1410"/>
      <c r="F20" s="1410"/>
      <c r="G20" s="1410"/>
      <c r="H20" s="1410"/>
      <c r="I20" s="1445"/>
      <c r="O20" s="362"/>
      <c r="P20" s="362"/>
      <c r="Q20" s="362"/>
      <c r="R20" s="362"/>
    </row>
    <row r="21" spans="2:18" s="364" customFormat="1" ht="60" customHeight="1" x14ac:dyDescent="0.2">
      <c r="B21" s="714" t="s">
        <v>1603</v>
      </c>
      <c r="C21" s="1064"/>
      <c r="D21" s="1064"/>
      <c r="E21" s="1064"/>
      <c r="F21" s="1064"/>
      <c r="G21" s="1064"/>
      <c r="H21" s="1064"/>
      <c r="I21" s="1446" t="s">
        <v>1604</v>
      </c>
      <c r="O21" s="362"/>
      <c r="P21" s="362"/>
      <c r="Q21" s="362"/>
      <c r="R21" s="362"/>
    </row>
    <row r="22" spans="2:18" s="364" customFormat="1" ht="30" customHeight="1" x14ac:dyDescent="0.2">
      <c r="B22" s="1441" t="s">
        <v>380</v>
      </c>
      <c r="C22" s="1408">
        <v>166.66</v>
      </c>
      <c r="D22" s="1408">
        <v>271.40243902439028</v>
      </c>
      <c r="E22" s="1408">
        <v>331.32621890863931</v>
      </c>
      <c r="F22" s="1408">
        <v>445.37196060296839</v>
      </c>
      <c r="G22" s="1408">
        <v>814.55366280655767</v>
      </c>
      <c r="H22" s="1408">
        <v>1115.8499999999999</v>
      </c>
      <c r="I22" s="1444" t="s">
        <v>339</v>
      </c>
      <c r="O22" s="362"/>
      <c r="P22" s="362"/>
      <c r="Q22" s="362"/>
      <c r="R22" s="362"/>
    </row>
    <row r="23" spans="2:18" s="359" customFormat="1" ht="30" customHeight="1" x14ac:dyDescent="0.2">
      <c r="B23" s="1441" t="s">
        <v>914</v>
      </c>
      <c r="C23" s="1408">
        <v>109.98</v>
      </c>
      <c r="D23" s="1408">
        <v>230.2138440163842</v>
      </c>
      <c r="E23" s="1408">
        <v>363.21449477238309</v>
      </c>
      <c r="F23" s="1408">
        <v>660.64209405635188</v>
      </c>
      <c r="G23" s="1408">
        <v>660.19610413569001</v>
      </c>
      <c r="H23" s="1408">
        <v>714.11</v>
      </c>
      <c r="I23" s="1444" t="s">
        <v>14</v>
      </c>
      <c r="K23" s="364"/>
      <c r="L23" s="364"/>
      <c r="M23" s="364"/>
      <c r="N23" s="364"/>
      <c r="O23" s="362"/>
      <c r="P23" s="362"/>
      <c r="Q23" s="362"/>
      <c r="R23" s="362"/>
    </row>
    <row r="24" spans="2:18" s="364" customFormat="1" ht="30" customHeight="1" x14ac:dyDescent="0.2">
      <c r="B24" s="1441" t="s">
        <v>1591</v>
      </c>
      <c r="C24" s="1408">
        <v>193.4</v>
      </c>
      <c r="D24" s="1408">
        <v>752.6525817370831</v>
      </c>
      <c r="E24" s="1408" t="s">
        <v>709</v>
      </c>
      <c r="F24" s="1408">
        <v>2272.6137333331721</v>
      </c>
      <c r="G24" s="1408">
        <v>2912.0633042378149</v>
      </c>
      <c r="H24" s="1408">
        <v>2690.53</v>
      </c>
      <c r="I24" s="1444" t="s">
        <v>1592</v>
      </c>
      <c r="O24" s="362"/>
      <c r="P24" s="362"/>
      <c r="Q24" s="362"/>
      <c r="R24" s="362"/>
    </row>
    <row r="25" spans="2:18" s="359" customFormat="1" ht="30" customHeight="1" x14ac:dyDescent="0.2">
      <c r="B25" s="1441" t="s">
        <v>634</v>
      </c>
      <c r="C25" s="1408">
        <v>310.22000000000003</v>
      </c>
      <c r="D25" s="1408">
        <v>430.63926887483569</v>
      </c>
      <c r="E25" s="1408">
        <v>853.8532082205943</v>
      </c>
      <c r="F25" s="1408">
        <v>1176.5175378822976</v>
      </c>
      <c r="G25" s="1408">
        <v>1425.5633405593046</v>
      </c>
      <c r="H25" s="1408">
        <v>1449.54</v>
      </c>
      <c r="I25" s="1444" t="s">
        <v>635</v>
      </c>
      <c r="K25" s="364"/>
      <c r="L25" s="364"/>
      <c r="M25" s="364"/>
      <c r="N25" s="364"/>
      <c r="O25" s="362"/>
      <c r="P25" s="362"/>
      <c r="Q25" s="362"/>
      <c r="R25" s="362"/>
    </row>
    <row r="26" spans="2:18" s="364" customFormat="1" ht="15" customHeight="1" x14ac:dyDescent="0.2">
      <c r="B26" s="714"/>
      <c r="C26" s="1410"/>
      <c r="D26" s="1410"/>
      <c r="E26" s="1410"/>
      <c r="F26" s="1410"/>
      <c r="G26" s="1410"/>
      <c r="H26" s="1410"/>
      <c r="I26" s="1443"/>
      <c r="O26" s="362"/>
      <c r="P26" s="362"/>
      <c r="Q26" s="362"/>
      <c r="R26" s="362"/>
    </row>
    <row r="27" spans="2:18" s="359" customFormat="1" ht="30" customHeight="1" x14ac:dyDescent="0.2">
      <c r="B27" s="1442" t="s">
        <v>306</v>
      </c>
      <c r="C27" s="1410">
        <v>281.95999999999998</v>
      </c>
      <c r="D27" s="1410">
        <v>410.38548007155049</v>
      </c>
      <c r="E27" s="1410">
        <v>763.87399068019135</v>
      </c>
      <c r="F27" s="1410">
        <v>1082.7813536369797</v>
      </c>
      <c r="G27" s="1410">
        <v>1346.9589299769386</v>
      </c>
      <c r="H27" s="1410">
        <v>1379.87</v>
      </c>
      <c r="I27" s="1445" t="s">
        <v>438</v>
      </c>
      <c r="K27" s="364"/>
      <c r="L27" s="364"/>
      <c r="M27" s="364"/>
      <c r="N27" s="364"/>
      <c r="O27" s="362"/>
      <c r="P27" s="362"/>
      <c r="Q27" s="362"/>
      <c r="R27" s="362"/>
    </row>
    <row r="28" spans="2:18" s="257" customFormat="1" ht="30" customHeight="1" thickBot="1" x14ac:dyDescent="0.75">
      <c r="B28" s="715"/>
      <c r="C28" s="1527"/>
      <c r="D28" s="1527"/>
      <c r="E28" s="1527"/>
      <c r="F28" s="1527"/>
      <c r="G28" s="1527"/>
      <c r="H28" s="1527"/>
      <c r="I28" s="716"/>
      <c r="O28" s="343"/>
      <c r="P28" s="343"/>
      <c r="Q28" s="343"/>
      <c r="R28" s="343"/>
    </row>
    <row r="29" spans="2:18" s="42" customFormat="1" ht="16.5" customHeight="1" thickTop="1" x14ac:dyDescent="0.65">
      <c r="B29" s="83"/>
      <c r="C29" s="57"/>
      <c r="D29" s="57"/>
      <c r="E29" s="57"/>
      <c r="F29" s="57"/>
      <c r="G29" s="57"/>
      <c r="H29" s="57"/>
      <c r="I29" s="57"/>
      <c r="K29" s="43"/>
      <c r="L29" s="43"/>
      <c r="M29" s="43"/>
      <c r="N29" s="43"/>
      <c r="O29" s="52"/>
      <c r="P29" s="52"/>
      <c r="Q29" s="52"/>
      <c r="R29" s="52"/>
    </row>
    <row r="30" spans="2:18" s="416" customFormat="1" ht="22.5" x14ac:dyDescent="0.5">
      <c r="B30" s="414" t="s">
        <v>1755</v>
      </c>
      <c r="C30" s="1447"/>
      <c r="D30" s="1447"/>
      <c r="E30" s="1447"/>
      <c r="F30" s="1447"/>
      <c r="G30" s="1447"/>
      <c r="H30" s="1447"/>
      <c r="I30" s="1448" t="s">
        <v>1756</v>
      </c>
      <c r="K30" s="228"/>
      <c r="L30" s="228"/>
      <c r="M30" s="228"/>
      <c r="N30" s="228"/>
      <c r="O30" s="413"/>
      <c r="P30" s="413"/>
      <c r="Q30" s="413"/>
      <c r="R30" s="413"/>
    </row>
    <row r="31" spans="2:18" s="42" customFormat="1" ht="30" customHeight="1" x14ac:dyDescent="0.65">
      <c r="B31" s="57"/>
      <c r="C31" s="84"/>
      <c r="D31" s="84"/>
      <c r="E31" s="84"/>
      <c r="F31" s="84"/>
      <c r="G31" s="84"/>
      <c r="H31" s="84"/>
      <c r="I31" s="57"/>
      <c r="O31" s="52"/>
      <c r="P31" s="52"/>
      <c r="Q31" s="52"/>
      <c r="R31" s="52"/>
    </row>
    <row r="32" spans="2:18" s="42" customFormat="1" ht="30" customHeight="1" x14ac:dyDescent="0.65">
      <c r="B32" s="57"/>
      <c r="C32" s="57"/>
      <c r="D32" s="57"/>
      <c r="E32" s="57"/>
      <c r="F32" s="57"/>
      <c r="G32" s="57"/>
      <c r="H32" s="57"/>
      <c r="I32" s="57"/>
      <c r="K32" s="43"/>
      <c r="L32" s="43"/>
      <c r="M32" s="43"/>
      <c r="N32" s="43"/>
      <c r="O32" s="52"/>
      <c r="P32" s="52"/>
      <c r="Q32" s="52"/>
      <c r="R32" s="52"/>
    </row>
    <row r="33" spans="2:18" s="42" customFormat="1" ht="30" customHeight="1" x14ac:dyDescent="0.65">
      <c r="B33" s="57"/>
      <c r="C33" s="57"/>
      <c r="D33" s="57"/>
      <c r="E33" s="57"/>
      <c r="F33" s="57"/>
      <c r="G33" s="57"/>
      <c r="H33" s="57"/>
      <c r="I33" s="57"/>
      <c r="O33" s="52"/>
      <c r="P33" s="52"/>
      <c r="Q33" s="52"/>
      <c r="R33" s="52"/>
    </row>
    <row r="34" spans="2:18" s="42" customFormat="1" ht="30" customHeight="1" x14ac:dyDescent="0.65">
      <c r="B34" s="57"/>
      <c r="C34" s="57"/>
      <c r="D34" s="57"/>
      <c r="E34" s="57"/>
      <c r="F34" s="57"/>
      <c r="G34" s="57"/>
      <c r="H34" s="57"/>
      <c r="I34" s="57"/>
      <c r="K34" s="43"/>
      <c r="L34" s="43"/>
      <c r="M34" s="43"/>
      <c r="N34" s="43"/>
      <c r="O34" s="52"/>
      <c r="P34" s="52"/>
      <c r="Q34" s="52"/>
      <c r="R34" s="52"/>
    </row>
    <row r="35" spans="2:18" s="42" customFormat="1" ht="15" customHeight="1" x14ac:dyDescent="0.65">
      <c r="B35" s="57"/>
      <c r="C35" s="57"/>
      <c r="D35" s="57"/>
      <c r="E35" s="57"/>
      <c r="F35" s="57"/>
      <c r="G35" s="57"/>
      <c r="H35" s="57"/>
      <c r="I35" s="57"/>
      <c r="O35" s="52"/>
      <c r="P35" s="52"/>
      <c r="Q35" s="52"/>
      <c r="R35" s="52"/>
    </row>
    <row r="36" spans="2:18" s="43" customFormat="1" ht="30" customHeight="1" x14ac:dyDescent="0.65">
      <c r="B36" s="57"/>
      <c r="C36" s="57"/>
      <c r="D36" s="57"/>
      <c r="E36" s="57"/>
      <c r="F36" s="57"/>
      <c r="G36" s="57"/>
      <c r="H36" s="57"/>
      <c r="I36" s="57"/>
      <c r="K36" s="42"/>
      <c r="L36" s="42"/>
      <c r="M36" s="42"/>
      <c r="N36" s="42"/>
      <c r="O36" s="52"/>
      <c r="P36" s="52"/>
      <c r="Q36" s="52"/>
      <c r="R36" s="52"/>
    </row>
    <row r="37" spans="2:18" s="42" customFormat="1" ht="15" customHeight="1" x14ac:dyDescent="0.65">
      <c r="B37" s="57"/>
      <c r="C37" s="57"/>
      <c r="D37" s="57"/>
      <c r="E37" s="57"/>
      <c r="F37" s="57"/>
      <c r="G37" s="57"/>
      <c r="H37" s="57"/>
      <c r="I37" s="57"/>
      <c r="O37" s="52"/>
      <c r="P37" s="52"/>
      <c r="Q37" s="52"/>
      <c r="R37" s="52"/>
    </row>
    <row r="38" spans="2:18" s="43" customFormat="1" ht="30" customHeight="1" x14ac:dyDescent="0.65">
      <c r="B38" s="57"/>
      <c r="C38" s="57"/>
      <c r="D38" s="57"/>
      <c r="E38" s="57"/>
      <c r="F38" s="57"/>
      <c r="G38" s="57"/>
      <c r="H38" s="57"/>
      <c r="I38" s="57"/>
      <c r="K38" s="42"/>
      <c r="L38" s="42"/>
      <c r="M38" s="42"/>
      <c r="N38" s="42"/>
      <c r="O38" s="52"/>
      <c r="P38" s="52"/>
      <c r="Q38" s="52"/>
      <c r="R38" s="52"/>
    </row>
    <row r="39" spans="2:18" s="42" customFormat="1" ht="15" customHeight="1" x14ac:dyDescent="0.65">
      <c r="B39" s="57"/>
      <c r="C39" s="57"/>
      <c r="D39" s="57"/>
      <c r="E39" s="57"/>
      <c r="F39" s="57"/>
      <c r="G39" s="57"/>
      <c r="H39" s="57"/>
      <c r="I39" s="57"/>
      <c r="O39" s="52"/>
      <c r="P39" s="52"/>
      <c r="Q39" s="52"/>
      <c r="R39" s="52"/>
    </row>
    <row r="40" spans="2:18" s="43" customFormat="1" ht="30" customHeight="1" x14ac:dyDescent="0.65">
      <c r="B40" s="57"/>
      <c r="C40" s="57"/>
      <c r="D40" s="57"/>
      <c r="E40" s="57"/>
      <c r="F40" s="57"/>
      <c r="G40" s="57"/>
      <c r="H40" s="57"/>
      <c r="I40" s="57"/>
      <c r="K40" s="42"/>
      <c r="L40" s="42"/>
      <c r="M40" s="42"/>
      <c r="N40" s="42"/>
      <c r="O40" s="52"/>
      <c r="P40" s="52"/>
      <c r="Q40" s="52"/>
      <c r="R40" s="52"/>
    </row>
    <row r="41" spans="2:18" s="51" customFormat="1" ht="24.95" customHeight="1" x14ac:dyDescent="0.65">
      <c r="B41" s="57"/>
      <c r="C41" s="57"/>
      <c r="D41" s="57"/>
      <c r="E41" s="57"/>
      <c r="F41" s="57"/>
      <c r="G41" s="57"/>
      <c r="H41" s="57"/>
      <c r="I41" s="57"/>
      <c r="K41" s="42"/>
      <c r="L41" s="42"/>
      <c r="M41" s="42"/>
      <c r="N41" s="42"/>
    </row>
    <row r="42" spans="2:18" ht="9" customHeight="1" x14ac:dyDescent="0.65">
      <c r="K42" s="42"/>
      <c r="L42" s="42"/>
      <c r="M42" s="42"/>
      <c r="N42" s="42"/>
    </row>
    <row r="43" spans="2:18" s="37" customFormat="1" ht="18.75" customHeight="1" x14ac:dyDescent="0.65">
      <c r="B43" s="57"/>
      <c r="C43" s="57"/>
      <c r="D43" s="57"/>
      <c r="E43" s="57"/>
      <c r="F43" s="57"/>
      <c r="G43" s="57"/>
      <c r="H43" s="57"/>
      <c r="I43" s="57"/>
      <c r="K43" s="43"/>
      <c r="L43" s="43"/>
      <c r="M43" s="43"/>
      <c r="N43" s="43"/>
    </row>
    <row r="44" spans="2:18" ht="27" x14ac:dyDescent="0.65">
      <c r="K44" s="42"/>
      <c r="L44" s="42"/>
      <c r="M44" s="42"/>
      <c r="N44" s="42"/>
    </row>
    <row r="45" spans="2:18" ht="27" x14ac:dyDescent="0.65">
      <c r="K45" s="43"/>
      <c r="L45" s="43"/>
      <c r="M45" s="43"/>
      <c r="N45" s="43"/>
    </row>
    <row r="46" spans="2:18" ht="27" x14ac:dyDescent="0.65">
      <c r="K46" s="42"/>
      <c r="L46" s="42"/>
      <c r="M46" s="42"/>
      <c r="N46" s="42"/>
    </row>
    <row r="47" spans="2:18" ht="27" x14ac:dyDescent="0.65">
      <c r="K47" s="43"/>
      <c r="L47" s="43"/>
      <c r="M47" s="43"/>
      <c r="N47" s="43"/>
    </row>
    <row r="48" spans="2:18" ht="23.25" x14ac:dyDescent="0.5">
      <c r="K48" s="51"/>
      <c r="L48" s="51"/>
      <c r="M48" s="51"/>
      <c r="N48" s="51"/>
    </row>
    <row r="50" spans="11:14" ht="21.75" x14ac:dyDescent="0.5">
      <c r="K50" s="37"/>
      <c r="L50" s="37"/>
      <c r="M50" s="37"/>
      <c r="N50" s="37"/>
    </row>
  </sheetData>
  <mergeCells count="10">
    <mergeCell ref="B3:I3"/>
    <mergeCell ref="B5:I5"/>
    <mergeCell ref="B9:B11"/>
    <mergeCell ref="I9:I11"/>
    <mergeCell ref="C9:C11"/>
    <mergeCell ref="D9:D11"/>
    <mergeCell ref="G9:G11"/>
    <mergeCell ref="E9:E11"/>
    <mergeCell ref="F9:F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53" customFormat="1" ht="36.75" x14ac:dyDescent="0.85">
      <c r="B3" s="1752" t="s">
        <v>1722</v>
      </c>
      <c r="C3" s="1752"/>
      <c r="D3" s="1752"/>
      <c r="E3" s="1752"/>
      <c r="F3" s="1752"/>
      <c r="G3" s="1752"/>
      <c r="H3" s="1752"/>
      <c r="I3" s="1752"/>
      <c r="J3" s="1564"/>
      <c r="K3" s="1564"/>
    </row>
    <row r="4" spans="2:17" s="1553" customFormat="1" ht="12.75" customHeight="1" x14ac:dyDescent="0.85">
      <c r="J4" s="1564"/>
      <c r="K4" s="1564"/>
    </row>
    <row r="5" spans="2:17" s="1553" customFormat="1" ht="36.75" x14ac:dyDescent="0.85">
      <c r="B5" s="1752" t="s">
        <v>1779</v>
      </c>
      <c r="C5" s="1753"/>
      <c r="D5" s="1753"/>
      <c r="E5" s="1753"/>
      <c r="F5" s="1753"/>
      <c r="G5" s="1753"/>
      <c r="H5" s="1753"/>
      <c r="I5" s="1753"/>
      <c r="J5" s="1565"/>
      <c r="K5" s="1565"/>
      <c r="L5" s="1554"/>
      <c r="M5" s="1554"/>
      <c r="N5" s="1554"/>
    </row>
    <row r="6" spans="2:17" s="5" customFormat="1" ht="19.5" customHeight="1" x14ac:dyDescent="0.65">
      <c r="B6" s="2"/>
      <c r="C6" s="285"/>
      <c r="D6" s="285"/>
      <c r="E6" s="285"/>
      <c r="F6" s="285"/>
      <c r="G6" s="285"/>
      <c r="H6" s="285"/>
      <c r="I6" s="2"/>
      <c r="J6" s="2"/>
      <c r="K6" s="2"/>
      <c r="L6" s="2"/>
      <c r="M6" s="2"/>
      <c r="N6" s="2"/>
    </row>
    <row r="7" spans="2:17" s="143" customFormat="1" ht="18.75" x14ac:dyDescent="0.45">
      <c r="B7" s="286"/>
      <c r="I7" s="287"/>
      <c r="J7" s="287"/>
      <c r="K7" s="287"/>
      <c r="L7" s="287"/>
      <c r="M7" s="287"/>
      <c r="N7" s="287"/>
    </row>
    <row r="8" spans="2:17" s="5" customFormat="1" ht="19.5" customHeight="1" thickBot="1" x14ac:dyDescent="0.7">
      <c r="B8" s="2"/>
      <c r="C8" s="2"/>
      <c r="D8" s="2"/>
      <c r="E8" s="2"/>
      <c r="F8" s="2"/>
      <c r="G8" s="2"/>
      <c r="H8" s="2"/>
      <c r="I8" s="2"/>
      <c r="J8" s="2"/>
      <c r="K8" s="2"/>
      <c r="L8" s="2"/>
      <c r="M8" s="2"/>
      <c r="N8" s="2"/>
    </row>
    <row r="9" spans="2:17" s="317" customFormat="1" ht="24" customHeight="1" thickTop="1" x14ac:dyDescent="0.7">
      <c r="B9" s="1757" t="s">
        <v>886</v>
      </c>
      <c r="C9" s="1760">
        <v>2013</v>
      </c>
      <c r="D9" s="1760">
        <v>2014</v>
      </c>
      <c r="E9" s="1760" t="s">
        <v>1893</v>
      </c>
      <c r="F9" s="1760" t="s">
        <v>1895</v>
      </c>
      <c r="G9" s="1760" t="s">
        <v>1581</v>
      </c>
      <c r="H9" s="1760">
        <v>2018</v>
      </c>
      <c r="I9" s="1754" t="s">
        <v>885</v>
      </c>
      <c r="J9" s="316"/>
      <c r="K9" s="316"/>
      <c r="L9" s="316"/>
      <c r="M9" s="316"/>
      <c r="N9" s="316"/>
      <c r="Q9" s="318"/>
    </row>
    <row r="10" spans="2:17" s="255" customFormat="1" ht="24" customHeight="1" x14ac:dyDescent="0.7">
      <c r="B10" s="1758"/>
      <c r="C10" s="1761"/>
      <c r="D10" s="1761"/>
      <c r="E10" s="1761"/>
      <c r="F10" s="1761"/>
      <c r="G10" s="1761"/>
      <c r="H10" s="1761"/>
      <c r="I10" s="1755"/>
      <c r="J10" s="316"/>
      <c r="K10" s="316"/>
      <c r="L10" s="316"/>
      <c r="M10" s="316"/>
      <c r="N10" s="316"/>
    </row>
    <row r="11" spans="2:17" s="319" customFormat="1" ht="24" customHeight="1" x14ac:dyDescent="0.7">
      <c r="B11" s="1759"/>
      <c r="C11" s="1762"/>
      <c r="D11" s="1762"/>
      <c r="E11" s="1762"/>
      <c r="F11" s="1762"/>
      <c r="G11" s="1762"/>
      <c r="H11" s="1762"/>
      <c r="I11" s="1756"/>
      <c r="J11" s="316"/>
      <c r="K11" s="316"/>
      <c r="L11" s="316"/>
      <c r="M11" s="316"/>
      <c r="N11" s="316"/>
    </row>
    <row r="12" spans="2:17" s="327" customFormat="1" ht="24" customHeight="1" x14ac:dyDescent="0.7">
      <c r="B12" s="320"/>
      <c r="C12" s="322"/>
      <c r="D12" s="322"/>
      <c r="E12" s="322"/>
      <c r="F12" s="323"/>
      <c r="G12" s="322"/>
      <c r="H12" s="322"/>
      <c r="I12" s="324"/>
      <c r="J12" s="326"/>
      <c r="K12" s="326"/>
      <c r="L12" s="325"/>
      <c r="M12" s="326"/>
      <c r="N12" s="326"/>
    </row>
    <row r="13" spans="2:17" s="750" customFormat="1" ht="24" customHeight="1" x14ac:dyDescent="0.2">
      <c r="B13" s="979" t="s">
        <v>73</v>
      </c>
      <c r="C13" s="746"/>
      <c r="D13" s="746"/>
      <c r="E13" s="746"/>
      <c r="F13" s="746"/>
      <c r="G13" s="747"/>
      <c r="H13" s="747"/>
      <c r="I13" s="983" t="s">
        <v>1580</v>
      </c>
      <c r="J13" s="1571"/>
      <c r="K13" s="1571"/>
      <c r="L13" s="748"/>
      <c r="M13" s="749"/>
      <c r="N13" s="748"/>
    </row>
    <row r="14" spans="2:17" s="750" customFormat="1" ht="14.1" customHeight="1" x14ac:dyDescent="0.2">
      <c r="B14" s="980"/>
      <c r="C14" s="747"/>
      <c r="D14" s="747"/>
      <c r="E14" s="747"/>
      <c r="F14" s="747"/>
      <c r="G14" s="747"/>
      <c r="H14" s="747"/>
      <c r="I14" s="490"/>
      <c r="J14" s="1572"/>
      <c r="K14" s="1572"/>
      <c r="L14" s="749"/>
      <c r="N14" s="749"/>
      <c r="Q14" s="751"/>
    </row>
    <row r="15" spans="2:17" s="830" customFormat="1" ht="24" customHeight="1" x14ac:dyDescent="0.2">
      <c r="B15" s="981" t="s">
        <v>1643</v>
      </c>
      <c r="C15" s="328">
        <v>22169</v>
      </c>
      <c r="D15" s="328">
        <v>20982</v>
      </c>
      <c r="E15" s="328">
        <v>21139</v>
      </c>
      <c r="F15" s="328">
        <v>21296</v>
      </c>
      <c r="G15" s="328">
        <v>21700</v>
      </c>
      <c r="H15" s="328">
        <v>21901</v>
      </c>
      <c r="I15" s="984" t="s">
        <v>1644</v>
      </c>
      <c r="J15" s="872"/>
      <c r="K15" s="872"/>
      <c r="L15" s="872"/>
      <c r="M15" s="873"/>
      <c r="N15" s="874"/>
      <c r="O15" s="874"/>
      <c r="P15" s="874"/>
      <c r="Q15" s="874"/>
    </row>
    <row r="16" spans="2:17" s="830" customFormat="1" ht="24" customHeight="1" x14ac:dyDescent="0.2">
      <c r="B16" s="981" t="s">
        <v>1360</v>
      </c>
      <c r="C16" s="328">
        <v>3804.552288262073</v>
      </c>
      <c r="D16" s="328">
        <v>3219.7260000000001</v>
      </c>
      <c r="E16" s="328">
        <v>2611.1950000000002</v>
      </c>
      <c r="F16" s="328">
        <v>3192.1480000000001</v>
      </c>
      <c r="G16" s="328">
        <v>3431.4229999999998</v>
      </c>
      <c r="H16" s="328">
        <v>3737.7669999999998</v>
      </c>
      <c r="I16" s="984" t="s">
        <v>1359</v>
      </c>
      <c r="J16" s="872"/>
      <c r="K16" s="872"/>
      <c r="L16" s="872"/>
      <c r="M16" s="872"/>
      <c r="N16" s="874"/>
      <c r="O16" s="874"/>
      <c r="P16" s="874"/>
      <c r="Q16" s="874"/>
    </row>
    <row r="17" spans="2:18" s="830" customFormat="1" ht="24" customHeight="1" x14ac:dyDescent="0.2">
      <c r="B17" s="981" t="s">
        <v>1704</v>
      </c>
      <c r="C17" s="876">
        <v>40.588894192844911</v>
      </c>
      <c r="D17" s="876">
        <v>44.548317079038981</v>
      </c>
      <c r="E17" s="876">
        <v>48.374552512366151</v>
      </c>
      <c r="F17" s="876">
        <v>36.146133759646148</v>
      </c>
      <c r="G17" s="876">
        <v>32.62329144226895</v>
      </c>
      <c r="H17" s="876">
        <v>30.250081547925173</v>
      </c>
      <c r="I17" s="984" t="s">
        <v>1705</v>
      </c>
      <c r="J17" s="872"/>
      <c r="K17" s="872"/>
      <c r="L17" s="872"/>
      <c r="M17" s="872"/>
      <c r="N17" s="874"/>
      <c r="O17" s="874"/>
      <c r="P17" s="874"/>
      <c r="Q17" s="874"/>
    </row>
    <row r="18" spans="2:18" s="750" customFormat="1" ht="24" customHeight="1" x14ac:dyDescent="0.2">
      <c r="B18" s="980"/>
      <c r="C18" s="878"/>
      <c r="D18" s="878"/>
      <c r="E18" s="878"/>
      <c r="F18" s="878"/>
      <c r="G18" s="878"/>
      <c r="H18" s="878"/>
      <c r="I18" s="490"/>
      <c r="J18" s="872"/>
      <c r="K18" s="872"/>
      <c r="L18" s="872"/>
      <c r="M18" s="872"/>
      <c r="N18" s="874"/>
      <c r="O18" s="874"/>
      <c r="P18" s="874"/>
      <c r="Q18" s="874"/>
      <c r="R18" s="830"/>
    </row>
    <row r="19" spans="2:18" s="830" customFormat="1" ht="24" customHeight="1" x14ac:dyDescent="0.2">
      <c r="B19" s="979" t="s">
        <v>859</v>
      </c>
      <c r="C19" s="879"/>
      <c r="D19" s="879"/>
      <c r="E19" s="879"/>
      <c r="F19" s="879"/>
      <c r="G19" s="879"/>
      <c r="H19" s="879"/>
      <c r="I19" s="609" t="s">
        <v>858</v>
      </c>
      <c r="J19" s="872"/>
      <c r="K19" s="872"/>
      <c r="L19" s="872"/>
      <c r="M19" s="872"/>
      <c r="N19" s="880"/>
      <c r="O19" s="880"/>
      <c r="P19" s="874"/>
      <c r="Q19" s="874"/>
    </row>
    <row r="20" spans="2:18" s="750" customFormat="1" ht="14.1" customHeight="1" x14ac:dyDescent="0.2">
      <c r="B20" s="980"/>
      <c r="C20" s="878"/>
      <c r="D20" s="878"/>
      <c r="E20" s="878"/>
      <c r="F20" s="878"/>
      <c r="G20" s="878"/>
      <c r="H20" s="878"/>
      <c r="I20" s="490"/>
      <c r="J20" s="872"/>
      <c r="K20" s="872"/>
      <c r="L20" s="872"/>
      <c r="M20" s="872"/>
      <c r="N20" s="874"/>
      <c r="O20" s="874"/>
      <c r="P20" s="874"/>
      <c r="Q20" s="874"/>
      <c r="R20" s="830"/>
    </row>
    <row r="21" spans="2:18" s="830" customFormat="1" ht="24" customHeight="1" x14ac:dyDescent="0.2">
      <c r="B21" s="981" t="s">
        <v>1565</v>
      </c>
      <c r="C21" s="330">
        <v>2937.5605058864635</v>
      </c>
      <c r="D21" s="330">
        <v>3612.0148505197008</v>
      </c>
      <c r="E21" s="330">
        <v>4732.6557288680142</v>
      </c>
      <c r="F21" s="330">
        <v>6117.0328762051258</v>
      </c>
      <c r="G21" s="330">
        <v>8317.1727923038361</v>
      </c>
      <c r="H21" s="330">
        <v>9588.166584464112</v>
      </c>
      <c r="I21" s="984" t="s">
        <v>1566</v>
      </c>
      <c r="J21" s="872"/>
      <c r="K21" s="872"/>
      <c r="L21" s="872"/>
      <c r="M21" s="872"/>
      <c r="N21" s="874"/>
      <c r="O21" s="874"/>
      <c r="P21" s="874"/>
      <c r="Q21" s="874"/>
    </row>
    <row r="22" spans="2:18" s="830" customFormat="1" ht="24" customHeight="1" x14ac:dyDescent="0.2">
      <c r="B22" s="981" t="s">
        <v>860</v>
      </c>
      <c r="C22" s="881">
        <v>-26.300146974446392</v>
      </c>
      <c r="D22" s="881">
        <v>-10.310267724334221</v>
      </c>
      <c r="E22" s="881">
        <v>-3.187294666501983</v>
      </c>
      <c r="F22" s="881">
        <v>-5.6304250166825724</v>
      </c>
      <c r="G22" s="881">
        <v>-0.72760921513372878</v>
      </c>
      <c r="H22" s="881">
        <v>1.4758757859119731</v>
      </c>
      <c r="I22" s="984" t="s">
        <v>1567</v>
      </c>
      <c r="J22" s="872"/>
      <c r="K22" s="872"/>
      <c r="L22" s="872"/>
      <c r="M22" s="872"/>
      <c r="N22" s="874"/>
      <c r="O22" s="874"/>
      <c r="P22" s="874"/>
      <c r="Q22" s="874"/>
    </row>
    <row r="23" spans="2:18" s="830" customFormat="1" ht="24" customHeight="1" x14ac:dyDescent="0.2">
      <c r="B23" s="981" t="s">
        <v>1576</v>
      </c>
      <c r="C23" s="875">
        <v>1472.2426908068501</v>
      </c>
      <c r="D23" s="876">
        <v>1249.8261218681346</v>
      </c>
      <c r="E23" s="876">
        <v>1049.6700185065158</v>
      </c>
      <c r="F23" s="876">
        <v>811.74179784018747</v>
      </c>
      <c r="G23" s="876">
        <v>745.04556452532893</v>
      </c>
      <c r="H23" s="876">
        <v>786.70049298570461</v>
      </c>
      <c r="I23" s="984" t="s">
        <v>1577</v>
      </c>
      <c r="J23" s="872"/>
      <c r="K23" s="872"/>
      <c r="L23" s="872"/>
      <c r="M23" s="872"/>
      <c r="N23" s="874"/>
      <c r="O23" s="874"/>
      <c r="P23" s="874"/>
      <c r="Q23" s="874"/>
    </row>
    <row r="24" spans="2:18" s="830" customFormat="1" ht="24" customHeight="1" x14ac:dyDescent="0.2">
      <c r="B24" s="981" t="s">
        <v>1707</v>
      </c>
      <c r="C24" s="875">
        <v>82.356228757756142</v>
      </c>
      <c r="D24" s="875">
        <v>22.538871382570292</v>
      </c>
      <c r="E24" s="875">
        <v>38.45764214584544</v>
      </c>
      <c r="F24" s="875">
        <v>47.703869911996108</v>
      </c>
      <c r="G24" s="875">
        <v>18.076168734961652</v>
      </c>
      <c r="H24" s="875">
        <v>0.94057198974073497</v>
      </c>
      <c r="I24" s="984" t="s">
        <v>1708</v>
      </c>
      <c r="J24" s="872"/>
      <c r="K24" s="872"/>
      <c r="L24" s="872"/>
      <c r="M24" s="872"/>
      <c r="N24" s="882"/>
      <c r="O24" s="874"/>
      <c r="P24" s="874"/>
      <c r="Q24" s="874"/>
    </row>
    <row r="25" spans="2:18" s="750" customFormat="1" ht="24" customHeight="1" x14ac:dyDescent="0.2">
      <c r="B25" s="980"/>
      <c r="C25" s="876"/>
      <c r="D25" s="876"/>
      <c r="E25" s="876"/>
      <c r="F25" s="876"/>
      <c r="G25" s="876"/>
      <c r="H25" s="876"/>
      <c r="I25" s="490"/>
      <c r="J25" s="872"/>
      <c r="K25" s="872"/>
      <c r="L25" s="872"/>
      <c r="M25" s="872"/>
      <c r="N25" s="874"/>
      <c r="O25" s="874"/>
      <c r="P25" s="874"/>
      <c r="Q25" s="874"/>
      <c r="R25" s="830"/>
    </row>
    <row r="26" spans="2:18" s="830" customFormat="1" ht="24" customHeight="1" x14ac:dyDescent="0.2">
      <c r="B26" s="979" t="s">
        <v>928</v>
      </c>
      <c r="C26" s="879"/>
      <c r="D26" s="879"/>
      <c r="E26" s="879"/>
      <c r="F26" s="879"/>
      <c r="G26" s="879"/>
      <c r="H26" s="879"/>
      <c r="I26" s="609" t="s">
        <v>929</v>
      </c>
      <c r="J26" s="872"/>
      <c r="K26" s="872"/>
      <c r="L26" s="872"/>
      <c r="M26" s="872"/>
      <c r="N26" s="874"/>
      <c r="O26" s="874"/>
      <c r="P26" s="874"/>
      <c r="Q26" s="874"/>
    </row>
    <row r="27" spans="2:18" s="750" customFormat="1" ht="14.1" customHeight="1" x14ac:dyDescent="0.2">
      <c r="B27" s="980"/>
      <c r="C27" s="878"/>
      <c r="D27" s="878"/>
      <c r="E27" s="878"/>
      <c r="F27" s="878"/>
      <c r="G27" s="878"/>
      <c r="H27" s="878"/>
      <c r="I27" s="490"/>
      <c r="J27" s="872"/>
      <c r="K27" s="872"/>
      <c r="L27" s="872"/>
      <c r="M27" s="872"/>
      <c r="N27" s="874"/>
      <c r="O27" s="874"/>
      <c r="P27" s="874"/>
      <c r="Q27" s="874"/>
      <c r="R27" s="830"/>
    </row>
    <row r="28" spans="2:18" s="750" customFormat="1" ht="9" customHeight="1" x14ac:dyDescent="0.2">
      <c r="B28" s="980"/>
      <c r="C28" s="878"/>
      <c r="D28" s="878"/>
      <c r="E28" s="878"/>
      <c r="F28" s="878"/>
      <c r="G28" s="878"/>
      <c r="H28" s="878"/>
      <c r="I28" s="490"/>
      <c r="J28" s="872"/>
      <c r="K28" s="872"/>
      <c r="L28" s="872"/>
      <c r="M28" s="872"/>
      <c r="N28" s="874"/>
      <c r="O28" s="874"/>
      <c r="P28" s="874"/>
      <c r="Q28" s="874"/>
      <c r="R28" s="830"/>
    </row>
    <row r="29" spans="2:18" s="830" customFormat="1" ht="24" customHeight="1" x14ac:dyDescent="0.2">
      <c r="B29" s="981" t="s">
        <v>1606</v>
      </c>
      <c r="C29" s="875">
        <v>8.9999999999999982</v>
      </c>
      <c r="D29" s="875">
        <v>8.9999999999999982</v>
      </c>
      <c r="E29" s="875">
        <v>8.9999999999999982</v>
      </c>
      <c r="F29" s="875">
        <v>8.9999999999999982</v>
      </c>
      <c r="G29" s="875">
        <v>9.0008017349828116</v>
      </c>
      <c r="H29" s="875">
        <v>8.79231035146117</v>
      </c>
      <c r="I29" s="984" t="s">
        <v>1605</v>
      </c>
      <c r="J29" s="872"/>
      <c r="K29" s="872"/>
      <c r="L29" s="1594"/>
      <c r="M29" s="1594"/>
      <c r="N29" s="1594"/>
      <c r="O29" s="1594"/>
      <c r="P29" s="1594"/>
      <c r="Q29" s="872"/>
    </row>
    <row r="30" spans="2:18" s="750" customFormat="1" ht="9" customHeight="1" x14ac:dyDescent="0.2">
      <c r="B30" s="980"/>
      <c r="C30" s="878"/>
      <c r="D30" s="878"/>
      <c r="E30" s="878"/>
      <c r="F30" s="878"/>
      <c r="G30" s="878"/>
      <c r="H30" s="878"/>
      <c r="I30" s="490"/>
      <c r="J30" s="872"/>
      <c r="K30" s="872"/>
      <c r="L30" s="1594"/>
      <c r="M30" s="1594"/>
      <c r="N30" s="1594"/>
      <c r="O30" s="1594"/>
      <c r="P30" s="1594"/>
      <c r="Q30" s="874"/>
      <c r="R30" s="830"/>
    </row>
    <row r="31" spans="2:18" s="830" customFormat="1" ht="24" customHeight="1" x14ac:dyDescent="0.2">
      <c r="B31" s="981" t="s">
        <v>1780</v>
      </c>
      <c r="C31" s="875">
        <v>165.66927947843828</v>
      </c>
      <c r="D31" s="875">
        <v>233.97934623383577</v>
      </c>
      <c r="E31" s="875">
        <v>331.75576748479409</v>
      </c>
      <c r="F31" s="875">
        <v>639.99974148237743</v>
      </c>
      <c r="G31" s="875">
        <v>682.91945401534224</v>
      </c>
      <c r="H31" s="875">
        <v>617.94530781260312</v>
      </c>
      <c r="I31" s="984" t="s">
        <v>1781</v>
      </c>
      <c r="J31" s="872"/>
      <c r="K31" s="872"/>
      <c r="L31" s="1594"/>
      <c r="M31" s="1594"/>
      <c r="N31" s="1594"/>
      <c r="O31" s="1594"/>
      <c r="P31" s="1594"/>
      <c r="Q31" s="874"/>
    </row>
    <row r="32" spans="2:18" s="830" customFormat="1" ht="24" customHeight="1" x14ac:dyDescent="0.2">
      <c r="B32" s="981" t="s">
        <v>1783</v>
      </c>
      <c r="C32" s="875">
        <v>108.87943835616437</v>
      </c>
      <c r="D32" s="875">
        <v>154.18963013698652</v>
      </c>
      <c r="E32" s="875">
        <v>237.21539726027424</v>
      </c>
      <c r="F32" s="875">
        <v>460.55016393442651</v>
      </c>
      <c r="G32" s="875">
        <v>492.52035616438297</v>
      </c>
      <c r="H32" s="875">
        <v>436.50001369863014</v>
      </c>
      <c r="I32" s="984" t="s">
        <v>1782</v>
      </c>
      <c r="J32" s="872"/>
      <c r="K32" s="872"/>
      <c r="L32" s="1594"/>
      <c r="M32" s="1594"/>
      <c r="N32" s="1594"/>
      <c r="O32" s="1594"/>
      <c r="P32" s="1594"/>
      <c r="Q32" s="874"/>
    </row>
    <row r="33" spans="2:18" s="750" customFormat="1" ht="24" customHeight="1" x14ac:dyDescent="0.2">
      <c r="B33" s="980"/>
      <c r="C33" s="878"/>
      <c r="D33" s="878"/>
      <c r="E33" s="878"/>
      <c r="F33" s="878"/>
      <c r="G33" s="878"/>
      <c r="H33" s="878"/>
      <c r="I33" s="490"/>
      <c r="J33" s="872"/>
      <c r="K33" s="872"/>
      <c r="L33" s="872"/>
      <c r="M33" s="872"/>
      <c r="N33" s="874"/>
      <c r="O33" s="874"/>
      <c r="P33" s="874"/>
      <c r="Q33" s="874"/>
      <c r="R33" s="830"/>
    </row>
    <row r="34" spans="2:18" s="830" customFormat="1" ht="24" customHeight="1" x14ac:dyDescent="0.2">
      <c r="B34" s="979" t="s">
        <v>1611</v>
      </c>
      <c r="C34" s="879"/>
      <c r="D34" s="879"/>
      <c r="E34" s="879"/>
      <c r="F34" s="879"/>
      <c r="G34" s="879"/>
      <c r="H34" s="879"/>
      <c r="I34" s="609" t="s">
        <v>862</v>
      </c>
      <c r="J34" s="872"/>
      <c r="K34" s="872"/>
      <c r="L34" s="872"/>
      <c r="M34" s="872"/>
      <c r="N34" s="874"/>
      <c r="O34" s="874"/>
      <c r="P34" s="874"/>
      <c r="Q34" s="874"/>
    </row>
    <row r="35" spans="2:18" s="750" customFormat="1" ht="14.1" customHeight="1" x14ac:dyDescent="0.2">
      <c r="B35" s="980"/>
      <c r="C35" s="878"/>
      <c r="D35" s="878"/>
      <c r="E35" s="878"/>
      <c r="F35" s="878"/>
      <c r="G35" s="878"/>
      <c r="H35" s="878"/>
      <c r="I35" s="490"/>
      <c r="J35" s="872"/>
      <c r="K35" s="872"/>
      <c r="L35" s="872"/>
      <c r="M35" s="872"/>
      <c r="N35" s="874"/>
      <c r="O35" s="874"/>
      <c r="P35" s="874"/>
      <c r="Q35" s="874"/>
      <c r="R35" s="830"/>
    </row>
    <row r="36" spans="2:18" s="830" customFormat="1" ht="24" customHeight="1" x14ac:dyDescent="0.2">
      <c r="B36" s="981" t="s">
        <v>1350</v>
      </c>
      <c r="C36" s="330">
        <v>199.13921458616298</v>
      </c>
      <c r="D36" s="330">
        <v>185.46616816727288</v>
      </c>
      <c r="E36" s="330">
        <v>551.20756234647831</v>
      </c>
      <c r="F36" s="330">
        <v>1099.09841946443</v>
      </c>
      <c r="G36" s="330">
        <v>1259.5693427602362</v>
      </c>
      <c r="H36" s="328">
        <v>1050.9833962650539</v>
      </c>
      <c r="I36" s="984" t="s">
        <v>1352</v>
      </c>
      <c r="J36" s="872"/>
      <c r="K36" s="872"/>
      <c r="L36" s="872"/>
      <c r="M36" s="872"/>
      <c r="N36" s="874"/>
      <c r="O36" s="874"/>
      <c r="P36" s="874"/>
      <c r="Q36" s="874"/>
    </row>
    <row r="37" spans="2:18" s="830" customFormat="1" ht="24" customHeight="1" x14ac:dyDescent="0.2">
      <c r="B37" s="986" t="s">
        <v>582</v>
      </c>
      <c r="C37" s="330">
        <v>53.003801267923635</v>
      </c>
      <c r="D37" s="330">
        <v>58.070063225782157</v>
      </c>
      <c r="E37" s="330">
        <v>48.728614828613999</v>
      </c>
      <c r="F37" s="330">
        <v>15.393767959439282</v>
      </c>
      <c r="G37" s="330">
        <v>58.505054788285896</v>
      </c>
      <c r="H37" s="328">
        <v>20.122623105408056</v>
      </c>
      <c r="I37" s="985" t="s">
        <v>589</v>
      </c>
      <c r="J37" s="872"/>
      <c r="K37" s="872"/>
      <c r="L37" s="872"/>
      <c r="M37" s="872"/>
      <c r="N37" s="874"/>
      <c r="O37" s="874"/>
      <c r="P37" s="874"/>
      <c r="Q37" s="874"/>
    </row>
    <row r="38" spans="2:18" s="830" customFormat="1" ht="24" customHeight="1" x14ac:dyDescent="0.2">
      <c r="B38" s="981" t="s">
        <v>1469</v>
      </c>
      <c r="C38" s="330">
        <v>955.55878411482013</v>
      </c>
      <c r="D38" s="330">
        <v>1438.0466951419285</v>
      </c>
      <c r="E38" s="330">
        <v>1472.8853038232307</v>
      </c>
      <c r="F38" s="330">
        <v>2320.0796860475498</v>
      </c>
      <c r="G38" s="330">
        <v>2980.026609346487</v>
      </c>
      <c r="H38" s="328">
        <v>2940.6209042886153</v>
      </c>
      <c r="I38" s="984" t="s">
        <v>1354</v>
      </c>
      <c r="J38" s="872"/>
      <c r="K38" s="872"/>
      <c r="L38" s="872"/>
      <c r="M38" s="872"/>
      <c r="N38" s="874"/>
      <c r="O38" s="874"/>
      <c r="P38" s="874"/>
      <c r="Q38" s="874"/>
    </row>
    <row r="39" spans="2:18" s="830" customFormat="1" ht="24" customHeight="1" x14ac:dyDescent="0.2">
      <c r="B39" s="981" t="s">
        <v>995</v>
      </c>
      <c r="C39" s="330">
        <v>592.73252021077815</v>
      </c>
      <c r="D39" s="330">
        <v>585.80320244856978</v>
      </c>
      <c r="E39" s="330">
        <v>735.72964126137026</v>
      </c>
      <c r="F39" s="330">
        <v>1063.881239589409</v>
      </c>
      <c r="G39" s="330">
        <v>1383.5492043096122</v>
      </c>
      <c r="H39" s="328">
        <v>1353.3728774744322</v>
      </c>
      <c r="I39" s="985" t="s">
        <v>589</v>
      </c>
      <c r="J39" s="872"/>
      <c r="K39" s="872"/>
      <c r="L39" s="872"/>
      <c r="M39" s="872"/>
      <c r="N39" s="874"/>
      <c r="O39" s="874"/>
      <c r="P39" s="874"/>
      <c r="Q39" s="874"/>
    </row>
    <row r="40" spans="2:18" s="830" customFormat="1" ht="24" customHeight="1" x14ac:dyDescent="0.2">
      <c r="B40" s="981" t="s">
        <v>1351</v>
      </c>
      <c r="C40" s="864">
        <v>-730.64121992907292</v>
      </c>
      <c r="D40" s="864">
        <v>-1149.1353210626944</v>
      </c>
      <c r="E40" s="864">
        <v>-395.01727423740948</v>
      </c>
      <c r="F40" s="864">
        <v>-316.33491156213853</v>
      </c>
      <c r="G40" s="864">
        <v>-82.933257701268872</v>
      </c>
      <c r="H40" s="864">
        <v>-286.61259097023026</v>
      </c>
      <c r="I40" s="984" t="s">
        <v>1353</v>
      </c>
      <c r="J40" s="872"/>
      <c r="K40" s="872"/>
      <c r="L40" s="872"/>
      <c r="M40" s="872"/>
      <c r="N40" s="874"/>
      <c r="O40" s="874"/>
      <c r="P40" s="874"/>
      <c r="Q40" s="874"/>
    </row>
    <row r="41" spans="2:18" s="830" customFormat="1" ht="24" customHeight="1" x14ac:dyDescent="0.2">
      <c r="B41" s="981" t="s">
        <v>857</v>
      </c>
      <c r="C41" s="881">
        <v>-24.8723802782945</v>
      </c>
      <c r="D41" s="881">
        <v>-31.814246857189843</v>
      </c>
      <c r="E41" s="881">
        <v>-8.3466302403511641</v>
      </c>
      <c r="F41" s="881">
        <v>-5.1713783130488231</v>
      </c>
      <c r="G41" s="881">
        <v>-0.99713279707270064</v>
      </c>
      <c r="H41" s="881">
        <v>-2.9892324924207516</v>
      </c>
      <c r="I41" s="984" t="s">
        <v>1</v>
      </c>
      <c r="J41" s="872"/>
      <c r="K41" s="872"/>
      <c r="L41" s="872"/>
      <c r="M41" s="872"/>
      <c r="N41" s="874"/>
      <c r="O41" s="874"/>
      <c r="P41" s="874"/>
      <c r="Q41" s="874"/>
    </row>
    <row r="42" spans="2:18" s="755" customFormat="1" ht="24" customHeight="1" thickBot="1" x14ac:dyDescent="0.25">
      <c r="B42" s="982"/>
      <c r="C42" s="1682"/>
      <c r="D42" s="1682"/>
      <c r="E42" s="1682"/>
      <c r="F42" s="1682"/>
      <c r="G42" s="1682"/>
      <c r="H42" s="1682"/>
      <c r="I42" s="752"/>
      <c r="J42" s="753"/>
      <c r="K42" s="753"/>
      <c r="L42" s="753"/>
      <c r="M42" s="753"/>
      <c r="N42" s="754"/>
    </row>
    <row r="43" spans="2:18" s="181" customFormat="1" ht="9" customHeight="1" thickTop="1" x14ac:dyDescent="0.65">
      <c r="B43" s="179"/>
      <c r="C43" s="175"/>
      <c r="D43" s="175"/>
      <c r="E43" s="175"/>
      <c r="F43" s="175"/>
      <c r="G43" s="175"/>
      <c r="H43" s="175"/>
      <c r="I43" s="175"/>
      <c r="J43" s="175"/>
      <c r="K43" s="175"/>
      <c r="L43" s="175"/>
      <c r="M43" s="175"/>
      <c r="N43" s="288"/>
      <c r="R43" s="133"/>
    </row>
    <row r="44" spans="2:18" s="333" customFormat="1" ht="22.5" x14ac:dyDescent="0.5">
      <c r="B44" s="333" t="s">
        <v>1723</v>
      </c>
      <c r="I44" s="333" t="s">
        <v>1724</v>
      </c>
    </row>
    <row r="45" spans="2:18" s="333" customFormat="1" ht="51" customHeight="1" x14ac:dyDescent="0.5">
      <c r="B45" s="1765" t="s">
        <v>1905</v>
      </c>
      <c r="C45" s="1765"/>
      <c r="D45" s="1765"/>
      <c r="E45" s="1766" t="s">
        <v>1906</v>
      </c>
      <c r="F45" s="1766"/>
      <c r="G45" s="1766"/>
      <c r="H45" s="1766"/>
      <c r="I45" s="1766"/>
      <c r="J45" s="1617"/>
      <c r="K45" s="1617"/>
      <c r="L45" s="1617"/>
    </row>
    <row r="46" spans="2:18" s="333" customFormat="1" ht="47.25" customHeight="1" x14ac:dyDescent="0.5">
      <c r="B46" s="1763"/>
      <c r="C46" s="1763"/>
      <c r="D46" s="1763"/>
      <c r="E46" s="1763"/>
      <c r="F46" s="1764"/>
      <c r="G46" s="1764"/>
      <c r="H46" s="1764"/>
      <c r="I46" s="1764"/>
      <c r="J46" s="1563"/>
      <c r="K46" s="1563"/>
    </row>
    <row r="47" spans="2:18" ht="15" x14ac:dyDescent="0.35">
      <c r="B47" s="198"/>
      <c r="C47" s="198"/>
      <c r="D47" s="198"/>
      <c r="E47" s="198"/>
      <c r="F47" s="198"/>
      <c r="G47" s="198"/>
      <c r="H47" s="198"/>
      <c r="I47" s="129"/>
      <c r="J47" s="129"/>
      <c r="K47" s="129"/>
      <c r="L47" s="129"/>
      <c r="M47" s="129"/>
      <c r="N47" s="129"/>
    </row>
    <row r="48" spans="2:18" x14ac:dyDescent="0.5">
      <c r="B48" s="197"/>
      <c r="C48" s="198"/>
      <c r="D48" s="198"/>
      <c r="E48" s="198"/>
      <c r="F48" s="198"/>
      <c r="G48" s="198"/>
      <c r="H48" s="198"/>
    </row>
    <row r="49" spans="2:8" x14ac:dyDescent="0.5">
      <c r="B49" s="197"/>
      <c r="C49" s="198"/>
      <c r="D49" s="198"/>
      <c r="E49" s="198"/>
      <c r="F49" s="198"/>
      <c r="G49" s="198"/>
      <c r="H49" s="198"/>
    </row>
    <row r="50" spans="2:8" x14ac:dyDescent="0.5">
      <c r="B50" s="197"/>
      <c r="C50" s="198"/>
      <c r="D50" s="198"/>
      <c r="E50" s="198"/>
      <c r="F50" s="198"/>
      <c r="G50" s="198"/>
      <c r="H50" s="198"/>
    </row>
    <row r="51" spans="2:8" x14ac:dyDescent="0.5">
      <c r="B51" s="197"/>
      <c r="C51" s="198"/>
      <c r="D51" s="198"/>
      <c r="E51" s="198"/>
      <c r="F51" s="198"/>
      <c r="G51" s="198"/>
      <c r="H51" s="198"/>
    </row>
    <row r="52" spans="2:8" x14ac:dyDescent="0.5">
      <c r="B52" s="197"/>
      <c r="C52" s="198"/>
      <c r="D52" s="198"/>
      <c r="E52" s="198"/>
      <c r="F52" s="198"/>
      <c r="G52" s="198"/>
      <c r="H52" s="198"/>
    </row>
    <row r="53" spans="2:8" x14ac:dyDescent="0.5">
      <c r="B53" s="197"/>
      <c r="C53" s="198"/>
      <c r="D53" s="198"/>
      <c r="E53" s="198"/>
      <c r="F53" s="198"/>
      <c r="G53" s="198"/>
      <c r="H53" s="198"/>
    </row>
    <row r="54" spans="2:8" x14ac:dyDescent="0.5">
      <c r="B54" s="197"/>
      <c r="C54" s="198"/>
      <c r="D54" s="198"/>
      <c r="E54" s="198"/>
      <c r="F54" s="198"/>
      <c r="G54" s="198"/>
      <c r="H54" s="198"/>
    </row>
    <row r="55" spans="2:8" ht="23.25" x14ac:dyDescent="0.5">
      <c r="C55" s="116"/>
      <c r="D55" s="116"/>
      <c r="E55" s="116"/>
      <c r="F55" s="116"/>
      <c r="G55" s="116"/>
      <c r="H55" s="116"/>
    </row>
  </sheetData>
  <mergeCells count="14">
    <mergeCell ref="B46:E46"/>
    <mergeCell ref="F46:I46"/>
    <mergeCell ref="G9:G11"/>
    <mergeCell ref="C9:C11"/>
    <mergeCell ref="E9:E11"/>
    <mergeCell ref="H9:H11"/>
    <mergeCell ref="B45:D45"/>
    <mergeCell ref="E45:I45"/>
    <mergeCell ref="B3:I3"/>
    <mergeCell ref="B5:I5"/>
    <mergeCell ref="I9:I11"/>
    <mergeCell ref="B9:B11"/>
    <mergeCell ref="F9:F11"/>
    <mergeCell ref="D9:D11"/>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1.42578125" style="57" customWidth="1"/>
    <col min="3" max="3" width="14" style="57" customWidth="1"/>
    <col min="4" max="12" width="15.42578125" style="57" customWidth="1"/>
    <col min="13" max="21" width="16.5703125" style="57" customWidth="1"/>
    <col min="22" max="22" width="70.42578125" style="57" customWidth="1"/>
    <col min="23" max="24" width="9.140625" style="57"/>
    <col min="25" max="25" width="11.140625" style="57" customWidth="1"/>
    <col min="26" max="16384" width="9.140625" style="57"/>
  </cols>
  <sheetData>
    <row r="1" spans="1:42" s="5" customFormat="1" ht="19.5" customHeight="1" x14ac:dyDescent="0.65">
      <c r="B1" s="2"/>
      <c r="C1" s="2"/>
      <c r="D1" s="2"/>
      <c r="E1" s="2"/>
      <c r="F1" s="2"/>
      <c r="G1" s="2"/>
      <c r="H1" s="2"/>
      <c r="I1" s="2"/>
      <c r="J1" s="2"/>
      <c r="K1" s="2"/>
      <c r="L1" s="2"/>
      <c r="M1" s="2"/>
      <c r="N1" s="2"/>
      <c r="O1" s="2"/>
      <c r="P1" s="2"/>
      <c r="Q1" s="2"/>
      <c r="R1" s="2"/>
      <c r="S1" s="2"/>
      <c r="T1" s="2"/>
      <c r="U1" s="2"/>
      <c r="V1" s="2"/>
      <c r="W1" s="2"/>
      <c r="X1" s="2"/>
    </row>
    <row r="2" spans="1:42" s="5" customFormat="1" ht="19.5" customHeight="1" x14ac:dyDescent="0.65">
      <c r="B2" s="2"/>
      <c r="C2" s="2"/>
      <c r="D2" s="2"/>
      <c r="E2" s="2"/>
      <c r="F2" s="2"/>
      <c r="G2" s="2"/>
      <c r="H2" s="2"/>
      <c r="I2" s="2"/>
      <c r="J2" s="2"/>
      <c r="K2" s="2"/>
      <c r="L2" s="2"/>
      <c r="M2" s="2"/>
      <c r="N2" s="2"/>
      <c r="O2" s="2"/>
      <c r="P2" s="2"/>
      <c r="Q2" s="2"/>
      <c r="R2" s="2"/>
      <c r="S2" s="2"/>
      <c r="T2" s="2"/>
      <c r="U2" s="2"/>
      <c r="V2" s="2"/>
      <c r="W2" s="2"/>
      <c r="X2" s="2"/>
    </row>
    <row r="3" spans="1:42" s="5" customFormat="1" ht="19.5" customHeight="1" x14ac:dyDescent="0.65">
      <c r="B3" s="2"/>
      <c r="C3" s="2"/>
      <c r="D3" s="2"/>
      <c r="E3" s="2"/>
      <c r="F3" s="2"/>
      <c r="G3" s="2"/>
      <c r="H3" s="2"/>
      <c r="I3" s="2"/>
      <c r="J3" s="2"/>
      <c r="K3" s="2"/>
      <c r="L3" s="2"/>
      <c r="M3" s="2"/>
      <c r="N3" s="2"/>
      <c r="O3" s="2"/>
      <c r="P3" s="2"/>
      <c r="Q3" s="2"/>
      <c r="R3" s="2"/>
      <c r="S3" s="2"/>
      <c r="T3" s="2"/>
      <c r="U3" s="2"/>
      <c r="V3" s="2"/>
      <c r="W3" s="2"/>
      <c r="X3" s="2"/>
    </row>
    <row r="4" spans="1:42" s="554" customFormat="1" ht="36.75" customHeight="1" x14ac:dyDescent="0.85">
      <c r="B4" s="1750" t="s">
        <v>1970</v>
      </c>
      <c r="C4" s="1750"/>
      <c r="D4" s="1750"/>
      <c r="E4" s="1750"/>
      <c r="F4" s="1750"/>
      <c r="G4" s="1750"/>
      <c r="H4" s="1750"/>
      <c r="I4" s="1750"/>
      <c r="J4" s="1750"/>
      <c r="K4" s="1750"/>
      <c r="L4" s="1750"/>
      <c r="M4" s="1752" t="s">
        <v>1971</v>
      </c>
      <c r="N4" s="1752"/>
      <c r="O4" s="1752"/>
      <c r="P4" s="1752"/>
      <c r="Q4" s="1752"/>
      <c r="R4" s="1752"/>
      <c r="S4" s="1752"/>
      <c r="T4" s="1752"/>
      <c r="U4" s="1752"/>
      <c r="V4" s="1752"/>
      <c r="Y4" s="1752"/>
      <c r="Z4" s="1752"/>
      <c r="AA4" s="1752"/>
      <c r="AB4" s="1752"/>
      <c r="AC4" s="1752"/>
      <c r="AD4" s="1752"/>
      <c r="AE4" s="1752"/>
      <c r="AF4" s="1752"/>
      <c r="AG4" s="1752"/>
      <c r="AH4" s="1752"/>
      <c r="AI4" s="1752"/>
      <c r="AJ4" s="1752"/>
      <c r="AK4" s="1752"/>
      <c r="AL4" s="1752"/>
      <c r="AM4" s="1752"/>
      <c r="AN4" s="1752"/>
      <c r="AO4" s="1752"/>
      <c r="AP4" s="1752"/>
    </row>
    <row r="5" spans="1:42" s="5" customFormat="1" ht="19.5" customHeight="1" x14ac:dyDescent="0.65">
      <c r="F5" s="2"/>
      <c r="G5" s="2"/>
      <c r="H5" s="2"/>
      <c r="I5" s="2"/>
      <c r="J5" s="2"/>
      <c r="K5" s="2"/>
      <c r="L5" s="2"/>
      <c r="M5" s="2"/>
      <c r="N5" s="2"/>
      <c r="O5" s="2"/>
      <c r="P5" s="2"/>
      <c r="Q5" s="2"/>
      <c r="R5" s="2"/>
      <c r="S5" s="2"/>
      <c r="T5" s="2"/>
      <c r="U5" s="2"/>
    </row>
    <row r="6" spans="1:42" s="5" customFormat="1" ht="19.5" customHeight="1" x14ac:dyDescent="0.65">
      <c r="F6" s="2"/>
      <c r="G6" s="2"/>
      <c r="H6" s="2"/>
      <c r="I6" s="2"/>
      <c r="J6" s="2"/>
      <c r="K6" s="2"/>
      <c r="L6" s="2"/>
      <c r="M6" s="2"/>
      <c r="N6" s="2"/>
      <c r="O6" s="2"/>
      <c r="P6" s="2"/>
      <c r="Q6" s="2"/>
      <c r="R6" s="2"/>
      <c r="S6" s="2"/>
      <c r="T6" s="2"/>
      <c r="U6" s="2"/>
    </row>
    <row r="7" spans="1:42" s="552" customFormat="1" ht="22.5" x14ac:dyDescent="0.5">
      <c r="B7" s="717" t="s">
        <v>1771</v>
      </c>
      <c r="C7" s="717"/>
      <c r="D7" s="722"/>
      <c r="E7" s="722"/>
      <c r="V7" s="721" t="s">
        <v>1771</v>
      </c>
    </row>
    <row r="8" spans="1:42" s="5" customFormat="1" ht="19.5" customHeight="1" thickBot="1" x14ac:dyDescent="0.7">
      <c r="F8" s="2"/>
      <c r="G8" s="2"/>
      <c r="H8" s="2"/>
      <c r="I8" s="2"/>
      <c r="J8" s="2"/>
      <c r="K8" s="2"/>
      <c r="L8" s="2"/>
      <c r="M8" s="2"/>
      <c r="N8" s="2"/>
      <c r="O8" s="2"/>
      <c r="P8" s="2"/>
      <c r="Q8" s="2"/>
      <c r="R8" s="2"/>
      <c r="S8" s="2"/>
      <c r="T8" s="2"/>
      <c r="U8" s="2"/>
    </row>
    <row r="9" spans="1:42" s="724" customFormat="1" ht="24.95" customHeight="1" thickTop="1" x14ac:dyDescent="0.7">
      <c r="A9" s="544"/>
      <c r="B9" s="1983" t="s">
        <v>886</v>
      </c>
      <c r="C9" s="723"/>
      <c r="D9" s="1760">
        <v>2013</v>
      </c>
      <c r="E9" s="1760">
        <v>2014</v>
      </c>
      <c r="F9" s="1760">
        <v>2015</v>
      </c>
      <c r="G9" s="1760">
        <v>2016</v>
      </c>
      <c r="H9" s="1760">
        <v>2017</v>
      </c>
      <c r="I9" s="1760">
        <v>2018</v>
      </c>
      <c r="J9" s="1781">
        <v>2018</v>
      </c>
      <c r="K9" s="1782"/>
      <c r="L9" s="1782"/>
      <c r="M9" s="1779">
        <v>2018</v>
      </c>
      <c r="N9" s="1779"/>
      <c r="O9" s="1779"/>
      <c r="P9" s="1779"/>
      <c r="Q9" s="1779"/>
      <c r="R9" s="1779"/>
      <c r="S9" s="1779"/>
      <c r="T9" s="1779"/>
      <c r="U9" s="1780"/>
      <c r="V9" s="1892" t="s">
        <v>885</v>
      </c>
    </row>
    <row r="10" spans="1:42" s="557" customFormat="1" ht="24.95" customHeight="1" x14ac:dyDescent="0.2">
      <c r="B10" s="1984"/>
      <c r="C10" s="1669" t="s">
        <v>1667</v>
      </c>
      <c r="D10" s="1761"/>
      <c r="E10" s="1761"/>
      <c r="F10" s="1761"/>
      <c r="G10" s="1761"/>
      <c r="H10" s="1761"/>
      <c r="I10" s="1761"/>
      <c r="J10" s="366" t="s">
        <v>373</v>
      </c>
      <c r="K10" s="367" t="s">
        <v>374</v>
      </c>
      <c r="L10" s="367" t="s">
        <v>375</v>
      </c>
      <c r="M10" s="367" t="s">
        <v>376</v>
      </c>
      <c r="N10" s="367" t="s">
        <v>377</v>
      </c>
      <c r="O10" s="367" t="s">
        <v>367</v>
      </c>
      <c r="P10" s="367" t="s">
        <v>368</v>
      </c>
      <c r="Q10" s="367" t="s">
        <v>369</v>
      </c>
      <c r="R10" s="367" t="s">
        <v>370</v>
      </c>
      <c r="S10" s="367" t="s">
        <v>371</v>
      </c>
      <c r="T10" s="367" t="s">
        <v>372</v>
      </c>
      <c r="U10" s="368" t="s">
        <v>1471</v>
      </c>
      <c r="V10" s="2002"/>
    </row>
    <row r="11" spans="1:42" s="733" customFormat="1" ht="24.95" customHeight="1" x14ac:dyDescent="0.2">
      <c r="A11" s="557"/>
      <c r="B11" s="1985"/>
      <c r="C11" s="1670" t="s">
        <v>323</v>
      </c>
      <c r="D11" s="1762"/>
      <c r="E11" s="1762"/>
      <c r="F11" s="1762"/>
      <c r="G11" s="1762"/>
      <c r="H11" s="1762"/>
      <c r="I11" s="1762"/>
      <c r="J11" s="369" t="s">
        <v>672</v>
      </c>
      <c r="K11" s="370" t="s">
        <v>149</v>
      </c>
      <c r="L11" s="370" t="s">
        <v>150</v>
      </c>
      <c r="M11" s="370" t="s">
        <v>151</v>
      </c>
      <c r="N11" s="370" t="s">
        <v>366</v>
      </c>
      <c r="O11" s="370" t="s">
        <v>666</v>
      </c>
      <c r="P11" s="370" t="s">
        <v>667</v>
      </c>
      <c r="Q11" s="370" t="s">
        <v>668</v>
      </c>
      <c r="R11" s="370" t="s">
        <v>669</v>
      </c>
      <c r="S11" s="370" t="s">
        <v>670</v>
      </c>
      <c r="T11" s="370" t="s">
        <v>671</v>
      </c>
      <c r="U11" s="371" t="s">
        <v>665</v>
      </c>
      <c r="V11" s="2003"/>
    </row>
    <row r="12" spans="1:42" s="544" customFormat="1" ht="15" customHeight="1" x14ac:dyDescent="0.7">
      <c r="B12" s="725"/>
      <c r="C12" s="1667"/>
      <c r="D12" s="1667"/>
      <c r="E12" s="1667"/>
      <c r="F12" s="1671"/>
      <c r="G12" s="1671"/>
      <c r="H12" s="1671"/>
      <c r="I12" s="1671"/>
      <c r="J12" s="729"/>
      <c r="K12" s="726"/>
      <c r="L12" s="726"/>
      <c r="M12" s="726"/>
      <c r="N12" s="726"/>
      <c r="O12" s="726"/>
      <c r="P12" s="726"/>
      <c r="Q12" s="726"/>
      <c r="R12" s="726"/>
      <c r="S12" s="726"/>
      <c r="T12" s="726"/>
      <c r="U12" s="727"/>
      <c r="V12" s="730"/>
    </row>
    <row r="13" spans="1:42" s="542" customFormat="1" ht="24.95" customHeight="1" x14ac:dyDescent="0.2">
      <c r="A13" s="1084"/>
      <c r="B13" s="842" t="s">
        <v>103</v>
      </c>
      <c r="C13" s="850">
        <v>399.01688846262368</v>
      </c>
      <c r="D13" s="850">
        <v>316.32826478284863</v>
      </c>
      <c r="E13" s="850">
        <v>378.03149463799582</v>
      </c>
      <c r="F13" s="923">
        <v>512.11002742655671</v>
      </c>
      <c r="G13" s="923">
        <v>807.26596331089115</v>
      </c>
      <c r="H13" s="923">
        <v>944.33042277835693</v>
      </c>
      <c r="I13" s="923">
        <v>947.65540291177547</v>
      </c>
      <c r="J13" s="961">
        <v>948.3257792706936</v>
      </c>
      <c r="K13" s="962">
        <v>955.64540118490663</v>
      </c>
      <c r="L13" s="962">
        <v>976.42744012237995</v>
      </c>
      <c r="M13" s="962">
        <v>972.97320974186141</v>
      </c>
      <c r="N13" s="962">
        <v>958.20790450613777</v>
      </c>
      <c r="O13" s="962">
        <v>935.48362352380786</v>
      </c>
      <c r="P13" s="962">
        <v>919.37614975640736</v>
      </c>
      <c r="Q13" s="962">
        <v>921.70882912368131</v>
      </c>
      <c r="R13" s="1449">
        <v>930.57221520312578</v>
      </c>
      <c r="S13" s="1449">
        <v>934.20550333589767</v>
      </c>
      <c r="T13" s="1449">
        <v>949.44288758304424</v>
      </c>
      <c r="U13" s="1450">
        <v>969.49589158936135</v>
      </c>
      <c r="V13" s="1453" t="s">
        <v>1147</v>
      </c>
      <c r="Y13" s="1451"/>
      <c r="Z13" s="1452"/>
    </row>
    <row r="14" spans="1:42" s="543" customFormat="1" ht="24.95" customHeight="1" x14ac:dyDescent="0.2">
      <c r="A14" s="542"/>
      <c r="B14" s="842" t="s">
        <v>104</v>
      </c>
      <c r="C14" s="850">
        <v>378.03413289273698</v>
      </c>
      <c r="D14" s="850">
        <v>313.34074626662505</v>
      </c>
      <c r="E14" s="850">
        <v>378.82965679483897</v>
      </c>
      <c r="F14" s="923">
        <v>510.39424712494838</v>
      </c>
      <c r="G14" s="923">
        <v>802.40785812033073</v>
      </c>
      <c r="H14" s="923">
        <v>937.27510477569706</v>
      </c>
      <c r="I14" s="923">
        <v>941.39323995359462</v>
      </c>
      <c r="J14" s="961">
        <v>942.62935343799404</v>
      </c>
      <c r="K14" s="962">
        <v>950.27435720758342</v>
      </c>
      <c r="L14" s="962">
        <v>971.99391114737864</v>
      </c>
      <c r="M14" s="962">
        <v>968.67062350455569</v>
      </c>
      <c r="N14" s="962">
        <v>953.76413509506597</v>
      </c>
      <c r="O14" s="962">
        <v>928.65285180103024</v>
      </c>
      <c r="P14" s="962">
        <v>911.85509878387791</v>
      </c>
      <c r="Q14" s="962">
        <v>913.96297091980171</v>
      </c>
      <c r="R14" s="1449">
        <v>922.97535212898561</v>
      </c>
      <c r="S14" s="1449">
        <v>926.09193782178613</v>
      </c>
      <c r="T14" s="1449">
        <v>942.36081229782474</v>
      </c>
      <c r="U14" s="1450">
        <v>963.48747529725199</v>
      </c>
      <c r="V14" s="1453" t="s">
        <v>280</v>
      </c>
      <c r="Y14" s="1451"/>
    </row>
    <row r="15" spans="1:42" s="543" customFormat="1" ht="24.95" customHeight="1" x14ac:dyDescent="0.2">
      <c r="B15" s="1490" t="s">
        <v>1772</v>
      </c>
      <c r="C15" s="851">
        <v>57.086602777937543</v>
      </c>
      <c r="D15" s="851">
        <v>325.35462422455151</v>
      </c>
      <c r="E15" s="851">
        <v>370.60281234376504</v>
      </c>
      <c r="F15" s="1385">
        <v>486.5476073129434</v>
      </c>
      <c r="G15" s="1385">
        <v>736.99929003931902</v>
      </c>
      <c r="H15" s="1385">
        <v>895.37577087143018</v>
      </c>
      <c r="I15" s="1385">
        <v>904.95471292824743</v>
      </c>
      <c r="J15" s="1036">
        <v>911.07129453358414</v>
      </c>
      <c r="K15" s="1037">
        <v>908.28596786435207</v>
      </c>
      <c r="L15" s="1037">
        <v>901.5451041476116</v>
      </c>
      <c r="M15" s="1037">
        <v>898.70655001459716</v>
      </c>
      <c r="N15" s="1037">
        <v>902.59906536639892</v>
      </c>
      <c r="O15" s="1037">
        <v>906.15627834677582</v>
      </c>
      <c r="P15" s="1037">
        <v>905.82256966965758</v>
      </c>
      <c r="Q15" s="1037">
        <v>903.84049612490139</v>
      </c>
      <c r="R15" s="1264">
        <v>898.15052891801463</v>
      </c>
      <c r="S15" s="1264">
        <v>902.13081577335129</v>
      </c>
      <c r="T15" s="1264">
        <v>909.27801223199469</v>
      </c>
      <c r="U15" s="1265">
        <v>911.86987214773114</v>
      </c>
      <c r="V15" s="1455" t="s">
        <v>410</v>
      </c>
      <c r="Y15" s="1451"/>
    </row>
    <row r="16" spans="1:42" s="543" customFormat="1" ht="24.95" customHeight="1" x14ac:dyDescent="0.2">
      <c r="B16" s="1490" t="s">
        <v>105</v>
      </c>
      <c r="C16" s="851">
        <v>72.962838047206901</v>
      </c>
      <c r="D16" s="851">
        <v>288.23597568721067</v>
      </c>
      <c r="E16" s="851">
        <v>340.50172461752635</v>
      </c>
      <c r="F16" s="1385">
        <v>474.32364267795759</v>
      </c>
      <c r="G16" s="1385">
        <v>724.73919256125794</v>
      </c>
      <c r="H16" s="1385">
        <v>815.20948682393248</v>
      </c>
      <c r="I16" s="1385">
        <v>841.57157301774987</v>
      </c>
      <c r="J16" s="1036">
        <v>843.01828529754164</v>
      </c>
      <c r="K16" s="1037">
        <v>826.40023324374727</v>
      </c>
      <c r="L16" s="1037">
        <v>817.23402787901648</v>
      </c>
      <c r="M16" s="1037">
        <v>800.13972550348296</v>
      </c>
      <c r="N16" s="1037">
        <v>821.15489775897129</v>
      </c>
      <c r="O16" s="1037">
        <v>847.80041402125119</v>
      </c>
      <c r="P16" s="1037">
        <v>828.6910643880725</v>
      </c>
      <c r="Q16" s="1037">
        <v>845.54179376040179</v>
      </c>
      <c r="R16" s="1264">
        <v>851.39700949476094</v>
      </c>
      <c r="S16" s="1264">
        <v>856.75200185251333</v>
      </c>
      <c r="T16" s="1264">
        <v>872.24692351574299</v>
      </c>
      <c r="U16" s="1265">
        <v>888.48249949749766</v>
      </c>
      <c r="V16" s="1455" t="s">
        <v>411</v>
      </c>
      <c r="Y16" s="1451"/>
    </row>
    <row r="17" spans="1:25" s="543" customFormat="1" ht="24.95" customHeight="1" x14ac:dyDescent="0.2">
      <c r="B17" s="1490" t="s">
        <v>106</v>
      </c>
      <c r="C17" s="851">
        <v>8.0561706142358585</v>
      </c>
      <c r="D17" s="851">
        <v>341.42371268792834</v>
      </c>
      <c r="E17" s="851">
        <v>371.74609871685334</v>
      </c>
      <c r="F17" s="1385">
        <v>554.50088080500348</v>
      </c>
      <c r="G17" s="1385">
        <v>1032.0073305805038</v>
      </c>
      <c r="H17" s="1385">
        <v>1196.7549021999432</v>
      </c>
      <c r="I17" s="1385">
        <v>1205.280906214618</v>
      </c>
      <c r="J17" s="1036">
        <v>1207.9705455432018</v>
      </c>
      <c r="K17" s="1037">
        <v>1201.8851053051553</v>
      </c>
      <c r="L17" s="1037">
        <v>1231.4741269315323</v>
      </c>
      <c r="M17" s="1037">
        <v>1234.6707952790027</v>
      </c>
      <c r="N17" s="1037">
        <v>1219.6605175850173</v>
      </c>
      <c r="O17" s="1037">
        <v>1207.3187178775142</v>
      </c>
      <c r="P17" s="1037">
        <v>1213.7370994987994</v>
      </c>
      <c r="Q17" s="1037">
        <v>1199.3472905263059</v>
      </c>
      <c r="R17" s="1264">
        <v>1183.1197252442403</v>
      </c>
      <c r="S17" s="1264">
        <v>1179.5201530678544</v>
      </c>
      <c r="T17" s="1264">
        <v>1184.6710533024077</v>
      </c>
      <c r="U17" s="1265">
        <v>1199.9957444143852</v>
      </c>
      <c r="V17" s="1455" t="s">
        <v>413</v>
      </c>
      <c r="Y17" s="1451"/>
    </row>
    <row r="18" spans="1:25" s="543" customFormat="1" ht="24.95" customHeight="1" x14ac:dyDescent="0.2">
      <c r="B18" s="1490" t="s">
        <v>107</v>
      </c>
      <c r="C18" s="851">
        <v>48.388398004160635</v>
      </c>
      <c r="D18" s="851">
        <v>377.71895615331186</v>
      </c>
      <c r="E18" s="851">
        <v>507.10328155719071</v>
      </c>
      <c r="F18" s="1385">
        <v>585.83020282055293</v>
      </c>
      <c r="G18" s="1385">
        <v>924.50505167412246</v>
      </c>
      <c r="H18" s="1385">
        <v>1073.9107150385241</v>
      </c>
      <c r="I18" s="1385">
        <v>1077.8678316740197</v>
      </c>
      <c r="J18" s="1036">
        <v>1096.8010691843676</v>
      </c>
      <c r="K18" s="1037">
        <v>1090.2942930587676</v>
      </c>
      <c r="L18" s="1037">
        <v>1102.9957972477557</v>
      </c>
      <c r="M18" s="1037">
        <v>1082.9403445780965</v>
      </c>
      <c r="N18" s="1037">
        <v>1064.1117799135284</v>
      </c>
      <c r="O18" s="1037">
        <v>1052.259620166396</v>
      </c>
      <c r="P18" s="1037">
        <v>1040.4312729636442</v>
      </c>
      <c r="Q18" s="1037">
        <v>1048.9947005764736</v>
      </c>
      <c r="R18" s="1264">
        <v>1065.6336947097589</v>
      </c>
      <c r="S18" s="1264">
        <v>1072.9235401327876</v>
      </c>
      <c r="T18" s="1264">
        <v>1101.4735807550912</v>
      </c>
      <c r="U18" s="1265">
        <v>1115.5542868015684</v>
      </c>
      <c r="V18" s="1455" t="s">
        <v>1776</v>
      </c>
      <c r="Y18" s="1451"/>
    </row>
    <row r="19" spans="1:25" s="543" customFormat="1" ht="24.95" customHeight="1" x14ac:dyDescent="0.2">
      <c r="B19" s="1490" t="s">
        <v>108</v>
      </c>
      <c r="C19" s="851">
        <v>46.405669769295265</v>
      </c>
      <c r="D19" s="851">
        <v>323.03340297922557</v>
      </c>
      <c r="E19" s="851">
        <v>360.62937540221941</v>
      </c>
      <c r="F19" s="1385">
        <v>500.86557471736597</v>
      </c>
      <c r="G19" s="1385">
        <v>823.29514228848973</v>
      </c>
      <c r="H19" s="1385">
        <v>1047.2601937015897</v>
      </c>
      <c r="I19" s="1385">
        <v>1050.8454132564641</v>
      </c>
      <c r="J19" s="1036">
        <v>1057.5005224897411</v>
      </c>
      <c r="K19" s="1037">
        <v>1061.6110191876101</v>
      </c>
      <c r="L19" s="1037">
        <v>1011.5104817450875</v>
      </c>
      <c r="M19" s="1037">
        <v>1023.7966110989955</v>
      </c>
      <c r="N19" s="1037">
        <v>1011.0861341948836</v>
      </c>
      <c r="O19" s="1037">
        <v>1008.6483680185619</v>
      </c>
      <c r="P19" s="1037">
        <v>1001.5616399905595</v>
      </c>
      <c r="Q19" s="1037">
        <v>1033.1414558410443</v>
      </c>
      <c r="R19" s="1264">
        <v>1086.3897877521074</v>
      </c>
      <c r="S19" s="1264">
        <v>1080.6781043315891</v>
      </c>
      <c r="T19" s="1264">
        <v>1121.1017727056519</v>
      </c>
      <c r="U19" s="1265">
        <v>1113.1190617217396</v>
      </c>
      <c r="V19" s="1455" t="s">
        <v>412</v>
      </c>
      <c r="Y19" s="1451"/>
    </row>
    <row r="20" spans="1:25" s="543" customFormat="1" ht="24.95" customHeight="1" x14ac:dyDescent="0.2">
      <c r="B20" s="1490" t="s">
        <v>109</v>
      </c>
      <c r="C20" s="851">
        <v>32.217764461368198</v>
      </c>
      <c r="D20" s="851">
        <v>293.72359528397135</v>
      </c>
      <c r="E20" s="851">
        <v>379.93440732278742</v>
      </c>
      <c r="F20" s="1385">
        <v>529.64761055154815</v>
      </c>
      <c r="G20" s="1385">
        <v>878.13677596533137</v>
      </c>
      <c r="H20" s="1385">
        <v>950.62151473193228</v>
      </c>
      <c r="I20" s="1385">
        <v>990.13141042620362</v>
      </c>
      <c r="J20" s="1036">
        <v>980.33903117601233</v>
      </c>
      <c r="K20" s="1037">
        <v>1023.768181511944</v>
      </c>
      <c r="L20" s="1037">
        <v>955.79008336936033</v>
      </c>
      <c r="M20" s="1037">
        <v>957.47883855089276</v>
      </c>
      <c r="N20" s="1037">
        <v>1020.4370634785593</v>
      </c>
      <c r="O20" s="1037">
        <v>1020.0654330070049</v>
      </c>
      <c r="P20" s="1037">
        <v>1038.5070161285907</v>
      </c>
      <c r="Q20" s="1037">
        <v>1000.5380396134022</v>
      </c>
      <c r="R20" s="1264">
        <v>981.35427543149945</v>
      </c>
      <c r="S20" s="1264">
        <v>992.18964981842817</v>
      </c>
      <c r="T20" s="1264">
        <v>969.9759011188213</v>
      </c>
      <c r="U20" s="1265">
        <v>941.13341190992799</v>
      </c>
      <c r="V20" s="1455" t="s">
        <v>414</v>
      </c>
      <c r="Y20" s="1451"/>
    </row>
    <row r="21" spans="1:25" s="543" customFormat="1" ht="24.95" customHeight="1" x14ac:dyDescent="0.2">
      <c r="B21" s="1490" t="s">
        <v>1579</v>
      </c>
      <c r="C21" s="851">
        <v>73.540166713736824</v>
      </c>
      <c r="D21" s="851">
        <v>298.03142394114388</v>
      </c>
      <c r="E21" s="851">
        <v>355.73801910993785</v>
      </c>
      <c r="F21" s="1385">
        <v>515.34103910319322</v>
      </c>
      <c r="G21" s="1385">
        <v>779.51444338443378</v>
      </c>
      <c r="H21" s="1385">
        <v>893.85067474695745</v>
      </c>
      <c r="I21" s="1385">
        <v>857.60997910438255</v>
      </c>
      <c r="J21" s="1036">
        <v>860.76351201246962</v>
      </c>
      <c r="K21" s="1037">
        <v>885.99259872562607</v>
      </c>
      <c r="L21" s="1037">
        <v>1057.1295796949323</v>
      </c>
      <c r="M21" s="1037">
        <v>1070.6868418500792</v>
      </c>
      <c r="N21" s="1037">
        <v>956.48871562504962</v>
      </c>
      <c r="O21" s="1037">
        <v>814.37425696541777</v>
      </c>
      <c r="P21" s="1037">
        <v>752.95970480899405</v>
      </c>
      <c r="Q21" s="1037">
        <v>734.84039583956098</v>
      </c>
      <c r="R21" s="1264">
        <v>747.83383892140921</v>
      </c>
      <c r="S21" s="1264">
        <v>744.78504669758138</v>
      </c>
      <c r="T21" s="1264">
        <v>781.77348573404242</v>
      </c>
      <c r="U21" s="1265">
        <v>883.69177237742826</v>
      </c>
      <c r="V21" s="1455" t="s">
        <v>381</v>
      </c>
      <c r="Y21" s="1451"/>
    </row>
    <row r="22" spans="1:25" s="543" customFormat="1" ht="24.95" customHeight="1" x14ac:dyDescent="0.2">
      <c r="B22" s="1490" t="s">
        <v>110</v>
      </c>
      <c r="C22" s="851">
        <v>26.834210274048914</v>
      </c>
      <c r="D22" s="851">
        <v>290.69624094549658</v>
      </c>
      <c r="E22" s="851">
        <v>374.64488727896446</v>
      </c>
      <c r="F22" s="1385">
        <v>501.48112431043268</v>
      </c>
      <c r="G22" s="1385">
        <v>866.06579839621293</v>
      </c>
      <c r="H22" s="1385">
        <v>1030.3252800840771</v>
      </c>
      <c r="I22" s="1385">
        <v>1031.8203518800431</v>
      </c>
      <c r="J22" s="1036">
        <v>991.22709250295009</v>
      </c>
      <c r="K22" s="1037">
        <v>1021.3906458350568</v>
      </c>
      <c r="L22" s="1037">
        <v>1035.917178089823</v>
      </c>
      <c r="M22" s="1037">
        <v>1034.2016582975903</v>
      </c>
      <c r="N22" s="1037">
        <v>1056.6821788710297</v>
      </c>
      <c r="O22" s="1037">
        <v>1038.0633590697503</v>
      </c>
      <c r="P22" s="1037">
        <v>1039.5996332688349</v>
      </c>
      <c r="Q22" s="1037">
        <v>1044.234094283421</v>
      </c>
      <c r="R22" s="1264">
        <v>1033.0183526541955</v>
      </c>
      <c r="S22" s="1264">
        <v>1046.5219487366062</v>
      </c>
      <c r="T22" s="1264">
        <v>1026.2601652218525</v>
      </c>
      <c r="U22" s="1265">
        <v>1014.7279157294081</v>
      </c>
      <c r="V22" s="1455" t="s">
        <v>1775</v>
      </c>
      <c r="Y22" s="1451"/>
    </row>
    <row r="23" spans="1:25" s="543" customFormat="1" ht="24.95" customHeight="1" x14ac:dyDescent="0.2">
      <c r="B23" s="1490" t="s">
        <v>111</v>
      </c>
      <c r="C23" s="851">
        <v>12.5423122307468</v>
      </c>
      <c r="D23" s="851">
        <v>291.0329198708115</v>
      </c>
      <c r="E23" s="851">
        <v>357.75937758182948</v>
      </c>
      <c r="F23" s="1385">
        <v>485.26766112065974</v>
      </c>
      <c r="G23" s="1385">
        <v>659.64065982837189</v>
      </c>
      <c r="H23" s="1385">
        <v>758.57929663292418</v>
      </c>
      <c r="I23" s="1385">
        <v>759.54251599388442</v>
      </c>
      <c r="J23" s="1036">
        <v>754.66105996897898</v>
      </c>
      <c r="K23" s="1037">
        <v>784.2208728204954</v>
      </c>
      <c r="L23" s="1037">
        <v>780.32682837680113</v>
      </c>
      <c r="M23" s="1037">
        <v>742.22792892941516</v>
      </c>
      <c r="N23" s="1037">
        <v>742.04280262488749</v>
      </c>
      <c r="O23" s="1037">
        <v>750.70566718925204</v>
      </c>
      <c r="P23" s="1037">
        <v>734.26335240613059</v>
      </c>
      <c r="Q23" s="1037">
        <v>762.00979705967939</v>
      </c>
      <c r="R23" s="1264">
        <v>771.78887975282237</v>
      </c>
      <c r="S23" s="1264">
        <v>772.92961100340358</v>
      </c>
      <c r="T23" s="1264">
        <v>761.12978316290707</v>
      </c>
      <c r="U23" s="1265">
        <v>758.20360863183942</v>
      </c>
      <c r="V23" s="1455" t="s">
        <v>126</v>
      </c>
      <c r="Y23" s="1451"/>
    </row>
    <row r="24" spans="1:25" s="543" customFormat="1" ht="24.75" customHeight="1" x14ac:dyDescent="0.2">
      <c r="A24" s="542"/>
      <c r="B24" s="842" t="s">
        <v>298</v>
      </c>
      <c r="C24" s="850">
        <v>20.982755569886699</v>
      </c>
      <c r="D24" s="850">
        <v>370.1526525292515</v>
      </c>
      <c r="E24" s="850">
        <v>363.65147015240933</v>
      </c>
      <c r="F24" s="923">
        <v>543.02224562366519</v>
      </c>
      <c r="G24" s="923">
        <v>894.79162585308188</v>
      </c>
      <c r="H24" s="923">
        <v>1071.4419937316843</v>
      </c>
      <c r="I24" s="923">
        <v>1060.4771596178539</v>
      </c>
      <c r="J24" s="961">
        <v>1050.9549784280671</v>
      </c>
      <c r="K24" s="962">
        <v>1052.412384240751</v>
      </c>
      <c r="L24" s="962">
        <v>1056.3037593282711</v>
      </c>
      <c r="M24" s="962">
        <v>1050.4904096157607</v>
      </c>
      <c r="N24" s="962">
        <v>1038.2687197072032</v>
      </c>
      <c r="O24" s="962">
        <v>1058.5496744344146</v>
      </c>
      <c r="P24" s="962">
        <v>1054.8785614092737</v>
      </c>
      <c r="Q24" s="962">
        <v>1061.2614622304634</v>
      </c>
      <c r="R24" s="1449">
        <v>1067.440489504474</v>
      </c>
      <c r="S24" s="1449">
        <v>1080.3829057070845</v>
      </c>
      <c r="T24" s="1449">
        <v>1077.0365289716519</v>
      </c>
      <c r="U24" s="1450">
        <v>1077.7460418368314</v>
      </c>
      <c r="V24" s="1453" t="s">
        <v>1268</v>
      </c>
      <c r="Y24" s="1451"/>
    </row>
    <row r="25" spans="1:25" s="543" customFormat="1" ht="25.5" customHeight="1" x14ac:dyDescent="0.2">
      <c r="B25" s="1490" t="s">
        <v>112</v>
      </c>
      <c r="C25" s="851">
        <v>17.067989776850691</v>
      </c>
      <c r="D25" s="851">
        <v>377.63721681431042</v>
      </c>
      <c r="E25" s="851">
        <v>351.12189845019969</v>
      </c>
      <c r="F25" s="1385">
        <v>517.20923447142616</v>
      </c>
      <c r="G25" s="1385">
        <v>837.9915976350552</v>
      </c>
      <c r="H25" s="1385">
        <v>1021.3920601723695</v>
      </c>
      <c r="I25" s="1385">
        <v>1036.0645952312434</v>
      </c>
      <c r="J25" s="1036">
        <v>1021.0567044632091</v>
      </c>
      <c r="K25" s="1037">
        <v>1026.8060292969528</v>
      </c>
      <c r="L25" s="1037">
        <v>1039.9849510122233</v>
      </c>
      <c r="M25" s="1037">
        <v>1033.4353691130068</v>
      </c>
      <c r="N25" s="1037">
        <v>1018.4104754169707</v>
      </c>
      <c r="O25" s="1037">
        <v>1036.8742010408016</v>
      </c>
      <c r="P25" s="1037">
        <v>1032.3610704212583</v>
      </c>
      <c r="Q25" s="1037">
        <v>1031.8244193234034</v>
      </c>
      <c r="R25" s="1264">
        <v>1038.4809192350001</v>
      </c>
      <c r="S25" s="1264">
        <v>1053.6321927439731</v>
      </c>
      <c r="T25" s="1264">
        <v>1049.5182809123894</v>
      </c>
      <c r="U25" s="1265">
        <v>1050.3905297957313</v>
      </c>
      <c r="V25" s="1455" t="s">
        <v>1774</v>
      </c>
      <c r="Y25" s="1451"/>
    </row>
    <row r="26" spans="1:25" s="542" customFormat="1" ht="24.95" customHeight="1" x14ac:dyDescent="0.2">
      <c r="B26" s="1490" t="s">
        <v>543</v>
      </c>
      <c r="C26" s="851">
        <v>3.9147657930360089</v>
      </c>
      <c r="D26" s="851">
        <v>337.52069612235306</v>
      </c>
      <c r="E26" s="851">
        <v>418.27915748483139</v>
      </c>
      <c r="F26" s="1385">
        <v>655.56440874358748</v>
      </c>
      <c r="G26" s="1385">
        <v>1142.4341036418402</v>
      </c>
      <c r="H26" s="1385">
        <v>1289.654729686941</v>
      </c>
      <c r="I26" s="1385">
        <v>1166.9135140272535</v>
      </c>
      <c r="J26" s="1036">
        <v>1181.30848138486</v>
      </c>
      <c r="K26" s="1037">
        <v>1164.05354683102</v>
      </c>
      <c r="L26" s="1037">
        <v>1127.4521416923362</v>
      </c>
      <c r="M26" s="1037">
        <v>1124.8486911412112</v>
      </c>
      <c r="N26" s="1037">
        <v>1124.8486911412112</v>
      </c>
      <c r="O26" s="1037">
        <v>1153.052584148375</v>
      </c>
      <c r="P26" s="1037">
        <v>1153.052584148375</v>
      </c>
      <c r="Q26" s="1037">
        <v>1189.6040436160949</v>
      </c>
      <c r="R26" s="1264">
        <v>1193.7013376452867</v>
      </c>
      <c r="S26" s="1264">
        <v>1197.0133555260911</v>
      </c>
      <c r="T26" s="1264">
        <v>1197.01335552609</v>
      </c>
      <c r="U26" s="1265">
        <v>1197.0133555260911</v>
      </c>
      <c r="V26" s="1455" t="s">
        <v>68</v>
      </c>
      <c r="Y26" s="1451"/>
    </row>
    <row r="27" spans="1:25" s="542" customFormat="1" ht="15" customHeight="1" x14ac:dyDescent="0.2">
      <c r="B27" s="834"/>
      <c r="C27" s="851"/>
      <c r="D27" s="850"/>
      <c r="E27" s="850"/>
      <c r="F27" s="923"/>
      <c r="G27" s="923"/>
      <c r="H27" s="923"/>
      <c r="I27" s="923"/>
      <c r="J27" s="1036"/>
      <c r="K27" s="1037"/>
      <c r="L27" s="1037"/>
      <c r="M27" s="1037"/>
      <c r="N27" s="1037"/>
      <c r="O27" s="1037"/>
      <c r="P27" s="1037"/>
      <c r="Q27" s="1037"/>
      <c r="R27" s="1264"/>
      <c r="S27" s="1264"/>
      <c r="T27" s="1264"/>
      <c r="U27" s="1265"/>
      <c r="V27" s="1453"/>
      <c r="Y27" s="1451"/>
    </row>
    <row r="28" spans="1:25" s="543" customFormat="1" ht="25.5" customHeight="1" x14ac:dyDescent="0.2">
      <c r="B28" s="842" t="s">
        <v>544</v>
      </c>
      <c r="C28" s="850">
        <v>18.716351969882183</v>
      </c>
      <c r="D28" s="850">
        <v>329.20618379007516</v>
      </c>
      <c r="E28" s="850">
        <v>417.45034112777086</v>
      </c>
      <c r="F28" s="923">
        <v>656.66642241786008</v>
      </c>
      <c r="G28" s="923">
        <v>906.25353675056078</v>
      </c>
      <c r="H28" s="923">
        <v>1138.2650418153073</v>
      </c>
      <c r="I28" s="923">
        <v>1161.8949862161317</v>
      </c>
      <c r="J28" s="961">
        <v>1158.1853792046513</v>
      </c>
      <c r="K28" s="962">
        <v>1149.1443133580181</v>
      </c>
      <c r="L28" s="962">
        <v>1136.963643251494</v>
      </c>
      <c r="M28" s="962">
        <v>1143.0462223990519</v>
      </c>
      <c r="N28" s="962">
        <v>1150.5452183311647</v>
      </c>
      <c r="O28" s="962">
        <v>1143.9909642785028</v>
      </c>
      <c r="P28" s="962">
        <v>1135.9210457180093</v>
      </c>
      <c r="Q28" s="962">
        <v>1152.055486602974</v>
      </c>
      <c r="R28" s="1449">
        <v>1158.6303313053986</v>
      </c>
      <c r="S28" s="1449">
        <v>1181.8654445509119</v>
      </c>
      <c r="T28" s="1449">
        <v>1210.3813104408086</v>
      </c>
      <c r="U28" s="1450">
        <v>1222.010475152593</v>
      </c>
      <c r="V28" s="1453" t="s">
        <v>69</v>
      </c>
      <c r="Y28" s="1451"/>
    </row>
    <row r="29" spans="1:25" s="542" customFormat="1" ht="24.95" customHeight="1" x14ac:dyDescent="0.2">
      <c r="B29" s="834" t="s">
        <v>299</v>
      </c>
      <c r="C29" s="851">
        <v>0.63159649664168371</v>
      </c>
      <c r="D29" s="851">
        <v>404.02714126290357</v>
      </c>
      <c r="E29" s="851">
        <v>494.62942331724236</v>
      </c>
      <c r="F29" s="1385">
        <v>741.8395167203347</v>
      </c>
      <c r="G29" s="1385">
        <v>1175.5121127545863</v>
      </c>
      <c r="H29" s="1385">
        <v>1542.8268825892194</v>
      </c>
      <c r="I29" s="1385">
        <v>1293.7368950713089</v>
      </c>
      <c r="J29" s="1036">
        <v>1407.3359796102914</v>
      </c>
      <c r="K29" s="1037">
        <v>1387.5295490729084</v>
      </c>
      <c r="L29" s="1037">
        <v>1363.1226059937728</v>
      </c>
      <c r="M29" s="1037">
        <v>1327.0149021487518</v>
      </c>
      <c r="N29" s="1037">
        <v>1280.8444314659885</v>
      </c>
      <c r="O29" s="1037">
        <v>1280.8444314659885</v>
      </c>
      <c r="P29" s="1037">
        <v>1205.5241230239228</v>
      </c>
      <c r="Q29" s="1037">
        <v>1202.3380916044655</v>
      </c>
      <c r="R29" s="1264">
        <v>1219.5306587475104</v>
      </c>
      <c r="S29" s="1264">
        <v>1275.1896567517199</v>
      </c>
      <c r="T29" s="1264">
        <v>1275.1896567517199</v>
      </c>
      <c r="U29" s="1265">
        <v>1300.3786542186676</v>
      </c>
      <c r="V29" s="1454" t="s">
        <v>924</v>
      </c>
      <c r="Y29" s="1451"/>
    </row>
    <row r="30" spans="1:25" s="543" customFormat="1" ht="25.5" customHeight="1" x14ac:dyDescent="0.2">
      <c r="B30" s="834" t="s">
        <v>581</v>
      </c>
      <c r="C30" s="851">
        <v>18.084755473240499</v>
      </c>
      <c r="D30" s="851">
        <v>326.5931180682224</v>
      </c>
      <c r="E30" s="851">
        <v>414.75491967200281</v>
      </c>
      <c r="F30" s="1385">
        <v>653.69181609547024</v>
      </c>
      <c r="G30" s="1385">
        <v>896.84988329522332</v>
      </c>
      <c r="H30" s="1385">
        <v>1124.1360235000859</v>
      </c>
      <c r="I30" s="1385">
        <v>1157.2905066108253</v>
      </c>
      <c r="J30" s="1036">
        <v>1149.4839816886486</v>
      </c>
      <c r="K30" s="1037">
        <v>1140.8188881151159</v>
      </c>
      <c r="L30" s="1037">
        <v>1129.0652114057607</v>
      </c>
      <c r="M30" s="1037">
        <v>1136.6212544865118</v>
      </c>
      <c r="N30" s="1037">
        <v>1145.9946162147637</v>
      </c>
      <c r="O30" s="1037">
        <v>1139.2114597639529</v>
      </c>
      <c r="P30" s="1037">
        <v>1133.4902105404508</v>
      </c>
      <c r="Q30" s="1037">
        <v>1150.2994044039115</v>
      </c>
      <c r="R30" s="1264">
        <v>1156.5034331278878</v>
      </c>
      <c r="S30" s="1264">
        <v>1178.6061665603916</v>
      </c>
      <c r="T30" s="1264">
        <v>1208.1179276406551</v>
      </c>
      <c r="U30" s="1265">
        <v>1219.273525381856</v>
      </c>
      <c r="V30" s="1454" t="s">
        <v>494</v>
      </c>
      <c r="Y30" s="1451"/>
    </row>
    <row r="31" spans="1:25" s="543" customFormat="1" ht="15" customHeight="1" x14ac:dyDescent="0.2">
      <c r="B31" s="834"/>
      <c r="C31" s="851"/>
      <c r="D31" s="850"/>
      <c r="E31" s="850"/>
      <c r="F31" s="923"/>
      <c r="G31" s="923"/>
      <c r="H31" s="923"/>
      <c r="I31" s="923"/>
      <c r="J31" s="1036"/>
      <c r="K31" s="1037"/>
      <c r="L31" s="1037"/>
      <c r="M31" s="1037"/>
      <c r="N31" s="1037"/>
      <c r="O31" s="1037"/>
      <c r="P31" s="1037"/>
      <c r="Q31" s="1037"/>
      <c r="R31" s="1264"/>
      <c r="S31" s="1264"/>
      <c r="T31" s="1264"/>
      <c r="U31" s="1265"/>
      <c r="V31" s="1454"/>
      <c r="Y31" s="1451"/>
    </row>
    <row r="32" spans="1:25" s="542" customFormat="1" ht="24.95" customHeight="1" x14ac:dyDescent="0.2">
      <c r="B32" s="842" t="s">
        <v>545</v>
      </c>
      <c r="C32" s="850">
        <v>55.859606166734309</v>
      </c>
      <c r="D32" s="850">
        <v>269.28823779882975</v>
      </c>
      <c r="E32" s="850">
        <v>343.0630330327092</v>
      </c>
      <c r="F32" s="923">
        <v>508.83999413194562</v>
      </c>
      <c r="G32" s="923">
        <v>747.37800628804507</v>
      </c>
      <c r="H32" s="923">
        <v>932.36512198847004</v>
      </c>
      <c r="I32" s="923">
        <v>916.82797833529628</v>
      </c>
      <c r="J32" s="961">
        <v>951.59653518346158</v>
      </c>
      <c r="K32" s="962">
        <v>951.59653518346158</v>
      </c>
      <c r="L32" s="962">
        <v>910.8448079670319</v>
      </c>
      <c r="M32" s="962">
        <v>910.8448079670319</v>
      </c>
      <c r="N32" s="962">
        <v>910.8448079670319</v>
      </c>
      <c r="O32" s="962">
        <v>901.5027246249266</v>
      </c>
      <c r="P32" s="962">
        <v>901.5027246249266</v>
      </c>
      <c r="Q32" s="962">
        <v>901.5027246249266</v>
      </c>
      <c r="R32" s="1449">
        <v>913.27237883094824</v>
      </c>
      <c r="S32" s="1449">
        <v>913.27237883094824</v>
      </c>
      <c r="T32" s="1449">
        <v>913.27237883094824</v>
      </c>
      <c r="U32" s="1450">
        <v>921.88293538791243</v>
      </c>
      <c r="V32" s="1453" t="s">
        <v>70</v>
      </c>
      <c r="Y32" s="1451"/>
    </row>
    <row r="33" spans="2:25" s="543" customFormat="1" ht="25.5" customHeight="1" x14ac:dyDescent="0.2">
      <c r="B33" s="834" t="s">
        <v>843</v>
      </c>
      <c r="C33" s="851">
        <v>44.304256426915657</v>
      </c>
      <c r="D33" s="851">
        <v>262.01931818006443</v>
      </c>
      <c r="E33" s="851">
        <v>337.58998678158827</v>
      </c>
      <c r="F33" s="1385">
        <v>479.56623887187084</v>
      </c>
      <c r="G33" s="1385">
        <v>710.9348033115358</v>
      </c>
      <c r="H33" s="1385">
        <v>889.31027885515584</v>
      </c>
      <c r="I33" s="1385">
        <v>882.24227919358498</v>
      </c>
      <c r="J33" s="1036">
        <v>909.08904855730782</v>
      </c>
      <c r="K33" s="1037">
        <v>909.08904855730782</v>
      </c>
      <c r="L33" s="1037">
        <v>870.03951324077514</v>
      </c>
      <c r="M33" s="1037">
        <v>870.03951324077514</v>
      </c>
      <c r="N33" s="1037">
        <v>870.03951324077514</v>
      </c>
      <c r="O33" s="1037">
        <v>872.42703682771787</v>
      </c>
      <c r="P33" s="1037">
        <v>872.42703682771787</v>
      </c>
      <c r="Q33" s="1037">
        <v>872.42703682771787</v>
      </c>
      <c r="R33" s="1264">
        <v>882.37237365626095</v>
      </c>
      <c r="S33" s="1264">
        <v>882.37237365626095</v>
      </c>
      <c r="T33" s="1264">
        <v>882.37237365626095</v>
      </c>
      <c r="U33" s="1265">
        <v>894.21248203414359</v>
      </c>
      <c r="V33" s="1454" t="s">
        <v>321</v>
      </c>
      <c r="Y33" s="1451"/>
    </row>
    <row r="34" spans="2:25" s="542" customFormat="1" ht="24.95" customHeight="1" x14ac:dyDescent="0.2">
      <c r="B34" s="834" t="s">
        <v>213</v>
      </c>
      <c r="C34" s="851">
        <v>11.555349739818656</v>
      </c>
      <c r="D34" s="851">
        <v>297.15793330676269</v>
      </c>
      <c r="E34" s="851">
        <v>364.0471875590294</v>
      </c>
      <c r="F34" s="1385">
        <v>621.07822047934383</v>
      </c>
      <c r="G34" s="1385">
        <v>887.10454386965318</v>
      </c>
      <c r="H34" s="1385">
        <v>1097.4412861504127</v>
      </c>
      <c r="I34" s="1385">
        <v>1049.4326781479197</v>
      </c>
      <c r="J34" s="1036">
        <v>1114.5740849723049</v>
      </c>
      <c r="K34" s="1037">
        <v>1114.5740849723049</v>
      </c>
      <c r="L34" s="1037">
        <v>1067.2959999978768</v>
      </c>
      <c r="M34" s="1037">
        <v>1067.2959999978768</v>
      </c>
      <c r="N34" s="1037">
        <v>1067.2959999978768</v>
      </c>
      <c r="O34" s="1037">
        <v>1012.9815423986148</v>
      </c>
      <c r="P34" s="1037">
        <v>1012.9815423986148</v>
      </c>
      <c r="Q34" s="1037">
        <v>1012.9815423986148</v>
      </c>
      <c r="R34" s="1264">
        <v>1031.7457944935579</v>
      </c>
      <c r="S34" s="1264">
        <v>1031.7457944935579</v>
      </c>
      <c r="T34" s="1264">
        <v>1031.7457944935579</v>
      </c>
      <c r="U34" s="1265">
        <v>1027.9739571602761</v>
      </c>
      <c r="V34" s="1454" t="s">
        <v>549</v>
      </c>
      <c r="Y34" s="1451"/>
    </row>
    <row r="35" spans="2:25" s="542" customFormat="1" ht="15" customHeight="1" x14ac:dyDescent="0.2">
      <c r="B35" s="834"/>
      <c r="C35" s="851"/>
      <c r="D35" s="850"/>
      <c r="E35" s="850"/>
      <c r="F35" s="923"/>
      <c r="G35" s="923"/>
      <c r="H35" s="923"/>
      <c r="I35" s="923"/>
      <c r="J35" s="961"/>
      <c r="K35" s="962"/>
      <c r="L35" s="962"/>
      <c r="M35" s="962"/>
      <c r="N35" s="962"/>
      <c r="O35" s="962"/>
      <c r="P35" s="962"/>
      <c r="Q35" s="962"/>
      <c r="R35" s="1449"/>
      <c r="S35" s="1449"/>
      <c r="T35" s="1449"/>
      <c r="U35" s="1450"/>
      <c r="V35" s="1453"/>
      <c r="Y35" s="1451"/>
    </row>
    <row r="36" spans="2:25" s="543" customFormat="1" ht="25.5" customHeight="1" x14ac:dyDescent="0.2">
      <c r="B36" s="842" t="s">
        <v>214</v>
      </c>
      <c r="C36" s="850">
        <v>255.4143246804702</v>
      </c>
      <c r="D36" s="850">
        <v>228.27202788397369</v>
      </c>
      <c r="E36" s="850">
        <v>267.60422910232052</v>
      </c>
      <c r="F36" s="923">
        <v>355.98359170930195</v>
      </c>
      <c r="G36" s="923">
        <v>421.10154948503185</v>
      </c>
      <c r="H36" s="923">
        <v>472.69124195673339</v>
      </c>
      <c r="I36" s="923">
        <v>464.82923391153844</v>
      </c>
      <c r="J36" s="961">
        <v>462.94311965421036</v>
      </c>
      <c r="K36" s="962">
        <v>462.94311965421036</v>
      </c>
      <c r="L36" s="962">
        <v>464.06193267606557</v>
      </c>
      <c r="M36" s="962">
        <v>464.06193267606557</v>
      </c>
      <c r="N36" s="962">
        <v>464.06193267606557</v>
      </c>
      <c r="O36" s="962">
        <v>467.41296775920785</v>
      </c>
      <c r="P36" s="962">
        <v>467.41296775920785</v>
      </c>
      <c r="Q36" s="962">
        <v>467.41296775920785</v>
      </c>
      <c r="R36" s="1449">
        <v>462.575627340133</v>
      </c>
      <c r="S36" s="1449">
        <v>462.575627340133</v>
      </c>
      <c r="T36" s="1449">
        <v>462.575627340133</v>
      </c>
      <c r="U36" s="1450">
        <v>469.91298430382056</v>
      </c>
      <c r="V36" s="1453" t="s">
        <v>1773</v>
      </c>
      <c r="Y36" s="1451"/>
    </row>
    <row r="37" spans="2:25" s="542" customFormat="1" ht="24.95" customHeight="1" x14ac:dyDescent="0.2">
      <c r="B37" s="834" t="s">
        <v>215</v>
      </c>
      <c r="C37" s="851">
        <v>171.55551381869731</v>
      </c>
      <c r="D37" s="851">
        <v>184.52591426872914</v>
      </c>
      <c r="E37" s="851">
        <v>211.97764775194074</v>
      </c>
      <c r="F37" s="1385">
        <v>240.89119826077652</v>
      </c>
      <c r="G37" s="1385">
        <v>276.0437212994629</v>
      </c>
      <c r="H37" s="1385">
        <v>302.93645857411144</v>
      </c>
      <c r="I37" s="1385">
        <v>312.79192168534536</v>
      </c>
      <c r="J37" s="1036">
        <v>311.1928977826812</v>
      </c>
      <c r="K37" s="1037">
        <v>311.1928977826812</v>
      </c>
      <c r="L37" s="1037">
        <v>312.3781859984623</v>
      </c>
      <c r="M37" s="1037">
        <v>312.3781859984623</v>
      </c>
      <c r="N37" s="1037">
        <v>312.3781859984623</v>
      </c>
      <c r="O37" s="1037">
        <v>312.63590831354082</v>
      </c>
      <c r="P37" s="1037">
        <v>312.63590831354082</v>
      </c>
      <c r="Q37" s="1037">
        <v>312.63590831354082</v>
      </c>
      <c r="R37" s="1264">
        <v>313.85621126149255</v>
      </c>
      <c r="S37" s="1264">
        <v>313.85621126149255</v>
      </c>
      <c r="T37" s="1264">
        <v>313.85621126149255</v>
      </c>
      <c r="U37" s="1265">
        <v>314.50634793829408</v>
      </c>
      <c r="V37" s="1454" t="s">
        <v>550</v>
      </c>
      <c r="Y37" s="1451"/>
    </row>
    <row r="38" spans="2:25" s="543" customFormat="1" ht="24.95" customHeight="1" x14ac:dyDescent="0.2">
      <c r="B38" s="834" t="s">
        <v>216</v>
      </c>
      <c r="C38" s="851">
        <v>12.542141964401658</v>
      </c>
      <c r="D38" s="851">
        <v>314.55520680737902</v>
      </c>
      <c r="E38" s="851">
        <v>462.30299153747632</v>
      </c>
      <c r="F38" s="1385">
        <v>724.89875494616626</v>
      </c>
      <c r="G38" s="1385">
        <v>1287.8636588941192</v>
      </c>
      <c r="H38" s="1385">
        <v>1691.7170209892213</v>
      </c>
      <c r="I38" s="1385">
        <v>1576.2701611921075</v>
      </c>
      <c r="J38" s="1036">
        <v>1612.4120243579646</v>
      </c>
      <c r="K38" s="1037">
        <v>1612.4120243579646</v>
      </c>
      <c r="L38" s="1037">
        <v>1555.8647540177451</v>
      </c>
      <c r="M38" s="1037">
        <v>1555.8647540177451</v>
      </c>
      <c r="N38" s="1037">
        <v>1555.8647540177451</v>
      </c>
      <c r="O38" s="1037">
        <v>1627.434896994846</v>
      </c>
      <c r="P38" s="1037">
        <v>1627.434896994846</v>
      </c>
      <c r="Q38" s="1037">
        <v>1627.434896994846</v>
      </c>
      <c r="R38" s="1264">
        <v>1533.351036153799</v>
      </c>
      <c r="S38" s="1264">
        <v>1533.351036153799</v>
      </c>
      <c r="T38" s="1264">
        <v>1533.351036153799</v>
      </c>
      <c r="U38" s="1265">
        <v>1540.465824090189</v>
      </c>
      <c r="V38" s="1454" t="s">
        <v>551</v>
      </c>
      <c r="Y38" s="1451"/>
    </row>
    <row r="39" spans="2:25" s="543" customFormat="1" ht="24.95" customHeight="1" x14ac:dyDescent="0.2">
      <c r="B39" s="834" t="s">
        <v>1578</v>
      </c>
      <c r="C39" s="851">
        <v>10.676959497698396</v>
      </c>
      <c r="D39" s="851">
        <v>100</v>
      </c>
      <c r="E39" s="851">
        <v>102.64326461001765</v>
      </c>
      <c r="F39" s="1385">
        <v>107.92979383005297</v>
      </c>
      <c r="G39" s="1385">
        <v>107.92979383005297</v>
      </c>
      <c r="H39" s="1385">
        <v>107.92979383005297</v>
      </c>
      <c r="I39" s="1385">
        <v>107.92979383005297</v>
      </c>
      <c r="J39" s="1036">
        <v>107.92979383005297</v>
      </c>
      <c r="K39" s="1037">
        <v>107.92979383005297</v>
      </c>
      <c r="L39" s="1037">
        <v>107.92979383005297</v>
      </c>
      <c r="M39" s="1037">
        <v>107.92979383005297</v>
      </c>
      <c r="N39" s="1037">
        <v>107.92979383005297</v>
      </c>
      <c r="O39" s="1037">
        <v>107.92979383005297</v>
      </c>
      <c r="P39" s="1037">
        <v>107.92979383005297</v>
      </c>
      <c r="Q39" s="1037">
        <v>107.92979383005297</v>
      </c>
      <c r="R39" s="1264">
        <v>107.92979383005297</v>
      </c>
      <c r="S39" s="1264">
        <v>107.92979383005297</v>
      </c>
      <c r="T39" s="1264">
        <v>107.92979383005297</v>
      </c>
      <c r="U39" s="1265">
        <v>107.92979383005297</v>
      </c>
      <c r="V39" s="1454" t="s">
        <v>1235</v>
      </c>
      <c r="Y39" s="1451"/>
    </row>
    <row r="40" spans="2:25" s="543" customFormat="1" ht="24.95" customHeight="1" x14ac:dyDescent="0.2">
      <c r="B40" s="834" t="s">
        <v>1253</v>
      </c>
      <c r="C40" s="851">
        <v>60.639709399672853</v>
      </c>
      <c r="D40" s="851">
        <v>356.77307848571098</v>
      </c>
      <c r="E40" s="851">
        <v>413.752501432602</v>
      </c>
      <c r="F40" s="1385">
        <v>648.96337135598924</v>
      </c>
      <c r="G40" s="1385">
        <v>707.35191488126713</v>
      </c>
      <c r="H40" s="1385">
        <v>765.03627610959541</v>
      </c>
      <c r="I40" s="1385">
        <v>727.91740415541597</v>
      </c>
      <c r="J40" s="1036">
        <v>717.02164595833824</v>
      </c>
      <c r="K40" s="1037">
        <v>717.02164595833824</v>
      </c>
      <c r="L40" s="1037">
        <v>730.07649143307606</v>
      </c>
      <c r="M40" s="1037">
        <v>730.07649143307606</v>
      </c>
      <c r="N40" s="1037">
        <v>730.07649143307606</v>
      </c>
      <c r="O40" s="1037">
        <v>728.65903386398872</v>
      </c>
      <c r="P40" s="1037">
        <v>728.65903386398872</v>
      </c>
      <c r="Q40" s="1037">
        <v>728.65903386398872</v>
      </c>
      <c r="R40" s="1264">
        <v>724.29122605236557</v>
      </c>
      <c r="S40" s="1264">
        <v>724.29122605236557</v>
      </c>
      <c r="T40" s="1264">
        <v>724.29122605236557</v>
      </c>
      <c r="U40" s="1265">
        <v>751.88530390002325</v>
      </c>
      <c r="V40" s="1454" t="s">
        <v>322</v>
      </c>
      <c r="Y40" s="1451"/>
    </row>
    <row r="41" spans="2:25" s="543" customFormat="1" ht="15" customHeight="1" x14ac:dyDescent="0.2">
      <c r="B41" s="834"/>
      <c r="C41" s="851"/>
      <c r="D41" s="850"/>
      <c r="E41" s="850"/>
      <c r="F41" s="923"/>
      <c r="G41" s="923"/>
      <c r="H41" s="923"/>
      <c r="I41" s="923"/>
      <c r="J41" s="1036"/>
      <c r="K41" s="1037"/>
      <c r="L41" s="1037"/>
      <c r="M41" s="1037"/>
      <c r="N41" s="1037"/>
      <c r="O41" s="1037"/>
      <c r="P41" s="1037"/>
      <c r="Q41" s="1037"/>
      <c r="R41" s="1264"/>
      <c r="S41" s="1264"/>
      <c r="T41" s="1264"/>
      <c r="U41" s="1265"/>
      <c r="V41" s="1454"/>
      <c r="Y41" s="1451"/>
    </row>
    <row r="42" spans="2:25" s="543" customFormat="1" ht="25.5" customHeight="1" x14ac:dyDescent="0.2">
      <c r="B42" s="842" t="s">
        <v>1254</v>
      </c>
      <c r="C42" s="850">
        <v>40.478362393954257</v>
      </c>
      <c r="D42" s="850">
        <v>272.69768500184063</v>
      </c>
      <c r="E42" s="850">
        <v>346.69378802694365</v>
      </c>
      <c r="F42" s="923">
        <v>489.89481570919094</v>
      </c>
      <c r="G42" s="923">
        <v>820.30241334115397</v>
      </c>
      <c r="H42" s="923">
        <v>988.67005930647895</v>
      </c>
      <c r="I42" s="923">
        <v>982.23470389623117</v>
      </c>
      <c r="J42" s="961">
        <v>999.39552391454856</v>
      </c>
      <c r="K42" s="962">
        <v>999.39552391454856</v>
      </c>
      <c r="L42" s="962">
        <v>976.74575275138284</v>
      </c>
      <c r="M42" s="962">
        <v>976.74575275138284</v>
      </c>
      <c r="N42" s="962">
        <v>976.74575275138284</v>
      </c>
      <c r="O42" s="962">
        <v>968.45425176103038</v>
      </c>
      <c r="P42" s="962">
        <v>968.45425176103038</v>
      </c>
      <c r="Q42" s="962">
        <v>968.45425176103038</v>
      </c>
      <c r="R42" s="1449">
        <v>988.56567428188987</v>
      </c>
      <c r="S42" s="1449">
        <v>988.56567428188987</v>
      </c>
      <c r="T42" s="1449">
        <v>988.56567428188987</v>
      </c>
      <c r="U42" s="1450">
        <v>986.7283625427666</v>
      </c>
      <c r="V42" s="1453" t="s">
        <v>552</v>
      </c>
      <c r="Y42" s="1451"/>
    </row>
    <row r="43" spans="2:25" s="542" customFormat="1" ht="24.95" customHeight="1" x14ac:dyDescent="0.2">
      <c r="B43" s="834" t="s">
        <v>1255</v>
      </c>
      <c r="C43" s="851">
        <v>9.8990053546474428</v>
      </c>
      <c r="D43" s="851">
        <v>229.42872853475106</v>
      </c>
      <c r="E43" s="851">
        <v>275.24791427601809</v>
      </c>
      <c r="F43" s="1385">
        <v>400.12119978509213</v>
      </c>
      <c r="G43" s="1385">
        <v>737.274921538944</v>
      </c>
      <c r="H43" s="1385">
        <v>871.32758931807246</v>
      </c>
      <c r="I43" s="1385">
        <v>837.84680755659485</v>
      </c>
      <c r="J43" s="1036">
        <v>860.48456360298258</v>
      </c>
      <c r="K43" s="1037">
        <v>860.48456360298258</v>
      </c>
      <c r="L43" s="1037">
        <v>814.24837782739564</v>
      </c>
      <c r="M43" s="1037">
        <v>814.24837782739564</v>
      </c>
      <c r="N43" s="1037">
        <v>814.24837782739564</v>
      </c>
      <c r="O43" s="1037">
        <v>822.03612139356983</v>
      </c>
      <c r="P43" s="1037">
        <v>822.03612139356983</v>
      </c>
      <c r="Q43" s="1037">
        <v>822.03612139356983</v>
      </c>
      <c r="R43" s="1264">
        <v>857.60913963740813</v>
      </c>
      <c r="S43" s="1264">
        <v>857.60913963740813</v>
      </c>
      <c r="T43" s="1264">
        <v>857.60913963740813</v>
      </c>
      <c r="U43" s="1265">
        <v>851.51164689805034</v>
      </c>
      <c r="V43" s="1454" t="s">
        <v>553</v>
      </c>
      <c r="Y43" s="1451"/>
    </row>
    <row r="44" spans="2:25" s="543" customFormat="1" ht="25.5" customHeight="1" x14ac:dyDescent="0.2">
      <c r="B44" s="834" t="s">
        <v>217</v>
      </c>
      <c r="C44" s="851">
        <v>2.8408866362357719</v>
      </c>
      <c r="D44" s="851">
        <v>272.04799123795993</v>
      </c>
      <c r="E44" s="851">
        <v>366.79419922031371</v>
      </c>
      <c r="F44" s="1385">
        <v>569.02683911751308</v>
      </c>
      <c r="G44" s="1385">
        <v>1023.8973675053649</v>
      </c>
      <c r="H44" s="1385">
        <v>1346.7827647903421</v>
      </c>
      <c r="I44" s="1385">
        <v>1253.0830513463738</v>
      </c>
      <c r="J44" s="1036">
        <v>1252.2180257184145</v>
      </c>
      <c r="K44" s="1037">
        <v>1252.2180257184145</v>
      </c>
      <c r="L44" s="1037">
        <v>1232.3457990345742</v>
      </c>
      <c r="M44" s="1037">
        <v>1232.3457990345742</v>
      </c>
      <c r="N44" s="1037">
        <v>1232.3457990345742</v>
      </c>
      <c r="O44" s="1037">
        <v>1242.623668099126</v>
      </c>
      <c r="P44" s="1037">
        <v>1242.623668099126</v>
      </c>
      <c r="Q44" s="1037">
        <v>1242.623668099126</v>
      </c>
      <c r="R44" s="1264">
        <v>1276.3968623110952</v>
      </c>
      <c r="S44" s="1264">
        <v>1276.3968623110952</v>
      </c>
      <c r="T44" s="1264">
        <v>1276.3968623110952</v>
      </c>
      <c r="U44" s="1265">
        <v>1278.4615763852692</v>
      </c>
      <c r="V44" s="1454" t="s">
        <v>554</v>
      </c>
      <c r="Y44" s="1451"/>
    </row>
    <row r="45" spans="2:25" s="542" customFormat="1" ht="24.95" customHeight="1" x14ac:dyDescent="0.2">
      <c r="B45" s="834" t="s">
        <v>1256</v>
      </c>
      <c r="C45" s="851">
        <v>7.3542355209909207</v>
      </c>
      <c r="D45" s="851">
        <v>246.94509694183947</v>
      </c>
      <c r="E45" s="851">
        <v>316.45704329703921</v>
      </c>
      <c r="F45" s="1385">
        <v>478.15199150888202</v>
      </c>
      <c r="G45" s="1385">
        <v>659.41025394486405</v>
      </c>
      <c r="H45" s="1385">
        <v>937.53499502541626</v>
      </c>
      <c r="I45" s="1385">
        <v>937.37719969436057</v>
      </c>
      <c r="J45" s="1036">
        <v>952.15231321347403</v>
      </c>
      <c r="K45" s="1037">
        <v>952.15231321347403</v>
      </c>
      <c r="L45" s="1037">
        <v>927.12117034882783</v>
      </c>
      <c r="M45" s="1037">
        <v>927.12117034882783</v>
      </c>
      <c r="N45" s="1037">
        <v>927.12117034882783</v>
      </c>
      <c r="O45" s="1037">
        <v>926.54202973636848</v>
      </c>
      <c r="P45" s="1037">
        <v>926.54202973636848</v>
      </c>
      <c r="Q45" s="1037">
        <v>926.54202973636848</v>
      </c>
      <c r="R45" s="1264">
        <v>944.32410524525017</v>
      </c>
      <c r="S45" s="1264">
        <v>944.32410524525017</v>
      </c>
      <c r="T45" s="1264">
        <v>944.32410524525017</v>
      </c>
      <c r="U45" s="1265">
        <v>950.25985391403867</v>
      </c>
      <c r="V45" s="1454" t="s">
        <v>555</v>
      </c>
      <c r="Y45" s="1451"/>
    </row>
    <row r="46" spans="2:25" s="543" customFormat="1" ht="25.5" customHeight="1" x14ac:dyDescent="0.2">
      <c r="B46" s="834" t="s">
        <v>1257</v>
      </c>
      <c r="C46" s="851">
        <v>1.9334854367192855</v>
      </c>
      <c r="D46" s="851">
        <v>222.31378972207301</v>
      </c>
      <c r="E46" s="851">
        <v>379.08553138050337</v>
      </c>
      <c r="F46" s="1385">
        <v>476.15913475913891</v>
      </c>
      <c r="G46" s="1385">
        <v>983.01336892075744</v>
      </c>
      <c r="H46" s="1385">
        <v>1171.1881726175054</v>
      </c>
      <c r="I46" s="1385">
        <v>1101.3743515322537</v>
      </c>
      <c r="J46" s="1036">
        <v>1135.8555726837669</v>
      </c>
      <c r="K46" s="1037">
        <v>1135.8555726837669</v>
      </c>
      <c r="L46" s="1037">
        <v>1092.6804786831851</v>
      </c>
      <c r="M46" s="1037">
        <v>1092.6804786831851</v>
      </c>
      <c r="N46" s="1037">
        <v>1092.6804786831851</v>
      </c>
      <c r="O46" s="1037">
        <v>1079.8514360265006</v>
      </c>
      <c r="P46" s="1037">
        <v>1079.8514360265006</v>
      </c>
      <c r="Q46" s="1037">
        <v>1079.8514360265006</v>
      </c>
      <c r="R46" s="1264">
        <v>1108.0925211083222</v>
      </c>
      <c r="S46" s="1264">
        <v>1108.0925211083222</v>
      </c>
      <c r="T46" s="1264">
        <v>1108.0925211083222</v>
      </c>
      <c r="U46" s="1265">
        <v>1102.907765565486</v>
      </c>
      <c r="V46" s="1454" t="s">
        <v>844</v>
      </c>
      <c r="Y46" s="1451"/>
    </row>
    <row r="47" spans="2:25" s="542" customFormat="1" ht="24.95" customHeight="1" x14ac:dyDescent="0.2">
      <c r="B47" s="834" t="s">
        <v>218</v>
      </c>
      <c r="C47" s="851">
        <v>18.450749445360838</v>
      </c>
      <c r="D47" s="851">
        <v>311.5564026842485</v>
      </c>
      <c r="E47" s="851">
        <v>390.58622634736645</v>
      </c>
      <c r="F47" s="1385">
        <v>531.99509099454201</v>
      </c>
      <c r="G47" s="1385">
        <v>880.57849997978622</v>
      </c>
      <c r="H47" s="1385">
        <v>997.74174130198514</v>
      </c>
      <c r="I47" s="1385">
        <v>1023.3921098697823</v>
      </c>
      <c r="J47" s="1036">
        <v>1039.5258425607385</v>
      </c>
      <c r="K47" s="1037">
        <v>1039.5258425607385</v>
      </c>
      <c r="L47" s="1037">
        <v>1032.2028166626199</v>
      </c>
      <c r="M47" s="1037">
        <v>1032.2028166626199</v>
      </c>
      <c r="N47" s="1037">
        <v>1032.2028166626199</v>
      </c>
      <c r="O47" s="1037">
        <v>1009.8269421416946</v>
      </c>
      <c r="P47" s="1037">
        <v>1009.8269421416946</v>
      </c>
      <c r="Q47" s="1037">
        <v>1009.8269421416946</v>
      </c>
      <c r="R47" s="1264">
        <v>1019.6160749543449</v>
      </c>
      <c r="S47" s="1264">
        <v>1019.6160749543449</v>
      </c>
      <c r="T47" s="1264">
        <v>1019.6160749543449</v>
      </c>
      <c r="U47" s="1265">
        <v>1016.716132039931</v>
      </c>
      <c r="V47" s="1454" t="s">
        <v>559</v>
      </c>
      <c r="Y47" s="1451"/>
    </row>
    <row r="48" spans="2:25" s="542" customFormat="1" ht="15" customHeight="1" x14ac:dyDescent="0.2">
      <c r="B48" s="834"/>
      <c r="C48" s="851"/>
      <c r="D48" s="850"/>
      <c r="E48" s="850"/>
      <c r="F48" s="923"/>
      <c r="G48" s="923"/>
      <c r="H48" s="923"/>
      <c r="I48" s="923"/>
      <c r="J48" s="1036"/>
      <c r="K48" s="1037"/>
      <c r="L48" s="1037"/>
      <c r="M48" s="1037"/>
      <c r="N48" s="1037"/>
      <c r="O48" s="1037"/>
      <c r="P48" s="1037"/>
      <c r="Q48" s="1037"/>
      <c r="R48" s="1264"/>
      <c r="S48" s="1264"/>
      <c r="T48" s="1264"/>
      <c r="U48" s="1265"/>
      <c r="V48" s="1453"/>
      <c r="Y48" s="1451"/>
    </row>
    <row r="49" spans="1:25" s="543" customFormat="1" ht="24.95" customHeight="1" x14ac:dyDescent="0.2">
      <c r="A49" s="542"/>
      <c r="B49" s="842" t="s">
        <v>429</v>
      </c>
      <c r="C49" s="850">
        <v>38.208824722207474</v>
      </c>
      <c r="D49" s="850">
        <v>189.0841474513247</v>
      </c>
      <c r="E49" s="850">
        <v>268.9293000138419</v>
      </c>
      <c r="F49" s="923">
        <v>381.77844443740554</v>
      </c>
      <c r="G49" s="923">
        <v>518.33979734296565</v>
      </c>
      <c r="H49" s="923">
        <v>651.60975670453547</v>
      </c>
      <c r="I49" s="923">
        <v>710.94416778173434</v>
      </c>
      <c r="J49" s="961">
        <v>686.24875665345689</v>
      </c>
      <c r="K49" s="962">
        <v>686.24875665345689</v>
      </c>
      <c r="L49" s="962">
        <v>702.27910486971382</v>
      </c>
      <c r="M49" s="962">
        <v>702.27910486971382</v>
      </c>
      <c r="N49" s="962">
        <v>702.27910486971382</v>
      </c>
      <c r="O49" s="962">
        <v>705.48436607844383</v>
      </c>
      <c r="P49" s="962">
        <v>705.48436607844383</v>
      </c>
      <c r="Q49" s="962">
        <v>705.48436607844383</v>
      </c>
      <c r="R49" s="1449">
        <v>732.84578536557137</v>
      </c>
      <c r="S49" s="1449">
        <v>732.84578536557137</v>
      </c>
      <c r="T49" s="1449">
        <v>732.84578536557137</v>
      </c>
      <c r="U49" s="1450">
        <v>737.00473113271232</v>
      </c>
      <c r="V49" s="1453" t="s">
        <v>556</v>
      </c>
      <c r="Y49" s="1451"/>
    </row>
    <row r="50" spans="1:25" s="543" customFormat="1" ht="15" customHeight="1" x14ac:dyDescent="0.2">
      <c r="A50" s="542"/>
      <c r="B50" s="842"/>
      <c r="C50" s="850"/>
      <c r="D50" s="850"/>
      <c r="E50" s="850"/>
      <c r="F50" s="923"/>
      <c r="G50" s="923"/>
      <c r="H50" s="923"/>
      <c r="I50" s="923"/>
      <c r="J50" s="961"/>
      <c r="K50" s="962"/>
      <c r="L50" s="962"/>
      <c r="M50" s="962"/>
      <c r="N50" s="962"/>
      <c r="O50" s="962"/>
      <c r="P50" s="962"/>
      <c r="Q50" s="962"/>
      <c r="R50" s="1449"/>
      <c r="S50" s="1449"/>
      <c r="T50" s="1449"/>
      <c r="U50" s="1450"/>
      <c r="V50" s="1453"/>
      <c r="Y50" s="1451"/>
    </row>
    <row r="51" spans="1:25" s="543" customFormat="1" ht="24.95" customHeight="1" x14ac:dyDescent="0.2">
      <c r="B51" s="842" t="s">
        <v>491</v>
      </c>
      <c r="C51" s="850">
        <v>70.561722258071242</v>
      </c>
      <c r="D51" s="850">
        <v>228.97426639446783</v>
      </c>
      <c r="E51" s="850">
        <v>277.57202046211972</v>
      </c>
      <c r="F51" s="923">
        <v>438.37839837254995</v>
      </c>
      <c r="G51" s="923">
        <v>633.6783037875656</v>
      </c>
      <c r="H51" s="923">
        <v>789.71953260123962</v>
      </c>
      <c r="I51" s="923">
        <v>832.32220302042504</v>
      </c>
      <c r="J51" s="961">
        <v>814.95294150070697</v>
      </c>
      <c r="K51" s="962">
        <v>814.95294150070697</v>
      </c>
      <c r="L51" s="962">
        <v>823.05291028533213</v>
      </c>
      <c r="M51" s="962">
        <v>823.05291028533213</v>
      </c>
      <c r="N51" s="962">
        <v>823.05291028533213</v>
      </c>
      <c r="O51" s="962">
        <v>837.28409335406741</v>
      </c>
      <c r="P51" s="962">
        <v>837.28409335406741</v>
      </c>
      <c r="Q51" s="962">
        <v>837.28409335406741</v>
      </c>
      <c r="R51" s="1449">
        <v>838.58268405286276</v>
      </c>
      <c r="S51" s="1449">
        <v>838.58268405286276</v>
      </c>
      <c r="T51" s="1449">
        <v>838.58268405286276</v>
      </c>
      <c r="U51" s="1450">
        <v>861.20149016689891</v>
      </c>
      <c r="V51" s="1453" t="s">
        <v>724</v>
      </c>
      <c r="Y51" s="1451"/>
    </row>
    <row r="52" spans="1:25" s="543" customFormat="1" ht="15" customHeight="1" x14ac:dyDescent="0.2">
      <c r="B52" s="842"/>
      <c r="C52" s="860"/>
      <c r="D52" s="850"/>
      <c r="E52" s="850"/>
      <c r="F52" s="923"/>
      <c r="G52" s="923"/>
      <c r="H52" s="923"/>
      <c r="I52" s="923"/>
      <c r="J52" s="961"/>
      <c r="K52" s="962"/>
      <c r="L52" s="962"/>
      <c r="M52" s="962"/>
      <c r="N52" s="962"/>
      <c r="O52" s="962"/>
      <c r="P52" s="962"/>
      <c r="Q52" s="962"/>
      <c r="R52" s="1449"/>
      <c r="S52" s="1449"/>
      <c r="T52" s="1449"/>
      <c r="U52" s="1450"/>
      <c r="V52" s="1453"/>
      <c r="Y52" s="1451"/>
    </row>
    <row r="53" spans="1:25" s="543" customFormat="1" ht="25.5" customHeight="1" x14ac:dyDescent="0.2">
      <c r="B53" s="842" t="s">
        <v>430</v>
      </c>
      <c r="C53" s="850">
        <v>42.448560667883172</v>
      </c>
      <c r="D53" s="850">
        <v>121.9433594745207</v>
      </c>
      <c r="E53" s="850">
        <v>174.64324167141839</v>
      </c>
      <c r="F53" s="923">
        <v>224.97372144950532</v>
      </c>
      <c r="G53" s="923">
        <v>272.62891997811261</v>
      </c>
      <c r="H53" s="923">
        <v>301.47676500923052</v>
      </c>
      <c r="I53" s="923">
        <v>304.70728813014841</v>
      </c>
      <c r="J53" s="961">
        <v>304.41993362445345</v>
      </c>
      <c r="K53" s="962">
        <v>304.41993362445345</v>
      </c>
      <c r="L53" s="962">
        <v>303.62983025684809</v>
      </c>
      <c r="M53" s="962">
        <v>303.62983025684809</v>
      </c>
      <c r="N53" s="962">
        <v>303.62983025684809</v>
      </c>
      <c r="O53" s="962">
        <v>304.78304638350767</v>
      </c>
      <c r="P53" s="962">
        <v>304.78304638350767</v>
      </c>
      <c r="Q53" s="962">
        <v>304.78304638350767</v>
      </c>
      <c r="R53" s="1449">
        <v>305.70920087993329</v>
      </c>
      <c r="S53" s="1449">
        <v>305.70920087993329</v>
      </c>
      <c r="T53" s="1449">
        <v>305.70920087993329</v>
      </c>
      <c r="U53" s="1450">
        <v>305.28135775200786</v>
      </c>
      <c r="V53" s="1453" t="s">
        <v>557</v>
      </c>
      <c r="Y53" s="1451"/>
    </row>
    <row r="54" spans="1:25" s="543" customFormat="1" ht="15" customHeight="1" x14ac:dyDescent="0.2">
      <c r="B54" s="842"/>
      <c r="C54" s="850"/>
      <c r="D54" s="850"/>
      <c r="E54" s="850"/>
      <c r="F54" s="923"/>
      <c r="G54" s="923"/>
      <c r="H54" s="923"/>
      <c r="I54" s="923"/>
      <c r="J54" s="961"/>
      <c r="K54" s="962"/>
      <c r="L54" s="962"/>
      <c r="M54" s="962"/>
      <c r="N54" s="962"/>
      <c r="O54" s="962"/>
      <c r="P54" s="962"/>
      <c r="Q54" s="962"/>
      <c r="R54" s="1449"/>
      <c r="S54" s="1449"/>
      <c r="T54" s="1449"/>
      <c r="U54" s="1450"/>
      <c r="V54" s="1453"/>
      <c r="Y54" s="1451"/>
    </row>
    <row r="55" spans="1:25" s="542" customFormat="1" ht="24.95" customHeight="1" x14ac:dyDescent="0.2">
      <c r="B55" s="842" t="s">
        <v>431</v>
      </c>
      <c r="C55" s="850">
        <v>9.5258077643793726</v>
      </c>
      <c r="D55" s="850">
        <v>207.1696299348952</v>
      </c>
      <c r="E55" s="850">
        <v>290.32763014067143</v>
      </c>
      <c r="F55" s="923">
        <v>436.02339485884482</v>
      </c>
      <c r="G55" s="923">
        <v>774.24399667510033</v>
      </c>
      <c r="H55" s="923">
        <v>968.86891374831328</v>
      </c>
      <c r="I55" s="923">
        <v>1057.2375523553656</v>
      </c>
      <c r="J55" s="961">
        <v>1028.2424813063201</v>
      </c>
      <c r="K55" s="962">
        <v>1028.2424813063201</v>
      </c>
      <c r="L55" s="962">
        <v>1025.8611502647448</v>
      </c>
      <c r="M55" s="962">
        <v>1025.8611502647448</v>
      </c>
      <c r="N55" s="962">
        <v>1025.8611502647448</v>
      </c>
      <c r="O55" s="962">
        <v>1052.0512921596771</v>
      </c>
      <c r="P55" s="962">
        <v>1052.0512921596771</v>
      </c>
      <c r="Q55" s="962">
        <v>1052.0512921596771</v>
      </c>
      <c r="R55" s="1449">
        <v>1092.6552905268197</v>
      </c>
      <c r="S55" s="1449">
        <v>1092.6552905268197</v>
      </c>
      <c r="T55" s="1449">
        <v>1092.6552905268197</v>
      </c>
      <c r="U55" s="1450">
        <v>1118.6624667980211</v>
      </c>
      <c r="V55" s="1453" t="s">
        <v>424</v>
      </c>
      <c r="Y55" s="1451"/>
    </row>
    <row r="56" spans="1:25" s="542" customFormat="1" ht="15" customHeight="1" x14ac:dyDescent="0.2">
      <c r="B56" s="842"/>
      <c r="C56" s="850"/>
      <c r="D56" s="850"/>
      <c r="E56" s="850"/>
      <c r="F56" s="923"/>
      <c r="G56" s="923"/>
      <c r="H56" s="923"/>
      <c r="I56" s="923"/>
      <c r="J56" s="961"/>
      <c r="K56" s="962"/>
      <c r="L56" s="962"/>
      <c r="M56" s="962"/>
      <c r="N56" s="962"/>
      <c r="O56" s="962"/>
      <c r="P56" s="962"/>
      <c r="Q56" s="962"/>
      <c r="R56" s="1449"/>
      <c r="S56" s="1449"/>
      <c r="T56" s="1449"/>
      <c r="U56" s="1450"/>
      <c r="V56" s="1453"/>
      <c r="Y56" s="1451"/>
    </row>
    <row r="57" spans="1:25" s="543" customFormat="1" ht="25.5" customHeight="1" x14ac:dyDescent="0.2">
      <c r="B57" s="842" t="s">
        <v>432</v>
      </c>
      <c r="C57" s="850">
        <v>15.563404920371987</v>
      </c>
      <c r="D57" s="850">
        <v>156.33751505009377</v>
      </c>
      <c r="E57" s="850">
        <v>182.83812774119451</v>
      </c>
      <c r="F57" s="923">
        <v>232.05669468033318</v>
      </c>
      <c r="G57" s="923">
        <v>319.23506421228694</v>
      </c>
      <c r="H57" s="923">
        <v>419.01281687418765</v>
      </c>
      <c r="I57" s="923">
        <v>481.80782450456809</v>
      </c>
      <c r="J57" s="961">
        <v>453.87984094454691</v>
      </c>
      <c r="K57" s="962">
        <v>453.87984094454691</v>
      </c>
      <c r="L57" s="962">
        <v>459.77061680737512</v>
      </c>
      <c r="M57" s="962">
        <v>459.77061680737512</v>
      </c>
      <c r="N57" s="962">
        <v>459.77061680737512</v>
      </c>
      <c r="O57" s="962">
        <v>482.0950925080781</v>
      </c>
      <c r="P57" s="962">
        <v>482.0950925080781</v>
      </c>
      <c r="Q57" s="962">
        <v>482.0950925080781</v>
      </c>
      <c r="R57" s="1449">
        <v>508.60553545253208</v>
      </c>
      <c r="S57" s="1449">
        <v>508.60553545253208</v>
      </c>
      <c r="T57" s="1449">
        <v>508.60553545253208</v>
      </c>
      <c r="U57" s="1450">
        <v>522.52047786176752</v>
      </c>
      <c r="V57" s="1453" t="s">
        <v>393</v>
      </c>
      <c r="Y57" s="1451"/>
    </row>
    <row r="58" spans="1:25" s="543" customFormat="1" ht="15" customHeight="1" x14ac:dyDescent="0.2">
      <c r="B58" s="842"/>
      <c r="C58" s="850"/>
      <c r="D58" s="850"/>
      <c r="E58" s="850"/>
      <c r="F58" s="923"/>
      <c r="G58" s="923"/>
      <c r="H58" s="923"/>
      <c r="I58" s="923"/>
      <c r="J58" s="961"/>
      <c r="K58" s="962"/>
      <c r="L58" s="962"/>
      <c r="M58" s="962"/>
      <c r="N58" s="962"/>
      <c r="O58" s="962"/>
      <c r="P58" s="962"/>
      <c r="Q58" s="962"/>
      <c r="R58" s="1449"/>
      <c r="S58" s="1449"/>
      <c r="T58" s="1449"/>
      <c r="U58" s="1450"/>
      <c r="V58" s="1453"/>
      <c r="Y58" s="1451"/>
    </row>
    <row r="59" spans="1:25" s="542" customFormat="1" ht="25.5" customHeight="1" x14ac:dyDescent="0.2">
      <c r="B59" s="842" t="s">
        <v>433</v>
      </c>
      <c r="C59" s="850">
        <v>20.7104304014956</v>
      </c>
      <c r="D59" s="850">
        <v>342.49219001606525</v>
      </c>
      <c r="E59" s="850">
        <v>548.70212112495233</v>
      </c>
      <c r="F59" s="923">
        <v>763.23282880640807</v>
      </c>
      <c r="G59" s="923">
        <v>1374.6019426975543</v>
      </c>
      <c r="H59" s="923">
        <v>1649.3469485618768</v>
      </c>
      <c r="I59" s="923">
        <v>1673.808654296784</v>
      </c>
      <c r="J59" s="961">
        <v>1590.0251062355237</v>
      </c>
      <c r="K59" s="962">
        <v>1590.0251062355237</v>
      </c>
      <c r="L59" s="962">
        <v>1568.2279226175497</v>
      </c>
      <c r="M59" s="962">
        <v>1568.2279226175497</v>
      </c>
      <c r="N59" s="962">
        <v>1568.2279226175497</v>
      </c>
      <c r="O59" s="962">
        <v>1668.7215217913017</v>
      </c>
      <c r="P59" s="962">
        <v>1668.7215217913017</v>
      </c>
      <c r="Q59" s="962">
        <v>1668.7215217913017</v>
      </c>
      <c r="R59" s="1449">
        <v>1783.4977382104626</v>
      </c>
      <c r="S59" s="1449">
        <v>1783.4977382104626</v>
      </c>
      <c r="T59" s="1449">
        <v>1783.4977382104626</v>
      </c>
      <c r="U59" s="1450">
        <v>1844.31209123242</v>
      </c>
      <c r="V59" s="1453" t="s">
        <v>558</v>
      </c>
      <c r="Y59" s="1451"/>
    </row>
    <row r="60" spans="1:25" s="542" customFormat="1" ht="15" customHeight="1" x14ac:dyDescent="0.2">
      <c r="B60" s="842"/>
      <c r="C60" s="850"/>
      <c r="D60" s="850"/>
      <c r="E60" s="850"/>
      <c r="F60" s="923"/>
      <c r="G60" s="923"/>
      <c r="H60" s="923"/>
      <c r="I60" s="923"/>
      <c r="J60" s="961"/>
      <c r="K60" s="962"/>
      <c r="L60" s="962"/>
      <c r="M60" s="962"/>
      <c r="N60" s="962"/>
      <c r="O60" s="962"/>
      <c r="P60" s="962"/>
      <c r="Q60" s="962"/>
      <c r="R60" s="1449"/>
      <c r="S60" s="1449"/>
      <c r="T60" s="1449"/>
      <c r="U60" s="1450"/>
      <c r="V60" s="1453"/>
      <c r="Y60" s="1451"/>
    </row>
    <row r="61" spans="1:25" s="543" customFormat="1" ht="25.5" customHeight="1" x14ac:dyDescent="0.2">
      <c r="B61" s="842" t="s">
        <v>434</v>
      </c>
      <c r="C61" s="850">
        <v>33.477840996520463</v>
      </c>
      <c r="D61" s="850">
        <v>230.46977891935595</v>
      </c>
      <c r="E61" s="850">
        <v>290.15934292989994</v>
      </c>
      <c r="F61" s="923">
        <v>429.55767795997593</v>
      </c>
      <c r="G61" s="923">
        <v>730.49937576716604</v>
      </c>
      <c r="H61" s="923">
        <v>851.46412757567316</v>
      </c>
      <c r="I61" s="923">
        <v>881.14759746709399</v>
      </c>
      <c r="J61" s="961">
        <v>877.72343861133527</v>
      </c>
      <c r="K61" s="962">
        <v>877.4736104738123</v>
      </c>
      <c r="L61" s="962">
        <v>859.88897957637164</v>
      </c>
      <c r="M61" s="962">
        <v>861.97088072239683</v>
      </c>
      <c r="N61" s="962">
        <v>860.47191189725879</v>
      </c>
      <c r="O61" s="962">
        <v>865.40953285363548</v>
      </c>
      <c r="P61" s="962">
        <v>864.99828348845381</v>
      </c>
      <c r="Q61" s="962">
        <v>864.65048623039729</v>
      </c>
      <c r="R61" s="1449">
        <v>905.70387344771495</v>
      </c>
      <c r="S61" s="1449">
        <v>902.37283161407436</v>
      </c>
      <c r="T61" s="1449">
        <v>902.70593579743854</v>
      </c>
      <c r="U61" s="1450">
        <v>930.40140489223791</v>
      </c>
      <c r="V61" s="1453" t="s">
        <v>845</v>
      </c>
      <c r="Y61" s="1451"/>
    </row>
    <row r="62" spans="1:25" s="543" customFormat="1" ht="15" customHeight="1" x14ac:dyDescent="0.2">
      <c r="B62" s="842"/>
      <c r="C62" s="850"/>
      <c r="D62" s="850"/>
      <c r="E62" s="850"/>
      <c r="F62" s="923"/>
      <c r="G62" s="923"/>
      <c r="H62" s="923"/>
      <c r="I62" s="923"/>
      <c r="J62" s="961"/>
      <c r="K62" s="962"/>
      <c r="L62" s="962"/>
      <c r="M62" s="962"/>
      <c r="N62" s="962"/>
      <c r="O62" s="962"/>
      <c r="P62" s="962"/>
      <c r="Q62" s="962"/>
      <c r="R62" s="1449"/>
      <c r="S62" s="1449"/>
      <c r="T62" s="1449"/>
      <c r="U62" s="1450"/>
      <c r="V62" s="1453"/>
      <c r="Y62" s="1451"/>
    </row>
    <row r="63" spans="1:25" s="542" customFormat="1" ht="24.95" customHeight="1" x14ac:dyDescent="0.2">
      <c r="B63" s="842" t="s">
        <v>546</v>
      </c>
      <c r="C63" s="850">
        <v>1.787459540602716E-2</v>
      </c>
      <c r="D63" s="850">
        <v>174.19531881041075</v>
      </c>
      <c r="E63" s="850">
        <v>171.11005532357277</v>
      </c>
      <c r="F63" s="923">
        <v>258.3302471002043</v>
      </c>
      <c r="G63" s="923">
        <v>282.30439313743966</v>
      </c>
      <c r="H63" s="923">
        <v>444.11987000136395</v>
      </c>
      <c r="I63" s="923">
        <v>461.81629870748208</v>
      </c>
      <c r="J63" s="961">
        <v>461.81629870748219</v>
      </c>
      <c r="K63" s="962">
        <v>461.81629870748219</v>
      </c>
      <c r="L63" s="962">
        <v>461.81629870748219</v>
      </c>
      <c r="M63" s="962">
        <v>461.81629870748219</v>
      </c>
      <c r="N63" s="962">
        <v>461.81629870748219</v>
      </c>
      <c r="O63" s="962">
        <v>461.81629870748219</v>
      </c>
      <c r="P63" s="962">
        <v>461.81629870748219</v>
      </c>
      <c r="Q63" s="962">
        <v>461.81629870748219</v>
      </c>
      <c r="R63" s="1449">
        <v>461.81629870748219</v>
      </c>
      <c r="S63" s="1449">
        <v>461.81629870748219</v>
      </c>
      <c r="T63" s="1449">
        <v>461.81629870748219</v>
      </c>
      <c r="U63" s="1450">
        <v>461.81629870748219</v>
      </c>
      <c r="V63" s="1453" t="s">
        <v>415</v>
      </c>
      <c r="Y63" s="1451"/>
    </row>
    <row r="64" spans="1:25" s="543" customFormat="1" ht="15" customHeight="1" x14ac:dyDescent="0.2">
      <c r="B64" s="834"/>
      <c r="C64" s="851"/>
      <c r="D64" s="850"/>
      <c r="E64" s="850"/>
      <c r="F64" s="923"/>
      <c r="G64" s="923"/>
      <c r="H64" s="923"/>
      <c r="I64" s="923"/>
      <c r="J64" s="961"/>
      <c r="K64" s="962"/>
      <c r="L64" s="962"/>
      <c r="M64" s="962"/>
      <c r="N64" s="962"/>
      <c r="O64" s="962"/>
      <c r="P64" s="962"/>
      <c r="Q64" s="962"/>
      <c r="R64" s="1449"/>
      <c r="S64" s="1449"/>
      <c r="T64" s="1449"/>
      <c r="U64" s="1450"/>
      <c r="V64" s="1453"/>
      <c r="Y64" s="1451"/>
    </row>
    <row r="65" spans="1:25" s="542" customFormat="1" ht="24.75" customHeight="1" x14ac:dyDescent="0.2">
      <c r="A65" s="543"/>
      <c r="B65" s="842" t="s">
        <v>306</v>
      </c>
      <c r="C65" s="850">
        <v>1000.0000000000001</v>
      </c>
      <c r="D65" s="923">
        <v>264.54282402333848</v>
      </c>
      <c r="E65" s="850">
        <v>324.16779088177799</v>
      </c>
      <c r="F65" s="923">
        <v>448.83507985118473</v>
      </c>
      <c r="G65" s="923">
        <v>662.94678246279773</v>
      </c>
      <c r="H65" s="923">
        <v>782.78216148377214</v>
      </c>
      <c r="I65" s="923">
        <v>790.14479123537558</v>
      </c>
      <c r="J65" s="961">
        <v>787.7558433947022</v>
      </c>
      <c r="K65" s="962">
        <v>790.49891667840132</v>
      </c>
      <c r="L65" s="962">
        <v>795.83526493547674</v>
      </c>
      <c r="M65" s="962">
        <v>794.64050992475666</v>
      </c>
      <c r="N65" s="962">
        <v>788.83907537969674</v>
      </c>
      <c r="O65" s="962">
        <v>783.66655475669381</v>
      </c>
      <c r="P65" s="962">
        <v>777.07459351602836</v>
      </c>
      <c r="Q65" s="962">
        <v>778.29570635207494</v>
      </c>
      <c r="R65" s="1449">
        <v>787.91861850350961</v>
      </c>
      <c r="S65" s="1449">
        <v>789.69172229783987</v>
      </c>
      <c r="T65" s="1449">
        <v>796.31656054005293</v>
      </c>
      <c r="U65" s="1450">
        <v>811.20412854527194</v>
      </c>
      <c r="V65" s="1453" t="s">
        <v>307</v>
      </c>
      <c r="Y65" s="1451"/>
    </row>
    <row r="66" spans="1:25" s="543" customFormat="1" ht="24.95" customHeight="1" thickBot="1" x14ac:dyDescent="0.75">
      <c r="B66" s="731"/>
      <c r="C66" s="1668"/>
      <c r="D66" s="1668"/>
      <c r="E66" s="1668"/>
      <c r="F66" s="1679"/>
      <c r="G66" s="1679"/>
      <c r="H66" s="1679"/>
      <c r="I66" s="1679"/>
      <c r="J66" s="1456"/>
      <c r="K66" s="1457"/>
      <c r="L66" s="1457"/>
      <c r="M66" s="1457"/>
      <c r="N66" s="1457"/>
      <c r="O66" s="1457"/>
      <c r="P66" s="1457"/>
      <c r="Q66" s="1457"/>
      <c r="R66" s="1457"/>
      <c r="S66" s="1457"/>
      <c r="T66" s="1457"/>
      <c r="U66" s="1458"/>
      <c r="V66" s="732"/>
      <c r="Y66" s="1451"/>
    </row>
    <row r="67" spans="1:25" ht="9" customHeight="1" thickTop="1" x14ac:dyDescent="0.65">
      <c r="B67" s="59"/>
      <c r="C67" s="59"/>
      <c r="D67" s="59"/>
      <c r="E67" s="59"/>
      <c r="F67" s="60"/>
      <c r="G67" s="60"/>
      <c r="H67" s="60"/>
      <c r="I67" s="60"/>
      <c r="J67" s="60"/>
      <c r="K67" s="60"/>
      <c r="L67" s="60"/>
      <c r="M67" s="60"/>
      <c r="N67" s="60"/>
      <c r="O67" s="60"/>
      <c r="P67" s="60"/>
      <c r="Q67" s="60"/>
      <c r="R67" s="60"/>
      <c r="S67" s="60"/>
      <c r="T67" s="60"/>
      <c r="U67" s="60"/>
      <c r="V67" s="61"/>
      <c r="Y67" s="58"/>
    </row>
    <row r="68" spans="1:25" s="552" customFormat="1" ht="18.75" customHeight="1" x14ac:dyDescent="0.5">
      <c r="B68" s="333" t="s">
        <v>1551</v>
      </c>
      <c r="C68" s="333"/>
      <c r="D68" s="333"/>
      <c r="E68" s="333"/>
      <c r="J68" s="734"/>
      <c r="K68" s="734"/>
      <c r="L68" s="734"/>
      <c r="M68" s="734"/>
      <c r="N68" s="734"/>
      <c r="O68" s="734"/>
      <c r="P68" s="734"/>
      <c r="Q68" s="734"/>
      <c r="R68" s="734"/>
      <c r="S68" s="734"/>
      <c r="T68" s="734"/>
      <c r="U68" s="734"/>
      <c r="V68" s="553" t="s">
        <v>1756</v>
      </c>
      <c r="Y68" s="735"/>
    </row>
    <row r="69" spans="1:25" ht="30.75" x14ac:dyDescent="0.7">
      <c r="B69" s="67"/>
      <c r="C69" s="67"/>
      <c r="D69" s="67"/>
      <c r="E69" s="67"/>
      <c r="F69" s="68"/>
      <c r="G69" s="68"/>
      <c r="H69" s="68"/>
      <c r="I69" s="68"/>
      <c r="J69" s="69"/>
      <c r="K69" s="69"/>
      <c r="L69" s="69"/>
      <c r="M69" s="69"/>
      <c r="N69" s="69"/>
      <c r="O69" s="69"/>
      <c r="P69" s="69"/>
      <c r="Q69" s="69"/>
      <c r="R69" s="69"/>
      <c r="S69" s="69"/>
      <c r="T69" s="69"/>
      <c r="U69" s="69"/>
      <c r="V69" s="544"/>
      <c r="Y69" s="58"/>
    </row>
    <row r="70" spans="1:25" ht="27" x14ac:dyDescent="0.65">
      <c r="B70" s="65"/>
      <c r="C70" s="65"/>
      <c r="D70" s="65"/>
      <c r="E70" s="65"/>
      <c r="F70" s="68"/>
      <c r="G70" s="68"/>
      <c r="H70" s="68"/>
      <c r="I70" s="68"/>
      <c r="J70" s="68"/>
      <c r="K70" s="68"/>
      <c r="L70" s="68"/>
      <c r="M70" s="68"/>
      <c r="N70" s="68"/>
      <c r="O70" s="68"/>
      <c r="P70" s="68"/>
      <c r="Q70" s="68"/>
      <c r="R70" s="68"/>
      <c r="S70" s="68"/>
      <c r="T70" s="68"/>
      <c r="U70" s="68"/>
      <c r="V70" s="65"/>
      <c r="Y70" s="58"/>
    </row>
    <row r="71" spans="1:25" ht="27" x14ac:dyDescent="0.65">
      <c r="B71" s="67"/>
      <c r="C71" s="67"/>
      <c r="D71" s="67"/>
      <c r="E71" s="67"/>
      <c r="F71" s="68"/>
      <c r="G71" s="68"/>
      <c r="H71" s="68"/>
      <c r="I71" s="68"/>
      <c r="J71" s="68"/>
      <c r="K71" s="68"/>
      <c r="L71" s="68"/>
      <c r="M71" s="68"/>
      <c r="N71" s="68"/>
      <c r="O71" s="68"/>
      <c r="P71" s="68"/>
      <c r="Q71" s="68"/>
      <c r="R71" s="68"/>
      <c r="S71" s="68"/>
      <c r="T71" s="68"/>
      <c r="U71" s="68"/>
      <c r="V71" s="70"/>
      <c r="Y71" s="58"/>
    </row>
    <row r="72" spans="1:25" ht="27" x14ac:dyDescent="0.65">
      <c r="B72" s="71"/>
      <c r="C72" s="71"/>
      <c r="D72" s="71"/>
      <c r="E72" s="71"/>
      <c r="F72" s="68"/>
      <c r="G72" s="68"/>
      <c r="H72" s="68"/>
      <c r="I72" s="68"/>
      <c r="J72" s="68"/>
      <c r="K72" s="68"/>
      <c r="L72" s="68"/>
      <c r="M72" s="68"/>
      <c r="N72" s="68"/>
      <c r="O72" s="68"/>
      <c r="P72" s="68"/>
      <c r="Q72" s="68"/>
      <c r="R72" s="68"/>
      <c r="S72" s="68"/>
      <c r="T72" s="68"/>
      <c r="U72" s="68"/>
      <c r="V72" s="72"/>
      <c r="Y72" s="58"/>
    </row>
    <row r="73" spans="1:25" ht="27" x14ac:dyDescent="0.65">
      <c r="B73" s="71"/>
      <c r="C73" s="71"/>
      <c r="D73" s="71"/>
      <c r="E73" s="71"/>
      <c r="F73" s="68"/>
      <c r="G73" s="68"/>
      <c r="H73" s="68"/>
      <c r="I73" s="68"/>
      <c r="J73" s="68"/>
      <c r="K73" s="68"/>
      <c r="L73" s="68"/>
      <c r="M73" s="68"/>
      <c r="N73" s="68"/>
      <c r="O73" s="68"/>
      <c r="P73" s="68"/>
      <c r="Q73" s="68"/>
      <c r="R73" s="68"/>
      <c r="S73" s="68"/>
      <c r="T73" s="68"/>
      <c r="U73" s="68"/>
      <c r="V73" s="72"/>
      <c r="Y73" s="58"/>
    </row>
    <row r="74" spans="1:25" ht="27" x14ac:dyDescent="0.65">
      <c r="B74" s="67"/>
      <c r="C74" s="67"/>
      <c r="D74" s="67"/>
      <c r="E74" s="67"/>
      <c r="F74" s="68"/>
      <c r="G74" s="68"/>
      <c r="H74" s="68"/>
      <c r="I74" s="68"/>
      <c r="J74" s="68"/>
      <c r="K74" s="68"/>
      <c r="L74" s="68"/>
      <c r="M74" s="68"/>
      <c r="N74" s="68"/>
      <c r="O74" s="68"/>
      <c r="P74" s="68"/>
      <c r="Q74" s="68"/>
      <c r="R74" s="68"/>
      <c r="S74" s="68"/>
      <c r="T74" s="68"/>
      <c r="U74" s="68"/>
      <c r="V74" s="70"/>
      <c r="Y74" s="58"/>
    </row>
    <row r="75" spans="1:25" ht="27" x14ac:dyDescent="0.65">
      <c r="B75" s="67"/>
      <c r="C75" s="67"/>
      <c r="D75" s="67"/>
      <c r="E75" s="67"/>
      <c r="F75" s="68"/>
      <c r="G75" s="68"/>
      <c r="H75" s="68"/>
      <c r="I75" s="68"/>
      <c r="J75" s="68"/>
      <c r="K75" s="68"/>
      <c r="L75" s="68"/>
      <c r="M75" s="68"/>
      <c r="N75" s="68"/>
      <c r="O75" s="68"/>
      <c r="P75" s="68"/>
      <c r="Q75" s="68"/>
      <c r="R75" s="68"/>
      <c r="S75" s="68"/>
      <c r="T75" s="68"/>
      <c r="U75" s="68"/>
      <c r="V75" s="70"/>
      <c r="Y75" s="58"/>
    </row>
    <row r="76" spans="1:25" ht="27" x14ac:dyDescent="0.65">
      <c r="B76" s="65"/>
      <c r="C76" s="65"/>
      <c r="D76" s="65"/>
      <c r="E76" s="65"/>
      <c r="F76" s="66"/>
      <c r="G76" s="66"/>
      <c r="H76" s="66"/>
      <c r="I76" s="66"/>
      <c r="J76" s="66"/>
      <c r="K76" s="66"/>
      <c r="L76" s="66"/>
      <c r="M76" s="66"/>
      <c r="N76" s="66"/>
      <c r="O76" s="66"/>
      <c r="P76" s="66"/>
      <c r="Q76" s="66"/>
      <c r="R76" s="66"/>
      <c r="S76" s="66"/>
      <c r="T76" s="66"/>
      <c r="U76" s="66"/>
      <c r="V76" s="65"/>
      <c r="Y76" s="58"/>
    </row>
    <row r="77" spans="1:25" ht="27" x14ac:dyDescent="0.65">
      <c r="B77" s="67"/>
      <c r="C77" s="67"/>
      <c r="D77" s="67"/>
      <c r="E77" s="67"/>
      <c r="F77" s="68"/>
      <c r="G77" s="68"/>
      <c r="H77" s="68"/>
      <c r="I77" s="68"/>
      <c r="J77" s="68"/>
      <c r="K77" s="68"/>
      <c r="L77" s="68"/>
      <c r="M77" s="68"/>
      <c r="N77" s="68"/>
      <c r="O77" s="68"/>
      <c r="P77" s="68"/>
      <c r="Q77" s="68"/>
      <c r="R77" s="68"/>
      <c r="S77" s="68"/>
      <c r="T77" s="68"/>
      <c r="U77" s="68"/>
      <c r="V77" s="70"/>
      <c r="Y77" s="58"/>
    </row>
    <row r="78" spans="1:25" ht="27" x14ac:dyDescent="0.65">
      <c r="B78" s="67"/>
      <c r="C78" s="67"/>
      <c r="D78" s="67"/>
      <c r="E78" s="67"/>
      <c r="F78" s="68"/>
      <c r="G78" s="68"/>
      <c r="H78" s="68"/>
      <c r="I78" s="68"/>
      <c r="J78" s="68"/>
      <c r="K78" s="68"/>
      <c r="L78" s="68"/>
      <c r="M78" s="68"/>
      <c r="N78" s="68"/>
      <c r="O78" s="68"/>
      <c r="P78" s="68"/>
      <c r="Q78" s="68"/>
      <c r="R78" s="68"/>
      <c r="S78" s="68"/>
      <c r="T78" s="68"/>
      <c r="U78" s="68"/>
      <c r="V78" s="70"/>
      <c r="Y78" s="58"/>
    </row>
    <row r="79" spans="1:25" ht="27" x14ac:dyDescent="0.65">
      <c r="B79" s="65"/>
      <c r="C79" s="65"/>
      <c r="D79" s="65"/>
      <c r="E79" s="65"/>
      <c r="F79" s="64"/>
      <c r="G79" s="64"/>
      <c r="H79" s="64"/>
      <c r="I79" s="64"/>
      <c r="J79" s="64"/>
      <c r="K79" s="64"/>
      <c r="L79" s="64"/>
      <c r="M79" s="64"/>
      <c r="N79" s="64"/>
      <c r="O79" s="64"/>
      <c r="P79" s="64"/>
      <c r="Q79" s="64"/>
      <c r="R79" s="64"/>
      <c r="S79" s="64"/>
      <c r="T79" s="64"/>
      <c r="U79" s="64"/>
      <c r="V79" s="65"/>
      <c r="Y79" s="58"/>
    </row>
    <row r="80" spans="1:25" ht="27" x14ac:dyDescent="0.65">
      <c r="B80" s="11"/>
      <c r="C80" s="11"/>
      <c r="D80" s="11"/>
      <c r="E80" s="11"/>
      <c r="F80" s="11"/>
      <c r="G80" s="11"/>
      <c r="H80" s="11"/>
      <c r="I80" s="11"/>
      <c r="J80" s="11"/>
      <c r="K80" s="11"/>
      <c r="L80" s="11"/>
      <c r="M80" s="11"/>
      <c r="N80" s="11"/>
      <c r="O80" s="11"/>
      <c r="P80" s="11"/>
      <c r="Q80" s="11"/>
      <c r="R80" s="11"/>
      <c r="S80" s="11"/>
      <c r="T80" s="11"/>
      <c r="U80" s="11"/>
      <c r="V80" s="11"/>
      <c r="Y80" s="58"/>
    </row>
    <row r="81" spans="2:25" ht="27" x14ac:dyDescent="0.65">
      <c r="B81" s="11"/>
      <c r="C81" s="11"/>
      <c r="D81" s="11"/>
      <c r="E81" s="11"/>
      <c r="F81" s="11"/>
      <c r="G81" s="11"/>
      <c r="H81" s="11"/>
      <c r="I81" s="11"/>
      <c r="J81" s="11"/>
      <c r="K81" s="11"/>
      <c r="L81" s="11"/>
      <c r="M81" s="11"/>
      <c r="N81" s="11"/>
      <c r="O81" s="11"/>
      <c r="P81" s="11"/>
      <c r="Q81" s="11"/>
      <c r="R81" s="11"/>
      <c r="S81" s="11"/>
      <c r="T81" s="11"/>
      <c r="U81" s="11"/>
      <c r="V81" s="11"/>
      <c r="Y81" s="58"/>
    </row>
    <row r="82" spans="2:25" ht="27" x14ac:dyDescent="0.65">
      <c r="B82" s="11"/>
      <c r="C82" s="11"/>
      <c r="D82" s="11"/>
      <c r="E82" s="11"/>
      <c r="F82" s="11"/>
      <c r="G82" s="11"/>
      <c r="H82" s="11"/>
      <c r="I82" s="11"/>
      <c r="J82" s="11"/>
      <c r="K82" s="11"/>
      <c r="L82" s="11"/>
      <c r="M82" s="11"/>
      <c r="N82" s="11"/>
      <c r="O82" s="11"/>
      <c r="P82" s="11"/>
      <c r="Q82" s="11"/>
      <c r="R82" s="11"/>
      <c r="S82" s="11"/>
      <c r="T82" s="11"/>
      <c r="U82" s="11"/>
      <c r="V82" s="11"/>
      <c r="Y82" s="58"/>
    </row>
    <row r="83" spans="2:25" ht="27" x14ac:dyDescent="0.65">
      <c r="B83" s="11"/>
      <c r="C83" s="11"/>
      <c r="D83" s="11"/>
      <c r="E83" s="11"/>
      <c r="F83" s="11"/>
      <c r="G83" s="11"/>
      <c r="H83" s="11"/>
      <c r="I83" s="11"/>
      <c r="J83" s="11"/>
      <c r="K83" s="11"/>
      <c r="L83" s="11"/>
      <c r="M83" s="11"/>
      <c r="N83" s="11"/>
      <c r="O83" s="11"/>
      <c r="P83" s="11"/>
      <c r="Q83" s="11"/>
      <c r="R83" s="11"/>
      <c r="S83" s="11"/>
      <c r="T83" s="11"/>
      <c r="U83" s="11"/>
      <c r="V83" s="11"/>
      <c r="Y83" s="58"/>
    </row>
    <row r="84" spans="2:25" ht="27" x14ac:dyDescent="0.65">
      <c r="B84" s="11"/>
      <c r="C84" s="11"/>
      <c r="D84" s="11"/>
      <c r="E84" s="11"/>
      <c r="F84" s="11"/>
      <c r="G84" s="11"/>
      <c r="H84" s="11"/>
      <c r="I84" s="11"/>
      <c r="J84" s="11"/>
      <c r="K84" s="11"/>
      <c r="L84" s="11"/>
      <c r="M84" s="11"/>
      <c r="N84" s="11"/>
      <c r="O84" s="11"/>
      <c r="P84" s="11"/>
      <c r="Q84" s="11"/>
      <c r="R84" s="11"/>
      <c r="S84" s="11"/>
      <c r="T84" s="11"/>
      <c r="U84" s="11"/>
      <c r="V84" s="11"/>
      <c r="Y84" s="58"/>
    </row>
    <row r="85" spans="2:25" ht="27" x14ac:dyDescent="0.65">
      <c r="B85" s="11"/>
      <c r="C85" s="11"/>
      <c r="D85" s="11"/>
      <c r="E85" s="11"/>
      <c r="F85" s="11"/>
      <c r="G85" s="11"/>
      <c r="H85" s="11"/>
      <c r="I85" s="11"/>
      <c r="J85" s="11"/>
      <c r="K85" s="11"/>
      <c r="L85" s="11"/>
      <c r="M85" s="11"/>
      <c r="N85" s="11"/>
      <c r="O85" s="11"/>
      <c r="P85" s="11"/>
      <c r="Q85" s="11"/>
      <c r="R85" s="11"/>
      <c r="S85" s="11"/>
      <c r="T85" s="11"/>
      <c r="U85" s="11"/>
      <c r="V85" s="11"/>
      <c r="Y85" s="58"/>
    </row>
    <row r="86" spans="2:25" ht="27" x14ac:dyDescent="0.65">
      <c r="B86" s="11"/>
      <c r="C86" s="11"/>
      <c r="D86" s="11"/>
      <c r="E86" s="11"/>
      <c r="F86" s="11"/>
      <c r="G86" s="11"/>
      <c r="H86" s="11"/>
      <c r="I86" s="11"/>
      <c r="J86" s="11"/>
      <c r="K86" s="11"/>
      <c r="L86" s="11"/>
      <c r="M86" s="11"/>
      <c r="N86" s="11"/>
      <c r="O86" s="11"/>
      <c r="P86" s="11"/>
      <c r="Q86" s="11"/>
      <c r="R86" s="11"/>
      <c r="S86" s="11"/>
      <c r="T86" s="11"/>
      <c r="U86" s="11"/>
      <c r="V86" s="11"/>
      <c r="Y86" s="58"/>
    </row>
    <row r="87" spans="2:25" ht="27" x14ac:dyDescent="0.65">
      <c r="B87" s="11"/>
      <c r="C87" s="11"/>
      <c r="D87" s="11"/>
      <c r="E87" s="11"/>
      <c r="F87" s="11"/>
      <c r="G87" s="11"/>
      <c r="H87" s="11"/>
      <c r="I87" s="11"/>
      <c r="J87" s="11"/>
      <c r="K87" s="11"/>
      <c r="L87" s="11"/>
      <c r="M87" s="11"/>
      <c r="N87" s="11"/>
      <c r="O87" s="11"/>
      <c r="P87" s="11"/>
      <c r="Q87" s="11"/>
      <c r="R87" s="11"/>
      <c r="S87" s="11"/>
      <c r="T87" s="11"/>
      <c r="U87" s="11"/>
      <c r="V87" s="11"/>
      <c r="Y87" s="58"/>
    </row>
    <row r="88" spans="2:25" ht="27" x14ac:dyDescent="0.65">
      <c r="B88" s="11"/>
      <c r="C88" s="11"/>
      <c r="D88" s="11"/>
      <c r="E88" s="11"/>
      <c r="F88" s="11"/>
      <c r="G88" s="11"/>
      <c r="H88" s="11"/>
      <c r="I88" s="11"/>
      <c r="J88" s="11"/>
      <c r="K88" s="11"/>
      <c r="L88" s="11"/>
      <c r="M88" s="11"/>
      <c r="N88" s="11"/>
      <c r="O88" s="11"/>
      <c r="P88" s="11"/>
      <c r="Q88" s="11"/>
      <c r="R88" s="11"/>
      <c r="S88" s="11"/>
      <c r="T88" s="11"/>
      <c r="U88" s="11"/>
      <c r="V88" s="11"/>
      <c r="Y88" s="58"/>
    </row>
    <row r="89" spans="2:25" ht="27" x14ac:dyDescent="0.65">
      <c r="B89" s="11"/>
      <c r="C89" s="11"/>
      <c r="D89" s="11"/>
      <c r="E89" s="11"/>
      <c r="F89" s="11"/>
      <c r="G89" s="11"/>
      <c r="H89" s="11"/>
      <c r="I89" s="11"/>
      <c r="J89" s="11"/>
      <c r="K89" s="11"/>
      <c r="L89" s="11"/>
      <c r="M89" s="11"/>
      <c r="N89" s="11"/>
      <c r="O89" s="11"/>
      <c r="P89" s="11"/>
      <c r="Q89" s="11"/>
      <c r="R89" s="11"/>
      <c r="S89" s="11"/>
      <c r="T89" s="11"/>
      <c r="U89" s="11"/>
      <c r="V89" s="11"/>
      <c r="Y89" s="58"/>
    </row>
    <row r="90" spans="2:25" ht="27" x14ac:dyDescent="0.65">
      <c r="B90" s="11"/>
      <c r="C90" s="11"/>
      <c r="D90" s="11"/>
      <c r="E90" s="11"/>
      <c r="F90" s="11"/>
      <c r="G90" s="11"/>
      <c r="H90" s="11"/>
      <c r="I90" s="11"/>
      <c r="J90" s="11"/>
      <c r="K90" s="11"/>
      <c r="L90" s="11"/>
      <c r="M90" s="11"/>
      <c r="N90" s="11"/>
      <c r="O90" s="11"/>
      <c r="P90" s="11"/>
      <c r="Q90" s="11"/>
      <c r="R90" s="11"/>
      <c r="S90" s="11"/>
      <c r="T90" s="11"/>
      <c r="U90" s="11"/>
      <c r="V90" s="11"/>
      <c r="Y90" s="58"/>
    </row>
    <row r="91" spans="2:25" ht="27" x14ac:dyDescent="0.65">
      <c r="B91" s="11"/>
      <c r="C91" s="11"/>
      <c r="D91" s="11"/>
      <c r="E91" s="11"/>
      <c r="F91" s="11"/>
      <c r="G91" s="11"/>
      <c r="H91" s="11"/>
      <c r="I91" s="11"/>
      <c r="J91" s="11"/>
      <c r="K91" s="11"/>
      <c r="L91" s="11"/>
      <c r="M91" s="11"/>
      <c r="N91" s="11"/>
      <c r="O91" s="11"/>
      <c r="P91" s="11"/>
      <c r="Q91" s="11"/>
      <c r="R91" s="11"/>
      <c r="S91" s="11"/>
      <c r="T91" s="11"/>
      <c r="U91" s="11"/>
      <c r="V91" s="11"/>
      <c r="Y91" s="58"/>
    </row>
    <row r="92" spans="2:25" ht="27" x14ac:dyDescent="0.65">
      <c r="B92" s="11"/>
      <c r="C92" s="11"/>
      <c r="D92" s="11"/>
      <c r="E92" s="11"/>
      <c r="F92" s="11"/>
      <c r="G92" s="11"/>
      <c r="H92" s="11"/>
      <c r="I92" s="11"/>
      <c r="J92" s="11"/>
      <c r="K92" s="11"/>
      <c r="L92" s="11"/>
      <c r="M92" s="11"/>
      <c r="N92" s="11"/>
      <c r="O92" s="11"/>
      <c r="P92" s="11"/>
      <c r="Q92" s="11"/>
      <c r="R92" s="11"/>
      <c r="S92" s="11"/>
      <c r="T92" s="11"/>
      <c r="U92" s="11"/>
      <c r="V92" s="11"/>
      <c r="Y92" s="58"/>
    </row>
    <row r="93" spans="2:25" ht="27" x14ac:dyDescent="0.65">
      <c r="B93" s="11"/>
      <c r="C93" s="11"/>
      <c r="D93" s="11"/>
      <c r="E93" s="11"/>
      <c r="F93" s="11"/>
      <c r="G93" s="11"/>
      <c r="H93" s="11"/>
      <c r="I93" s="11"/>
      <c r="J93" s="11"/>
      <c r="K93" s="11"/>
      <c r="L93" s="11"/>
      <c r="M93" s="11"/>
      <c r="N93" s="11"/>
      <c r="O93" s="11"/>
      <c r="P93" s="11"/>
      <c r="Q93" s="11"/>
      <c r="R93" s="11"/>
      <c r="S93" s="11"/>
      <c r="T93" s="11"/>
      <c r="U93" s="11"/>
      <c r="V93" s="11"/>
      <c r="Y93" s="58"/>
    </row>
    <row r="94" spans="2:25" ht="27" x14ac:dyDescent="0.65">
      <c r="B94" s="11"/>
      <c r="C94" s="11"/>
      <c r="D94" s="11"/>
      <c r="E94" s="11"/>
      <c r="F94" s="11"/>
      <c r="G94" s="11"/>
      <c r="H94" s="11"/>
      <c r="I94" s="11"/>
      <c r="J94" s="11"/>
      <c r="K94" s="11"/>
      <c r="L94" s="11"/>
      <c r="M94" s="11"/>
      <c r="N94" s="11"/>
      <c r="O94" s="11"/>
      <c r="P94" s="11"/>
      <c r="Q94" s="11"/>
      <c r="R94" s="11"/>
      <c r="S94" s="11"/>
      <c r="T94" s="11"/>
      <c r="U94" s="11"/>
      <c r="V94" s="11"/>
      <c r="Y94" s="58"/>
    </row>
    <row r="95" spans="2:25" ht="27" x14ac:dyDescent="0.65">
      <c r="B95" s="11"/>
      <c r="C95" s="11"/>
      <c r="D95" s="11"/>
      <c r="E95" s="11"/>
      <c r="F95" s="11"/>
      <c r="G95" s="11"/>
      <c r="H95" s="11"/>
      <c r="I95" s="11"/>
      <c r="J95" s="11"/>
      <c r="K95" s="11"/>
      <c r="L95" s="11"/>
      <c r="M95" s="11"/>
      <c r="N95" s="11"/>
      <c r="O95" s="11"/>
      <c r="P95" s="11"/>
      <c r="Q95" s="11"/>
      <c r="R95" s="11"/>
      <c r="S95" s="11"/>
      <c r="T95" s="11"/>
      <c r="U95" s="11"/>
      <c r="V95" s="11"/>
      <c r="Y95" s="58"/>
    </row>
    <row r="96" spans="2:25" ht="27" x14ac:dyDescent="0.65">
      <c r="B96" s="11"/>
      <c r="C96" s="11"/>
      <c r="D96" s="11"/>
      <c r="E96" s="11"/>
      <c r="F96" s="11"/>
      <c r="G96" s="11"/>
      <c r="H96" s="11"/>
      <c r="I96" s="11"/>
      <c r="J96" s="11"/>
      <c r="K96" s="11"/>
      <c r="L96" s="11"/>
      <c r="M96" s="11"/>
      <c r="N96" s="11"/>
      <c r="O96" s="11"/>
      <c r="P96" s="11"/>
      <c r="Q96" s="11"/>
      <c r="R96" s="11"/>
      <c r="S96" s="11"/>
      <c r="T96" s="11"/>
      <c r="U96" s="11"/>
      <c r="V96" s="11"/>
      <c r="Y96" s="58"/>
    </row>
    <row r="97" spans="2:25" ht="27" x14ac:dyDescent="0.65">
      <c r="B97" s="11"/>
      <c r="C97" s="11"/>
      <c r="D97" s="11"/>
      <c r="E97" s="11"/>
      <c r="F97" s="11"/>
      <c r="G97" s="11"/>
      <c r="H97" s="11"/>
      <c r="I97" s="11"/>
      <c r="J97" s="11"/>
      <c r="K97" s="11"/>
      <c r="L97" s="11"/>
      <c r="M97" s="11"/>
      <c r="N97" s="11"/>
      <c r="O97" s="11"/>
      <c r="P97" s="11"/>
      <c r="Q97" s="11"/>
      <c r="R97" s="11"/>
      <c r="S97" s="11"/>
      <c r="T97" s="11"/>
      <c r="U97" s="11"/>
      <c r="V97" s="11"/>
      <c r="Y97" s="58"/>
    </row>
    <row r="98" spans="2:25" ht="27" x14ac:dyDescent="0.65">
      <c r="B98" s="11"/>
      <c r="C98" s="11"/>
      <c r="D98" s="11"/>
      <c r="E98" s="11"/>
      <c r="F98" s="11"/>
      <c r="G98" s="11"/>
      <c r="H98" s="11"/>
      <c r="I98" s="11"/>
      <c r="J98" s="11"/>
      <c r="K98" s="11"/>
      <c r="L98" s="11"/>
      <c r="M98" s="11"/>
      <c r="N98" s="11"/>
      <c r="O98" s="11"/>
      <c r="P98" s="11"/>
      <c r="Q98" s="11"/>
      <c r="R98" s="11"/>
      <c r="S98" s="11"/>
      <c r="T98" s="11"/>
      <c r="U98" s="11"/>
      <c r="V98" s="11"/>
      <c r="Y98" s="58"/>
    </row>
    <row r="99" spans="2:25" ht="27" x14ac:dyDescent="0.65">
      <c r="B99" s="11"/>
      <c r="C99" s="11"/>
      <c r="D99" s="11"/>
      <c r="E99" s="11"/>
      <c r="F99" s="11"/>
      <c r="G99" s="11"/>
      <c r="H99" s="11"/>
      <c r="I99" s="11"/>
      <c r="J99" s="11"/>
      <c r="K99" s="11"/>
      <c r="L99" s="11"/>
      <c r="M99" s="11"/>
      <c r="N99" s="11"/>
      <c r="O99" s="11"/>
      <c r="P99" s="11"/>
      <c r="Q99" s="11"/>
      <c r="R99" s="11"/>
      <c r="S99" s="11"/>
      <c r="T99" s="11"/>
      <c r="U99" s="11"/>
      <c r="V99" s="11"/>
      <c r="Y99" s="58"/>
    </row>
    <row r="100" spans="2:25" ht="27" x14ac:dyDescent="0.65">
      <c r="B100" s="11"/>
      <c r="C100" s="11"/>
      <c r="D100" s="11"/>
      <c r="E100" s="11"/>
      <c r="F100" s="11"/>
      <c r="G100" s="11"/>
      <c r="H100" s="11"/>
      <c r="I100" s="11"/>
      <c r="J100" s="11"/>
      <c r="K100" s="11"/>
      <c r="L100" s="11"/>
      <c r="M100" s="11"/>
      <c r="N100" s="11"/>
      <c r="O100" s="11"/>
      <c r="P100" s="11"/>
      <c r="Q100" s="11"/>
      <c r="R100" s="11"/>
      <c r="S100" s="11"/>
      <c r="T100" s="11"/>
      <c r="U100" s="11"/>
      <c r="V100" s="11"/>
      <c r="Y100" s="58"/>
    </row>
    <row r="101" spans="2:25" ht="27" x14ac:dyDescent="0.65">
      <c r="B101" s="11"/>
      <c r="C101" s="11"/>
      <c r="D101" s="11"/>
      <c r="E101" s="11"/>
      <c r="F101" s="11"/>
      <c r="G101" s="11"/>
      <c r="H101" s="11"/>
      <c r="I101" s="11"/>
      <c r="J101" s="11"/>
      <c r="K101" s="11"/>
      <c r="L101" s="11"/>
      <c r="M101" s="11"/>
      <c r="N101" s="11"/>
      <c r="O101" s="11"/>
      <c r="P101" s="11"/>
      <c r="Q101" s="11"/>
      <c r="R101" s="11"/>
      <c r="S101" s="11"/>
      <c r="T101" s="11"/>
      <c r="U101" s="11"/>
      <c r="V101" s="11"/>
      <c r="Y101" s="58"/>
    </row>
    <row r="102" spans="2:25" ht="27" x14ac:dyDescent="0.65">
      <c r="B102" s="11"/>
      <c r="C102" s="11"/>
      <c r="D102" s="11"/>
      <c r="E102" s="11"/>
      <c r="F102" s="11"/>
      <c r="G102" s="11"/>
      <c r="H102" s="11"/>
      <c r="I102" s="11"/>
      <c r="J102" s="11"/>
      <c r="K102" s="11"/>
      <c r="L102" s="11"/>
      <c r="M102" s="11"/>
      <c r="N102" s="11"/>
      <c r="O102" s="11"/>
      <c r="P102" s="11"/>
      <c r="Q102" s="11"/>
      <c r="R102" s="11"/>
      <c r="S102" s="11"/>
      <c r="T102" s="11"/>
      <c r="U102" s="11"/>
      <c r="V102" s="11"/>
      <c r="Y102" s="58"/>
    </row>
    <row r="103" spans="2:25" ht="27" x14ac:dyDescent="0.65">
      <c r="B103" s="11"/>
      <c r="C103" s="11"/>
      <c r="D103" s="11"/>
      <c r="E103" s="11"/>
      <c r="F103" s="11"/>
      <c r="G103" s="11"/>
      <c r="H103" s="11"/>
      <c r="I103" s="11"/>
      <c r="J103" s="11"/>
      <c r="K103" s="11"/>
      <c r="L103" s="11"/>
      <c r="M103" s="11"/>
      <c r="N103" s="11"/>
      <c r="O103" s="11"/>
      <c r="P103" s="11"/>
      <c r="Q103" s="11"/>
      <c r="R103" s="11"/>
      <c r="S103" s="11"/>
      <c r="T103" s="11"/>
      <c r="U103" s="11"/>
      <c r="V103" s="11"/>
      <c r="Y103" s="58"/>
    </row>
    <row r="104" spans="2:25" ht="27" x14ac:dyDescent="0.65">
      <c r="B104" s="11"/>
      <c r="C104" s="11"/>
      <c r="D104" s="11"/>
      <c r="E104" s="11"/>
      <c r="F104" s="11"/>
      <c r="G104" s="11"/>
      <c r="H104" s="11"/>
      <c r="I104" s="11"/>
      <c r="J104" s="11"/>
      <c r="K104" s="11"/>
      <c r="L104" s="11"/>
      <c r="M104" s="11"/>
      <c r="N104" s="11"/>
      <c r="O104" s="11"/>
      <c r="P104" s="11"/>
      <c r="Q104" s="11"/>
      <c r="R104" s="11"/>
      <c r="S104" s="11"/>
      <c r="T104" s="11"/>
      <c r="U104" s="11"/>
      <c r="V104" s="11"/>
      <c r="Y104" s="58"/>
    </row>
    <row r="105" spans="2:25" ht="27" x14ac:dyDescent="0.65">
      <c r="B105" s="11"/>
      <c r="C105" s="11"/>
      <c r="D105" s="11"/>
      <c r="E105" s="11"/>
      <c r="F105" s="11"/>
      <c r="G105" s="11"/>
      <c r="H105" s="11"/>
      <c r="I105" s="11"/>
      <c r="J105" s="11"/>
      <c r="K105" s="11"/>
      <c r="L105" s="11"/>
      <c r="M105" s="11"/>
      <c r="N105" s="11"/>
      <c r="O105" s="11"/>
      <c r="P105" s="11"/>
      <c r="Q105" s="11"/>
      <c r="R105" s="11"/>
      <c r="S105" s="11"/>
      <c r="T105" s="11"/>
      <c r="U105" s="11"/>
      <c r="V105" s="11"/>
      <c r="Y105" s="58"/>
    </row>
    <row r="106" spans="2:25" ht="27" x14ac:dyDescent="0.65">
      <c r="B106" s="11"/>
      <c r="C106" s="11"/>
      <c r="D106" s="11"/>
      <c r="E106" s="11"/>
      <c r="F106" s="11"/>
      <c r="G106" s="11"/>
      <c r="H106" s="11"/>
      <c r="I106" s="11"/>
      <c r="J106" s="11"/>
      <c r="K106" s="11"/>
      <c r="L106" s="11"/>
      <c r="M106" s="11"/>
      <c r="N106" s="11"/>
      <c r="O106" s="11"/>
      <c r="P106" s="11"/>
      <c r="Q106" s="11"/>
      <c r="R106" s="11"/>
      <c r="S106" s="11"/>
      <c r="T106" s="11"/>
      <c r="U106" s="11"/>
      <c r="V106" s="11"/>
      <c r="Y106" s="58"/>
    </row>
    <row r="107" spans="2:25" ht="27" x14ac:dyDescent="0.65">
      <c r="B107" s="11"/>
      <c r="C107" s="11"/>
      <c r="D107" s="11"/>
      <c r="E107" s="11"/>
      <c r="F107" s="11"/>
      <c r="G107" s="11"/>
      <c r="H107" s="11"/>
      <c r="I107" s="11"/>
      <c r="J107" s="11"/>
      <c r="K107" s="11"/>
      <c r="L107" s="11"/>
      <c r="M107" s="11"/>
      <c r="N107" s="11"/>
      <c r="O107" s="11"/>
      <c r="P107" s="11"/>
      <c r="Q107" s="11"/>
      <c r="R107" s="11"/>
      <c r="S107" s="11"/>
      <c r="T107" s="11"/>
      <c r="U107" s="11"/>
      <c r="V107" s="11"/>
      <c r="Y107" s="58"/>
    </row>
    <row r="108" spans="2:25" ht="27" x14ac:dyDescent="0.65">
      <c r="B108" s="11"/>
      <c r="C108" s="11"/>
      <c r="D108" s="11"/>
      <c r="E108" s="11"/>
      <c r="F108" s="11"/>
      <c r="G108" s="11"/>
      <c r="H108" s="11"/>
      <c r="I108" s="11"/>
      <c r="J108" s="11"/>
      <c r="K108" s="11"/>
      <c r="L108" s="11"/>
      <c r="M108" s="11"/>
      <c r="N108" s="11"/>
      <c r="O108" s="11"/>
      <c r="P108" s="11"/>
      <c r="Q108" s="11"/>
      <c r="R108" s="11"/>
      <c r="S108" s="11"/>
      <c r="T108" s="11"/>
      <c r="U108" s="11"/>
      <c r="V108" s="11"/>
      <c r="Y108" s="58"/>
    </row>
    <row r="109" spans="2:25" ht="27" x14ac:dyDescent="0.65">
      <c r="B109" s="11"/>
      <c r="C109" s="11"/>
      <c r="D109" s="11"/>
      <c r="E109" s="11"/>
      <c r="F109" s="11"/>
      <c r="G109" s="11"/>
      <c r="H109" s="11"/>
      <c r="I109" s="11"/>
      <c r="J109" s="11"/>
      <c r="K109" s="11"/>
      <c r="L109" s="11"/>
      <c r="M109" s="11"/>
      <c r="N109" s="11"/>
      <c r="O109" s="11"/>
      <c r="P109" s="11"/>
      <c r="Q109" s="11"/>
      <c r="R109" s="11"/>
      <c r="S109" s="11"/>
      <c r="T109" s="11"/>
      <c r="U109" s="11"/>
      <c r="V109" s="11"/>
      <c r="Y109" s="58"/>
    </row>
    <row r="110" spans="2:25" ht="27" x14ac:dyDescent="0.65">
      <c r="B110" s="11"/>
      <c r="C110" s="11"/>
      <c r="D110" s="11"/>
      <c r="E110" s="11"/>
      <c r="F110" s="11"/>
      <c r="G110" s="11"/>
      <c r="H110" s="11"/>
      <c r="I110" s="11"/>
      <c r="J110" s="11"/>
      <c r="K110" s="11"/>
      <c r="L110" s="11"/>
      <c r="M110" s="11"/>
      <c r="N110" s="11"/>
      <c r="O110" s="11"/>
      <c r="P110" s="11"/>
      <c r="Q110" s="11"/>
      <c r="R110" s="11"/>
      <c r="S110" s="11"/>
      <c r="T110" s="11"/>
      <c r="U110" s="11"/>
      <c r="V110" s="11"/>
      <c r="Y110" s="58"/>
    </row>
    <row r="111" spans="2:25" ht="27" x14ac:dyDescent="0.65">
      <c r="B111" s="11"/>
      <c r="C111" s="11"/>
      <c r="D111" s="11"/>
      <c r="E111" s="11"/>
      <c r="F111" s="11"/>
      <c r="G111" s="11"/>
      <c r="H111" s="11"/>
      <c r="I111" s="11"/>
      <c r="J111" s="11"/>
      <c r="K111" s="11"/>
      <c r="L111" s="11"/>
      <c r="M111" s="11"/>
      <c r="N111" s="11"/>
      <c r="O111" s="11"/>
      <c r="P111" s="11"/>
      <c r="Q111" s="11"/>
      <c r="R111" s="11"/>
      <c r="S111" s="11"/>
      <c r="T111" s="11"/>
      <c r="U111" s="11"/>
      <c r="V111" s="11"/>
      <c r="Y111" s="58"/>
    </row>
    <row r="112" spans="2:25" ht="27" x14ac:dyDescent="0.65">
      <c r="B112" s="11"/>
      <c r="C112" s="11"/>
      <c r="D112" s="11"/>
      <c r="E112" s="11"/>
      <c r="F112" s="11"/>
      <c r="G112" s="11"/>
      <c r="H112" s="11"/>
      <c r="I112" s="11"/>
      <c r="J112" s="11"/>
      <c r="K112" s="11"/>
      <c r="L112" s="11"/>
      <c r="M112" s="11"/>
      <c r="N112" s="11"/>
      <c r="O112" s="11"/>
      <c r="P112" s="11"/>
      <c r="Q112" s="11"/>
      <c r="R112" s="11"/>
      <c r="S112" s="11"/>
      <c r="T112" s="11"/>
      <c r="U112" s="11"/>
      <c r="V112" s="11"/>
      <c r="Y112" s="58"/>
    </row>
    <row r="113" spans="2:25" ht="27" x14ac:dyDescent="0.65">
      <c r="B113" s="11"/>
      <c r="C113" s="11"/>
      <c r="D113" s="11"/>
      <c r="E113" s="11"/>
      <c r="F113" s="11"/>
      <c r="G113" s="11"/>
      <c r="H113" s="11"/>
      <c r="I113" s="11"/>
      <c r="J113" s="11"/>
      <c r="K113" s="11"/>
      <c r="L113" s="11"/>
      <c r="M113" s="11"/>
      <c r="N113" s="11"/>
      <c r="O113" s="11"/>
      <c r="P113" s="11"/>
      <c r="Q113" s="11"/>
      <c r="R113" s="11"/>
      <c r="S113" s="11"/>
      <c r="T113" s="11"/>
      <c r="U113" s="11"/>
      <c r="V113" s="11"/>
      <c r="Y113" s="58"/>
    </row>
    <row r="114" spans="2:25" ht="21.75" x14ac:dyDescent="0.5">
      <c r="B114" s="11"/>
      <c r="C114" s="11"/>
      <c r="D114" s="11"/>
      <c r="E114" s="11"/>
      <c r="F114" s="11"/>
      <c r="G114" s="11"/>
      <c r="H114" s="11"/>
      <c r="I114" s="11"/>
      <c r="J114" s="11"/>
      <c r="K114" s="11"/>
      <c r="L114" s="11"/>
      <c r="M114" s="11"/>
      <c r="N114" s="11"/>
      <c r="O114" s="11"/>
      <c r="P114" s="11"/>
      <c r="Q114" s="11"/>
      <c r="R114" s="11"/>
      <c r="S114" s="11"/>
      <c r="T114" s="11"/>
      <c r="U114" s="11"/>
      <c r="V114" s="11"/>
    </row>
    <row r="115" spans="2:25" ht="21.75" x14ac:dyDescent="0.5">
      <c r="B115" s="11"/>
      <c r="C115" s="11"/>
      <c r="D115" s="11"/>
      <c r="E115" s="11"/>
      <c r="F115" s="11"/>
      <c r="G115" s="11"/>
      <c r="H115" s="11"/>
      <c r="I115" s="11"/>
      <c r="J115" s="11"/>
      <c r="K115" s="11"/>
      <c r="L115" s="11"/>
      <c r="M115" s="11"/>
      <c r="N115" s="11"/>
      <c r="O115" s="11"/>
      <c r="P115" s="11"/>
      <c r="Q115" s="11"/>
      <c r="R115" s="11"/>
      <c r="S115" s="11"/>
      <c r="T115" s="11"/>
      <c r="U115" s="11"/>
      <c r="V115" s="11"/>
    </row>
    <row r="116" spans="2:25" ht="21.75" x14ac:dyDescent="0.5">
      <c r="B116" s="11"/>
      <c r="C116" s="11"/>
      <c r="D116" s="11"/>
      <c r="E116" s="11"/>
      <c r="F116" s="11"/>
      <c r="G116" s="11"/>
      <c r="H116" s="11"/>
      <c r="I116" s="11"/>
      <c r="J116" s="11"/>
      <c r="K116" s="11"/>
      <c r="L116" s="11"/>
      <c r="M116" s="11"/>
      <c r="N116" s="11"/>
      <c r="O116" s="11"/>
      <c r="P116" s="11"/>
      <c r="Q116" s="11"/>
      <c r="R116" s="11"/>
      <c r="S116" s="11"/>
      <c r="T116" s="11"/>
      <c r="U116" s="11"/>
      <c r="V116" s="11"/>
    </row>
    <row r="117" spans="2:25" ht="21.75" x14ac:dyDescent="0.5">
      <c r="B117" s="11"/>
      <c r="C117" s="11"/>
      <c r="D117" s="11"/>
      <c r="E117" s="11"/>
      <c r="F117" s="11"/>
      <c r="G117" s="11"/>
      <c r="H117" s="11"/>
      <c r="I117" s="11"/>
      <c r="J117" s="11"/>
      <c r="K117" s="11"/>
      <c r="L117" s="11"/>
      <c r="M117" s="11"/>
      <c r="N117" s="11"/>
      <c r="O117" s="11"/>
      <c r="P117" s="11"/>
      <c r="Q117" s="11"/>
      <c r="R117" s="11"/>
      <c r="S117" s="11"/>
      <c r="T117" s="11"/>
      <c r="U117" s="11"/>
      <c r="V117" s="11"/>
    </row>
    <row r="118" spans="2:25" ht="21.75" x14ac:dyDescent="0.5">
      <c r="B118" s="11"/>
      <c r="C118" s="11"/>
      <c r="D118" s="11"/>
      <c r="E118" s="11"/>
      <c r="F118" s="11"/>
      <c r="G118" s="11"/>
      <c r="H118" s="11"/>
      <c r="I118" s="11"/>
      <c r="J118" s="11"/>
      <c r="K118" s="11"/>
      <c r="L118" s="11"/>
      <c r="M118" s="11"/>
      <c r="N118" s="11"/>
      <c r="O118" s="11"/>
      <c r="P118" s="11"/>
      <c r="Q118" s="11"/>
      <c r="R118" s="11"/>
      <c r="S118" s="11"/>
      <c r="T118" s="11"/>
      <c r="U118" s="11"/>
      <c r="V118" s="11"/>
    </row>
    <row r="119" spans="2:25" ht="21.75" x14ac:dyDescent="0.5">
      <c r="B119" s="11"/>
      <c r="C119" s="11"/>
      <c r="D119" s="11"/>
      <c r="E119" s="11"/>
      <c r="F119" s="11"/>
      <c r="G119" s="11"/>
      <c r="H119" s="11"/>
      <c r="I119" s="11"/>
      <c r="J119" s="11"/>
      <c r="K119" s="11"/>
      <c r="L119" s="11"/>
      <c r="M119" s="11"/>
      <c r="N119" s="11"/>
      <c r="O119" s="11"/>
      <c r="P119" s="11"/>
      <c r="Q119" s="11"/>
      <c r="R119" s="11"/>
      <c r="S119" s="11"/>
      <c r="T119" s="11"/>
      <c r="U119" s="11"/>
      <c r="V119" s="11"/>
    </row>
    <row r="120" spans="2:25" ht="21.75" x14ac:dyDescent="0.5">
      <c r="B120" s="11"/>
      <c r="C120" s="11"/>
      <c r="D120" s="11"/>
      <c r="E120" s="11"/>
      <c r="F120" s="11"/>
      <c r="G120" s="11"/>
      <c r="H120" s="11"/>
      <c r="I120" s="11"/>
      <c r="J120" s="11"/>
      <c r="K120" s="11"/>
      <c r="L120" s="11"/>
      <c r="M120" s="11"/>
      <c r="N120" s="11"/>
      <c r="O120" s="11"/>
      <c r="P120" s="11"/>
      <c r="Q120" s="11"/>
      <c r="R120" s="11"/>
      <c r="S120" s="11"/>
      <c r="T120" s="11"/>
      <c r="U120" s="11"/>
      <c r="V120" s="11"/>
    </row>
    <row r="121" spans="2:25" ht="21.75" x14ac:dyDescent="0.5">
      <c r="B121" s="11"/>
      <c r="C121" s="11"/>
      <c r="D121" s="11"/>
      <c r="E121" s="11"/>
      <c r="F121" s="11"/>
      <c r="G121" s="11"/>
      <c r="H121" s="11"/>
      <c r="I121" s="11"/>
      <c r="J121" s="11"/>
      <c r="K121" s="11"/>
      <c r="L121" s="11"/>
      <c r="M121" s="11"/>
      <c r="N121" s="11"/>
      <c r="O121" s="11"/>
      <c r="P121" s="11"/>
      <c r="Q121" s="11"/>
      <c r="R121" s="11"/>
      <c r="S121" s="11"/>
      <c r="T121" s="11"/>
      <c r="U121" s="11"/>
      <c r="V121" s="11"/>
    </row>
    <row r="122" spans="2:25" ht="21.75" x14ac:dyDescent="0.5">
      <c r="B122" s="11"/>
      <c r="C122" s="11"/>
      <c r="D122" s="11"/>
      <c r="E122" s="11"/>
      <c r="F122" s="11"/>
      <c r="G122" s="11"/>
      <c r="H122" s="11"/>
      <c r="I122" s="11"/>
      <c r="J122" s="11"/>
      <c r="K122" s="11"/>
      <c r="L122" s="11"/>
      <c r="M122" s="11"/>
      <c r="N122" s="11"/>
      <c r="O122" s="11"/>
      <c r="P122" s="11"/>
      <c r="Q122" s="11"/>
      <c r="R122" s="11"/>
      <c r="S122" s="11"/>
      <c r="T122" s="11"/>
      <c r="U122" s="11"/>
      <c r="V122" s="11"/>
    </row>
    <row r="123" spans="2:25" ht="21.75" x14ac:dyDescent="0.5">
      <c r="B123" s="11"/>
      <c r="C123" s="11"/>
      <c r="D123" s="11"/>
      <c r="E123" s="11"/>
      <c r="F123" s="11"/>
      <c r="G123" s="11"/>
      <c r="H123" s="11"/>
      <c r="I123" s="11"/>
      <c r="J123" s="11"/>
      <c r="K123" s="11"/>
      <c r="L123" s="11"/>
      <c r="M123" s="11"/>
      <c r="N123" s="11"/>
      <c r="O123" s="11"/>
      <c r="P123" s="11"/>
      <c r="Q123" s="11"/>
      <c r="R123" s="11"/>
      <c r="S123" s="11"/>
      <c r="T123" s="11"/>
      <c r="U123" s="11"/>
      <c r="V123" s="11"/>
    </row>
  </sheetData>
  <mergeCells count="13">
    <mergeCell ref="Y4:AP4"/>
    <mergeCell ref="B9:B11"/>
    <mergeCell ref="D9:D11"/>
    <mergeCell ref="F9:F11"/>
    <mergeCell ref="V9:V11"/>
    <mergeCell ref="E9:E11"/>
    <mergeCell ref="G9:G11"/>
    <mergeCell ref="H9:H11"/>
    <mergeCell ref="J9:L9"/>
    <mergeCell ref="M9:U9"/>
    <mergeCell ref="B4:L4"/>
    <mergeCell ref="M4:V4"/>
    <mergeCell ref="I9:I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&amp;P+65 -</oddFooter>
  </headerFooter>
  <colBreaks count="1" manualBreakCount="1">
    <brk id="12"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3" t="s">
        <v>1609</v>
      </c>
      <c r="D2" s="1773"/>
      <c r="E2" s="1773"/>
      <c r="F2" s="7"/>
    </row>
    <row r="3" spans="2:13" s="5" customFormat="1" ht="17.25" customHeight="1" x14ac:dyDescent="0.85">
      <c r="B3" s="1"/>
      <c r="C3" s="1553"/>
      <c r="D3" s="1521"/>
      <c r="E3" s="736"/>
      <c r="F3" s="3"/>
      <c r="G3" s="2"/>
      <c r="H3" s="2"/>
      <c r="I3" s="2"/>
      <c r="J3" s="2"/>
      <c r="K3" s="2"/>
      <c r="L3" s="2"/>
      <c r="M3" s="2"/>
    </row>
    <row r="4" spans="2:13" ht="36.75" x14ac:dyDescent="0.85">
      <c r="C4" s="1773" t="s">
        <v>1935</v>
      </c>
      <c r="D4" s="1773"/>
      <c r="E4" s="1773"/>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37" t="s">
        <v>1023</v>
      </c>
      <c r="C8" s="738" t="s">
        <v>906</v>
      </c>
      <c r="D8" s="738" t="s">
        <v>907</v>
      </c>
      <c r="E8" s="739" t="s">
        <v>1022</v>
      </c>
      <c r="F8" s="740" t="s">
        <v>1024</v>
      </c>
    </row>
    <row r="9" spans="2:13" s="20" customFormat="1" ht="21" customHeight="1" x14ac:dyDescent="0.7">
      <c r="B9" s="741"/>
      <c r="C9" s="742"/>
      <c r="D9" s="743" t="s">
        <v>1138</v>
      </c>
      <c r="E9" s="742"/>
      <c r="F9" s="744"/>
    </row>
    <row r="10" spans="2:13" s="20" customFormat="1" ht="9.75" customHeight="1" x14ac:dyDescent="0.65">
      <c r="B10" s="21"/>
      <c r="C10" s="22"/>
      <c r="D10" s="23"/>
      <c r="E10" s="24"/>
      <c r="F10" s="25"/>
    </row>
    <row r="11" spans="2:13" s="20" customFormat="1" ht="27.75" customHeight="1" x14ac:dyDescent="0.65">
      <c r="B11" s="21"/>
      <c r="C11" s="1591" t="s">
        <v>1711</v>
      </c>
      <c r="D11" s="298" t="s">
        <v>1714</v>
      </c>
      <c r="E11" s="1592" t="s">
        <v>1712</v>
      </c>
      <c r="F11" s="25"/>
    </row>
    <row r="12" spans="2:13" s="301" customFormat="1" ht="23.25" customHeight="1" x14ac:dyDescent="0.65">
      <c r="B12" s="296"/>
      <c r="C12" s="297" t="s">
        <v>1672</v>
      </c>
      <c r="D12" s="298" t="s">
        <v>1837</v>
      </c>
      <c r="E12" s="299" t="s">
        <v>1222</v>
      </c>
      <c r="F12" s="300"/>
    </row>
    <row r="13" spans="2:13" s="8" customFormat="1" ht="23.25" customHeight="1" x14ac:dyDescent="0.65">
      <c r="B13" s="302">
        <v>1</v>
      </c>
      <c r="C13" s="1732" t="s">
        <v>1673</v>
      </c>
      <c r="D13" s="303" t="s">
        <v>1139</v>
      </c>
      <c r="E13" s="1735" t="s">
        <v>1025</v>
      </c>
      <c r="F13" s="305">
        <v>1</v>
      </c>
    </row>
    <row r="14" spans="2:13" s="8" customFormat="1" ht="23.25" customHeight="1" x14ac:dyDescent="0.65">
      <c r="B14" s="302">
        <v>2</v>
      </c>
      <c r="C14" s="1733" t="s">
        <v>1791</v>
      </c>
      <c r="D14" s="303" t="s">
        <v>1140</v>
      </c>
      <c r="E14" s="1736" t="s">
        <v>1792</v>
      </c>
      <c r="F14" s="305">
        <v>2</v>
      </c>
    </row>
    <row r="15" spans="2:13" s="8" customFormat="1" ht="23.25" customHeight="1" x14ac:dyDescent="0.65">
      <c r="B15" s="302">
        <v>3</v>
      </c>
      <c r="C15" s="1733" t="s">
        <v>1156</v>
      </c>
      <c r="D15" s="303" t="s">
        <v>1141</v>
      </c>
      <c r="E15" s="1736" t="s">
        <v>1957</v>
      </c>
      <c r="F15" s="305">
        <v>3</v>
      </c>
    </row>
    <row r="16" spans="2:13" s="8" customFormat="1" ht="23.25" customHeight="1" x14ac:dyDescent="0.65">
      <c r="B16" s="302">
        <v>4</v>
      </c>
      <c r="C16" s="1733" t="s">
        <v>1124</v>
      </c>
      <c r="D16" s="303" t="s">
        <v>1645</v>
      </c>
      <c r="E16" s="1736" t="s">
        <v>1125</v>
      </c>
      <c r="F16" s="305">
        <v>4</v>
      </c>
    </row>
    <row r="17" spans="2:6" s="8" customFormat="1" ht="23.25" customHeight="1" x14ac:dyDescent="0.65">
      <c r="B17" s="308">
        <v>5</v>
      </c>
      <c r="C17" s="1733" t="s">
        <v>1662</v>
      </c>
      <c r="D17" s="303" t="s">
        <v>1142</v>
      </c>
      <c r="E17" s="1736" t="s">
        <v>1639</v>
      </c>
      <c r="F17" s="309">
        <v>5</v>
      </c>
    </row>
    <row r="18" spans="2:6" s="8" customFormat="1" ht="53.25" customHeight="1" x14ac:dyDescent="0.65">
      <c r="B18" s="1499">
        <v>6</v>
      </c>
      <c r="C18" s="1734" t="s">
        <v>1953</v>
      </c>
      <c r="D18" s="303" t="s">
        <v>1143</v>
      </c>
      <c r="E18" s="1737" t="s">
        <v>1958</v>
      </c>
      <c r="F18" s="1500">
        <v>6</v>
      </c>
    </row>
    <row r="19" spans="2:6" s="8" customFormat="1" ht="28.5" customHeight="1" x14ac:dyDescent="0.65">
      <c r="B19" s="302">
        <v>7</v>
      </c>
      <c r="C19" s="1733" t="s">
        <v>1954</v>
      </c>
      <c r="D19" s="303" t="s">
        <v>1144</v>
      </c>
      <c r="E19" s="1737" t="s">
        <v>1959</v>
      </c>
      <c r="F19" s="305">
        <v>7</v>
      </c>
    </row>
    <row r="20" spans="2:6" s="8" customFormat="1" ht="53.25" customHeight="1" x14ac:dyDescent="0.65">
      <c r="B20" s="302">
        <v>8</v>
      </c>
      <c r="C20" s="1734" t="s">
        <v>1955</v>
      </c>
      <c r="D20" s="303" t="s">
        <v>1145</v>
      </c>
      <c r="E20" s="1737" t="s">
        <v>1960</v>
      </c>
      <c r="F20" s="305">
        <v>8</v>
      </c>
    </row>
    <row r="21" spans="2:6" s="8" customFormat="1" ht="53.25" customHeight="1" x14ac:dyDescent="0.65">
      <c r="B21" s="302">
        <v>9</v>
      </c>
      <c r="C21" s="1734" t="s">
        <v>1956</v>
      </c>
      <c r="D21" s="303" t="s">
        <v>1221</v>
      </c>
      <c r="E21" s="1737" t="s">
        <v>1961</v>
      </c>
      <c r="F21" s="305">
        <v>9</v>
      </c>
    </row>
    <row r="22" spans="2:6" s="8" customFormat="1" ht="23.25" customHeight="1" x14ac:dyDescent="0.65">
      <c r="B22" s="302">
        <v>10</v>
      </c>
      <c r="C22" s="1733" t="s">
        <v>1130</v>
      </c>
      <c r="D22" s="303" t="s">
        <v>1221</v>
      </c>
      <c r="E22" s="1736" t="s">
        <v>1126</v>
      </c>
      <c r="F22" s="305">
        <v>10</v>
      </c>
    </row>
    <row r="23" spans="2:6" s="8" customFormat="1" ht="23.25" customHeight="1" x14ac:dyDescent="0.65">
      <c r="B23" s="302">
        <v>11</v>
      </c>
      <c r="C23" s="1733" t="s">
        <v>1674</v>
      </c>
      <c r="D23" s="303" t="s">
        <v>1146</v>
      </c>
      <c r="E23" s="1738" t="s">
        <v>1026</v>
      </c>
      <c r="F23" s="305">
        <v>11</v>
      </c>
    </row>
    <row r="24" spans="2:6" s="8" customFormat="1" ht="23.25" customHeight="1" x14ac:dyDescent="0.65">
      <c r="B24" s="302">
        <v>12</v>
      </c>
      <c r="C24" s="306" t="s">
        <v>1678</v>
      </c>
      <c r="D24" s="303" t="s">
        <v>1816</v>
      </c>
      <c r="E24" s="304" t="s">
        <v>1159</v>
      </c>
      <c r="F24" s="305">
        <v>12</v>
      </c>
    </row>
    <row r="25" spans="2:6" s="8" customFormat="1" ht="23.25" customHeight="1" x14ac:dyDescent="0.65">
      <c r="B25" s="302">
        <v>13</v>
      </c>
      <c r="C25" s="306" t="s">
        <v>1663</v>
      </c>
      <c r="D25" s="303" t="s">
        <v>1817</v>
      </c>
      <c r="E25" s="310" t="s">
        <v>1131</v>
      </c>
      <c r="F25" s="305">
        <v>13</v>
      </c>
    </row>
    <row r="26" spans="2:6" s="8" customFormat="1" ht="23.25" customHeight="1" x14ac:dyDescent="0.65">
      <c r="B26" s="302">
        <v>14</v>
      </c>
      <c r="C26" s="306" t="s">
        <v>1664</v>
      </c>
      <c r="D26" s="303" t="s">
        <v>1817</v>
      </c>
      <c r="E26" s="310" t="s">
        <v>1127</v>
      </c>
      <c r="F26" s="305">
        <v>14</v>
      </c>
    </row>
    <row r="27" spans="2:6" s="8" customFormat="1" ht="23.25" customHeight="1" x14ac:dyDescent="0.65">
      <c r="B27" s="302">
        <v>15</v>
      </c>
      <c r="C27" s="306" t="s">
        <v>1676</v>
      </c>
      <c r="D27" s="303" t="s">
        <v>1646</v>
      </c>
      <c r="E27" s="304" t="s">
        <v>1223</v>
      </c>
      <c r="F27" s="305">
        <v>15</v>
      </c>
    </row>
    <row r="28" spans="2:6" s="8" customFormat="1" ht="23.25" customHeight="1" x14ac:dyDescent="0.65">
      <c r="B28" s="302">
        <v>16</v>
      </c>
      <c r="C28" s="306" t="s">
        <v>1677</v>
      </c>
      <c r="D28" s="303" t="s">
        <v>1647</v>
      </c>
      <c r="E28" s="304" t="s">
        <v>1157</v>
      </c>
      <c r="F28" s="305">
        <v>16</v>
      </c>
    </row>
    <row r="29" spans="2:6" s="8" customFormat="1" ht="23.25" customHeight="1" x14ac:dyDescent="0.65">
      <c r="B29" s="302">
        <v>17</v>
      </c>
      <c r="C29" s="311" t="s">
        <v>1445</v>
      </c>
      <c r="D29" s="303" t="s">
        <v>1818</v>
      </c>
      <c r="E29" s="312" t="s">
        <v>1423</v>
      </c>
      <c r="F29" s="305">
        <v>17</v>
      </c>
    </row>
    <row r="30" spans="2:6" s="8" customFormat="1" ht="23.25" customHeight="1" x14ac:dyDescent="0.65">
      <c r="B30" s="302">
        <v>18</v>
      </c>
      <c r="C30" s="306" t="s">
        <v>1158</v>
      </c>
      <c r="D30" s="303" t="s">
        <v>1819</v>
      </c>
      <c r="E30" s="307" t="s">
        <v>1224</v>
      </c>
      <c r="F30" s="305">
        <v>18</v>
      </c>
    </row>
    <row r="31" spans="2:6" s="8" customFormat="1" ht="23.25" customHeight="1" x14ac:dyDescent="0.65">
      <c r="B31" s="296"/>
      <c r="C31" s="297" t="s">
        <v>1424</v>
      </c>
      <c r="D31" s="298" t="s">
        <v>1820</v>
      </c>
      <c r="E31" s="313" t="s">
        <v>1693</v>
      </c>
      <c r="F31" s="300"/>
    </row>
    <row r="32" spans="2:6" s="8" customFormat="1" ht="23.25" customHeight="1" x14ac:dyDescent="0.65">
      <c r="B32" s="302">
        <v>19</v>
      </c>
      <c r="C32" s="311" t="s">
        <v>1679</v>
      </c>
      <c r="D32" s="303" t="s">
        <v>1821</v>
      </c>
      <c r="E32" s="312" t="s">
        <v>1560</v>
      </c>
      <c r="F32" s="305">
        <v>19</v>
      </c>
    </row>
    <row r="33" spans="2:6" s="301" customFormat="1" ht="23.25" customHeight="1" x14ac:dyDescent="0.65">
      <c r="B33" s="302">
        <v>20</v>
      </c>
      <c r="C33" s="311" t="s">
        <v>1442</v>
      </c>
      <c r="D33" s="303" t="s">
        <v>1822</v>
      </c>
      <c r="E33" s="312" t="s">
        <v>1444</v>
      </c>
      <c r="F33" s="305">
        <v>20</v>
      </c>
    </row>
    <row r="34" spans="2:6" s="8" customFormat="1" ht="23.25" customHeight="1" x14ac:dyDescent="0.65">
      <c r="B34" s="302">
        <v>21</v>
      </c>
      <c r="C34" s="311" t="s">
        <v>1443</v>
      </c>
      <c r="D34" s="303" t="s">
        <v>1823</v>
      </c>
      <c r="E34" s="312" t="s">
        <v>1694</v>
      </c>
      <c r="F34" s="305">
        <v>21</v>
      </c>
    </row>
    <row r="35" spans="2:6" s="8" customFormat="1" ht="23.25" customHeight="1" x14ac:dyDescent="0.65">
      <c r="B35" s="302"/>
      <c r="C35" s="297" t="s">
        <v>1680</v>
      </c>
      <c r="D35" s="298" t="s">
        <v>1826</v>
      </c>
      <c r="E35" s="299" t="s">
        <v>1425</v>
      </c>
      <c r="F35" s="305"/>
    </row>
    <row r="36" spans="2:6" s="8" customFormat="1" ht="23.25" customHeight="1" x14ac:dyDescent="0.65">
      <c r="B36" s="302">
        <v>22</v>
      </c>
      <c r="C36" s="306" t="s">
        <v>1681</v>
      </c>
      <c r="D36" s="303" t="s">
        <v>1824</v>
      </c>
      <c r="E36" s="314" t="s">
        <v>1151</v>
      </c>
      <c r="F36" s="305">
        <v>22</v>
      </c>
    </row>
    <row r="37" spans="2:6" s="301" customFormat="1" ht="23.25" customHeight="1" x14ac:dyDescent="0.65">
      <c r="B37" s="302">
        <v>23</v>
      </c>
      <c r="C37" s="306" t="s">
        <v>1682</v>
      </c>
      <c r="D37" s="303" t="s">
        <v>1825</v>
      </c>
      <c r="E37" s="314" t="s">
        <v>1226</v>
      </c>
      <c r="F37" s="305">
        <v>23</v>
      </c>
    </row>
    <row r="38" spans="2:6" s="8" customFormat="1" ht="23.25" customHeight="1" x14ac:dyDescent="0.65">
      <c r="B38" s="302"/>
      <c r="C38" s="297" t="s">
        <v>1778</v>
      </c>
      <c r="D38" s="298" t="s">
        <v>1827</v>
      </c>
      <c r="E38" s="299" t="s">
        <v>1703</v>
      </c>
      <c r="F38" s="305"/>
    </row>
    <row r="39" spans="2:6" s="8" customFormat="1" ht="23.25" customHeight="1" x14ac:dyDescent="0.65">
      <c r="B39" s="302">
        <v>24</v>
      </c>
      <c r="C39" s="306" t="s">
        <v>1665</v>
      </c>
      <c r="D39" s="303" t="s">
        <v>1828</v>
      </c>
      <c r="E39" s="314" t="s">
        <v>1666</v>
      </c>
      <c r="F39" s="305">
        <v>24</v>
      </c>
    </row>
    <row r="40" spans="2:6" s="301" customFormat="1" ht="23.25" customHeight="1" x14ac:dyDescent="0.65">
      <c r="B40" s="302">
        <v>25</v>
      </c>
      <c r="C40" s="306" t="s">
        <v>1659</v>
      </c>
      <c r="D40" s="303" t="s">
        <v>1829</v>
      </c>
      <c r="E40" s="314" t="s">
        <v>1660</v>
      </c>
      <c r="F40" s="305">
        <v>25</v>
      </c>
    </row>
    <row r="41" spans="2:6" s="8" customFormat="1" ht="23.25" customHeight="1" x14ac:dyDescent="0.65">
      <c r="B41" s="302">
        <v>26</v>
      </c>
      <c r="C41" s="306" t="s">
        <v>1671</v>
      </c>
      <c r="D41" s="303" t="s">
        <v>1830</v>
      </c>
      <c r="E41" s="314" t="s">
        <v>1225</v>
      </c>
      <c r="F41" s="305">
        <v>26</v>
      </c>
    </row>
    <row r="42" spans="2:6" s="8" customFormat="1" ht="23.25" customHeight="1" x14ac:dyDescent="0.65">
      <c r="B42" s="302">
        <v>27</v>
      </c>
      <c r="C42" s="306" t="s">
        <v>1529</v>
      </c>
      <c r="D42" s="303" t="s">
        <v>1830</v>
      </c>
      <c r="E42" s="314" t="s">
        <v>1528</v>
      </c>
      <c r="F42" s="305">
        <v>27</v>
      </c>
    </row>
    <row r="43" spans="2:6" s="8" customFormat="1" ht="23.25" customHeight="1" x14ac:dyDescent="0.65">
      <c r="B43" s="302">
        <v>28</v>
      </c>
      <c r="C43" s="1491" t="s">
        <v>1706</v>
      </c>
      <c r="D43" s="303" t="s">
        <v>1831</v>
      </c>
      <c r="E43" s="315" t="s">
        <v>1027</v>
      </c>
      <c r="F43" s="305">
        <v>28</v>
      </c>
    </row>
    <row r="44" spans="2:6" s="8" customFormat="1" ht="23.25" customHeight="1" x14ac:dyDescent="0.65">
      <c r="B44" s="302">
        <v>29</v>
      </c>
      <c r="C44" s="306" t="s">
        <v>1683</v>
      </c>
      <c r="D44" s="303" t="s">
        <v>1648</v>
      </c>
      <c r="E44" s="314" t="s">
        <v>1028</v>
      </c>
      <c r="F44" s="305">
        <v>29</v>
      </c>
    </row>
    <row r="45" spans="2:6" s="8" customFormat="1" ht="30" customHeight="1" x14ac:dyDescent="0.65">
      <c r="B45" s="302">
        <v>30</v>
      </c>
      <c r="C45" s="306" t="s">
        <v>1684</v>
      </c>
      <c r="D45" s="303" t="s">
        <v>1649</v>
      </c>
      <c r="E45" s="314" t="s">
        <v>1029</v>
      </c>
      <c r="F45" s="305">
        <v>30</v>
      </c>
    </row>
    <row r="46" spans="2:6" s="8" customFormat="1" ht="24.2" customHeight="1" x14ac:dyDescent="0.65">
      <c r="B46" s="302">
        <v>31</v>
      </c>
      <c r="C46" s="306" t="s">
        <v>1669</v>
      </c>
      <c r="D46" s="303" t="s">
        <v>1832</v>
      </c>
      <c r="E46" s="314" t="s">
        <v>1030</v>
      </c>
      <c r="F46" s="305">
        <v>31</v>
      </c>
    </row>
    <row r="47" spans="2:6" s="8" customFormat="1" ht="23.25" customHeight="1" x14ac:dyDescent="0.65">
      <c r="B47" s="302">
        <v>32</v>
      </c>
      <c r="C47" s="306" t="s">
        <v>1670</v>
      </c>
      <c r="D47" s="303" t="s">
        <v>1650</v>
      </c>
      <c r="E47" s="314" t="s">
        <v>1031</v>
      </c>
      <c r="F47" s="305">
        <v>32</v>
      </c>
    </row>
    <row r="48" spans="2:6" s="8" customFormat="1" ht="23.25" customHeight="1" x14ac:dyDescent="0.65">
      <c r="B48" s="302">
        <v>33</v>
      </c>
      <c r="C48" s="306" t="s">
        <v>1668</v>
      </c>
      <c r="D48" s="303" t="s">
        <v>1651</v>
      </c>
      <c r="E48" s="314" t="s">
        <v>1032</v>
      </c>
      <c r="F48" s="305">
        <v>33</v>
      </c>
    </row>
    <row r="49" spans="2:6" s="8" customFormat="1" ht="23.25" customHeight="1" x14ac:dyDescent="0.65">
      <c r="B49" s="302"/>
      <c r="C49" s="297" t="s">
        <v>1661</v>
      </c>
      <c r="D49" s="303" t="s">
        <v>1833</v>
      </c>
      <c r="E49" s="299" t="s">
        <v>1559</v>
      </c>
      <c r="F49" s="305"/>
    </row>
    <row r="50" spans="2:6" s="8" customFormat="1" ht="23.25" customHeight="1" x14ac:dyDescent="0.65">
      <c r="B50" s="302">
        <v>34</v>
      </c>
      <c r="C50" s="306" t="s">
        <v>1685</v>
      </c>
      <c r="D50" s="303" t="s">
        <v>1834</v>
      </c>
      <c r="E50" s="314" t="s">
        <v>1033</v>
      </c>
      <c r="F50" s="305">
        <v>34</v>
      </c>
    </row>
    <row r="51" spans="2:6" s="8" customFormat="1" ht="23.25" customHeight="1" x14ac:dyDescent="0.65">
      <c r="B51" s="302">
        <v>35</v>
      </c>
      <c r="C51" s="306" t="s">
        <v>1686</v>
      </c>
      <c r="D51" s="303" t="s">
        <v>1835</v>
      </c>
      <c r="E51" s="314" t="s">
        <v>1034</v>
      </c>
      <c r="F51" s="305">
        <v>35</v>
      </c>
    </row>
    <row r="52" spans="2:6" s="8" customFormat="1" ht="23.25" customHeight="1" x14ac:dyDescent="0.65">
      <c r="B52" s="302">
        <v>36</v>
      </c>
      <c r="C52" s="306" t="s">
        <v>1687</v>
      </c>
      <c r="D52" s="303" t="s">
        <v>1652</v>
      </c>
      <c r="E52" s="314" t="s">
        <v>1035</v>
      </c>
      <c r="F52" s="305">
        <v>36</v>
      </c>
    </row>
    <row r="53" spans="2:6" s="8" customFormat="1" ht="23.25" customHeight="1" x14ac:dyDescent="0.65">
      <c r="B53" s="302">
        <v>37</v>
      </c>
      <c r="C53" s="306" t="s">
        <v>1688</v>
      </c>
      <c r="D53" s="303" t="s">
        <v>1653</v>
      </c>
      <c r="E53" s="314" t="s">
        <v>1128</v>
      </c>
      <c r="F53" s="305">
        <v>37</v>
      </c>
    </row>
    <row r="54" spans="2:6" s="8" customFormat="1" ht="23.25" customHeight="1" x14ac:dyDescent="0.65">
      <c r="B54" s="302">
        <v>38</v>
      </c>
      <c r="C54" s="306" t="s">
        <v>1689</v>
      </c>
      <c r="D54" s="303" t="s">
        <v>1654</v>
      </c>
      <c r="E54" s="314" t="s">
        <v>1036</v>
      </c>
      <c r="F54" s="305">
        <v>38</v>
      </c>
    </row>
    <row r="55" spans="2:6" s="8" customFormat="1" ht="23.25" customHeight="1" x14ac:dyDescent="0.65">
      <c r="B55" s="302">
        <v>39</v>
      </c>
      <c r="C55" s="306" t="s">
        <v>1690</v>
      </c>
      <c r="D55" s="303" t="s">
        <v>1655</v>
      </c>
      <c r="E55" s="314" t="s">
        <v>1129</v>
      </c>
      <c r="F55" s="305">
        <v>39</v>
      </c>
    </row>
    <row r="56" spans="2:6" s="8" customFormat="1" ht="23.25" customHeight="1" x14ac:dyDescent="0.65">
      <c r="B56" s="302">
        <v>40</v>
      </c>
      <c r="C56" s="306" t="s">
        <v>1691</v>
      </c>
      <c r="D56" s="303" t="s">
        <v>1656</v>
      </c>
      <c r="E56" s="314" t="s">
        <v>1037</v>
      </c>
      <c r="F56" s="305">
        <v>40</v>
      </c>
    </row>
    <row r="57" spans="2:6" s="8" customFormat="1" ht="23.25" customHeight="1" x14ac:dyDescent="0.65">
      <c r="B57" s="302">
        <v>41</v>
      </c>
      <c r="C57" s="306" t="s">
        <v>1692</v>
      </c>
      <c r="D57" s="303" t="s">
        <v>1657</v>
      </c>
      <c r="E57" s="314" t="s">
        <v>1227</v>
      </c>
      <c r="F57" s="305">
        <v>41</v>
      </c>
    </row>
    <row r="58" spans="2:6" s="8" customFormat="1" ht="23.25" customHeight="1" x14ac:dyDescent="0.65">
      <c r="B58" s="302">
        <v>42</v>
      </c>
      <c r="C58" s="306" t="s">
        <v>1709</v>
      </c>
      <c r="D58" s="303" t="s">
        <v>1658</v>
      </c>
      <c r="E58" s="314" t="s">
        <v>1777</v>
      </c>
      <c r="F58" s="305">
        <v>42</v>
      </c>
    </row>
    <row r="59" spans="2:6" s="8" customFormat="1" ht="23.25" customHeight="1" x14ac:dyDescent="0.65">
      <c r="B59" s="302">
        <v>43</v>
      </c>
      <c r="C59" s="306" t="s">
        <v>1964</v>
      </c>
      <c r="D59" s="303" t="s">
        <v>1836</v>
      </c>
      <c r="E59" s="314" t="s">
        <v>1969</v>
      </c>
      <c r="F59" s="305">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0"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79"/>
      <c r="O2" s="75"/>
      <c r="P2" s="75"/>
      <c r="Q2" s="75"/>
      <c r="R2" s="75"/>
      <c r="S2" s="75"/>
      <c r="T2" s="75"/>
      <c r="U2" s="75"/>
      <c r="V2" s="75"/>
      <c r="W2" s="75"/>
      <c r="X2" s="75"/>
      <c r="Y2" s="75"/>
      <c r="Z2" s="75"/>
      <c r="AA2" s="75"/>
      <c r="AB2" s="75"/>
      <c r="AC2" s="75"/>
      <c r="AD2" s="75"/>
      <c r="AE2" s="75"/>
      <c r="AF2" s="75"/>
      <c r="AG2" s="75"/>
      <c r="AH2" s="75"/>
      <c r="AI2" s="75"/>
    </row>
    <row r="3" spans="2:35" s="1497" customFormat="1" ht="36.75" x14ac:dyDescent="0.85">
      <c r="B3" s="1773" t="s">
        <v>1134</v>
      </c>
      <c r="C3" s="1773"/>
      <c r="D3" s="1773"/>
      <c r="E3" s="1773"/>
      <c r="F3" s="1773"/>
      <c r="G3" s="1773"/>
      <c r="H3" s="1773"/>
      <c r="I3" s="1773"/>
      <c r="J3" s="1773"/>
      <c r="K3" s="1773"/>
      <c r="L3" s="1773"/>
      <c r="M3" s="1773"/>
      <c r="N3" s="1773"/>
      <c r="O3" s="1773"/>
      <c r="P3" s="1773"/>
      <c r="Q3" s="1773"/>
      <c r="R3" s="1773"/>
      <c r="S3" s="1773"/>
      <c r="T3" s="1773"/>
      <c r="U3" s="1773"/>
      <c r="V3" s="1773"/>
      <c r="W3" s="1773"/>
    </row>
    <row r="4" spans="2:35" s="1497" customFormat="1" ht="12.75" customHeight="1" x14ac:dyDescent="0.85">
      <c r="N4" s="394"/>
    </row>
    <row r="5" spans="2:35" s="1497" customFormat="1" ht="36.75" x14ac:dyDescent="0.85">
      <c r="B5" s="1773" t="s">
        <v>1135</v>
      </c>
      <c r="C5" s="1773"/>
      <c r="D5" s="1773"/>
      <c r="E5" s="1773"/>
      <c r="F5" s="1773"/>
      <c r="G5" s="1773"/>
      <c r="H5" s="1774"/>
      <c r="I5" s="1774"/>
      <c r="J5" s="1774"/>
      <c r="K5" s="1774"/>
      <c r="L5" s="1774"/>
      <c r="M5" s="1774"/>
      <c r="N5" s="1774"/>
      <c r="O5" s="1774"/>
      <c r="P5" s="1774"/>
      <c r="Q5" s="1774"/>
      <c r="R5" s="1774"/>
      <c r="S5" s="1774"/>
      <c r="T5" s="1774"/>
      <c r="U5" s="1774"/>
      <c r="V5" s="1774"/>
      <c r="W5" s="1774"/>
    </row>
    <row r="6" spans="2:35" s="76" customFormat="1" ht="19.5" customHeight="1" x14ac:dyDescent="0.65">
      <c r="B6" s="75"/>
      <c r="C6" s="75"/>
      <c r="D6" s="75"/>
      <c r="E6" s="75"/>
      <c r="F6" s="75"/>
      <c r="G6" s="75"/>
      <c r="H6" s="75"/>
      <c r="I6" s="75"/>
      <c r="J6" s="75"/>
      <c r="K6" s="75"/>
      <c r="L6" s="75"/>
      <c r="M6" s="75"/>
      <c r="N6" s="279"/>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79"/>
      <c r="O8" s="75"/>
      <c r="P8" s="75"/>
      <c r="Q8" s="75"/>
      <c r="R8" s="75"/>
      <c r="S8" s="75"/>
      <c r="T8" s="75"/>
      <c r="U8" s="75"/>
      <c r="V8" s="75"/>
      <c r="W8" s="75"/>
      <c r="X8" s="75"/>
      <c r="Y8" s="75"/>
      <c r="Z8" s="75"/>
      <c r="AA8" s="75"/>
      <c r="AB8" s="75"/>
      <c r="AC8" s="75"/>
      <c r="AD8" s="75"/>
      <c r="AE8" s="75"/>
      <c r="AF8" s="75"/>
      <c r="AG8" s="75"/>
      <c r="AH8" s="75"/>
      <c r="AI8" s="75"/>
    </row>
    <row r="9" spans="2:35" s="1498" customFormat="1" ht="22.5" customHeight="1" thickTop="1" x14ac:dyDescent="0.7">
      <c r="B9" s="1757" t="s">
        <v>886</v>
      </c>
      <c r="C9" s="1760">
        <v>2002</v>
      </c>
      <c r="D9" s="1760">
        <v>2003</v>
      </c>
      <c r="E9" s="1760">
        <v>2004</v>
      </c>
      <c r="F9" s="1760">
        <v>2005</v>
      </c>
      <c r="G9" s="1760">
        <v>2006</v>
      </c>
      <c r="H9" s="1760">
        <v>2007</v>
      </c>
      <c r="I9" s="1760">
        <v>2008</v>
      </c>
      <c r="J9" s="1760">
        <v>2009</v>
      </c>
      <c r="K9" s="1760">
        <v>2010</v>
      </c>
      <c r="L9" s="1760">
        <v>2011</v>
      </c>
      <c r="M9" s="334"/>
      <c r="N9" s="1770" t="s">
        <v>1612</v>
      </c>
      <c r="O9" s="1760">
        <v>2012</v>
      </c>
      <c r="P9" s="1760">
        <v>2013</v>
      </c>
      <c r="Q9" s="1760">
        <v>2014</v>
      </c>
      <c r="R9" s="1760">
        <v>2015</v>
      </c>
      <c r="S9" s="1760">
        <v>2016</v>
      </c>
      <c r="T9" s="1760" t="s">
        <v>1581</v>
      </c>
      <c r="U9" s="1760" t="s">
        <v>1593</v>
      </c>
      <c r="V9" s="1376" t="s">
        <v>1626</v>
      </c>
      <c r="W9" s="1754" t="s">
        <v>885</v>
      </c>
    </row>
    <row r="10" spans="2:35" s="257" customFormat="1" ht="18.75" customHeight="1" x14ac:dyDescent="0.7">
      <c r="B10" s="1758"/>
      <c r="C10" s="1761"/>
      <c r="D10" s="1761"/>
      <c r="E10" s="1761"/>
      <c r="F10" s="1761"/>
      <c r="G10" s="1761"/>
      <c r="H10" s="1761"/>
      <c r="I10" s="1761"/>
      <c r="J10" s="1761"/>
      <c r="K10" s="1761"/>
      <c r="L10" s="1761"/>
      <c r="M10" s="335"/>
      <c r="N10" s="1771"/>
      <c r="O10" s="1761"/>
      <c r="P10" s="1761"/>
      <c r="Q10" s="1761"/>
      <c r="R10" s="1761"/>
      <c r="S10" s="1761"/>
      <c r="T10" s="1761"/>
      <c r="U10" s="1761"/>
      <c r="V10" s="1492" t="s">
        <v>376</v>
      </c>
      <c r="W10" s="1755"/>
    </row>
    <row r="11" spans="2:35" s="337" customFormat="1" ht="18.75" customHeight="1" x14ac:dyDescent="0.7">
      <c r="B11" s="1758"/>
      <c r="C11" s="1761"/>
      <c r="D11" s="1761"/>
      <c r="E11" s="1761"/>
      <c r="F11" s="1761"/>
      <c r="G11" s="1761"/>
      <c r="H11" s="1761"/>
      <c r="I11" s="1761"/>
      <c r="J11" s="1761"/>
      <c r="K11" s="1761"/>
      <c r="L11" s="1769"/>
      <c r="M11" s="336"/>
      <c r="N11" s="1772"/>
      <c r="O11" s="1769"/>
      <c r="P11" s="1762"/>
      <c r="Q11" s="1762"/>
      <c r="R11" s="1762"/>
      <c r="S11" s="1762"/>
      <c r="T11" s="1762"/>
      <c r="U11" s="1762"/>
      <c r="V11" s="1493" t="s">
        <v>151</v>
      </c>
      <c r="W11" s="1755"/>
    </row>
    <row r="12" spans="2:35" s="337" customFormat="1" ht="9" customHeight="1" x14ac:dyDescent="0.7">
      <c r="B12" s="372"/>
      <c r="C12" s="373"/>
      <c r="D12" s="373"/>
      <c r="E12" s="373"/>
      <c r="F12" s="373"/>
      <c r="G12" s="373"/>
      <c r="H12" s="373"/>
      <c r="I12" s="373"/>
      <c r="J12" s="373"/>
      <c r="K12" s="373"/>
      <c r="L12" s="374"/>
      <c r="M12" s="374"/>
      <c r="N12" s="375"/>
      <c r="O12" s="374"/>
      <c r="P12" s="374"/>
      <c r="Q12" s="374"/>
      <c r="R12" s="374"/>
      <c r="S12" s="374"/>
      <c r="T12" s="374"/>
      <c r="U12" s="374"/>
      <c r="V12" s="374"/>
      <c r="W12" s="376"/>
    </row>
    <row r="13" spans="2:35" s="359" customFormat="1" ht="61.5" x14ac:dyDescent="0.2">
      <c r="B13" s="934" t="s">
        <v>1465</v>
      </c>
      <c r="C13" s="898"/>
      <c r="D13" s="898"/>
      <c r="E13" s="898"/>
      <c r="F13" s="898"/>
      <c r="G13" s="898"/>
      <c r="H13" s="619"/>
      <c r="I13" s="898"/>
      <c r="J13" s="898"/>
      <c r="K13" s="898"/>
      <c r="L13" s="899"/>
      <c r="M13" s="899"/>
      <c r="N13" s="900"/>
      <c r="O13" s="899"/>
      <c r="P13" s="899"/>
      <c r="Q13" s="899"/>
      <c r="R13" s="899"/>
      <c r="S13" s="899"/>
      <c r="T13" s="899"/>
      <c r="U13" s="899"/>
      <c r="V13" s="899"/>
      <c r="W13" s="378" t="s">
        <v>763</v>
      </c>
    </row>
    <row r="14" spans="2:35" s="359" customFormat="1" ht="12.75" customHeight="1" x14ac:dyDescent="0.2">
      <c r="B14" s="453"/>
      <c r="C14" s="619"/>
      <c r="D14" s="619"/>
      <c r="E14" s="619"/>
      <c r="F14" s="619"/>
      <c r="G14" s="619"/>
      <c r="H14" s="619"/>
      <c r="I14" s="619"/>
      <c r="J14" s="619"/>
      <c r="K14" s="619"/>
      <c r="L14" s="620"/>
      <c r="M14" s="620"/>
      <c r="N14" s="901"/>
      <c r="O14" s="620"/>
      <c r="P14" s="620"/>
      <c r="Q14" s="620"/>
      <c r="R14" s="620"/>
      <c r="S14" s="620"/>
      <c r="T14" s="620"/>
      <c r="U14" s="620"/>
      <c r="V14" s="620"/>
      <c r="W14" s="604"/>
    </row>
    <row r="15" spans="2:35" s="359" customFormat="1" ht="26.25" customHeight="1" x14ac:dyDescent="0.2">
      <c r="B15" s="453" t="s">
        <v>175</v>
      </c>
      <c r="C15" s="629">
        <v>78609</v>
      </c>
      <c r="D15" s="360" t="e">
        <f t="shared" ref="D15:I15" si="0">+D16+D17</f>
        <v>#REF!</v>
      </c>
      <c r="E15" s="360" t="e">
        <f t="shared" si="0"/>
        <v>#REF!</v>
      </c>
      <c r="F15" s="360" t="e">
        <f t="shared" si="0"/>
        <v>#REF!</v>
      </c>
      <c r="G15" s="365" t="e">
        <f t="shared" si="0"/>
        <v>#REF!</v>
      </c>
      <c r="H15" s="365" t="e">
        <f t="shared" si="0"/>
        <v>#REF!</v>
      </c>
      <c r="I15" s="365" t="e">
        <f t="shared" si="0"/>
        <v>#REF!</v>
      </c>
      <c r="J15" s="360" t="e">
        <f>+J16+J17</f>
        <v>#REF!</v>
      </c>
      <c r="K15" s="360" t="e">
        <f>+K16+K17</f>
        <v>#REF!</v>
      </c>
      <c r="L15" s="365" t="e">
        <f>+L16+L17</f>
        <v>#REF!</v>
      </c>
      <c r="M15" s="361"/>
      <c r="N15" s="902" t="e">
        <f t="shared" ref="N15:V15" si="1">+N16+N17</f>
        <v>#REF!</v>
      </c>
      <c r="O15" s="361" t="e">
        <f t="shared" si="1"/>
        <v>#REF!</v>
      </c>
      <c r="P15" s="903" t="e">
        <f t="shared" si="1"/>
        <v>#REF!</v>
      </c>
      <c r="Q15" s="903" t="e">
        <f t="shared" si="1"/>
        <v>#REF!</v>
      </c>
      <c r="R15" s="903" t="e">
        <f t="shared" si="1"/>
        <v>#REF!</v>
      </c>
      <c r="S15" s="903" t="e">
        <f t="shared" si="1"/>
        <v>#REF!</v>
      </c>
      <c r="T15" s="903" t="e">
        <f t="shared" si="1"/>
        <v>#REF!</v>
      </c>
      <c r="U15" s="903" t="e">
        <f t="shared" si="1"/>
        <v>#REF!</v>
      </c>
      <c r="V15" s="903" t="e">
        <f t="shared" si="1"/>
        <v>#REF!</v>
      </c>
      <c r="W15" s="604" t="s">
        <v>876</v>
      </c>
      <c r="X15" s="904"/>
      <c r="Y15" s="904"/>
      <c r="Z15" s="362"/>
      <c r="AA15" s="362"/>
      <c r="AB15" s="362"/>
      <c r="AC15" s="362"/>
      <c r="AD15" s="362"/>
      <c r="AE15" s="362"/>
      <c r="AF15" s="362"/>
      <c r="AG15" s="362"/>
      <c r="AH15" s="362"/>
    </row>
    <row r="16" spans="2:35" s="364" customFormat="1" ht="26.25" customHeight="1" x14ac:dyDescent="0.2">
      <c r="B16" s="605" t="s">
        <v>1132</v>
      </c>
      <c r="C16" s="576">
        <v>6388</v>
      </c>
      <c r="D16" s="330" t="e">
        <f>+#REF!-#REF!</f>
        <v>#REF!</v>
      </c>
      <c r="E16" s="330" t="e">
        <f>+#REF!-#REF!</f>
        <v>#REF!</v>
      </c>
      <c r="F16" s="330" t="e">
        <f>+#REF!-#REF!</f>
        <v>#REF!</v>
      </c>
      <c r="G16" s="330" t="e">
        <f>+#REF!-#REF!</f>
        <v>#REF!</v>
      </c>
      <c r="H16" s="330" t="e">
        <f>+#REF!-#REF!</f>
        <v>#REF!</v>
      </c>
      <c r="I16" s="330" t="e">
        <f>+#REF!-#REF!</f>
        <v>#REF!</v>
      </c>
      <c r="J16" s="330" t="e">
        <f>+#REF!-#REF!</f>
        <v>#REF!</v>
      </c>
      <c r="K16" s="330" t="e">
        <f>+#REF!-#REF!</f>
        <v>#REF!</v>
      </c>
      <c r="L16" s="905" t="e">
        <f>+#REF!-#REF!</f>
        <v>#REF!</v>
      </c>
      <c r="M16" s="328"/>
      <c r="N16" s="906" t="e">
        <f>+#REF!-#REF!</f>
        <v>#REF!</v>
      </c>
      <c r="O16" s="328" t="e">
        <f>+#REF!-#REF!</f>
        <v>#REF!</v>
      </c>
      <c r="P16" s="907" t="e">
        <f>+#REF!-#REF!</f>
        <v>#REF!</v>
      </c>
      <c r="Q16" s="907" t="e">
        <f>+#REF!-#REF!</f>
        <v>#REF!</v>
      </c>
      <c r="R16" s="907" t="e">
        <f>+#REF!-#REF!</f>
        <v>#REF!</v>
      </c>
      <c r="S16" s="907" t="e">
        <f>+#REF!-#REF!</f>
        <v>#REF!</v>
      </c>
      <c r="T16" s="907" t="e">
        <f>+#REF!-#REF!</f>
        <v>#REF!</v>
      </c>
      <c r="U16" s="907" t="e">
        <f>+#REF!-#REF!</f>
        <v>#REF!</v>
      </c>
      <c r="V16" s="907" t="e">
        <f>#REF!-#REF!</f>
        <v>#REF!</v>
      </c>
      <c r="W16" s="606" t="s">
        <v>1133</v>
      </c>
      <c r="X16" s="904"/>
      <c r="Y16" s="904"/>
      <c r="Z16" s="362"/>
      <c r="AA16" s="362"/>
      <c r="AB16" s="362"/>
      <c r="AC16" s="362"/>
      <c r="AD16" s="362"/>
      <c r="AE16" s="362"/>
      <c r="AF16" s="362"/>
      <c r="AG16" s="362"/>
      <c r="AH16" s="362"/>
    </row>
    <row r="17" spans="2:34" s="364" customFormat="1" ht="26.25" customHeight="1" x14ac:dyDescent="0.2">
      <c r="B17" s="605" t="s">
        <v>1498</v>
      </c>
      <c r="C17" s="576">
        <v>72221</v>
      </c>
      <c r="D17" s="330" t="e">
        <f>+#REF!-#REF!</f>
        <v>#REF!</v>
      </c>
      <c r="E17" s="330" t="e">
        <f>+#REF!-#REF!</f>
        <v>#REF!</v>
      </c>
      <c r="F17" s="905" t="e">
        <f>+#REF!-#REF!</f>
        <v>#REF!</v>
      </c>
      <c r="G17" s="905" t="e">
        <f>+#REF!-#REF!</f>
        <v>#REF!</v>
      </c>
      <c r="H17" s="905" t="e">
        <f>+#REF!-#REF!</f>
        <v>#REF!</v>
      </c>
      <c r="I17" s="905" t="e">
        <f>+#REF!-#REF!</f>
        <v>#REF!</v>
      </c>
      <c r="J17" s="330" t="e">
        <f>+#REF!-#REF!</f>
        <v>#REF!</v>
      </c>
      <c r="K17" s="330" t="e">
        <f>+#REF!-#REF!</f>
        <v>#REF!</v>
      </c>
      <c r="L17" s="905" t="e">
        <f>+#REF!-#REF!</f>
        <v>#REF!</v>
      </c>
      <c r="M17" s="908"/>
      <c r="N17" s="909" t="e">
        <f>+#REF!-#REF!</f>
        <v>#REF!</v>
      </c>
      <c r="O17" s="328" t="e">
        <f>+#REF!-#REF!</f>
        <v>#REF!</v>
      </c>
      <c r="P17" s="907" t="e">
        <f>+#REF!-#REF!</f>
        <v>#REF!</v>
      </c>
      <c r="Q17" s="907" t="e">
        <f>+#REF!-#REF!</f>
        <v>#REF!</v>
      </c>
      <c r="R17" s="907" t="e">
        <f>+#REF!-#REF!</f>
        <v>#REF!</v>
      </c>
      <c r="S17" s="907" t="e">
        <f>+#REF!-#REF!</f>
        <v>#REF!</v>
      </c>
      <c r="T17" s="907" t="e">
        <f>+#REF!-#REF!</f>
        <v>#REF!</v>
      </c>
      <c r="U17" s="907" t="e">
        <f>+#REF!-#REF!</f>
        <v>#REF!</v>
      </c>
      <c r="V17" s="907" t="e">
        <f>+#REF!-#REF!</f>
        <v>#REF!</v>
      </c>
      <c r="W17" s="606" t="s">
        <v>878</v>
      </c>
      <c r="X17" s="904"/>
      <c r="Y17" s="904"/>
      <c r="Z17" s="362"/>
      <c r="AA17" s="362"/>
      <c r="AB17" s="362"/>
      <c r="AC17" s="362"/>
      <c r="AD17" s="362"/>
      <c r="AE17" s="362"/>
      <c r="AF17" s="362"/>
      <c r="AG17" s="362"/>
      <c r="AH17" s="362"/>
    </row>
    <row r="18" spans="2:34" s="359" customFormat="1" ht="26.25" customHeight="1" x14ac:dyDescent="0.2">
      <c r="B18" s="453" t="s">
        <v>879</v>
      </c>
      <c r="C18" s="360">
        <v>66423.900000000023</v>
      </c>
      <c r="D18" s="360" t="e">
        <f t="shared" ref="D18:J18" si="2">+D19+D20+D21+D22+D23</f>
        <v>#REF!</v>
      </c>
      <c r="E18" s="360" t="e">
        <f t="shared" si="2"/>
        <v>#REF!</v>
      </c>
      <c r="F18" s="360" t="e">
        <f t="shared" si="2"/>
        <v>#REF!</v>
      </c>
      <c r="G18" s="360" t="e">
        <f t="shared" si="2"/>
        <v>#REF!</v>
      </c>
      <c r="H18" s="360" t="e">
        <f t="shared" si="2"/>
        <v>#REF!</v>
      </c>
      <c r="I18" s="360" t="e">
        <f t="shared" si="2"/>
        <v>#REF!</v>
      </c>
      <c r="J18" s="360" t="e">
        <f t="shared" si="2"/>
        <v>#REF!</v>
      </c>
      <c r="K18" s="360" t="e">
        <f>+K19+K20+K21+K22+K23</f>
        <v>#REF!</v>
      </c>
      <c r="L18" s="365" t="e">
        <f>+L19+L20+L21+L22+L23</f>
        <v>#REF!</v>
      </c>
      <c r="M18" s="618"/>
      <c r="N18" s="910" t="e">
        <f t="shared" ref="N18:V18" si="3">+N19+N20+N21+N22+N23</f>
        <v>#REF!</v>
      </c>
      <c r="O18" s="361" t="e">
        <f t="shared" si="3"/>
        <v>#REF!</v>
      </c>
      <c r="P18" s="903" t="e">
        <f t="shared" si="3"/>
        <v>#REF!</v>
      </c>
      <c r="Q18" s="903" t="e">
        <f t="shared" si="3"/>
        <v>#REF!</v>
      </c>
      <c r="R18" s="903" t="e">
        <f t="shared" si="3"/>
        <v>#REF!</v>
      </c>
      <c r="S18" s="903" t="e">
        <f t="shared" si="3"/>
        <v>#REF!</v>
      </c>
      <c r="T18" s="903" t="e">
        <f t="shared" si="3"/>
        <v>#REF!</v>
      </c>
      <c r="U18" s="903" t="e">
        <f t="shared" si="3"/>
        <v>#REF!</v>
      </c>
      <c r="V18" s="903" t="e">
        <f t="shared" si="3"/>
        <v>#REF!</v>
      </c>
      <c r="W18" s="604" t="s">
        <v>877</v>
      </c>
      <c r="X18" s="904"/>
      <c r="Y18" s="904"/>
      <c r="Z18" s="362"/>
      <c r="AA18" s="362"/>
      <c r="AB18" s="362"/>
      <c r="AC18" s="362"/>
      <c r="AD18" s="362"/>
      <c r="AE18" s="362"/>
      <c r="AF18" s="362"/>
      <c r="AG18" s="362"/>
      <c r="AH18" s="362"/>
    </row>
    <row r="19" spans="2:34" s="364" customFormat="1" ht="26.25" customHeight="1" x14ac:dyDescent="0.2">
      <c r="B19" s="605" t="s">
        <v>1446</v>
      </c>
      <c r="C19" s="576">
        <v>35268</v>
      </c>
      <c r="D19" s="330" t="e">
        <f>+#REF!-#REF!</f>
        <v>#REF!</v>
      </c>
      <c r="E19" s="330" t="e">
        <f>+#REF!-#REF!</f>
        <v>#REF!</v>
      </c>
      <c r="F19" s="330" t="e">
        <f>+#REF!-#REF!</f>
        <v>#REF!</v>
      </c>
      <c r="G19" s="330" t="e">
        <f>+#REF!-#REF!</f>
        <v>#REF!</v>
      </c>
      <c r="H19" s="330" t="e">
        <f>+#REF!-#REF!</f>
        <v>#REF!</v>
      </c>
      <c r="I19" s="330" t="e">
        <f>+#REF!-#REF!</f>
        <v>#REF!</v>
      </c>
      <c r="J19" s="330" t="e">
        <f>+#REF!-#REF!</f>
        <v>#REF!</v>
      </c>
      <c r="K19" s="330" t="e">
        <f>+#REF!-#REF!</f>
        <v>#REF!</v>
      </c>
      <c r="L19" s="330" t="e">
        <f>+#REF!-#REF!</f>
        <v>#REF!</v>
      </c>
      <c r="M19" s="328"/>
      <c r="N19" s="906" t="e">
        <f>+#REF!-#REF!</f>
        <v>#REF!</v>
      </c>
      <c r="O19" s="328" t="e">
        <f>+#REF!-#REF!</f>
        <v>#REF!</v>
      </c>
      <c r="P19" s="907" t="e">
        <f>+#REF!-#REF!</f>
        <v>#REF!</v>
      </c>
      <c r="Q19" s="907" t="e">
        <f>+#REF!-#REF!</f>
        <v>#REF!</v>
      </c>
      <c r="R19" s="907" t="e">
        <f>+#REF!-#REF!</f>
        <v>#REF!</v>
      </c>
      <c r="S19" s="907" t="e">
        <f>+#REF!-#REF!</f>
        <v>#REF!</v>
      </c>
      <c r="T19" s="907" t="e">
        <f>+#REF!-#REF!</f>
        <v>#REF!</v>
      </c>
      <c r="U19" s="907" t="e">
        <f>+#REF!-#REF!</f>
        <v>#REF!</v>
      </c>
      <c r="V19" s="907" t="e">
        <f>+#REF!-#REF!</f>
        <v>#REF!</v>
      </c>
      <c r="W19" s="606" t="s">
        <v>1448</v>
      </c>
      <c r="X19" s="904"/>
      <c r="Y19" s="904"/>
      <c r="Z19" s="362"/>
      <c r="AA19" s="362"/>
      <c r="AB19" s="362"/>
      <c r="AC19" s="362"/>
      <c r="AD19" s="362"/>
      <c r="AE19" s="362"/>
      <c r="AF19" s="362"/>
      <c r="AG19" s="362"/>
      <c r="AH19" s="362"/>
    </row>
    <row r="20" spans="2:34" s="364" customFormat="1" ht="26.25" customHeight="1" x14ac:dyDescent="0.2">
      <c r="B20" s="605" t="s">
        <v>1287</v>
      </c>
      <c r="C20" s="576">
        <v>-29487</v>
      </c>
      <c r="D20" s="330" t="e">
        <f>+#REF!-#REF!</f>
        <v>#REF!</v>
      </c>
      <c r="E20" s="330" t="e">
        <f>+#REF!-#REF!</f>
        <v>#REF!</v>
      </c>
      <c r="F20" s="330" t="e">
        <f>+#REF!-#REF!</f>
        <v>#REF!</v>
      </c>
      <c r="G20" s="330" t="e">
        <f>+#REF!-#REF!</f>
        <v>#REF!</v>
      </c>
      <c r="H20" s="330" t="e">
        <f>+#REF!-#REF!</f>
        <v>#REF!</v>
      </c>
      <c r="I20" s="330" t="e">
        <f>+#REF!-#REF!</f>
        <v>#REF!</v>
      </c>
      <c r="J20" s="330" t="e">
        <f>+#REF!-#REF!</f>
        <v>#REF!</v>
      </c>
      <c r="K20" s="330" t="e">
        <f>+#REF!-#REF!</f>
        <v>#REF!</v>
      </c>
      <c r="L20" s="905" t="e">
        <f>+#REF!-#REF!</f>
        <v>#REF!</v>
      </c>
      <c r="M20" s="908"/>
      <c r="N20" s="909" t="e">
        <f>+#REF!-#REF!</f>
        <v>#REF!</v>
      </c>
      <c r="O20" s="328" t="e">
        <f>+#REF!-#REF!</f>
        <v>#REF!</v>
      </c>
      <c r="P20" s="907" t="e">
        <f>+#REF!-#REF!</f>
        <v>#REF!</v>
      </c>
      <c r="Q20" s="907" t="e">
        <f>+#REF!-#REF!</f>
        <v>#REF!</v>
      </c>
      <c r="R20" s="907" t="e">
        <f>+#REF!-#REF!</f>
        <v>#REF!</v>
      </c>
      <c r="S20" s="907" t="e">
        <f>+#REF!-#REF!</f>
        <v>#REF!</v>
      </c>
      <c r="T20" s="907" t="e">
        <f>+#REF!-#REF!</f>
        <v>#REF!</v>
      </c>
      <c r="U20" s="907" t="e">
        <f>+#REF!-#REF!</f>
        <v>#REF!</v>
      </c>
      <c r="V20" s="907" t="e">
        <f>+#REF!-#REF!</f>
        <v>#REF!</v>
      </c>
      <c r="W20" s="606" t="s">
        <v>1303</v>
      </c>
      <c r="X20" s="904"/>
      <c r="Y20" s="904"/>
      <c r="Z20" s="362"/>
      <c r="AA20" s="362"/>
      <c r="AB20" s="362"/>
      <c r="AC20" s="362"/>
      <c r="AD20" s="362"/>
      <c r="AE20" s="362"/>
      <c r="AF20" s="362"/>
      <c r="AG20" s="362"/>
      <c r="AH20" s="362"/>
    </row>
    <row r="21" spans="2:34" s="364" customFormat="1" ht="26.25" customHeight="1" x14ac:dyDescent="0.2">
      <c r="B21" s="605" t="s">
        <v>1449</v>
      </c>
      <c r="C21" s="576">
        <v>5198</v>
      </c>
      <c r="D21" s="330" t="e">
        <f>+#REF!-#REF!</f>
        <v>#REF!</v>
      </c>
      <c r="E21" s="330" t="e">
        <f>+#REF!-#REF!</f>
        <v>#REF!</v>
      </c>
      <c r="F21" s="330" t="e">
        <f>+#REF!-#REF!</f>
        <v>#REF!</v>
      </c>
      <c r="G21" s="330" t="e">
        <f>+#REF!-#REF!</f>
        <v>#REF!</v>
      </c>
      <c r="H21" s="330" t="e">
        <f>+#REF!-#REF!</f>
        <v>#REF!</v>
      </c>
      <c r="I21" s="330" t="e">
        <f>+#REF!-#REF!</f>
        <v>#REF!</v>
      </c>
      <c r="J21" s="330" t="e">
        <f>+#REF!-#REF!</f>
        <v>#REF!</v>
      </c>
      <c r="K21" s="330" t="e">
        <f>+#REF!-#REF!</f>
        <v>#REF!</v>
      </c>
      <c r="L21" s="330" t="e">
        <f>+#REF!-#REF!</f>
        <v>#REF!</v>
      </c>
      <c r="M21" s="328"/>
      <c r="N21" s="906" t="e">
        <f>+#REF!-#REF!</f>
        <v>#REF!</v>
      </c>
      <c r="O21" s="328" t="e">
        <f>+#REF!-#REF!</f>
        <v>#REF!</v>
      </c>
      <c r="P21" s="907" t="e">
        <f>+#REF!-#REF!</f>
        <v>#REF!</v>
      </c>
      <c r="Q21" s="907" t="e">
        <f>+#REF!-#REF!</f>
        <v>#REF!</v>
      </c>
      <c r="R21" s="907" t="e">
        <f>+#REF!-#REF!</f>
        <v>#REF!</v>
      </c>
      <c r="S21" s="907" t="e">
        <f>+#REF!-#REF!</f>
        <v>#REF!</v>
      </c>
      <c r="T21" s="907" t="e">
        <f>+#REF!-#REF!</f>
        <v>#REF!</v>
      </c>
      <c r="U21" s="907" t="e">
        <f>+#REF!-#REF!</f>
        <v>#REF!</v>
      </c>
      <c r="V21" s="907" t="e">
        <f>+#REF!-#REF!</f>
        <v>#REF!</v>
      </c>
      <c r="W21" s="606" t="s">
        <v>1452</v>
      </c>
      <c r="X21" s="904"/>
      <c r="Y21" s="904"/>
      <c r="Z21" s="362"/>
      <c r="AA21" s="362"/>
      <c r="AB21" s="362"/>
      <c r="AC21" s="362"/>
      <c r="AD21" s="362"/>
      <c r="AE21" s="362"/>
      <c r="AF21" s="362"/>
      <c r="AG21" s="362"/>
      <c r="AH21" s="362"/>
    </row>
    <row r="22" spans="2:34" s="364" customFormat="1" ht="26.25" customHeight="1" x14ac:dyDescent="0.2">
      <c r="B22" s="605" t="s">
        <v>1450</v>
      </c>
      <c r="C22" s="576">
        <v>0</v>
      </c>
      <c r="D22" s="330" t="e">
        <f>+#REF!-#REF!</f>
        <v>#REF!</v>
      </c>
      <c r="E22" s="330" t="e">
        <f>+#REF!-#REF!</f>
        <v>#REF!</v>
      </c>
      <c r="F22" s="330" t="e">
        <f>+#REF!-#REF!</f>
        <v>#REF!</v>
      </c>
      <c r="G22" s="905" t="e">
        <f>+#REF!-#REF!</f>
        <v>#REF!</v>
      </c>
      <c r="H22" s="330" t="e">
        <f>+#REF!-#REF!</f>
        <v>#REF!</v>
      </c>
      <c r="I22" s="330" t="e">
        <f>+#REF!-#REF!</f>
        <v>#REF!</v>
      </c>
      <c r="J22" s="330" t="e">
        <f>+#REF!-#REF!</f>
        <v>#REF!</v>
      </c>
      <c r="K22" s="905" t="e">
        <f>+#REF!-#REF!</f>
        <v>#REF!</v>
      </c>
      <c r="L22" s="330" t="e">
        <f>+#REF!-#REF!</f>
        <v>#REF!</v>
      </c>
      <c r="M22" s="328"/>
      <c r="N22" s="906" t="e">
        <f>+#REF!-#REF!</f>
        <v>#REF!</v>
      </c>
      <c r="O22" s="328" t="e">
        <f>+#REF!-#REF!</f>
        <v>#REF!</v>
      </c>
      <c r="P22" s="907" t="e">
        <f>+#REF!-#REF!</f>
        <v>#REF!</v>
      </c>
      <c r="Q22" s="907" t="e">
        <f>+#REF!-#REF!</f>
        <v>#REF!</v>
      </c>
      <c r="R22" s="907" t="e">
        <f>+#REF!-#REF!</f>
        <v>#REF!</v>
      </c>
      <c r="S22" s="907" t="e">
        <f>+#REF!-#REF!</f>
        <v>#REF!</v>
      </c>
      <c r="T22" s="907" t="e">
        <f>+#REF!-#REF!</f>
        <v>#REF!</v>
      </c>
      <c r="U22" s="907" t="e">
        <f>+#REF!-#REF!</f>
        <v>#REF!</v>
      </c>
      <c r="V22" s="907" t="e">
        <f>+#REF!-#REF!</f>
        <v>#REF!</v>
      </c>
      <c r="W22" s="606" t="s">
        <v>944</v>
      </c>
      <c r="X22" s="904"/>
      <c r="Y22" s="904"/>
      <c r="Z22" s="362"/>
      <c r="AA22" s="362"/>
      <c r="AB22" s="362"/>
      <c r="AC22" s="362"/>
      <c r="AD22" s="362"/>
      <c r="AE22" s="362"/>
      <c r="AF22" s="362"/>
      <c r="AG22" s="362"/>
      <c r="AH22" s="362"/>
    </row>
    <row r="23" spans="2:34" s="364" customFormat="1" ht="26.25" customHeight="1" x14ac:dyDescent="0.2">
      <c r="B23" s="605" t="s">
        <v>1447</v>
      </c>
      <c r="C23" s="576">
        <v>55444.900000000023</v>
      </c>
      <c r="D23" s="330" t="e">
        <f>+#REF!-#REF!</f>
        <v>#REF!</v>
      </c>
      <c r="E23" s="330" t="e">
        <f>+#REF!-#REF!</f>
        <v>#REF!</v>
      </c>
      <c r="F23" s="905" t="e">
        <f>+#REF!-#REF!</f>
        <v>#REF!</v>
      </c>
      <c r="G23" s="330" t="e">
        <f>+#REF!-#REF!</f>
        <v>#REF!</v>
      </c>
      <c r="H23" s="330" t="e">
        <f>+#REF!-#REF!</f>
        <v>#REF!</v>
      </c>
      <c r="I23" s="330" t="e">
        <f>+#REF!-#REF!</f>
        <v>#REF!</v>
      </c>
      <c r="J23" s="905" t="e">
        <f>+#REF!-#REF!</f>
        <v>#REF!</v>
      </c>
      <c r="K23" s="330" t="e">
        <f>+#REF!-#REF!</f>
        <v>#REF!</v>
      </c>
      <c r="L23" s="905" t="e">
        <f>+#REF!-#REF!</f>
        <v>#REF!</v>
      </c>
      <c r="M23" s="328"/>
      <c r="N23" s="909" t="e">
        <f>+#REF!-#REF!</f>
        <v>#REF!</v>
      </c>
      <c r="O23" s="328" t="e">
        <f>+#REF!-#REF!</f>
        <v>#REF!</v>
      </c>
      <c r="P23" s="907" t="e">
        <f>+#REF!-#REF!</f>
        <v>#REF!</v>
      </c>
      <c r="Q23" s="907" t="e">
        <f>+#REF!-#REF!</f>
        <v>#REF!</v>
      </c>
      <c r="R23" s="907" t="e">
        <f>+#REF!-#REF!</f>
        <v>#REF!</v>
      </c>
      <c r="S23" s="907" t="e">
        <f>+#REF!-#REF!</f>
        <v>#REF!</v>
      </c>
      <c r="T23" s="907" t="e">
        <f>+#REF!-#REF!</f>
        <v>#REF!</v>
      </c>
      <c r="U23" s="907" t="e">
        <f>+#REF!-#REF!</f>
        <v>#REF!</v>
      </c>
      <c r="V23" s="907" t="e">
        <f>+#REF!-#REF!</f>
        <v>#REF!</v>
      </c>
      <c r="W23" s="606" t="s">
        <v>1301</v>
      </c>
      <c r="X23" s="904"/>
      <c r="Y23" s="904"/>
      <c r="Z23" s="362"/>
      <c r="AA23" s="362"/>
      <c r="AB23" s="362"/>
      <c r="AC23" s="362"/>
      <c r="AD23" s="362"/>
      <c r="AE23" s="362"/>
      <c r="AF23" s="362"/>
      <c r="AG23" s="362"/>
      <c r="AH23" s="362"/>
    </row>
    <row r="24" spans="2:34" s="359" customFormat="1" ht="9" customHeight="1" x14ac:dyDescent="0.2">
      <c r="B24" s="453"/>
      <c r="C24" s="629"/>
      <c r="D24" s="360"/>
      <c r="E24" s="360"/>
      <c r="F24" s="360"/>
      <c r="G24" s="360"/>
      <c r="H24" s="360"/>
      <c r="I24" s="360"/>
      <c r="J24" s="360"/>
      <c r="K24" s="360"/>
      <c r="L24" s="360"/>
      <c r="M24" s="361"/>
      <c r="N24" s="902"/>
      <c r="O24" s="361"/>
      <c r="P24" s="903"/>
      <c r="Q24" s="903"/>
      <c r="R24" s="903"/>
      <c r="S24" s="903"/>
      <c r="T24" s="903"/>
      <c r="U24" s="903"/>
      <c r="V24" s="903"/>
      <c r="W24" s="604"/>
      <c r="X24" s="904"/>
      <c r="Y24" s="904"/>
      <c r="Z24" s="362"/>
      <c r="AA24" s="362"/>
      <c r="AB24" s="362"/>
      <c r="AC24" s="362"/>
      <c r="AD24" s="362"/>
      <c r="AE24" s="362"/>
      <c r="AF24" s="362"/>
      <c r="AG24" s="362"/>
      <c r="AH24" s="362"/>
    </row>
    <row r="25" spans="2:34" s="359" customFormat="1" ht="26.25" customHeight="1" x14ac:dyDescent="0.2">
      <c r="B25" s="453" t="s">
        <v>1042</v>
      </c>
      <c r="C25" s="629">
        <v>145032.90000000002</v>
      </c>
      <c r="D25" s="360" t="e">
        <f t="shared" ref="D25:I25" si="4">+D18+D15</f>
        <v>#REF!</v>
      </c>
      <c r="E25" s="360" t="e">
        <f t="shared" si="4"/>
        <v>#REF!</v>
      </c>
      <c r="F25" s="360" t="e">
        <f t="shared" si="4"/>
        <v>#REF!</v>
      </c>
      <c r="G25" s="360" t="e">
        <f t="shared" si="4"/>
        <v>#REF!</v>
      </c>
      <c r="H25" s="360" t="e">
        <f t="shared" si="4"/>
        <v>#REF!</v>
      </c>
      <c r="I25" s="360" t="e">
        <f t="shared" si="4"/>
        <v>#REF!</v>
      </c>
      <c r="J25" s="360" t="e">
        <f>+J18+J15</f>
        <v>#REF!</v>
      </c>
      <c r="K25" s="360" t="e">
        <f>+K18+K15</f>
        <v>#REF!</v>
      </c>
      <c r="L25" s="365" t="e">
        <f>+L18+L15</f>
        <v>#REF!</v>
      </c>
      <c r="M25" s="361"/>
      <c r="N25" s="910" t="e">
        <f t="shared" ref="N25:V25" si="5">+N18+N15</f>
        <v>#REF!</v>
      </c>
      <c r="O25" s="361" t="e">
        <f t="shared" si="5"/>
        <v>#REF!</v>
      </c>
      <c r="P25" s="903" t="e">
        <f t="shared" si="5"/>
        <v>#REF!</v>
      </c>
      <c r="Q25" s="903" t="e">
        <f t="shared" si="5"/>
        <v>#REF!</v>
      </c>
      <c r="R25" s="903" t="e">
        <f t="shared" si="5"/>
        <v>#REF!</v>
      </c>
      <c r="S25" s="903" t="e">
        <f t="shared" si="5"/>
        <v>#REF!</v>
      </c>
      <c r="T25" s="903" t="e">
        <f t="shared" si="5"/>
        <v>#REF!</v>
      </c>
      <c r="U25" s="903" t="e">
        <f t="shared" si="5"/>
        <v>#REF!</v>
      </c>
      <c r="V25" s="903" t="e">
        <f t="shared" si="5"/>
        <v>#REF!</v>
      </c>
      <c r="W25" s="604" t="s">
        <v>288</v>
      </c>
      <c r="X25" s="904"/>
      <c r="Y25" s="904"/>
      <c r="Z25" s="362"/>
      <c r="AA25" s="362"/>
      <c r="AB25" s="362"/>
      <c r="AC25" s="362"/>
      <c r="AD25" s="362"/>
      <c r="AE25" s="362"/>
      <c r="AF25" s="362"/>
      <c r="AG25" s="362"/>
      <c r="AH25" s="362"/>
    </row>
    <row r="26" spans="2:34" s="359" customFormat="1" ht="9" customHeight="1" x14ac:dyDescent="0.2">
      <c r="B26" s="453"/>
      <c r="C26" s="629"/>
      <c r="D26" s="360"/>
      <c r="E26" s="360"/>
      <c r="F26" s="360"/>
      <c r="G26" s="360"/>
      <c r="H26" s="360"/>
      <c r="I26" s="360"/>
      <c r="J26" s="360"/>
      <c r="K26" s="360"/>
      <c r="L26" s="360"/>
      <c r="M26" s="361"/>
      <c r="N26" s="902"/>
      <c r="O26" s="361"/>
      <c r="P26" s="903"/>
      <c r="Q26" s="903"/>
      <c r="R26" s="903"/>
      <c r="S26" s="903"/>
      <c r="T26" s="903"/>
      <c r="U26" s="903"/>
      <c r="V26" s="903"/>
      <c r="W26" s="604"/>
      <c r="X26" s="904"/>
      <c r="Y26" s="904"/>
      <c r="Z26" s="362"/>
      <c r="AA26" s="362"/>
      <c r="AB26" s="362"/>
      <c r="AC26" s="362"/>
      <c r="AD26" s="362"/>
      <c r="AE26" s="362"/>
      <c r="AF26" s="362"/>
      <c r="AG26" s="362"/>
      <c r="AH26" s="362"/>
    </row>
    <row r="27" spans="2:34" s="359" customFormat="1" ht="26.25" customHeight="1" x14ac:dyDescent="0.2">
      <c r="B27" s="453" t="s">
        <v>950</v>
      </c>
      <c r="C27" s="629">
        <v>83090.799999999988</v>
      </c>
      <c r="D27" s="360" t="e">
        <f t="shared" ref="D27:I27" si="6">+D28+D29</f>
        <v>#REF!</v>
      </c>
      <c r="E27" s="360" t="e">
        <f t="shared" si="6"/>
        <v>#REF!</v>
      </c>
      <c r="F27" s="360" t="e">
        <f t="shared" si="6"/>
        <v>#REF!</v>
      </c>
      <c r="G27" s="365" t="e">
        <f t="shared" si="6"/>
        <v>#REF!</v>
      </c>
      <c r="H27" s="360" t="e">
        <f t="shared" si="6"/>
        <v>#REF!</v>
      </c>
      <c r="I27" s="360" t="e">
        <f t="shared" si="6"/>
        <v>#REF!</v>
      </c>
      <c r="J27" s="360" t="e">
        <f>+J28+J29</f>
        <v>#REF!</v>
      </c>
      <c r="K27" s="360" t="e">
        <f>+K28+K29</f>
        <v>#REF!</v>
      </c>
      <c r="L27" s="365" t="e">
        <f>+L28+L29</f>
        <v>#REF!</v>
      </c>
      <c r="M27" s="361"/>
      <c r="N27" s="910" t="e">
        <f t="shared" ref="N27:V27" si="7">+N28+N29</f>
        <v>#REF!</v>
      </c>
      <c r="O27" s="361" t="e">
        <f t="shared" si="7"/>
        <v>#REF!</v>
      </c>
      <c r="P27" s="903" t="e">
        <f t="shared" si="7"/>
        <v>#REF!</v>
      </c>
      <c r="Q27" s="903" t="e">
        <f t="shared" si="7"/>
        <v>#REF!</v>
      </c>
      <c r="R27" s="903" t="e">
        <f t="shared" si="7"/>
        <v>#REF!</v>
      </c>
      <c r="S27" s="903" t="e">
        <f t="shared" si="7"/>
        <v>#REF!</v>
      </c>
      <c r="T27" s="903" t="e">
        <f t="shared" si="7"/>
        <v>#REF!</v>
      </c>
      <c r="U27" s="903" t="e">
        <f t="shared" si="7"/>
        <v>#REF!</v>
      </c>
      <c r="V27" s="903" t="e">
        <f t="shared" si="7"/>
        <v>#REF!</v>
      </c>
      <c r="W27" s="604" t="s">
        <v>830</v>
      </c>
      <c r="X27" s="904"/>
      <c r="Y27" s="904"/>
      <c r="Z27" s="362"/>
      <c r="AA27" s="362"/>
      <c r="AB27" s="362"/>
      <c r="AC27" s="362"/>
      <c r="AD27" s="362"/>
      <c r="AE27" s="362"/>
      <c r="AF27" s="362"/>
      <c r="AG27" s="362"/>
      <c r="AH27" s="362"/>
    </row>
    <row r="28" spans="2:34" s="364" customFormat="1" ht="26.25" customHeight="1" x14ac:dyDescent="0.2">
      <c r="B28" s="605" t="s">
        <v>1475</v>
      </c>
      <c r="C28" s="576">
        <v>29080</v>
      </c>
      <c r="D28" s="330" t="e">
        <f>#REF!-#REF!</f>
        <v>#REF!</v>
      </c>
      <c r="E28" s="330" t="e">
        <f>#REF!-#REF!</f>
        <v>#REF!</v>
      </c>
      <c r="F28" s="330" t="e">
        <f>#REF!-#REF!</f>
        <v>#REF!</v>
      </c>
      <c r="G28" s="330" t="e">
        <f>#REF!-#REF!</f>
        <v>#REF!</v>
      </c>
      <c r="H28" s="330" t="e">
        <f>#REF!-#REF!</f>
        <v>#REF!</v>
      </c>
      <c r="I28" s="330" t="e">
        <f>#REF!-#REF!</f>
        <v>#REF!</v>
      </c>
      <c r="J28" s="330" t="e">
        <f>#REF!-#REF!</f>
        <v>#REF!</v>
      </c>
      <c r="K28" s="330" t="e">
        <f>#REF!-#REF!</f>
        <v>#REF!</v>
      </c>
      <c r="L28" s="330" t="e">
        <f>#REF!-#REF!</f>
        <v>#REF!</v>
      </c>
      <c r="M28" s="328"/>
      <c r="N28" s="906" t="e">
        <f>#REF!-#REF!</f>
        <v>#REF!</v>
      </c>
      <c r="O28" s="328" t="e">
        <f>#REF!-#REF!</f>
        <v>#REF!</v>
      </c>
      <c r="P28" s="907" t="e">
        <f>#REF!-#REF!</f>
        <v>#REF!</v>
      </c>
      <c r="Q28" s="907" t="e">
        <f>#REF!-#REF!</f>
        <v>#REF!</v>
      </c>
      <c r="R28" s="907" t="e">
        <f>#REF!-#REF!</f>
        <v>#REF!</v>
      </c>
      <c r="S28" s="907" t="e">
        <f>#REF!-#REF!</f>
        <v>#REF!</v>
      </c>
      <c r="T28" s="907" t="e">
        <f>#REF!-#REF!</f>
        <v>#REF!</v>
      </c>
      <c r="U28" s="907" t="e">
        <f>#REF!-#REF!</f>
        <v>#REF!</v>
      </c>
      <c r="V28" s="907" t="e">
        <f>#REF!-#REF!</f>
        <v>#REF!</v>
      </c>
      <c r="W28" s="606" t="s">
        <v>1476</v>
      </c>
      <c r="X28" s="904"/>
      <c r="Y28" s="904"/>
      <c r="Z28" s="362"/>
      <c r="AA28" s="362"/>
      <c r="AB28" s="362"/>
      <c r="AC28" s="362"/>
      <c r="AD28" s="362"/>
      <c r="AE28" s="362"/>
      <c r="AF28" s="362"/>
      <c r="AG28" s="362"/>
      <c r="AH28" s="362"/>
    </row>
    <row r="29" spans="2:34" s="364" customFormat="1" ht="26.25" customHeight="1" x14ac:dyDescent="0.2">
      <c r="B29" s="605" t="s">
        <v>933</v>
      </c>
      <c r="C29" s="576">
        <v>54010.799999999988</v>
      </c>
      <c r="D29" s="330" t="e">
        <f>+#REF!-#REF!</f>
        <v>#REF!</v>
      </c>
      <c r="E29" s="330" t="e">
        <f>+#REF!-#REF!</f>
        <v>#REF!</v>
      </c>
      <c r="F29" s="330" t="e">
        <f>+#REF!-#REF!</f>
        <v>#REF!</v>
      </c>
      <c r="G29" s="905" t="e">
        <f>+#REF!-#REF!</f>
        <v>#REF!</v>
      </c>
      <c r="H29" s="330" t="e">
        <f>+#REF!-#REF!</f>
        <v>#REF!</v>
      </c>
      <c r="I29" s="330" t="e">
        <f>+#REF!-#REF!</f>
        <v>#REF!</v>
      </c>
      <c r="J29" s="330" t="e">
        <f>+#REF!-#REF!</f>
        <v>#REF!</v>
      </c>
      <c r="K29" s="330" t="e">
        <f>+#REF!-#REF!</f>
        <v>#REF!</v>
      </c>
      <c r="L29" s="905" t="e">
        <f>+#REF!-#REF!</f>
        <v>#REF!</v>
      </c>
      <c r="M29" s="328"/>
      <c r="N29" s="909" t="e">
        <f>+#REF!-#REF!</f>
        <v>#REF!</v>
      </c>
      <c r="O29" s="328" t="e">
        <f>+#REF!-#REF!</f>
        <v>#REF!</v>
      </c>
      <c r="P29" s="907" t="e">
        <f>+#REF!-#REF!</f>
        <v>#REF!</v>
      </c>
      <c r="Q29" s="907" t="e">
        <f>+#REF!-#REF!</f>
        <v>#REF!</v>
      </c>
      <c r="R29" s="907" t="e">
        <f>+#REF!-#REF!</f>
        <v>#REF!</v>
      </c>
      <c r="S29" s="907" t="e">
        <f>+#REF!-#REF!</f>
        <v>#REF!</v>
      </c>
      <c r="T29" s="907" t="e">
        <f>+#REF!-#REF!</f>
        <v>#REF!</v>
      </c>
      <c r="U29" s="907" t="e">
        <f>+#REF!-#REF!</f>
        <v>#REF!</v>
      </c>
      <c r="V29" s="907" t="e">
        <f>+#REF!-#REF!</f>
        <v>#REF!</v>
      </c>
      <c r="W29" s="606" t="s">
        <v>1451</v>
      </c>
      <c r="X29" s="904"/>
      <c r="Y29" s="904"/>
      <c r="Z29" s="362"/>
      <c r="AA29" s="362"/>
      <c r="AB29" s="362"/>
      <c r="AC29" s="362"/>
      <c r="AD29" s="362"/>
      <c r="AE29" s="362"/>
      <c r="AF29" s="362"/>
      <c r="AG29" s="362"/>
      <c r="AH29" s="362"/>
    </row>
    <row r="30" spans="2:34" s="359" customFormat="1" ht="26.25" customHeight="1" x14ac:dyDescent="0.2">
      <c r="B30" s="453" t="s">
        <v>775</v>
      </c>
      <c r="C30" s="629">
        <v>61943</v>
      </c>
      <c r="D30" s="360" t="e">
        <f t="shared" ref="D30:J30" si="8">+D31+D32+D33+D34</f>
        <v>#REF!</v>
      </c>
      <c r="E30" s="360" t="e">
        <f t="shared" si="8"/>
        <v>#REF!</v>
      </c>
      <c r="F30" s="360" t="e">
        <f t="shared" si="8"/>
        <v>#REF!</v>
      </c>
      <c r="G30" s="360" t="e">
        <f t="shared" si="8"/>
        <v>#REF!</v>
      </c>
      <c r="H30" s="360" t="e">
        <f t="shared" si="8"/>
        <v>#REF!</v>
      </c>
      <c r="I30" s="360" t="e">
        <f t="shared" si="8"/>
        <v>#REF!</v>
      </c>
      <c r="J30" s="360" t="e">
        <f t="shared" si="8"/>
        <v>#REF!</v>
      </c>
      <c r="K30" s="360" t="e">
        <f>+K31+K32+K33+K34</f>
        <v>#REF!</v>
      </c>
      <c r="L30" s="365" t="e">
        <f>+L31+L32+L33+L34</f>
        <v>#REF!</v>
      </c>
      <c r="M30" s="361"/>
      <c r="N30" s="910" t="e">
        <f t="shared" ref="N30:V30" si="9">+N31+N32+N33+N34</f>
        <v>#REF!</v>
      </c>
      <c r="O30" s="361" t="e">
        <f t="shared" si="9"/>
        <v>#REF!</v>
      </c>
      <c r="P30" s="903" t="e">
        <f t="shared" si="9"/>
        <v>#REF!</v>
      </c>
      <c r="Q30" s="903" t="e">
        <f t="shared" si="9"/>
        <v>#REF!</v>
      </c>
      <c r="R30" s="903" t="e">
        <f t="shared" si="9"/>
        <v>#REF!</v>
      </c>
      <c r="S30" s="903" t="e">
        <f t="shared" si="9"/>
        <v>#REF!</v>
      </c>
      <c r="T30" s="903" t="e">
        <f t="shared" si="9"/>
        <v>#REF!</v>
      </c>
      <c r="U30" s="903" t="e">
        <f t="shared" si="9"/>
        <v>#REF!</v>
      </c>
      <c r="V30" s="903" t="e">
        <f t="shared" si="9"/>
        <v>#REF!</v>
      </c>
      <c r="W30" s="604" t="s">
        <v>262</v>
      </c>
      <c r="X30" s="904"/>
      <c r="Y30" s="904"/>
      <c r="Z30" s="362"/>
      <c r="AA30" s="362"/>
      <c r="AB30" s="362"/>
      <c r="AC30" s="362"/>
      <c r="AD30" s="362"/>
      <c r="AE30" s="362"/>
      <c r="AF30" s="362"/>
      <c r="AG30" s="362"/>
      <c r="AH30" s="362"/>
    </row>
    <row r="31" spans="2:34" s="359" customFormat="1" ht="26.25" customHeight="1" x14ac:dyDescent="0.2">
      <c r="B31" s="605" t="s">
        <v>1197</v>
      </c>
      <c r="C31" s="576">
        <v>-674</v>
      </c>
      <c r="D31" s="330" t="e">
        <f>+#REF!-#REF!</f>
        <v>#REF!</v>
      </c>
      <c r="E31" s="330" t="e">
        <f>+#REF!-#REF!</f>
        <v>#REF!</v>
      </c>
      <c r="F31" s="330" t="e">
        <f>+#REF!-#REF!</f>
        <v>#REF!</v>
      </c>
      <c r="G31" s="330" t="e">
        <f>+#REF!-#REF!</f>
        <v>#REF!</v>
      </c>
      <c r="H31" s="330" t="e">
        <f>+#REF!-#REF!</f>
        <v>#REF!</v>
      </c>
      <c r="I31" s="330" t="e">
        <f>+#REF!-#REF!</f>
        <v>#REF!</v>
      </c>
      <c r="J31" s="330" t="e">
        <f>+#REF!-#REF!</f>
        <v>#REF!</v>
      </c>
      <c r="K31" s="330" t="e">
        <f>+#REF!-#REF!</f>
        <v>#REF!</v>
      </c>
      <c r="L31" s="905" t="e">
        <f>+#REF!-#REF!</f>
        <v>#REF!</v>
      </c>
      <c r="M31" s="328"/>
      <c r="N31" s="909" t="e">
        <f>+#REF!-#REF!</f>
        <v>#REF!</v>
      </c>
      <c r="O31" s="328" t="e">
        <f>+#REF!-#REF!</f>
        <v>#REF!</v>
      </c>
      <c r="P31" s="907" t="e">
        <f>+#REF!-#REF!</f>
        <v>#REF!</v>
      </c>
      <c r="Q31" s="907" t="e">
        <f>+#REF!-#REF!</f>
        <v>#REF!</v>
      </c>
      <c r="R31" s="907" t="e">
        <f>+#REF!-#REF!</f>
        <v>#REF!</v>
      </c>
      <c r="S31" s="907" t="e">
        <f>+#REF!-#REF!</f>
        <v>#REF!</v>
      </c>
      <c r="T31" s="907" t="e">
        <f>+#REF!-#REF!</f>
        <v>#REF!</v>
      </c>
      <c r="U31" s="907" t="e">
        <f>+#REF!-#REF!</f>
        <v>#REF!</v>
      </c>
      <c r="V31" s="907" t="e">
        <f>+#REF!-#REF!</f>
        <v>#REF!</v>
      </c>
      <c r="W31" s="606" t="s">
        <v>1453</v>
      </c>
      <c r="X31" s="904"/>
      <c r="Y31" s="904"/>
      <c r="Z31" s="362"/>
      <c r="AA31" s="362"/>
      <c r="AB31" s="362"/>
      <c r="AC31" s="362"/>
      <c r="AD31" s="362"/>
      <c r="AE31" s="362"/>
      <c r="AF31" s="362"/>
      <c r="AG31" s="362"/>
      <c r="AH31" s="362"/>
    </row>
    <row r="32" spans="2:34" s="359" customFormat="1" ht="26.25" customHeight="1" x14ac:dyDescent="0.2">
      <c r="B32" s="605" t="s">
        <v>1198</v>
      </c>
      <c r="C32" s="576">
        <v>45385</v>
      </c>
      <c r="D32" s="330" t="e">
        <f>#REF!-#REF!</f>
        <v>#REF!</v>
      </c>
      <c r="E32" s="330" t="e">
        <f>#REF!-#REF!</f>
        <v>#REF!</v>
      </c>
      <c r="F32" s="905" t="e">
        <f>#REF!-#REF!</f>
        <v>#REF!</v>
      </c>
      <c r="G32" s="905" t="e">
        <f>#REF!-#REF!</f>
        <v>#REF!</v>
      </c>
      <c r="H32" s="905" t="e">
        <f>#REF!-#REF!</f>
        <v>#REF!</v>
      </c>
      <c r="I32" s="330" t="e">
        <f>#REF!-#REF!</f>
        <v>#REF!</v>
      </c>
      <c r="J32" s="330" t="e">
        <f>#REF!-#REF!</f>
        <v>#REF!</v>
      </c>
      <c r="K32" s="330" t="e">
        <f>#REF!-#REF!</f>
        <v>#REF!</v>
      </c>
      <c r="L32" s="905" t="e">
        <f>#REF!-#REF!</f>
        <v>#REF!</v>
      </c>
      <c r="M32" s="328"/>
      <c r="N32" s="909" t="e">
        <f>#REF!-#REF!</f>
        <v>#REF!</v>
      </c>
      <c r="O32" s="328" t="e">
        <f>#REF!-#REF!</f>
        <v>#REF!</v>
      </c>
      <c r="P32" s="907" t="e">
        <f>#REF!-#REF!</f>
        <v>#REF!</v>
      </c>
      <c r="Q32" s="907" t="e">
        <f>#REF!-#REF!</f>
        <v>#REF!</v>
      </c>
      <c r="R32" s="907" t="e">
        <f>#REF!-#REF!</f>
        <v>#REF!</v>
      </c>
      <c r="S32" s="907" t="e">
        <f>#REF!-#REF!</f>
        <v>#REF!</v>
      </c>
      <c r="T32" s="907" t="e">
        <f>#REF!-#REF!</f>
        <v>#REF!</v>
      </c>
      <c r="U32" s="907" t="e">
        <f>#REF!-#REF!</f>
        <v>#REF!</v>
      </c>
      <c r="V32" s="907" t="e">
        <f>#REF!-#REF!</f>
        <v>#REF!</v>
      </c>
      <c r="W32" s="606" t="s">
        <v>1454</v>
      </c>
      <c r="X32" s="904"/>
      <c r="Y32" s="904"/>
      <c r="Z32" s="362"/>
      <c r="AA32" s="362"/>
      <c r="AB32" s="362"/>
      <c r="AC32" s="362"/>
      <c r="AD32" s="362"/>
      <c r="AE32" s="362"/>
      <c r="AF32" s="362"/>
      <c r="AG32" s="362"/>
      <c r="AH32" s="362"/>
    </row>
    <row r="33" spans="2:34" s="359" customFormat="1" ht="26.25" customHeight="1" x14ac:dyDescent="0.2">
      <c r="B33" s="605" t="s">
        <v>711</v>
      </c>
      <c r="C33" s="576">
        <v>10125</v>
      </c>
      <c r="D33" s="330" t="e">
        <f>+#REF!-#REF!</f>
        <v>#REF!</v>
      </c>
      <c r="E33" s="330" t="e">
        <f>+#REF!-#REF!</f>
        <v>#REF!</v>
      </c>
      <c r="F33" s="330" t="e">
        <f>+#REF!-#REF!</f>
        <v>#REF!</v>
      </c>
      <c r="G33" s="330" t="e">
        <f>+#REF!-#REF!</f>
        <v>#REF!</v>
      </c>
      <c r="H33" s="330" t="e">
        <f>+#REF!-#REF!</f>
        <v>#REF!</v>
      </c>
      <c r="I33" s="905" t="e">
        <f>+#REF!-#REF!</f>
        <v>#REF!</v>
      </c>
      <c r="J33" s="905" t="e">
        <f>+#REF!-#REF!</f>
        <v>#REF!</v>
      </c>
      <c r="K33" s="905" t="e">
        <f>+#REF!-#REF!</f>
        <v>#REF!</v>
      </c>
      <c r="L33" s="905" t="e">
        <f>+#REF!-#REF!</f>
        <v>#REF!</v>
      </c>
      <c r="M33" s="328"/>
      <c r="N33" s="906" t="e">
        <f>+#REF!-#REF!</f>
        <v>#REF!</v>
      </c>
      <c r="O33" s="328" t="e">
        <f>+#REF!-#REF!</f>
        <v>#REF!</v>
      </c>
      <c r="P33" s="907" t="e">
        <f>+#REF!-#REF!</f>
        <v>#REF!</v>
      </c>
      <c r="Q33" s="907" t="e">
        <f>+#REF!-#REF!</f>
        <v>#REF!</v>
      </c>
      <c r="R33" s="907" t="e">
        <f>+#REF!-#REF!</f>
        <v>#REF!</v>
      </c>
      <c r="S33" s="907" t="e">
        <f>+#REF!-#REF!</f>
        <v>#REF!</v>
      </c>
      <c r="T33" s="907" t="e">
        <f>+#REF!-#REF!</f>
        <v>#REF!</v>
      </c>
      <c r="U33" s="907" t="e">
        <f>+#REF!-#REF!</f>
        <v>#REF!</v>
      </c>
      <c r="V33" s="907" t="e">
        <f>+#REF!-#REF!</f>
        <v>#REF!</v>
      </c>
      <c r="W33" s="606" t="s">
        <v>789</v>
      </c>
      <c r="X33" s="904"/>
      <c r="Y33" s="904"/>
      <c r="Z33" s="362"/>
      <c r="AA33" s="362"/>
      <c r="AB33" s="362"/>
      <c r="AC33" s="362"/>
      <c r="AD33" s="362"/>
      <c r="AE33" s="362"/>
      <c r="AF33" s="362"/>
      <c r="AG33" s="362"/>
      <c r="AH33" s="362"/>
    </row>
    <row r="34" spans="2:34" s="359" customFormat="1" ht="26.25" customHeight="1" x14ac:dyDescent="0.2">
      <c r="B34" s="605" t="s">
        <v>848</v>
      </c>
      <c r="C34" s="576">
        <v>7107</v>
      </c>
      <c r="D34" s="330" t="e">
        <f>+#REF!-#REF!</f>
        <v>#REF!</v>
      </c>
      <c r="E34" s="330" t="e">
        <f>+#REF!-#REF!</f>
        <v>#REF!</v>
      </c>
      <c r="F34" s="330" t="e">
        <f>+#REF!-#REF!</f>
        <v>#REF!</v>
      </c>
      <c r="G34" s="330" t="e">
        <f>+#REF!-#REF!</f>
        <v>#REF!</v>
      </c>
      <c r="H34" s="330" t="e">
        <f>+#REF!-#REF!</f>
        <v>#REF!</v>
      </c>
      <c r="I34" s="905" t="e">
        <f>+#REF!-#REF!</f>
        <v>#REF!</v>
      </c>
      <c r="J34" s="905" t="e">
        <f>+#REF!-#REF!</f>
        <v>#REF!</v>
      </c>
      <c r="K34" s="905" t="e">
        <f>+#REF!-#REF!</f>
        <v>#REF!</v>
      </c>
      <c r="L34" s="330" t="e">
        <f>+#REF!-#REF!</f>
        <v>#REF!</v>
      </c>
      <c r="M34" s="328"/>
      <c r="N34" s="906" t="e">
        <f>+#REF!-#REF!</f>
        <v>#REF!</v>
      </c>
      <c r="O34" s="328" t="e">
        <f>+#REF!-#REF!</f>
        <v>#REF!</v>
      </c>
      <c r="P34" s="907" t="e">
        <f>+#REF!-#REF!</f>
        <v>#REF!</v>
      </c>
      <c r="Q34" s="907" t="e">
        <f>+#REF!-#REF!</f>
        <v>#REF!</v>
      </c>
      <c r="R34" s="907" t="e">
        <f>+#REF!-#REF!</f>
        <v>#REF!</v>
      </c>
      <c r="S34" s="907" t="e">
        <f>+#REF!-#REF!</f>
        <v>#REF!</v>
      </c>
      <c r="T34" s="907" t="e">
        <f>+#REF!-#REF!</f>
        <v>#REF!</v>
      </c>
      <c r="U34" s="907" t="e">
        <f>+#REF!-#REF!</f>
        <v>#REF!</v>
      </c>
      <c r="V34" s="907" t="e">
        <f>+#REF!-#REF!</f>
        <v>#REF!</v>
      </c>
      <c r="W34" s="606" t="s">
        <v>313</v>
      </c>
      <c r="X34" s="904"/>
      <c r="Y34" s="904"/>
      <c r="Z34" s="362"/>
      <c r="AA34" s="362"/>
      <c r="AB34" s="362"/>
      <c r="AC34" s="362"/>
      <c r="AD34" s="362"/>
      <c r="AE34" s="362"/>
      <c r="AF34" s="362"/>
      <c r="AG34" s="362"/>
      <c r="AH34" s="362"/>
    </row>
    <row r="35" spans="2:34" s="359" customFormat="1" ht="15" customHeight="1" thickBot="1" x14ac:dyDescent="0.25">
      <c r="B35" s="625"/>
      <c r="C35" s="911"/>
      <c r="D35" s="912"/>
      <c r="E35" s="912"/>
      <c r="F35" s="912"/>
      <c r="G35" s="912"/>
      <c r="H35" s="912"/>
      <c r="I35" s="912"/>
      <c r="J35" s="912"/>
      <c r="K35" s="912"/>
      <c r="L35" s="912"/>
      <c r="M35" s="913"/>
      <c r="N35" s="914"/>
      <c r="O35" s="913"/>
      <c r="P35" s="915"/>
      <c r="Q35" s="915"/>
      <c r="R35" s="915"/>
      <c r="S35" s="915"/>
      <c r="T35" s="915"/>
      <c r="U35" s="915"/>
      <c r="V35" s="915"/>
      <c r="W35" s="935"/>
      <c r="X35" s="904"/>
      <c r="Y35" s="904"/>
      <c r="Z35" s="362"/>
      <c r="AA35" s="362"/>
      <c r="AB35" s="362"/>
      <c r="AC35" s="362"/>
      <c r="AD35" s="362"/>
      <c r="AE35" s="362"/>
      <c r="AF35" s="362"/>
      <c r="AG35" s="362"/>
      <c r="AH35" s="362"/>
    </row>
    <row r="36" spans="2:34" s="364" customFormat="1" ht="15" customHeight="1" thickTop="1" x14ac:dyDescent="0.2">
      <c r="B36" s="605"/>
      <c r="C36" s="917"/>
      <c r="D36" s="918"/>
      <c r="E36" s="918"/>
      <c r="F36" s="918"/>
      <c r="G36" s="918"/>
      <c r="H36" s="918"/>
      <c r="I36" s="918"/>
      <c r="J36" s="918"/>
      <c r="K36" s="918"/>
      <c r="L36" s="918"/>
      <c r="M36" s="919"/>
      <c r="N36" s="920"/>
      <c r="O36" s="919"/>
      <c r="P36" s="921"/>
      <c r="Q36" s="921"/>
      <c r="R36" s="921"/>
      <c r="S36" s="921"/>
      <c r="T36" s="921"/>
      <c r="U36" s="921"/>
      <c r="V36" s="921"/>
      <c r="W36" s="606"/>
      <c r="X36" s="904"/>
      <c r="Y36" s="904"/>
      <c r="Z36" s="362"/>
      <c r="AA36" s="362"/>
      <c r="AB36" s="362"/>
      <c r="AC36" s="362"/>
      <c r="AD36" s="362"/>
      <c r="AE36" s="362"/>
      <c r="AF36" s="362"/>
      <c r="AG36" s="362"/>
      <c r="AH36" s="362"/>
    </row>
    <row r="37" spans="2:34" s="364" customFormat="1" ht="23.1" customHeight="1" x14ac:dyDescent="0.2">
      <c r="B37" s="454" t="s">
        <v>1466</v>
      </c>
      <c r="C37" s="922"/>
      <c r="D37" s="922"/>
      <c r="E37" s="922"/>
      <c r="F37" s="922"/>
      <c r="G37" s="922"/>
      <c r="H37" s="922"/>
      <c r="I37" s="922"/>
      <c r="J37" s="922"/>
      <c r="K37" s="922"/>
      <c r="L37" s="922"/>
      <c r="M37" s="878"/>
      <c r="N37" s="885"/>
      <c r="O37" s="878"/>
      <c r="P37" s="923"/>
      <c r="Q37" s="923"/>
      <c r="R37" s="923"/>
      <c r="S37" s="923"/>
      <c r="T37" s="923"/>
      <c r="U37" s="923"/>
      <c r="V37" s="923"/>
      <c r="W37" s="378" t="s">
        <v>730</v>
      </c>
      <c r="X37" s="904"/>
      <c r="Y37" s="904"/>
      <c r="Z37" s="362"/>
      <c r="AA37" s="362"/>
      <c r="AB37" s="362"/>
      <c r="AC37" s="362"/>
      <c r="AD37" s="362"/>
      <c r="AE37" s="362"/>
      <c r="AF37" s="362"/>
      <c r="AG37" s="362"/>
      <c r="AH37" s="362"/>
    </row>
    <row r="38" spans="2:34" s="359" customFormat="1" ht="9" customHeight="1" x14ac:dyDescent="0.2">
      <c r="B38" s="453"/>
      <c r="C38" s="922"/>
      <c r="D38" s="922"/>
      <c r="E38" s="922"/>
      <c r="F38" s="922"/>
      <c r="G38" s="922"/>
      <c r="H38" s="922"/>
      <c r="I38" s="922"/>
      <c r="J38" s="922"/>
      <c r="K38" s="922"/>
      <c r="L38" s="922"/>
      <c r="M38" s="878"/>
      <c r="N38" s="885"/>
      <c r="O38" s="878"/>
      <c r="P38" s="923"/>
      <c r="Q38" s="923"/>
      <c r="R38" s="923"/>
      <c r="S38" s="923"/>
      <c r="T38" s="923"/>
      <c r="U38" s="923"/>
      <c r="V38" s="923"/>
      <c r="W38" s="604"/>
      <c r="X38" s="904"/>
      <c r="Y38" s="904"/>
      <c r="Z38" s="362"/>
      <c r="AA38" s="362"/>
      <c r="AB38" s="362"/>
      <c r="AC38" s="362"/>
      <c r="AD38" s="362"/>
      <c r="AE38" s="362"/>
      <c r="AF38" s="362"/>
      <c r="AG38" s="362"/>
      <c r="AH38" s="362"/>
    </row>
    <row r="39" spans="2:34" s="359" customFormat="1" ht="26.25" customHeight="1" x14ac:dyDescent="0.2">
      <c r="B39" s="453" t="s">
        <v>175</v>
      </c>
      <c r="C39" s="924">
        <v>13.303556635438474</v>
      </c>
      <c r="D39" s="924" t="e">
        <f>+(#REF!/#REF!-1)*100</f>
        <v>#REF!</v>
      </c>
      <c r="E39" s="924" t="e">
        <f>+(#REF!/#REF!-1)*100</f>
        <v>#REF!</v>
      </c>
      <c r="F39" s="924" t="e">
        <f>+(#REF!/#REF!-1)*100</f>
        <v>#REF!</v>
      </c>
      <c r="G39" s="924" t="e">
        <f>+(#REF!/#REF!-1)*100</f>
        <v>#REF!</v>
      </c>
      <c r="H39" s="924" t="e">
        <f>+(#REF!/#REF!-1)*100</f>
        <v>#REF!</v>
      </c>
      <c r="I39" s="924" t="e">
        <f>+(#REF!/#REF!-1)*100</f>
        <v>#REF!</v>
      </c>
      <c r="J39" s="924" t="e">
        <f>+(#REF!/#REF!-1)*100</f>
        <v>#REF!</v>
      </c>
      <c r="K39" s="924" t="e">
        <f>+(#REF!/#REF!-1)*100</f>
        <v>#REF!</v>
      </c>
      <c r="L39" s="924" t="e">
        <f>+(#REF!/#REF!-1)*100</f>
        <v>#REF!</v>
      </c>
      <c r="M39" s="925"/>
      <c r="N39" s="926" t="e">
        <f>+(#REF!/#REF!-1)*100</f>
        <v>#REF!</v>
      </c>
      <c r="O39" s="925" t="e">
        <f>+(#REF!/#REF!-1)*100</f>
        <v>#REF!</v>
      </c>
      <c r="P39" s="927" t="e">
        <f>+(#REF!/#REF!-1)*100</f>
        <v>#REF!</v>
      </c>
      <c r="Q39" s="927" t="e">
        <f>+(#REF!/#REF!-1)*100</f>
        <v>#REF!</v>
      </c>
      <c r="R39" s="927" t="e">
        <f>+(#REF!/#REF!-1)*100</f>
        <v>#REF!</v>
      </c>
      <c r="S39" s="927" t="e">
        <f>+(#REF!/#REF!-1)*100</f>
        <v>#REF!</v>
      </c>
      <c r="T39" s="927" t="e">
        <f>+(#REF!/#REF!-1)*100</f>
        <v>#REF!</v>
      </c>
      <c r="U39" s="927" t="e">
        <f>+(#REF!/#REF!-1)*100</f>
        <v>#REF!</v>
      </c>
      <c r="V39" s="927" t="e">
        <f>+(#REF!/#REF!-1)*100</f>
        <v>#REF!</v>
      </c>
      <c r="W39" s="604" t="s">
        <v>876</v>
      </c>
      <c r="X39" s="904"/>
      <c r="Y39" s="904"/>
      <c r="Z39" s="362"/>
      <c r="AA39" s="362"/>
      <c r="AB39" s="362"/>
      <c r="AC39" s="362"/>
      <c r="AD39" s="362"/>
      <c r="AE39" s="362"/>
      <c r="AF39" s="362"/>
      <c r="AG39" s="362"/>
      <c r="AH39" s="362"/>
    </row>
    <row r="40" spans="2:34" s="364" customFormat="1" ht="26.25" customHeight="1" x14ac:dyDescent="0.2">
      <c r="B40" s="605" t="s">
        <v>1132</v>
      </c>
      <c r="C40" s="875">
        <v>6.9022821399667755</v>
      </c>
      <c r="D40" s="875" t="e">
        <f>+(#REF!/#REF!-1)*100</f>
        <v>#REF!</v>
      </c>
      <c r="E40" s="875" t="e">
        <f>+(#REF!/#REF!-1)*100</f>
        <v>#REF!</v>
      </c>
      <c r="F40" s="875" t="e">
        <f>+(#REF!/#REF!-1)*100</f>
        <v>#REF!</v>
      </c>
      <c r="G40" s="875" t="e">
        <f>+(#REF!/#REF!-1)*100</f>
        <v>#REF!</v>
      </c>
      <c r="H40" s="875" t="e">
        <f>+(#REF!/#REF!-1)*100</f>
        <v>#REF!</v>
      </c>
      <c r="I40" s="875" t="e">
        <f>+(#REF!/#REF!-1)*100</f>
        <v>#REF!</v>
      </c>
      <c r="J40" s="875" t="e">
        <f>+(#REF!/#REF!-1)*100</f>
        <v>#REF!</v>
      </c>
      <c r="K40" s="875" t="e">
        <f>+(#REF!/#REF!-1)*100</f>
        <v>#REF!</v>
      </c>
      <c r="L40" s="875" t="e">
        <f>+(#REF!/#REF!-1)*100</f>
        <v>#REF!</v>
      </c>
      <c r="M40" s="876"/>
      <c r="N40" s="877" t="e">
        <f>+(#REF!/#REF!-1)*100</f>
        <v>#REF!</v>
      </c>
      <c r="O40" s="876" t="e">
        <f>+(#REF!/#REF!-1)*100</f>
        <v>#REF!</v>
      </c>
      <c r="P40" s="928" t="e">
        <f>+(#REF!/#REF!-1)*100</f>
        <v>#REF!</v>
      </c>
      <c r="Q40" s="928" t="e">
        <f>+(#REF!/#REF!-1)*100</f>
        <v>#REF!</v>
      </c>
      <c r="R40" s="928" t="e">
        <f>+(#REF!/#REF!-1)*100</f>
        <v>#REF!</v>
      </c>
      <c r="S40" s="928" t="e">
        <f>+(#REF!/#REF!-1)*100</f>
        <v>#REF!</v>
      </c>
      <c r="T40" s="928" t="e">
        <f>+(#REF!/#REF!-1)*100</f>
        <v>#REF!</v>
      </c>
      <c r="U40" s="928" t="e">
        <f>+(#REF!/#REF!-1)*100</f>
        <v>#REF!</v>
      </c>
      <c r="V40" s="928" t="e">
        <f>+(#REF!/#REF!-1)*100</f>
        <v>#REF!</v>
      </c>
      <c r="W40" s="606" t="s">
        <v>1133</v>
      </c>
      <c r="X40" s="904"/>
      <c r="Y40" s="904"/>
      <c r="Z40" s="362"/>
      <c r="AA40" s="362"/>
      <c r="AB40" s="362"/>
      <c r="AC40" s="362"/>
      <c r="AD40" s="362"/>
      <c r="AE40" s="362"/>
      <c r="AF40" s="362"/>
      <c r="AG40" s="362"/>
      <c r="AH40" s="362"/>
    </row>
    <row r="41" spans="2:34" s="364" customFormat="1" ht="26.25" customHeight="1" x14ac:dyDescent="0.2">
      <c r="B41" s="605" t="s">
        <v>1498</v>
      </c>
      <c r="C41" s="875">
        <v>14.492372646677554</v>
      </c>
      <c r="D41" s="875" t="e">
        <f>+(#REF!/#REF!-1)*100</f>
        <v>#REF!</v>
      </c>
      <c r="E41" s="875" t="e">
        <f>+(#REF!/#REF!-1)*100</f>
        <v>#REF!</v>
      </c>
      <c r="F41" s="875" t="e">
        <f>+(#REF!/#REF!-1)*100</f>
        <v>#REF!</v>
      </c>
      <c r="G41" s="875" t="e">
        <f>+(#REF!/#REF!-1)*100</f>
        <v>#REF!</v>
      </c>
      <c r="H41" s="875" t="e">
        <f>+(#REF!/#REF!-1)*100</f>
        <v>#REF!</v>
      </c>
      <c r="I41" s="875" t="e">
        <f>+(#REF!/#REF!-1)*100</f>
        <v>#REF!</v>
      </c>
      <c r="J41" s="875" t="e">
        <f>+(#REF!/#REF!-1)*100</f>
        <v>#REF!</v>
      </c>
      <c r="K41" s="875" t="e">
        <f>+(#REF!/#REF!-1)*100</f>
        <v>#REF!</v>
      </c>
      <c r="L41" s="875" t="e">
        <f>+(#REF!/#REF!-1)*100</f>
        <v>#REF!</v>
      </c>
      <c r="M41" s="876"/>
      <c r="N41" s="877" t="e">
        <f>+(#REF!/#REF!-1)*100</f>
        <v>#REF!</v>
      </c>
      <c r="O41" s="876" t="e">
        <f>+(#REF!/#REF!-1)*100</f>
        <v>#REF!</v>
      </c>
      <c r="P41" s="928" t="e">
        <f>+(#REF!/#REF!-1)*100</f>
        <v>#REF!</v>
      </c>
      <c r="Q41" s="928" t="e">
        <f>+(#REF!/#REF!-1)*100</f>
        <v>#REF!</v>
      </c>
      <c r="R41" s="928" t="e">
        <f>+(#REF!/#REF!-1)*100</f>
        <v>#REF!</v>
      </c>
      <c r="S41" s="928" t="e">
        <f>+(#REF!/#REF!-1)*100</f>
        <v>#REF!</v>
      </c>
      <c r="T41" s="928" t="e">
        <f>+(#REF!/#REF!-1)*100</f>
        <v>#REF!</v>
      </c>
      <c r="U41" s="928" t="e">
        <f>+(#REF!/#REF!-1)*100</f>
        <v>#REF!</v>
      </c>
      <c r="V41" s="928" t="e">
        <f>+(#REF!/#REF!-1)*100</f>
        <v>#REF!</v>
      </c>
      <c r="W41" s="606" t="s">
        <v>878</v>
      </c>
      <c r="X41" s="904"/>
      <c r="Y41" s="904"/>
      <c r="Z41" s="362"/>
      <c r="AA41" s="362"/>
      <c r="AB41" s="362"/>
      <c r="AC41" s="362"/>
      <c r="AD41" s="362"/>
      <c r="AE41" s="362"/>
      <c r="AF41" s="362"/>
      <c r="AG41" s="362"/>
      <c r="AH41" s="362"/>
    </row>
    <row r="42" spans="2:34" s="359" customFormat="1" ht="26.25" customHeight="1" x14ac:dyDescent="0.2">
      <c r="B42" s="453" t="s">
        <v>879</v>
      </c>
      <c r="C42" s="924">
        <v>47.61330972639368</v>
      </c>
      <c r="D42" s="924" t="e">
        <f>+(#REF!/#REF!-1)*100</f>
        <v>#REF!</v>
      </c>
      <c r="E42" s="924" t="e">
        <f>+(#REF!/#REF!-1)*100</f>
        <v>#REF!</v>
      </c>
      <c r="F42" s="924" t="e">
        <f>+(#REF!/#REF!-1)*100</f>
        <v>#REF!</v>
      </c>
      <c r="G42" s="924" t="e">
        <f>+(#REF!/#REF!-1)*100</f>
        <v>#REF!</v>
      </c>
      <c r="H42" s="924" t="e">
        <f>+(#REF!/#REF!-1)*100</f>
        <v>#REF!</v>
      </c>
      <c r="I42" s="924" t="e">
        <f>+(#REF!/#REF!-1)*100</f>
        <v>#REF!</v>
      </c>
      <c r="J42" s="924" t="e">
        <f>+(#REF!/#REF!-1)*100</f>
        <v>#REF!</v>
      </c>
      <c r="K42" s="924" t="e">
        <f>+(#REF!/#REF!-1)*100</f>
        <v>#REF!</v>
      </c>
      <c r="L42" s="924" t="e">
        <f>+(#REF!/#REF!-1)*100</f>
        <v>#REF!</v>
      </c>
      <c r="M42" s="925"/>
      <c r="N42" s="926" t="e">
        <f>+(#REF!/#REF!-1)*100</f>
        <v>#REF!</v>
      </c>
      <c r="O42" s="925" t="e">
        <f>+(#REF!/#REF!-1)*100</f>
        <v>#REF!</v>
      </c>
      <c r="P42" s="927" t="e">
        <f>+(#REF!/#REF!-1)*100</f>
        <v>#REF!</v>
      </c>
      <c r="Q42" s="927" t="e">
        <f>+(#REF!/#REF!-1)*100</f>
        <v>#REF!</v>
      </c>
      <c r="R42" s="927" t="e">
        <f>+(#REF!/#REF!-1)*100</f>
        <v>#REF!</v>
      </c>
      <c r="S42" s="927" t="e">
        <f>+(#REF!/#REF!-1)*100</f>
        <v>#REF!</v>
      </c>
      <c r="T42" s="927" t="e">
        <f>+(#REF!/#REF!-1)*100</f>
        <v>#REF!</v>
      </c>
      <c r="U42" s="927" t="e">
        <f>+(#REF!/#REF!-1)*100</f>
        <v>#REF!</v>
      </c>
      <c r="V42" s="927" t="e">
        <f>+(#REF!/#REF!-1)*100</f>
        <v>#REF!</v>
      </c>
      <c r="W42" s="604" t="s">
        <v>877</v>
      </c>
      <c r="X42" s="904"/>
      <c r="Y42" s="904"/>
      <c r="Z42" s="362"/>
      <c r="AA42" s="362"/>
      <c r="AB42" s="362"/>
      <c r="AC42" s="362"/>
      <c r="AD42" s="362"/>
      <c r="AE42" s="362"/>
      <c r="AF42" s="362"/>
      <c r="AG42" s="362"/>
      <c r="AH42" s="362"/>
    </row>
    <row r="43" spans="2:34" s="359" customFormat="1" ht="26.25" customHeight="1" x14ac:dyDescent="0.2">
      <c r="B43" s="605" t="s">
        <v>1446</v>
      </c>
      <c r="C43" s="875">
        <v>327.34360497493969</v>
      </c>
      <c r="D43" s="875" t="e">
        <f>+(#REF!/#REF!-1)*100</f>
        <v>#REF!</v>
      </c>
      <c r="E43" s="875" t="e">
        <f>+(#REF!/#REF!-1)*100</f>
        <v>#REF!</v>
      </c>
      <c r="F43" s="875" t="e">
        <f>+(#REF!/#REF!-1)*100</f>
        <v>#REF!</v>
      </c>
      <c r="G43" s="875" t="e">
        <f>+(#REF!/#REF!-1)*100</f>
        <v>#REF!</v>
      </c>
      <c r="H43" s="875" t="e">
        <f>+(#REF!/#REF!-1)*100</f>
        <v>#REF!</v>
      </c>
      <c r="I43" s="875" t="e">
        <f>+(#REF!/#REF!-1)*100</f>
        <v>#REF!</v>
      </c>
      <c r="J43" s="875" t="e">
        <f>+(#REF!/#REF!-1)*100</f>
        <v>#REF!</v>
      </c>
      <c r="K43" s="875" t="e">
        <f>+(#REF!/#REF!-1)*100</f>
        <v>#REF!</v>
      </c>
      <c r="L43" s="875" t="e">
        <f>+(#REF!/#REF!-1)*100</f>
        <v>#REF!</v>
      </c>
      <c r="M43" s="876"/>
      <c r="N43" s="877" t="e">
        <f>+(#REF!/#REF!-1)*100</f>
        <v>#REF!</v>
      </c>
      <c r="O43" s="876" t="e">
        <f>+(#REF!/#REF!-1)*100</f>
        <v>#REF!</v>
      </c>
      <c r="P43" s="928" t="e">
        <f>+(#REF!/#REF!-1)*100</f>
        <v>#REF!</v>
      </c>
      <c r="Q43" s="928" t="e">
        <f>+(#REF!/#REF!-1)*100</f>
        <v>#REF!</v>
      </c>
      <c r="R43" s="928" t="e">
        <f>+(#REF!/#REF!-1)*100</f>
        <v>#REF!</v>
      </c>
      <c r="S43" s="928" t="e">
        <f>+(#REF!/#REF!-1)*100</f>
        <v>#REF!</v>
      </c>
      <c r="T43" s="928" t="e">
        <f>+(#REF!/#REF!-1)*100</f>
        <v>#REF!</v>
      </c>
      <c r="U43" s="928" t="e">
        <f>+(#REF!/#REF!-1)*100</f>
        <v>#REF!</v>
      </c>
      <c r="V43" s="928" t="e">
        <f>+(#REF!/#REF!-1)*100</f>
        <v>#REF!</v>
      </c>
      <c r="W43" s="606" t="s">
        <v>1448</v>
      </c>
      <c r="X43" s="904"/>
      <c r="Y43" s="904"/>
      <c r="Z43" s="362"/>
      <c r="AA43" s="362"/>
      <c r="AB43" s="362"/>
      <c r="AC43" s="362"/>
      <c r="AD43" s="362"/>
      <c r="AE43" s="362"/>
      <c r="AF43" s="362"/>
      <c r="AG43" s="362"/>
      <c r="AH43" s="362"/>
    </row>
    <row r="44" spans="2:34" s="364" customFormat="1" ht="26.25" customHeight="1" x14ac:dyDescent="0.2">
      <c r="B44" s="605" t="s">
        <v>1287</v>
      </c>
      <c r="C44" s="875">
        <v>-15.428042233918982</v>
      </c>
      <c r="D44" s="875" t="e">
        <f>+(#REF!/#REF!-1)*100</f>
        <v>#REF!</v>
      </c>
      <c r="E44" s="875" t="e">
        <f>+(#REF!/#REF!-1)*100</f>
        <v>#REF!</v>
      </c>
      <c r="F44" s="875" t="e">
        <f>+(#REF!/#REF!-1)*100</f>
        <v>#REF!</v>
      </c>
      <c r="G44" s="875" t="e">
        <f>+(#REF!/#REF!-1)*100</f>
        <v>#REF!</v>
      </c>
      <c r="H44" s="875" t="e">
        <f>+(#REF!/#REF!-1)*100</f>
        <v>#REF!</v>
      </c>
      <c r="I44" s="875" t="e">
        <f>+(#REF!/#REF!-1)*100</f>
        <v>#REF!</v>
      </c>
      <c r="J44" s="875" t="e">
        <f>+(#REF!/#REF!-1)*100</f>
        <v>#REF!</v>
      </c>
      <c r="K44" s="875" t="e">
        <f>+(#REF!/#REF!-1)*100</f>
        <v>#REF!</v>
      </c>
      <c r="L44" s="875" t="e">
        <f>+(#REF!/#REF!-1)*100</f>
        <v>#REF!</v>
      </c>
      <c r="M44" s="876"/>
      <c r="N44" s="877" t="e">
        <f>+(#REF!/#REF!-1)*100</f>
        <v>#REF!</v>
      </c>
      <c r="O44" s="876" t="e">
        <f>+(#REF!/#REF!-1)*100</f>
        <v>#REF!</v>
      </c>
      <c r="P44" s="928" t="e">
        <f>+(#REF!/#REF!-1)*100</f>
        <v>#REF!</v>
      </c>
      <c r="Q44" s="928" t="e">
        <f>+(#REF!/#REF!-1)*100</f>
        <v>#REF!</v>
      </c>
      <c r="R44" s="928" t="e">
        <f>+(#REF!/#REF!-1)*100</f>
        <v>#REF!</v>
      </c>
      <c r="S44" s="928" t="e">
        <f>+(#REF!/#REF!-1)*100</f>
        <v>#REF!</v>
      </c>
      <c r="T44" s="928" t="e">
        <f>+(#REF!/#REF!-1)*100</f>
        <v>#REF!</v>
      </c>
      <c r="U44" s="928" t="e">
        <f>+(#REF!/#REF!-1)*100</f>
        <v>#REF!</v>
      </c>
      <c r="V44" s="928" t="e">
        <f>+(#REF!/#REF!-1)*100</f>
        <v>#REF!</v>
      </c>
      <c r="W44" s="606" t="s">
        <v>1303</v>
      </c>
      <c r="X44" s="904"/>
      <c r="Y44" s="904"/>
      <c r="Z44" s="362"/>
      <c r="AA44" s="362"/>
      <c r="AB44" s="362"/>
      <c r="AC44" s="362"/>
      <c r="AD44" s="362"/>
      <c r="AE44" s="362"/>
      <c r="AF44" s="362"/>
      <c r="AG44" s="362"/>
      <c r="AH44" s="362"/>
    </row>
    <row r="45" spans="2:34" s="364" customFormat="1" ht="26.25" customHeight="1" x14ac:dyDescent="0.2">
      <c r="B45" s="605" t="s">
        <v>1449</v>
      </c>
      <c r="C45" s="875">
        <v>6.6017247291616288</v>
      </c>
      <c r="D45" s="875" t="e">
        <f>+(#REF!/#REF!-1)*100</f>
        <v>#REF!</v>
      </c>
      <c r="E45" s="875" t="e">
        <f>+(#REF!/#REF!-1)*100</f>
        <v>#REF!</v>
      </c>
      <c r="F45" s="875" t="e">
        <f>+(#REF!/#REF!-1)*100</f>
        <v>#REF!</v>
      </c>
      <c r="G45" s="875" t="e">
        <f>+(#REF!/#REF!-1)*100</f>
        <v>#REF!</v>
      </c>
      <c r="H45" s="875" t="e">
        <f>+(#REF!/#REF!-1)*100</f>
        <v>#REF!</v>
      </c>
      <c r="I45" s="875" t="e">
        <f>+(#REF!/#REF!-1)*100</f>
        <v>#REF!</v>
      </c>
      <c r="J45" s="875" t="e">
        <f>+(#REF!/#REF!-1)*100</f>
        <v>#REF!</v>
      </c>
      <c r="K45" s="875" t="e">
        <f>+(#REF!/#REF!-1)*100</f>
        <v>#REF!</v>
      </c>
      <c r="L45" s="875" t="e">
        <f>+(#REF!/#REF!-1)*100</f>
        <v>#REF!</v>
      </c>
      <c r="M45" s="876"/>
      <c r="N45" s="877" t="e">
        <f>+(#REF!/#REF!-1)*100</f>
        <v>#REF!</v>
      </c>
      <c r="O45" s="876" t="e">
        <f>+(#REF!/#REF!-1)*100</f>
        <v>#REF!</v>
      </c>
      <c r="P45" s="928" t="e">
        <f>+(#REF!/#REF!-1)*100</f>
        <v>#REF!</v>
      </c>
      <c r="Q45" s="928" t="e">
        <f>+(#REF!/#REF!-1)*100</f>
        <v>#REF!</v>
      </c>
      <c r="R45" s="928" t="e">
        <f>+(#REF!/#REF!-1)*100</f>
        <v>#REF!</v>
      </c>
      <c r="S45" s="928" t="e">
        <f>+(#REF!/#REF!-1)*100</f>
        <v>#REF!</v>
      </c>
      <c r="T45" s="928" t="e">
        <f>+(#REF!/#REF!-1)*100</f>
        <v>#REF!</v>
      </c>
      <c r="U45" s="928" t="e">
        <f>+(#REF!/#REF!-1)*100</f>
        <v>#REF!</v>
      </c>
      <c r="V45" s="928" t="e">
        <f>+(#REF!/#REF!-1)*100</f>
        <v>#REF!</v>
      </c>
      <c r="W45" s="606" t="s">
        <v>1452</v>
      </c>
      <c r="X45" s="904"/>
      <c r="Y45" s="904"/>
      <c r="Z45" s="362"/>
      <c r="AA45" s="362"/>
      <c r="AB45" s="362"/>
      <c r="AC45" s="362"/>
      <c r="AD45" s="362"/>
      <c r="AE45" s="362"/>
      <c r="AF45" s="362"/>
      <c r="AG45" s="362"/>
      <c r="AH45" s="362"/>
    </row>
    <row r="46" spans="2:34" s="364" customFormat="1" ht="26.25" customHeight="1" x14ac:dyDescent="0.2">
      <c r="B46" s="605" t="s">
        <v>1450</v>
      </c>
      <c r="C46" s="875">
        <v>0</v>
      </c>
      <c r="D46" s="875">
        <v>0</v>
      </c>
      <c r="E46" s="875">
        <v>0</v>
      </c>
      <c r="F46" s="875">
        <v>0</v>
      </c>
      <c r="G46" s="875">
        <v>0</v>
      </c>
      <c r="H46" s="875">
        <v>0</v>
      </c>
      <c r="I46" s="875">
        <v>1</v>
      </c>
      <c r="J46" s="875" t="e">
        <f>+(#REF!/#REF!-1)*100</f>
        <v>#REF!</v>
      </c>
      <c r="K46" s="875" t="e">
        <f>+(#REF!/#REF!-1)*100</f>
        <v>#REF!</v>
      </c>
      <c r="L46" s="875" t="e">
        <f>+(#REF!/#REF!-1)*100</f>
        <v>#REF!</v>
      </c>
      <c r="M46" s="876"/>
      <c r="N46" s="877" t="e">
        <f>+(#REF!/#REF!-1)*100</f>
        <v>#REF!</v>
      </c>
      <c r="O46" s="876" t="e">
        <f>+(#REF!/#REF!-1)*100</f>
        <v>#REF!</v>
      </c>
      <c r="P46" s="928" t="e">
        <f>+(#REF!/#REF!-1)*100</f>
        <v>#REF!</v>
      </c>
      <c r="Q46" s="928" t="e">
        <f>+(#REF!/#REF!-1)*100</f>
        <v>#REF!</v>
      </c>
      <c r="R46" s="928" t="e">
        <f>+(#REF!/#REF!-1)*100</f>
        <v>#REF!</v>
      </c>
      <c r="S46" s="928" t="e">
        <f>+(#REF!/#REF!-1)*100</f>
        <v>#REF!</v>
      </c>
      <c r="T46" s="928" t="e">
        <f>+(#REF!/#REF!-1)*100</f>
        <v>#REF!</v>
      </c>
      <c r="U46" s="928" t="e">
        <f>+(#REF!/#REF!-1)*100</f>
        <v>#REF!</v>
      </c>
      <c r="V46" s="928" t="e">
        <f>+(#REF!/#REF!-1)*100</f>
        <v>#REF!</v>
      </c>
      <c r="W46" s="606" t="s">
        <v>944</v>
      </c>
      <c r="X46" s="904"/>
      <c r="Y46" s="904"/>
      <c r="Z46" s="362"/>
      <c r="AA46" s="362"/>
      <c r="AB46" s="362"/>
      <c r="AC46" s="362"/>
      <c r="AD46" s="362"/>
      <c r="AE46" s="362"/>
      <c r="AF46" s="362"/>
      <c r="AG46" s="362"/>
      <c r="AH46" s="362"/>
    </row>
    <row r="47" spans="2:34" s="359" customFormat="1" ht="9" customHeight="1" x14ac:dyDescent="0.2">
      <c r="B47" s="605"/>
      <c r="C47" s="875"/>
      <c r="D47" s="924"/>
      <c r="E47" s="924"/>
      <c r="F47" s="924"/>
      <c r="G47" s="924"/>
      <c r="H47" s="924"/>
      <c r="I47" s="924"/>
      <c r="J47" s="924"/>
      <c r="K47" s="924"/>
      <c r="L47" s="924"/>
      <c r="M47" s="925"/>
      <c r="N47" s="926"/>
      <c r="O47" s="925"/>
      <c r="P47" s="927"/>
      <c r="Q47" s="927"/>
      <c r="R47" s="927"/>
      <c r="S47" s="927"/>
      <c r="T47" s="927"/>
      <c r="U47" s="927"/>
      <c r="V47" s="927"/>
      <c r="W47" s="604"/>
      <c r="X47" s="904"/>
      <c r="Y47" s="904"/>
      <c r="Z47" s="362"/>
      <c r="AA47" s="362"/>
      <c r="AB47" s="362"/>
      <c r="AC47" s="362"/>
      <c r="AD47" s="362"/>
      <c r="AE47" s="362"/>
      <c r="AF47" s="362"/>
      <c r="AG47" s="362"/>
      <c r="AH47" s="362"/>
    </row>
    <row r="48" spans="2:34" s="359" customFormat="1" ht="26.25" customHeight="1" x14ac:dyDescent="0.2">
      <c r="B48" s="453" t="s">
        <v>1042</v>
      </c>
      <c r="C48" s="924">
        <v>19.856800595733183</v>
      </c>
      <c r="D48" s="924" t="e">
        <f>+(#REF!/#REF!-1)*100</f>
        <v>#REF!</v>
      </c>
      <c r="E48" s="924" t="e">
        <f>+(#REF!/#REF!-1)*100</f>
        <v>#REF!</v>
      </c>
      <c r="F48" s="924" t="e">
        <f>+(#REF!/#REF!-1)*100</f>
        <v>#REF!</v>
      </c>
      <c r="G48" s="924" t="e">
        <f>+(#REF!/#REF!-1)*100</f>
        <v>#REF!</v>
      </c>
      <c r="H48" s="924" t="e">
        <f>+(#REF!/#REF!-1)*100</f>
        <v>#REF!</v>
      </c>
      <c r="I48" s="924" t="e">
        <f>+(#REF!/#REF!-1)*100</f>
        <v>#REF!</v>
      </c>
      <c r="J48" s="924" t="e">
        <f>+(#REF!/#REF!-1)*100</f>
        <v>#REF!</v>
      </c>
      <c r="K48" s="924" t="e">
        <f>+(#REF!/#REF!-1)*100</f>
        <v>#REF!</v>
      </c>
      <c r="L48" s="924" t="e">
        <f>+(#REF!/#REF!-1)*100</f>
        <v>#REF!</v>
      </c>
      <c r="M48" s="925"/>
      <c r="N48" s="926" t="e">
        <f>+(#REF!/#REF!-1)*100</f>
        <v>#REF!</v>
      </c>
      <c r="O48" s="925" t="e">
        <f>+(#REF!/#REF!-1)*100</f>
        <v>#REF!</v>
      </c>
      <c r="P48" s="927" t="e">
        <f>+(#REF!/#REF!-1)*100</f>
        <v>#REF!</v>
      </c>
      <c r="Q48" s="927" t="e">
        <f>+(#REF!/#REF!-1)*100</f>
        <v>#REF!</v>
      </c>
      <c r="R48" s="927" t="e">
        <f>+(#REF!/#REF!-1)*100</f>
        <v>#REF!</v>
      </c>
      <c r="S48" s="927" t="e">
        <f>+(#REF!/#REF!-1)*100</f>
        <v>#REF!</v>
      </c>
      <c r="T48" s="927" t="e">
        <f>+(#REF!/#REF!-1)*100</f>
        <v>#REF!</v>
      </c>
      <c r="U48" s="927" t="e">
        <f>+(#REF!/#REF!-1)*100</f>
        <v>#REF!</v>
      </c>
      <c r="V48" s="927" t="e">
        <f>+(#REF!/#REF!-1)*100</f>
        <v>#REF!</v>
      </c>
      <c r="W48" s="604" t="s">
        <v>288</v>
      </c>
      <c r="X48" s="904"/>
      <c r="Y48" s="904"/>
      <c r="Z48" s="362"/>
      <c r="AA48" s="362"/>
      <c r="AB48" s="362"/>
      <c r="AC48" s="362"/>
      <c r="AD48" s="362"/>
      <c r="AE48" s="362"/>
      <c r="AF48" s="362"/>
      <c r="AG48" s="362"/>
      <c r="AH48" s="362"/>
    </row>
    <row r="49" spans="2:34" s="359" customFormat="1" ht="9" customHeight="1" x14ac:dyDescent="0.2">
      <c r="B49" s="453"/>
      <c r="C49" s="924"/>
      <c r="D49" s="924"/>
      <c r="E49" s="924"/>
      <c r="F49" s="924"/>
      <c r="G49" s="924"/>
      <c r="H49" s="924"/>
      <c r="I49" s="924"/>
      <c r="J49" s="924"/>
      <c r="K49" s="924"/>
      <c r="L49" s="924"/>
      <c r="M49" s="925"/>
      <c r="N49" s="926"/>
      <c r="O49" s="925"/>
      <c r="P49" s="927"/>
      <c r="Q49" s="927"/>
      <c r="R49" s="927"/>
      <c r="S49" s="927"/>
      <c r="T49" s="927"/>
      <c r="U49" s="927"/>
      <c r="V49" s="927"/>
      <c r="W49" s="604"/>
      <c r="X49" s="904"/>
      <c r="Y49" s="904"/>
      <c r="Z49" s="362"/>
      <c r="AA49" s="362"/>
      <c r="AB49" s="362"/>
      <c r="AC49" s="362"/>
      <c r="AD49" s="362"/>
      <c r="AE49" s="362"/>
      <c r="AF49" s="362"/>
      <c r="AG49" s="362"/>
      <c r="AH49" s="362"/>
    </row>
    <row r="50" spans="2:34" s="359" customFormat="1" ht="26.25" customHeight="1" x14ac:dyDescent="0.2">
      <c r="B50" s="453" t="s">
        <v>950</v>
      </c>
      <c r="C50" s="924">
        <v>19.786388124757103</v>
      </c>
      <c r="D50" s="924" t="e">
        <f>+(#REF!/#REF!-1)*100</f>
        <v>#REF!</v>
      </c>
      <c r="E50" s="924" t="e">
        <f>+(#REF!/#REF!-1)*100</f>
        <v>#REF!</v>
      </c>
      <c r="F50" s="924" t="e">
        <f>+(#REF!/#REF!-1)*100</f>
        <v>#REF!</v>
      </c>
      <c r="G50" s="924" t="e">
        <f>+(#REF!/#REF!-1)*100</f>
        <v>#REF!</v>
      </c>
      <c r="H50" s="924" t="e">
        <f>+(#REF!/#REF!-1)*100</f>
        <v>#REF!</v>
      </c>
      <c r="I50" s="924" t="e">
        <f>+(#REF!/#REF!-1)*100</f>
        <v>#REF!</v>
      </c>
      <c r="J50" s="924" t="e">
        <f>+(#REF!/#REF!-1)*100</f>
        <v>#REF!</v>
      </c>
      <c r="K50" s="924" t="e">
        <f>+(#REF!/#REF!-1)*100</f>
        <v>#REF!</v>
      </c>
      <c r="L50" s="924" t="e">
        <f>+(#REF!/#REF!-1)*100</f>
        <v>#REF!</v>
      </c>
      <c r="M50" s="925"/>
      <c r="N50" s="926" t="e">
        <f>+(#REF!/#REF!-1)*100</f>
        <v>#REF!</v>
      </c>
      <c r="O50" s="925" t="e">
        <f>+(#REF!/#REF!-1)*100</f>
        <v>#REF!</v>
      </c>
      <c r="P50" s="927" t="e">
        <f>+(#REF!/#REF!-1)*100</f>
        <v>#REF!</v>
      </c>
      <c r="Q50" s="927" t="e">
        <f>+(#REF!/#REF!-1)*100</f>
        <v>#REF!</v>
      </c>
      <c r="R50" s="927" t="e">
        <f>+(#REF!/#REF!-1)*100</f>
        <v>#REF!</v>
      </c>
      <c r="S50" s="927" t="e">
        <f>+(#REF!/#REF!-1)*100</f>
        <v>#REF!</v>
      </c>
      <c r="T50" s="927" t="e">
        <f>+(#REF!/#REF!-1)*100</f>
        <v>#REF!</v>
      </c>
      <c r="U50" s="927" t="e">
        <f>+(#REF!/#REF!-1)*100</f>
        <v>#REF!</v>
      </c>
      <c r="V50" s="927" t="e">
        <f>+(#REF!/#REF!-1)*100</f>
        <v>#REF!</v>
      </c>
      <c r="W50" s="604" t="s">
        <v>830</v>
      </c>
      <c r="X50" s="904"/>
      <c r="Y50" s="904"/>
      <c r="Z50" s="362"/>
      <c r="AA50" s="362"/>
      <c r="AB50" s="362"/>
      <c r="AC50" s="362"/>
      <c r="AD50" s="362"/>
      <c r="AE50" s="362"/>
      <c r="AF50" s="362"/>
      <c r="AG50" s="362"/>
      <c r="AH50" s="362"/>
    </row>
    <row r="51" spans="2:34" s="364" customFormat="1" ht="26.25" customHeight="1" x14ac:dyDescent="0.2">
      <c r="B51" s="453" t="s">
        <v>1475</v>
      </c>
      <c r="C51" s="875">
        <v>12.682407738536551</v>
      </c>
      <c r="D51" s="875" t="e">
        <f>+(#REF!/#REF!-1)*100</f>
        <v>#REF!</v>
      </c>
      <c r="E51" s="875" t="e">
        <f>+(#REF!/#REF!-1)*100</f>
        <v>#REF!</v>
      </c>
      <c r="F51" s="875" t="e">
        <f>+(#REF!/#REF!-1)*100</f>
        <v>#REF!</v>
      </c>
      <c r="G51" s="875" t="e">
        <f>+(#REF!/#REF!-1)*100</f>
        <v>#REF!</v>
      </c>
      <c r="H51" s="875" t="e">
        <f>+(#REF!/#REF!-1)*100</f>
        <v>#REF!</v>
      </c>
      <c r="I51" s="875" t="e">
        <f>+(#REF!/#REF!-1)*100</f>
        <v>#REF!</v>
      </c>
      <c r="J51" s="875" t="e">
        <f>+(#REF!/#REF!-1)*100</f>
        <v>#REF!</v>
      </c>
      <c r="K51" s="875" t="e">
        <f>+(#REF!/#REF!-1)*100</f>
        <v>#REF!</v>
      </c>
      <c r="L51" s="875" t="e">
        <f>+(#REF!/#REF!-1)*100</f>
        <v>#REF!</v>
      </c>
      <c r="M51" s="876"/>
      <c r="N51" s="877" t="e">
        <f>+(#REF!/#REF!-1)*100</f>
        <v>#REF!</v>
      </c>
      <c r="O51" s="876" t="e">
        <f>+(#REF!/#REF!-1)*100</f>
        <v>#REF!</v>
      </c>
      <c r="P51" s="928" t="e">
        <f>+(#REF!/#REF!-1)*100</f>
        <v>#REF!</v>
      </c>
      <c r="Q51" s="928" t="e">
        <f>+(#REF!/#REF!-1)*100</f>
        <v>#REF!</v>
      </c>
      <c r="R51" s="928" t="e">
        <f>+(#REF!/#REF!-1)*100</f>
        <v>#REF!</v>
      </c>
      <c r="S51" s="928" t="e">
        <f>+(#REF!/#REF!-1)*100</f>
        <v>#REF!</v>
      </c>
      <c r="T51" s="928" t="e">
        <f>+(#REF!/#REF!-1)*100</f>
        <v>#REF!</v>
      </c>
      <c r="U51" s="928" t="e">
        <f>+(#REF!/#REF!-1)*100</f>
        <v>#REF!</v>
      </c>
      <c r="V51" s="928" t="e">
        <f>+(#REF!/#REF!-1)*100</f>
        <v>#REF!</v>
      </c>
      <c r="W51" s="606" t="s">
        <v>1476</v>
      </c>
      <c r="X51" s="904"/>
      <c r="Y51" s="904"/>
      <c r="Z51" s="362"/>
      <c r="AA51" s="362"/>
      <c r="AB51" s="362"/>
      <c r="AC51" s="362"/>
      <c r="AD51" s="362"/>
      <c r="AE51" s="362"/>
      <c r="AF51" s="362"/>
      <c r="AG51" s="362"/>
      <c r="AH51" s="362"/>
    </row>
    <row r="52" spans="2:34" s="364" customFormat="1" ht="26.25" customHeight="1" x14ac:dyDescent="0.2">
      <c r="B52" s="605" t="s">
        <v>933</v>
      </c>
      <c r="C52" s="875">
        <v>28.33053231867364</v>
      </c>
      <c r="D52" s="875" t="e">
        <f>+(#REF!/#REF!-1)*100</f>
        <v>#REF!</v>
      </c>
      <c r="E52" s="875" t="e">
        <f>+(#REF!/#REF!-1)*100</f>
        <v>#REF!</v>
      </c>
      <c r="F52" s="875" t="e">
        <f>+(#REF!/#REF!-1)*100</f>
        <v>#REF!</v>
      </c>
      <c r="G52" s="875" t="e">
        <f>+(#REF!/#REF!-1)*100</f>
        <v>#REF!</v>
      </c>
      <c r="H52" s="875" t="e">
        <f>+(#REF!/#REF!-1)*100</f>
        <v>#REF!</v>
      </c>
      <c r="I52" s="875" t="e">
        <f>+(#REF!/#REF!-1)*100</f>
        <v>#REF!</v>
      </c>
      <c r="J52" s="875" t="e">
        <f>+(#REF!/#REF!-1)*100</f>
        <v>#REF!</v>
      </c>
      <c r="K52" s="875" t="e">
        <f>+(#REF!/#REF!-1)*100</f>
        <v>#REF!</v>
      </c>
      <c r="L52" s="875" t="e">
        <f>+(#REF!/#REF!-1)*100</f>
        <v>#REF!</v>
      </c>
      <c r="M52" s="876"/>
      <c r="N52" s="877" t="e">
        <f>+(#REF!/#REF!-1)*100</f>
        <v>#REF!</v>
      </c>
      <c r="O52" s="876" t="e">
        <f>+(#REF!/#REF!-1)*100</f>
        <v>#REF!</v>
      </c>
      <c r="P52" s="928" t="e">
        <f>+(#REF!/#REF!-1)*100</f>
        <v>#REF!</v>
      </c>
      <c r="Q52" s="928" t="e">
        <f>+(#REF!/#REF!-1)*100</f>
        <v>#REF!</v>
      </c>
      <c r="R52" s="928" t="e">
        <f>+(#REF!/#REF!-1)*100</f>
        <v>#REF!</v>
      </c>
      <c r="S52" s="928" t="e">
        <f>+(#REF!/#REF!-1)*100</f>
        <v>#REF!</v>
      </c>
      <c r="T52" s="928" t="e">
        <f>+(#REF!/#REF!-1)*100</f>
        <v>#REF!</v>
      </c>
      <c r="U52" s="928" t="e">
        <f>+(#REF!/#REF!-1)*100</f>
        <v>#REF!</v>
      </c>
      <c r="V52" s="928" t="e">
        <f>+(#REF!/#REF!-1)*100</f>
        <v>#REF!</v>
      </c>
      <c r="W52" s="606" t="s">
        <v>1451</v>
      </c>
      <c r="X52" s="904"/>
      <c r="Y52" s="904"/>
      <c r="Z52" s="362"/>
      <c r="AA52" s="362"/>
      <c r="AB52" s="362"/>
      <c r="AC52" s="362"/>
      <c r="AD52" s="362"/>
      <c r="AE52" s="362"/>
      <c r="AF52" s="362"/>
      <c r="AG52" s="362"/>
      <c r="AH52" s="362"/>
    </row>
    <row r="53" spans="2:34" s="359" customFormat="1" ht="26.25" customHeight="1" x14ac:dyDescent="0.2">
      <c r="B53" s="605" t="s">
        <v>775</v>
      </c>
      <c r="C53" s="924">
        <v>19.952392302885457</v>
      </c>
      <c r="D53" s="924" t="e">
        <f>+(#REF!/#REF!-1)*100</f>
        <v>#REF!</v>
      </c>
      <c r="E53" s="924" t="e">
        <f>+(#REF!/#REF!-1)*100</f>
        <v>#REF!</v>
      </c>
      <c r="F53" s="924" t="e">
        <f>+(#REF!/#REF!-1)*100</f>
        <v>#REF!</v>
      </c>
      <c r="G53" s="924" t="e">
        <f>+(#REF!/#REF!-1)*100</f>
        <v>#REF!</v>
      </c>
      <c r="H53" s="924" t="e">
        <f>+(#REF!/#REF!-1)*100</f>
        <v>#REF!</v>
      </c>
      <c r="I53" s="924" t="e">
        <f>+(#REF!/#REF!-1)*100</f>
        <v>#REF!</v>
      </c>
      <c r="J53" s="924" t="e">
        <f>+(#REF!/#REF!-1)*100</f>
        <v>#REF!</v>
      </c>
      <c r="K53" s="924" t="e">
        <f>+(#REF!/#REF!-1)*100</f>
        <v>#REF!</v>
      </c>
      <c r="L53" s="924" t="e">
        <f>+(#REF!/#REF!-1)*100</f>
        <v>#REF!</v>
      </c>
      <c r="M53" s="925"/>
      <c r="N53" s="926" t="e">
        <f>+(#REF!/#REF!-1)*100</f>
        <v>#REF!</v>
      </c>
      <c r="O53" s="925" t="e">
        <f>+(#REF!/#REF!-1)*100</f>
        <v>#REF!</v>
      </c>
      <c r="P53" s="927" t="e">
        <f>+(#REF!/#REF!-1)*100</f>
        <v>#REF!</v>
      </c>
      <c r="Q53" s="927" t="e">
        <f>+(#REF!/#REF!-1)*100</f>
        <v>#REF!</v>
      </c>
      <c r="R53" s="927" t="e">
        <f>+(#REF!/#REF!-1)*100</f>
        <v>#REF!</v>
      </c>
      <c r="S53" s="927" t="e">
        <f>+(#REF!/#REF!-1)*100</f>
        <v>#REF!</v>
      </c>
      <c r="T53" s="927" t="e">
        <f>+(#REF!/#REF!-1)*100</f>
        <v>#REF!</v>
      </c>
      <c r="U53" s="927" t="e">
        <f>+(#REF!/#REF!-1)*100</f>
        <v>#REF!</v>
      </c>
      <c r="V53" s="927" t="e">
        <f>+(#REF!/#REF!-1)*100</f>
        <v>#REF!</v>
      </c>
      <c r="W53" s="604" t="s">
        <v>262</v>
      </c>
      <c r="X53" s="904"/>
      <c r="Y53" s="904"/>
      <c r="Z53" s="362"/>
      <c r="AA53" s="362"/>
      <c r="AB53" s="362"/>
      <c r="AC53" s="362"/>
      <c r="AD53" s="362"/>
      <c r="AE53" s="362"/>
      <c r="AF53" s="362"/>
      <c r="AG53" s="362"/>
      <c r="AH53" s="362"/>
    </row>
    <row r="54" spans="2:34" s="364" customFormat="1" ht="26.25" customHeight="1" x14ac:dyDescent="0.2">
      <c r="B54" s="453" t="s">
        <v>1197</v>
      </c>
      <c r="C54" s="875">
        <v>-8.5327256614761371</v>
      </c>
      <c r="D54" s="875" t="e">
        <f>+(#REF!/#REF!-1)*100</f>
        <v>#REF!</v>
      </c>
      <c r="E54" s="875" t="e">
        <f>+(#REF!/#REF!-1)*100</f>
        <v>#REF!</v>
      </c>
      <c r="F54" s="875" t="e">
        <f>+(#REF!/#REF!-1)*100</f>
        <v>#REF!</v>
      </c>
      <c r="G54" s="875" t="e">
        <f>+(#REF!/#REF!-1)*100</f>
        <v>#REF!</v>
      </c>
      <c r="H54" s="875" t="e">
        <f>+(#REF!/#REF!-1)*100</f>
        <v>#REF!</v>
      </c>
      <c r="I54" s="875" t="e">
        <f>+(#REF!/#REF!-1)*100</f>
        <v>#REF!</v>
      </c>
      <c r="J54" s="875" t="e">
        <f>+(#REF!/#REF!-1)*100</f>
        <v>#REF!</v>
      </c>
      <c r="K54" s="875" t="e">
        <f>+(#REF!/#REF!-1)*100</f>
        <v>#REF!</v>
      </c>
      <c r="L54" s="875" t="e">
        <f>+(#REF!/#REF!-1)*100</f>
        <v>#REF!</v>
      </c>
      <c r="M54" s="876"/>
      <c r="N54" s="877" t="e">
        <f>+(#REF!/#REF!-1)*100</f>
        <v>#REF!</v>
      </c>
      <c r="O54" s="876" t="e">
        <f>+(#REF!/#REF!-1)*100</f>
        <v>#REF!</v>
      </c>
      <c r="P54" s="928" t="e">
        <f>+(#REF!/#REF!-1)*100</f>
        <v>#REF!</v>
      </c>
      <c r="Q54" s="928" t="e">
        <f>+(#REF!/#REF!-1)*100</f>
        <v>#REF!</v>
      </c>
      <c r="R54" s="928" t="e">
        <f>+(#REF!/#REF!-1)*100</f>
        <v>#REF!</v>
      </c>
      <c r="S54" s="928" t="e">
        <f>+(#REF!/#REF!-1)*100</f>
        <v>#REF!</v>
      </c>
      <c r="T54" s="928" t="e">
        <f>+(#REF!/#REF!-1)*100</f>
        <v>#REF!</v>
      </c>
      <c r="U54" s="928" t="e">
        <f>+(#REF!/#REF!-1)*100</f>
        <v>#REF!</v>
      </c>
      <c r="V54" s="928" t="e">
        <f>+(#REF!/#REF!-1)*100</f>
        <v>#REF!</v>
      </c>
      <c r="W54" s="606" t="s">
        <v>1453</v>
      </c>
      <c r="X54" s="904"/>
      <c r="Y54" s="904"/>
      <c r="Z54" s="362"/>
      <c r="AA54" s="362"/>
      <c r="AB54" s="362"/>
      <c r="AC54" s="362"/>
      <c r="AD54" s="362"/>
      <c r="AE54" s="362"/>
      <c r="AF54" s="362"/>
      <c r="AG54" s="362"/>
      <c r="AH54" s="362"/>
    </row>
    <row r="55" spans="2:34" s="364" customFormat="1" ht="26.25" customHeight="1" x14ac:dyDescent="0.2">
      <c r="B55" s="605" t="s">
        <v>1198</v>
      </c>
      <c r="C55" s="875">
        <v>20.983304899417917</v>
      </c>
      <c r="D55" s="875" t="e">
        <f xml:space="preserve"> ((#REF!-#REF!)/#REF!)*100</f>
        <v>#REF!</v>
      </c>
      <c r="E55" s="875" t="e">
        <f xml:space="preserve"> ((#REF!-#REF!)/#REF!)*100</f>
        <v>#REF!</v>
      </c>
      <c r="F55" s="875" t="e">
        <f xml:space="preserve"> ((#REF!-#REF!)/#REF!)*100</f>
        <v>#REF!</v>
      </c>
      <c r="G55" s="875" t="e">
        <f xml:space="preserve"> ((#REF!-#REF!)/#REF!)*100</f>
        <v>#REF!</v>
      </c>
      <c r="H55" s="875" t="e">
        <f xml:space="preserve"> ((#REF!-#REF!)/#REF!)*100</f>
        <v>#REF!</v>
      </c>
      <c r="I55" s="875" t="e">
        <f xml:space="preserve"> ((#REF!-#REF!)/#REF!)*100</f>
        <v>#REF!</v>
      </c>
      <c r="J55" s="875" t="e">
        <f xml:space="preserve"> ((#REF!-#REF!)/#REF!)*100</f>
        <v>#REF!</v>
      </c>
      <c r="K55" s="875" t="e">
        <f xml:space="preserve"> ((#REF!-#REF!)/#REF!)*100</f>
        <v>#REF!</v>
      </c>
      <c r="L55" s="875" t="e">
        <f xml:space="preserve"> ((#REF!-#REF!)/#REF!)*100</f>
        <v>#REF!</v>
      </c>
      <c r="M55" s="876"/>
      <c r="N55" s="877" t="e">
        <f xml:space="preserve"> ((#REF!-#REF!)/#REF!)*100</f>
        <v>#REF!</v>
      </c>
      <c r="O55" s="876" t="e">
        <f xml:space="preserve"> ((#REF!-#REF!)/#REF!)*100</f>
        <v>#REF!</v>
      </c>
      <c r="P55" s="928" t="e">
        <f xml:space="preserve"> ((#REF!-#REF!)/#REF!)*100</f>
        <v>#REF!</v>
      </c>
      <c r="Q55" s="928" t="e">
        <f xml:space="preserve"> ((#REF!-#REF!)/#REF!)*100</f>
        <v>#REF!</v>
      </c>
      <c r="R55" s="928" t="e">
        <f xml:space="preserve"> ((#REF!-#REF!)/#REF!)*100</f>
        <v>#REF!</v>
      </c>
      <c r="S55" s="928" t="e">
        <f xml:space="preserve"> ((#REF!-#REF!)/#REF!)*100</f>
        <v>#REF!</v>
      </c>
      <c r="T55" s="928" t="e">
        <f xml:space="preserve"> ((#REF!-#REF!)/#REF!)*100</f>
        <v>#REF!</v>
      </c>
      <c r="U55" s="928" t="e">
        <f xml:space="preserve"> ((#REF!-#REF!)/#REF!)*100</f>
        <v>#REF!</v>
      </c>
      <c r="V55" s="928" t="e">
        <f xml:space="preserve"> ((#REF!-#REF!)/#REF!)*100</f>
        <v>#REF!</v>
      </c>
      <c r="W55" s="606" t="s">
        <v>1454</v>
      </c>
      <c r="X55" s="904"/>
      <c r="Y55" s="904"/>
      <c r="Z55" s="362"/>
      <c r="AA55" s="362"/>
      <c r="AB55" s="362"/>
      <c r="AC55" s="362"/>
      <c r="AD55" s="362"/>
      <c r="AE55" s="362"/>
      <c r="AF55" s="362"/>
      <c r="AG55" s="362"/>
      <c r="AH55" s="362"/>
    </row>
    <row r="56" spans="2:34" s="364" customFormat="1" ht="26.25" customHeight="1" x14ac:dyDescent="0.2">
      <c r="B56" s="605" t="s">
        <v>711</v>
      </c>
      <c r="C56" s="875">
        <v>19.769984769789506</v>
      </c>
      <c r="D56" s="875" t="e">
        <f>+(#REF!/#REF!-1)*100</f>
        <v>#REF!</v>
      </c>
      <c r="E56" s="875" t="e">
        <f>+(#REF!/#REF!-1)*100</f>
        <v>#REF!</v>
      </c>
      <c r="F56" s="875" t="e">
        <f>+(#REF!/#REF!-1)*100</f>
        <v>#REF!</v>
      </c>
      <c r="G56" s="875" t="e">
        <f>+(#REF!/#REF!-1)*100</f>
        <v>#REF!</v>
      </c>
      <c r="H56" s="875" t="e">
        <f>+(#REF!/#REF!-1)*100</f>
        <v>#REF!</v>
      </c>
      <c r="I56" s="875" t="e">
        <f>+(#REF!/#REF!-1)*100</f>
        <v>#REF!</v>
      </c>
      <c r="J56" s="875" t="e">
        <f>+(#REF!/#REF!-1)*100</f>
        <v>#REF!</v>
      </c>
      <c r="K56" s="875" t="e">
        <f>+(#REF!/#REF!-1)*100</f>
        <v>#REF!</v>
      </c>
      <c r="L56" s="875" t="e">
        <f>+(#REF!/#REF!-1)*100</f>
        <v>#REF!</v>
      </c>
      <c r="M56" s="876"/>
      <c r="N56" s="877" t="e">
        <f>+(#REF!/#REF!-1)*100</f>
        <v>#REF!</v>
      </c>
      <c r="O56" s="876" t="e">
        <f>+(#REF!/#REF!-1)*100</f>
        <v>#REF!</v>
      </c>
      <c r="P56" s="928" t="e">
        <f>+(#REF!/#REF!-1)*100</f>
        <v>#REF!</v>
      </c>
      <c r="Q56" s="928" t="e">
        <f>+(#REF!/#REF!-1)*100</f>
        <v>#REF!</v>
      </c>
      <c r="R56" s="928" t="e">
        <f>+(#REF!/#REF!-1)*100</f>
        <v>#REF!</v>
      </c>
      <c r="S56" s="928" t="e">
        <f>+(#REF!/#REF!-1)*100</f>
        <v>#REF!</v>
      </c>
      <c r="T56" s="928" t="e">
        <f>+(#REF!/#REF!-1)*100</f>
        <v>#REF!</v>
      </c>
      <c r="U56" s="928" t="e">
        <f>+(#REF!/#REF!-1)*100</f>
        <v>#REF!</v>
      </c>
      <c r="V56" s="928" t="e">
        <f>+(#REF!/#REF!-1)*100</f>
        <v>#REF!</v>
      </c>
      <c r="W56" s="606" t="s">
        <v>789</v>
      </c>
      <c r="X56" s="904"/>
      <c r="Y56" s="904"/>
      <c r="Z56" s="362"/>
      <c r="AA56" s="362"/>
      <c r="AB56" s="362"/>
      <c r="AC56" s="362"/>
      <c r="AD56" s="362"/>
      <c r="AE56" s="362"/>
      <c r="AF56" s="362"/>
      <c r="AG56" s="362"/>
      <c r="AH56" s="362"/>
    </row>
    <row r="57" spans="2:34" s="364" customFormat="1" ht="26.25" customHeight="1" x14ac:dyDescent="0.2">
      <c r="B57" s="605" t="s">
        <v>848</v>
      </c>
      <c r="C57" s="875">
        <v>20.276747503566341</v>
      </c>
      <c r="D57" s="875" t="e">
        <f>+(#REF!/#REF!-1)*100</f>
        <v>#REF!</v>
      </c>
      <c r="E57" s="875" t="e">
        <f>+(#REF!/#REF!-1)*100</f>
        <v>#REF!</v>
      </c>
      <c r="F57" s="875" t="e">
        <f>+(#REF!/#REF!-1)*100</f>
        <v>#REF!</v>
      </c>
      <c r="G57" s="875" t="e">
        <f>+(#REF!/#REF!-1)*100</f>
        <v>#REF!</v>
      </c>
      <c r="H57" s="875" t="e">
        <f>+(#REF!/#REF!-1)*100</f>
        <v>#REF!</v>
      </c>
      <c r="I57" s="875" t="e">
        <f>+(#REF!/#REF!-1)*100</f>
        <v>#REF!</v>
      </c>
      <c r="J57" s="875" t="e">
        <f>+(#REF!/#REF!-1)*100</f>
        <v>#REF!</v>
      </c>
      <c r="K57" s="875" t="e">
        <f>+(#REF!/#REF!-1)*100</f>
        <v>#REF!</v>
      </c>
      <c r="L57" s="875" t="e">
        <f>+(#REF!/#REF!-1)*100</f>
        <v>#REF!</v>
      </c>
      <c r="M57" s="876"/>
      <c r="N57" s="877" t="e">
        <f>+(#REF!/#REF!-1)*100</f>
        <v>#REF!</v>
      </c>
      <c r="O57" s="876" t="e">
        <f>+(#REF!/#REF!-1)*100</f>
        <v>#REF!</v>
      </c>
      <c r="P57" s="928" t="e">
        <f>+(#REF!/#REF!-1)*100</f>
        <v>#REF!</v>
      </c>
      <c r="Q57" s="928" t="e">
        <f>+(#REF!/#REF!-1)*100</f>
        <v>#REF!</v>
      </c>
      <c r="R57" s="928" t="e">
        <f>+(#REF!/#REF!-1)*100</f>
        <v>#REF!</v>
      </c>
      <c r="S57" s="928" t="e">
        <f>+(#REF!/#REF!-1)*100</f>
        <v>#REF!</v>
      </c>
      <c r="T57" s="928" t="e">
        <f>+(#REF!/#REF!-1)*100</f>
        <v>#REF!</v>
      </c>
      <c r="U57" s="928" t="e">
        <f>+(#REF!/#REF!-1)*100</f>
        <v>#REF!</v>
      </c>
      <c r="V57" s="928" t="e">
        <f>+(#REF!/#REF!-1)*100</f>
        <v>#REF!</v>
      </c>
      <c r="W57" s="606" t="s">
        <v>313</v>
      </c>
      <c r="X57" s="904"/>
      <c r="Y57" s="904"/>
      <c r="Z57" s="362"/>
      <c r="AA57" s="362"/>
      <c r="AB57" s="362"/>
      <c r="AC57" s="362"/>
      <c r="AD57" s="362"/>
      <c r="AE57" s="362"/>
      <c r="AF57" s="362"/>
      <c r="AG57" s="362"/>
      <c r="AH57" s="362"/>
    </row>
    <row r="58" spans="2:34" s="359" customFormat="1" ht="15" customHeight="1" thickBot="1" x14ac:dyDescent="0.25">
      <c r="B58" s="605"/>
      <c r="C58" s="912"/>
      <c r="D58" s="912"/>
      <c r="E58" s="912"/>
      <c r="F58" s="912"/>
      <c r="G58" s="912"/>
      <c r="H58" s="912"/>
      <c r="I58" s="912"/>
      <c r="J58" s="912"/>
      <c r="K58" s="912"/>
      <c r="L58" s="912"/>
      <c r="M58" s="913"/>
      <c r="N58" s="914"/>
      <c r="O58" s="913"/>
      <c r="P58" s="929"/>
      <c r="Q58" s="929"/>
      <c r="R58" s="929"/>
      <c r="S58" s="929"/>
      <c r="T58" s="929"/>
      <c r="U58" s="929"/>
      <c r="V58" s="929"/>
      <c r="W58" s="935"/>
      <c r="X58" s="904"/>
      <c r="Y58" s="904"/>
      <c r="Z58" s="362"/>
      <c r="AA58" s="362"/>
      <c r="AB58" s="362"/>
      <c r="AC58" s="362"/>
      <c r="AD58" s="362"/>
      <c r="AE58" s="362"/>
      <c r="AF58" s="362"/>
      <c r="AG58" s="362"/>
      <c r="AH58" s="362"/>
    </row>
    <row r="59" spans="2:34" s="364" customFormat="1" ht="15" customHeight="1" thickTop="1" x14ac:dyDescent="0.2">
      <c r="B59" s="621"/>
      <c r="C59" s="930"/>
      <c r="D59" s="930"/>
      <c r="E59" s="930"/>
      <c r="F59" s="930"/>
      <c r="G59" s="930"/>
      <c r="H59" s="930"/>
      <c r="I59" s="930"/>
      <c r="J59" s="930"/>
      <c r="K59" s="930"/>
      <c r="L59" s="930"/>
      <c r="M59" s="931"/>
      <c r="N59" s="932"/>
      <c r="O59" s="931"/>
      <c r="P59" s="933"/>
      <c r="Q59" s="933"/>
      <c r="R59" s="933"/>
      <c r="S59" s="933"/>
      <c r="T59" s="933"/>
      <c r="U59" s="933"/>
      <c r="V59" s="933"/>
      <c r="W59" s="623"/>
      <c r="X59" s="904"/>
      <c r="Y59" s="904"/>
      <c r="Z59" s="362"/>
      <c r="AA59" s="362"/>
      <c r="AB59" s="362"/>
      <c r="AC59" s="362"/>
      <c r="AD59" s="362"/>
      <c r="AE59" s="362"/>
      <c r="AF59" s="362"/>
      <c r="AG59" s="362"/>
      <c r="AH59" s="362"/>
    </row>
    <row r="60" spans="2:34" s="364" customFormat="1" ht="55.5" customHeight="1" x14ac:dyDescent="0.2">
      <c r="B60" s="934" t="s">
        <v>1467</v>
      </c>
      <c r="C60" s="924"/>
      <c r="D60" s="924"/>
      <c r="E60" s="924"/>
      <c r="F60" s="924"/>
      <c r="G60" s="924"/>
      <c r="H60" s="924"/>
      <c r="I60" s="924"/>
      <c r="J60" s="924"/>
      <c r="K60" s="924"/>
      <c r="L60" s="924"/>
      <c r="M60" s="925"/>
      <c r="N60" s="926"/>
      <c r="O60" s="925"/>
      <c r="P60" s="927"/>
      <c r="Q60" s="927"/>
      <c r="R60" s="927"/>
      <c r="S60" s="927"/>
      <c r="T60" s="927"/>
      <c r="U60" s="927"/>
      <c r="V60" s="927"/>
      <c r="W60" s="378" t="s">
        <v>1468</v>
      </c>
      <c r="X60" s="904"/>
      <c r="Y60" s="904"/>
      <c r="Z60" s="362"/>
      <c r="AA60" s="362"/>
      <c r="AB60" s="362"/>
      <c r="AC60" s="362"/>
      <c r="AD60" s="362"/>
      <c r="AE60" s="362"/>
      <c r="AF60" s="362"/>
      <c r="AG60" s="362"/>
      <c r="AH60" s="362"/>
    </row>
    <row r="61" spans="2:34" s="359" customFormat="1" ht="9" customHeight="1" x14ac:dyDescent="0.2">
      <c r="B61" s="453"/>
      <c r="C61" s="924"/>
      <c r="D61" s="924"/>
      <c r="E61" s="924"/>
      <c r="F61" s="924"/>
      <c r="G61" s="924"/>
      <c r="H61" s="924"/>
      <c r="I61" s="924"/>
      <c r="J61" s="924"/>
      <c r="K61" s="924"/>
      <c r="L61" s="924"/>
      <c r="M61" s="925"/>
      <c r="N61" s="926"/>
      <c r="O61" s="925"/>
      <c r="P61" s="927"/>
      <c r="Q61" s="927"/>
      <c r="R61" s="927"/>
      <c r="S61" s="927"/>
      <c r="T61" s="927"/>
      <c r="U61" s="927"/>
      <c r="V61" s="927"/>
      <c r="W61" s="604"/>
      <c r="X61" s="904"/>
      <c r="Y61" s="904"/>
      <c r="Z61" s="362"/>
      <c r="AA61" s="362"/>
      <c r="AB61" s="362"/>
      <c r="AC61" s="362"/>
      <c r="AD61" s="362"/>
      <c r="AE61" s="362"/>
      <c r="AF61" s="362"/>
      <c r="AG61" s="362"/>
      <c r="AH61" s="362"/>
    </row>
    <row r="62" spans="2:34" s="359" customFormat="1" ht="26.25" customHeight="1" x14ac:dyDescent="0.2">
      <c r="B62" s="453" t="s">
        <v>175</v>
      </c>
      <c r="C62" s="924">
        <v>10.762545863938387</v>
      </c>
      <c r="D62" s="924" t="e">
        <f t="shared" ref="D62:I62" si="10">+D63+D64</f>
        <v>#REF!</v>
      </c>
      <c r="E62" s="924" t="e">
        <f t="shared" si="10"/>
        <v>#REF!</v>
      </c>
      <c r="F62" s="924" t="e">
        <f t="shared" si="10"/>
        <v>#REF!</v>
      </c>
      <c r="G62" s="924" t="e">
        <f t="shared" si="10"/>
        <v>#REF!</v>
      </c>
      <c r="H62" s="924" t="e">
        <f t="shared" si="10"/>
        <v>#REF!</v>
      </c>
      <c r="I62" s="924" t="e">
        <f t="shared" si="10"/>
        <v>#REF!</v>
      </c>
      <c r="J62" s="924" t="e">
        <f>+J63+J64</f>
        <v>#REF!</v>
      </c>
      <c r="K62" s="924" t="e">
        <f>+K63+K64</f>
        <v>#REF!</v>
      </c>
      <c r="L62" s="924" t="e">
        <f>+L63+L64</f>
        <v>#REF!</v>
      </c>
      <c r="M62" s="925"/>
      <c r="N62" s="926" t="e">
        <f t="shared" ref="N62:V62" si="11">+N63+N64</f>
        <v>#REF!</v>
      </c>
      <c r="O62" s="925" t="e">
        <f t="shared" si="11"/>
        <v>#REF!</v>
      </c>
      <c r="P62" s="927" t="e">
        <f t="shared" si="11"/>
        <v>#REF!</v>
      </c>
      <c r="Q62" s="927" t="e">
        <f t="shared" si="11"/>
        <v>#REF!</v>
      </c>
      <c r="R62" s="927" t="e">
        <f t="shared" si="11"/>
        <v>#REF!</v>
      </c>
      <c r="S62" s="927" t="e">
        <f t="shared" si="11"/>
        <v>#REF!</v>
      </c>
      <c r="T62" s="927" t="e">
        <f t="shared" si="11"/>
        <v>#REF!</v>
      </c>
      <c r="U62" s="927" t="e">
        <f t="shared" si="11"/>
        <v>#REF!</v>
      </c>
      <c r="V62" s="927" t="e">
        <f t="shared" si="11"/>
        <v>#REF!</v>
      </c>
      <c r="W62" s="604" t="s">
        <v>876</v>
      </c>
      <c r="X62" s="904"/>
      <c r="Y62" s="904"/>
      <c r="Z62" s="362"/>
      <c r="AA62" s="362"/>
      <c r="AB62" s="362"/>
      <c r="AC62" s="362"/>
      <c r="AD62" s="362"/>
      <c r="AE62" s="362"/>
      <c r="AF62" s="362"/>
      <c r="AG62" s="362"/>
      <c r="AH62" s="362"/>
    </row>
    <row r="63" spans="2:34" s="364" customFormat="1" ht="26.25" customHeight="1" x14ac:dyDescent="0.2">
      <c r="B63" s="605" t="s">
        <v>1132</v>
      </c>
      <c r="C63" s="875">
        <v>0.87459633093969413</v>
      </c>
      <c r="D63" s="875" t="e">
        <f>+D16/#REF!*100</f>
        <v>#REF!</v>
      </c>
      <c r="E63" s="875" t="e">
        <f>+E16/#REF!*100</f>
        <v>#REF!</v>
      </c>
      <c r="F63" s="875" t="e">
        <f>+F16/#REF!*100</f>
        <v>#REF!</v>
      </c>
      <c r="G63" s="875" t="e">
        <f>+G16/#REF!*100</f>
        <v>#REF!</v>
      </c>
      <c r="H63" s="875" t="e">
        <f>+H16/#REF!*100</f>
        <v>#REF!</v>
      </c>
      <c r="I63" s="875" t="e">
        <f>+I16/#REF!*100</f>
        <v>#REF!</v>
      </c>
      <c r="J63" s="875" t="e">
        <f>+J16/#REF!*100</f>
        <v>#REF!</v>
      </c>
      <c r="K63" s="875" t="e">
        <f>+K16/#REF!*100</f>
        <v>#REF!</v>
      </c>
      <c r="L63" s="875" t="e">
        <f>+L16/#REF!*100</f>
        <v>#REF!</v>
      </c>
      <c r="M63" s="876"/>
      <c r="N63" s="877" t="e">
        <f>+N16/#REF!*100</f>
        <v>#REF!</v>
      </c>
      <c r="O63" s="876" t="e">
        <f>+O16/#REF!*100</f>
        <v>#REF!</v>
      </c>
      <c r="P63" s="928" t="e">
        <f>+P16/#REF!*100</f>
        <v>#REF!</v>
      </c>
      <c r="Q63" s="928" t="e">
        <f>+Q16/#REF!*100</f>
        <v>#REF!</v>
      </c>
      <c r="R63" s="928" t="e">
        <f>+R16/#REF!*100</f>
        <v>#REF!</v>
      </c>
      <c r="S63" s="928" t="e">
        <f>+S16/#REF!*100</f>
        <v>#REF!</v>
      </c>
      <c r="T63" s="928" t="e">
        <f>+T16/#REF!*100</f>
        <v>#REF!</v>
      </c>
      <c r="U63" s="928" t="e">
        <f>+U16/#REF!*100</f>
        <v>#REF!</v>
      </c>
      <c r="V63" s="928" t="e">
        <f>+V16/#REF!*100</f>
        <v>#REF!</v>
      </c>
      <c r="W63" s="606" t="s">
        <v>1133</v>
      </c>
      <c r="X63" s="904"/>
      <c r="Y63" s="904"/>
      <c r="Z63" s="362"/>
      <c r="AA63" s="362"/>
      <c r="AB63" s="362"/>
      <c r="AC63" s="362"/>
      <c r="AD63" s="362"/>
      <c r="AE63" s="362"/>
      <c r="AF63" s="362"/>
      <c r="AG63" s="362"/>
      <c r="AH63" s="362"/>
    </row>
    <row r="64" spans="2:34" s="364" customFormat="1" ht="26.25" customHeight="1" x14ac:dyDescent="0.2">
      <c r="B64" s="605" t="s">
        <v>1498</v>
      </c>
      <c r="C64" s="875">
        <v>9.8879495329986931</v>
      </c>
      <c r="D64" s="875" t="e">
        <f>+D17/#REF!*100</f>
        <v>#REF!</v>
      </c>
      <c r="E64" s="875" t="e">
        <f>+E17/#REF!*100</f>
        <v>#REF!</v>
      </c>
      <c r="F64" s="875" t="e">
        <f>+F17/#REF!*100</f>
        <v>#REF!</v>
      </c>
      <c r="G64" s="875" t="e">
        <f>+G17/#REF!*100</f>
        <v>#REF!</v>
      </c>
      <c r="H64" s="875" t="e">
        <f>+H17/#REF!*100</f>
        <v>#REF!</v>
      </c>
      <c r="I64" s="875" t="e">
        <f>+I17/#REF!*100</f>
        <v>#REF!</v>
      </c>
      <c r="J64" s="875" t="e">
        <f>+J17/#REF!*100</f>
        <v>#REF!</v>
      </c>
      <c r="K64" s="875" t="e">
        <f>+K17/#REF!*100</f>
        <v>#REF!</v>
      </c>
      <c r="L64" s="875" t="e">
        <f>+L17/#REF!*100</f>
        <v>#REF!</v>
      </c>
      <c r="M64" s="876"/>
      <c r="N64" s="877" t="e">
        <f>+N17/#REF!*100</f>
        <v>#REF!</v>
      </c>
      <c r="O64" s="876" t="e">
        <f>+O17/#REF!*100</f>
        <v>#REF!</v>
      </c>
      <c r="P64" s="928" t="e">
        <f>+P17/#REF!*100</f>
        <v>#REF!</v>
      </c>
      <c r="Q64" s="928" t="e">
        <f>+Q17/#REF!*100</f>
        <v>#REF!</v>
      </c>
      <c r="R64" s="928" t="e">
        <f>+R17/#REF!*100</f>
        <v>#REF!</v>
      </c>
      <c r="S64" s="928" t="e">
        <f>+S17/#REF!*100</f>
        <v>#REF!</v>
      </c>
      <c r="T64" s="928" t="e">
        <f>+T17/#REF!*100</f>
        <v>#REF!</v>
      </c>
      <c r="U64" s="928" t="e">
        <f>+U17/#REF!*100</f>
        <v>#REF!</v>
      </c>
      <c r="V64" s="928" t="e">
        <f>+V17/#REF!*100</f>
        <v>#REF!</v>
      </c>
      <c r="W64" s="606" t="s">
        <v>878</v>
      </c>
      <c r="X64" s="904"/>
      <c r="Y64" s="904"/>
      <c r="Z64" s="362"/>
      <c r="AA64" s="362"/>
      <c r="AB64" s="362"/>
      <c r="AC64" s="362"/>
      <c r="AD64" s="362"/>
      <c r="AE64" s="362"/>
      <c r="AF64" s="362"/>
      <c r="AG64" s="362"/>
      <c r="AH64" s="362"/>
    </row>
    <row r="65" spans="2:34" s="359" customFormat="1" ht="26.25" customHeight="1" x14ac:dyDescent="0.2">
      <c r="B65" s="453" t="s">
        <v>879</v>
      </c>
      <c r="C65" s="924">
        <v>9.0942547317947966</v>
      </c>
      <c r="D65" s="924" t="e">
        <f>+D18/#REF!*100</f>
        <v>#REF!</v>
      </c>
      <c r="E65" s="924" t="e">
        <f>+E18/#REF!*100</f>
        <v>#REF!</v>
      </c>
      <c r="F65" s="924" t="e">
        <f>+F18/#REF!*100</f>
        <v>#REF!</v>
      </c>
      <c r="G65" s="924" t="e">
        <f>+G18/#REF!*100</f>
        <v>#REF!</v>
      </c>
      <c r="H65" s="924" t="e">
        <f>+H18/#REF!*100</f>
        <v>#REF!</v>
      </c>
      <c r="I65" s="924" t="e">
        <f>+I18/#REF!*100</f>
        <v>#REF!</v>
      </c>
      <c r="J65" s="924" t="e">
        <f>+J18/#REF!*100</f>
        <v>#REF!</v>
      </c>
      <c r="K65" s="924" t="e">
        <f>+K18/#REF!*100</f>
        <v>#REF!</v>
      </c>
      <c r="L65" s="924" t="e">
        <f>+L18/#REF!*100</f>
        <v>#REF!</v>
      </c>
      <c r="M65" s="925"/>
      <c r="N65" s="926" t="e">
        <f>+N18/#REF!*100</f>
        <v>#REF!</v>
      </c>
      <c r="O65" s="925" t="e">
        <f>+O18/#REF!*100</f>
        <v>#REF!</v>
      </c>
      <c r="P65" s="927" t="e">
        <f>+P18/#REF!*100</f>
        <v>#REF!</v>
      </c>
      <c r="Q65" s="927" t="e">
        <f>+Q18/#REF!*100</f>
        <v>#REF!</v>
      </c>
      <c r="R65" s="927" t="e">
        <f>+R18/#REF!*100</f>
        <v>#REF!</v>
      </c>
      <c r="S65" s="927" t="e">
        <f>+S18/#REF!*100</f>
        <v>#REF!</v>
      </c>
      <c r="T65" s="927" t="e">
        <f>+T18/#REF!*100</f>
        <v>#REF!</v>
      </c>
      <c r="U65" s="927" t="e">
        <f>+U18/#REF!*100</f>
        <v>#REF!</v>
      </c>
      <c r="V65" s="927" t="e">
        <f>+V18/#REF!*100</f>
        <v>#REF!</v>
      </c>
      <c r="W65" s="604" t="s">
        <v>877</v>
      </c>
      <c r="X65" s="904"/>
      <c r="Y65" s="904"/>
      <c r="Z65" s="362"/>
      <c r="AA65" s="362"/>
      <c r="AB65" s="362"/>
      <c r="AC65" s="362"/>
      <c r="AD65" s="362"/>
      <c r="AE65" s="362"/>
      <c r="AF65" s="362"/>
      <c r="AG65" s="362"/>
      <c r="AH65" s="362"/>
    </row>
    <row r="66" spans="2:34" s="364" customFormat="1" ht="26.25" customHeight="1" x14ac:dyDescent="0.2">
      <c r="B66" s="605" t="s">
        <v>1446</v>
      </c>
      <c r="C66" s="875">
        <v>4.8286260800847112</v>
      </c>
      <c r="D66" s="875" t="e">
        <f>+D19/#REF!*100</f>
        <v>#REF!</v>
      </c>
      <c r="E66" s="875" t="e">
        <f>+E19/#REF!*100</f>
        <v>#REF!</v>
      </c>
      <c r="F66" s="875" t="e">
        <f>+F19/#REF!*100</f>
        <v>#REF!</v>
      </c>
      <c r="G66" s="875" t="e">
        <f>+G19/#REF!*100</f>
        <v>#REF!</v>
      </c>
      <c r="H66" s="875" t="e">
        <f>+H19/#REF!*100</f>
        <v>#REF!</v>
      </c>
      <c r="I66" s="875" t="e">
        <f>+I19/#REF!*100</f>
        <v>#REF!</v>
      </c>
      <c r="J66" s="875" t="e">
        <f>+J19/#REF!*100</f>
        <v>#REF!</v>
      </c>
      <c r="K66" s="875" t="e">
        <f>+K19/#REF!*100</f>
        <v>#REF!</v>
      </c>
      <c r="L66" s="875" t="e">
        <f>+L19/#REF!*100</f>
        <v>#REF!</v>
      </c>
      <c r="M66" s="876"/>
      <c r="N66" s="877" t="e">
        <f>+N19/#REF!*100</f>
        <v>#REF!</v>
      </c>
      <c r="O66" s="876" t="e">
        <f>+O19/#REF!*100</f>
        <v>#REF!</v>
      </c>
      <c r="P66" s="928" t="e">
        <f>+P19/#REF!*100</f>
        <v>#REF!</v>
      </c>
      <c r="Q66" s="928" t="e">
        <f>+Q19/#REF!*100</f>
        <v>#REF!</v>
      </c>
      <c r="R66" s="928" t="e">
        <f>+R19/#REF!*100</f>
        <v>#REF!</v>
      </c>
      <c r="S66" s="928" t="e">
        <f>+S19/#REF!*100</f>
        <v>#REF!</v>
      </c>
      <c r="T66" s="928" t="e">
        <f>+T19/#REF!*100</f>
        <v>#REF!</v>
      </c>
      <c r="U66" s="928" t="e">
        <f>+U19/#REF!*100</f>
        <v>#REF!</v>
      </c>
      <c r="V66" s="928" t="e">
        <f>+V19/#REF!*100</f>
        <v>#REF!</v>
      </c>
      <c r="W66" s="606" t="s">
        <v>1448</v>
      </c>
      <c r="X66" s="904"/>
      <c r="Y66" s="904"/>
      <c r="Z66" s="362"/>
      <c r="AA66" s="362"/>
      <c r="AB66" s="362"/>
      <c r="AC66" s="362"/>
      <c r="AD66" s="362"/>
      <c r="AE66" s="362"/>
      <c r="AF66" s="362"/>
      <c r="AG66" s="362"/>
      <c r="AH66" s="362"/>
    </row>
    <row r="67" spans="2:34" s="364" customFormat="1" ht="26.25" customHeight="1" x14ac:dyDescent="0.2">
      <c r="B67" s="605" t="s">
        <v>1287</v>
      </c>
      <c r="C67" s="875">
        <v>-4.0371355683185284</v>
      </c>
      <c r="D67" s="875" t="e">
        <f>+D20/#REF!*100</f>
        <v>#REF!</v>
      </c>
      <c r="E67" s="875" t="e">
        <f>+E20/#REF!*100</f>
        <v>#REF!</v>
      </c>
      <c r="F67" s="875" t="e">
        <f>+F20/#REF!*100</f>
        <v>#REF!</v>
      </c>
      <c r="G67" s="875" t="e">
        <f>+G20/#REF!*100</f>
        <v>#REF!</v>
      </c>
      <c r="H67" s="875" t="e">
        <f>+H20/#REF!*100</f>
        <v>#REF!</v>
      </c>
      <c r="I67" s="875" t="e">
        <f>+I20/#REF!*100</f>
        <v>#REF!</v>
      </c>
      <c r="J67" s="875" t="e">
        <f>+J20/#REF!*100</f>
        <v>#REF!</v>
      </c>
      <c r="K67" s="875" t="e">
        <f>+K20/#REF!*100</f>
        <v>#REF!</v>
      </c>
      <c r="L67" s="875" t="e">
        <f>+L20/#REF!*100</f>
        <v>#REF!</v>
      </c>
      <c r="M67" s="876"/>
      <c r="N67" s="877" t="e">
        <f>+N20/#REF!*100</f>
        <v>#REF!</v>
      </c>
      <c r="O67" s="876" t="e">
        <f>+O20/#REF!*100</f>
        <v>#REF!</v>
      </c>
      <c r="P67" s="928" t="e">
        <f>+P20/#REF!*100</f>
        <v>#REF!</v>
      </c>
      <c r="Q67" s="928" t="e">
        <f>+Q20/#REF!*100</f>
        <v>#REF!</v>
      </c>
      <c r="R67" s="928" t="e">
        <f>+R20/#REF!*100</f>
        <v>#REF!</v>
      </c>
      <c r="S67" s="928" t="e">
        <f>+S20/#REF!*100</f>
        <v>#REF!</v>
      </c>
      <c r="T67" s="928" t="e">
        <f>+T20/#REF!*100</f>
        <v>#REF!</v>
      </c>
      <c r="U67" s="928" t="e">
        <f>+U20/#REF!*100</f>
        <v>#REF!</v>
      </c>
      <c r="V67" s="928" t="e">
        <f>+V20/#REF!*100</f>
        <v>#REF!</v>
      </c>
      <c r="W67" s="606" t="s">
        <v>1303</v>
      </c>
      <c r="X67" s="904"/>
      <c r="Y67" s="904"/>
      <c r="Z67" s="362"/>
      <c r="AA67" s="362"/>
      <c r="AB67" s="362"/>
      <c r="AC67" s="362"/>
      <c r="AD67" s="362"/>
      <c r="AE67" s="362"/>
      <c r="AF67" s="362"/>
      <c r="AG67" s="362"/>
      <c r="AH67" s="362"/>
    </row>
    <row r="68" spans="2:34" s="364" customFormat="1" ht="26.25" customHeight="1" x14ac:dyDescent="0.2">
      <c r="B68" s="605" t="s">
        <v>1449</v>
      </c>
      <c r="C68" s="875">
        <v>0.71167058989112864</v>
      </c>
      <c r="D68" s="875" t="e">
        <f>+D21/#REF!*100</f>
        <v>#REF!</v>
      </c>
      <c r="E68" s="875" t="e">
        <f>+E21/#REF!*100</f>
        <v>#REF!</v>
      </c>
      <c r="F68" s="875" t="e">
        <f>+F21/#REF!*100</f>
        <v>#REF!</v>
      </c>
      <c r="G68" s="875" t="e">
        <f>+G21/#REF!*100</f>
        <v>#REF!</v>
      </c>
      <c r="H68" s="875" t="e">
        <f>+H21/#REF!*100</f>
        <v>#REF!</v>
      </c>
      <c r="I68" s="875" t="e">
        <f>+I21/#REF!*100</f>
        <v>#REF!</v>
      </c>
      <c r="J68" s="875" t="e">
        <f>+J21/#REF!*100</f>
        <v>#REF!</v>
      </c>
      <c r="K68" s="875" t="e">
        <f>+K21/#REF!*100</f>
        <v>#REF!</v>
      </c>
      <c r="L68" s="875" t="e">
        <f>+L21/#REF!*100</f>
        <v>#REF!</v>
      </c>
      <c r="M68" s="876"/>
      <c r="N68" s="877" t="e">
        <f>+N21/#REF!*100</f>
        <v>#REF!</v>
      </c>
      <c r="O68" s="876" t="e">
        <f>+O21/#REF!*100</f>
        <v>#REF!</v>
      </c>
      <c r="P68" s="928" t="e">
        <f>+P21/#REF!*100</f>
        <v>#REF!</v>
      </c>
      <c r="Q68" s="928" t="e">
        <f>+Q21/#REF!*100</f>
        <v>#REF!</v>
      </c>
      <c r="R68" s="928" t="e">
        <f>+R21/#REF!*100</f>
        <v>#REF!</v>
      </c>
      <c r="S68" s="928" t="e">
        <f>+S21/#REF!*100</f>
        <v>#REF!</v>
      </c>
      <c r="T68" s="928" t="e">
        <f>+T21/#REF!*100</f>
        <v>#REF!</v>
      </c>
      <c r="U68" s="928" t="e">
        <f>+U21/#REF!*100</f>
        <v>#REF!</v>
      </c>
      <c r="V68" s="928" t="e">
        <f>+V21/#REF!*100</f>
        <v>#REF!</v>
      </c>
      <c r="W68" s="606" t="s">
        <v>1452</v>
      </c>
      <c r="X68" s="904"/>
      <c r="Y68" s="904"/>
      <c r="Z68" s="362"/>
      <c r="AA68" s="362"/>
      <c r="AB68" s="362"/>
      <c r="AC68" s="362"/>
      <c r="AD68" s="362"/>
      <c r="AE68" s="362"/>
      <c r="AF68" s="362"/>
      <c r="AG68" s="362"/>
      <c r="AH68" s="362"/>
    </row>
    <row r="69" spans="2:34" s="364" customFormat="1" ht="26.25" customHeight="1" x14ac:dyDescent="0.2">
      <c r="B69" s="605" t="s">
        <v>1450</v>
      </c>
      <c r="C69" s="875">
        <v>0</v>
      </c>
      <c r="D69" s="875" t="e">
        <f>+D22/#REF!*100</f>
        <v>#REF!</v>
      </c>
      <c r="E69" s="875" t="e">
        <f>+E22/#REF!*100</f>
        <v>#REF!</v>
      </c>
      <c r="F69" s="875" t="e">
        <f>+F22/#REF!*100</f>
        <v>#REF!</v>
      </c>
      <c r="G69" s="875" t="e">
        <f>+G22/#REF!*100</f>
        <v>#REF!</v>
      </c>
      <c r="H69" s="875" t="e">
        <f>+H22/#REF!*100</f>
        <v>#REF!</v>
      </c>
      <c r="I69" s="875" t="e">
        <f>+I22/#REF!*100</f>
        <v>#REF!</v>
      </c>
      <c r="J69" s="875" t="e">
        <f>+J22/#REF!*100</f>
        <v>#REF!</v>
      </c>
      <c r="K69" s="875" t="e">
        <f>+K22/#REF!*100</f>
        <v>#REF!</v>
      </c>
      <c r="L69" s="875" t="e">
        <f>+L22/#REF!*100</f>
        <v>#REF!</v>
      </c>
      <c r="M69" s="876"/>
      <c r="N69" s="877" t="e">
        <f>+N22/#REF!*100</f>
        <v>#REF!</v>
      </c>
      <c r="O69" s="876" t="e">
        <f>+O22/#REF!*100</f>
        <v>#REF!</v>
      </c>
      <c r="P69" s="928" t="e">
        <f>+P22/#REF!*100</f>
        <v>#REF!</v>
      </c>
      <c r="Q69" s="928" t="e">
        <f>+Q22/#REF!*100</f>
        <v>#REF!</v>
      </c>
      <c r="R69" s="928" t="e">
        <f>+R22/#REF!*100</f>
        <v>#REF!</v>
      </c>
      <c r="S69" s="928" t="e">
        <f>+S22/#REF!*100</f>
        <v>#REF!</v>
      </c>
      <c r="T69" s="928" t="e">
        <f>+T22/#REF!*100</f>
        <v>#REF!</v>
      </c>
      <c r="U69" s="928" t="e">
        <f>+U22/#REF!*100</f>
        <v>#REF!</v>
      </c>
      <c r="V69" s="928" t="e">
        <f>+V22/#REF!*100</f>
        <v>#REF!</v>
      </c>
      <c r="W69" s="606" t="s">
        <v>944</v>
      </c>
      <c r="X69" s="904"/>
      <c r="Y69" s="904"/>
      <c r="Z69" s="362"/>
      <c r="AA69" s="362"/>
      <c r="AB69" s="362"/>
      <c r="AC69" s="362"/>
      <c r="AD69" s="362"/>
      <c r="AE69" s="362"/>
      <c r="AF69" s="362"/>
      <c r="AG69" s="362"/>
      <c r="AH69" s="362"/>
    </row>
    <row r="70" spans="2:34" s="364" customFormat="1" ht="26.25" customHeight="1" x14ac:dyDescent="0.2">
      <c r="B70" s="605" t="s">
        <v>1447</v>
      </c>
      <c r="C70" s="875">
        <v>7.5910936301374869</v>
      </c>
      <c r="D70" s="875" t="e">
        <f>+D23/#REF!*100</f>
        <v>#REF!</v>
      </c>
      <c r="E70" s="875" t="e">
        <f>+E23/#REF!*100</f>
        <v>#REF!</v>
      </c>
      <c r="F70" s="875" t="e">
        <f>+F23/#REF!*100</f>
        <v>#REF!</v>
      </c>
      <c r="G70" s="875" t="e">
        <f>+G23/#REF!*100</f>
        <v>#REF!</v>
      </c>
      <c r="H70" s="875" t="e">
        <f>+H23/#REF!*100</f>
        <v>#REF!</v>
      </c>
      <c r="I70" s="875" t="e">
        <f>+I23/#REF!*100</f>
        <v>#REF!</v>
      </c>
      <c r="J70" s="875" t="e">
        <f>+J23/#REF!*100</f>
        <v>#REF!</v>
      </c>
      <c r="K70" s="875" t="e">
        <f>+K23/#REF!*100</f>
        <v>#REF!</v>
      </c>
      <c r="L70" s="875" t="e">
        <f>+L23/#REF!*100</f>
        <v>#REF!</v>
      </c>
      <c r="M70" s="876"/>
      <c r="N70" s="877" t="e">
        <f>+N23/#REF!*100</f>
        <v>#REF!</v>
      </c>
      <c r="O70" s="876" t="e">
        <f>+O23/#REF!*100</f>
        <v>#REF!</v>
      </c>
      <c r="P70" s="928" t="e">
        <f>+P23/#REF!*100</f>
        <v>#REF!</v>
      </c>
      <c r="Q70" s="928" t="e">
        <f>+Q23/#REF!*100</f>
        <v>#REF!</v>
      </c>
      <c r="R70" s="928" t="e">
        <f>+R23/#REF!*100</f>
        <v>#REF!</v>
      </c>
      <c r="S70" s="928" t="e">
        <f>+S23/#REF!*100</f>
        <v>#REF!</v>
      </c>
      <c r="T70" s="928" t="e">
        <f>+T23/#REF!*100</f>
        <v>#REF!</v>
      </c>
      <c r="U70" s="928" t="e">
        <f>+U23/#REF!*100</f>
        <v>#REF!</v>
      </c>
      <c r="V70" s="928" t="e">
        <f>+V23/#REF!*100</f>
        <v>#REF!</v>
      </c>
      <c r="W70" s="606" t="s">
        <v>1301</v>
      </c>
      <c r="X70" s="904"/>
      <c r="Y70" s="904"/>
      <c r="Z70" s="362"/>
      <c r="AA70" s="362"/>
      <c r="AB70" s="362"/>
      <c r="AC70" s="362"/>
      <c r="AD70" s="362"/>
      <c r="AE70" s="362"/>
      <c r="AF70" s="362"/>
      <c r="AG70" s="362"/>
      <c r="AH70" s="362"/>
    </row>
    <row r="71" spans="2:34" s="359" customFormat="1" ht="9" customHeight="1" x14ac:dyDescent="0.2">
      <c r="B71" s="453"/>
      <c r="C71" s="875"/>
      <c r="D71" s="924"/>
      <c r="E71" s="924"/>
      <c r="F71" s="924"/>
      <c r="G71" s="924"/>
      <c r="H71" s="924"/>
      <c r="I71" s="924"/>
      <c r="J71" s="924"/>
      <c r="K71" s="924"/>
      <c r="L71" s="924"/>
      <c r="M71" s="925"/>
      <c r="N71" s="926"/>
      <c r="O71" s="925"/>
      <c r="P71" s="927"/>
      <c r="Q71" s="927"/>
      <c r="R71" s="927"/>
      <c r="S71" s="927"/>
      <c r="T71" s="927"/>
      <c r="U71" s="927"/>
      <c r="V71" s="927"/>
      <c r="W71" s="604"/>
      <c r="X71" s="904"/>
      <c r="Y71" s="904"/>
      <c r="Z71" s="362"/>
      <c r="AA71" s="362"/>
      <c r="AB71" s="362"/>
      <c r="AC71" s="362"/>
      <c r="AD71" s="362"/>
      <c r="AE71" s="362"/>
      <c r="AF71" s="362"/>
      <c r="AG71" s="362"/>
      <c r="AH71" s="362"/>
    </row>
    <row r="72" spans="2:34" s="359" customFormat="1" ht="26.25" customHeight="1" x14ac:dyDescent="0.2">
      <c r="B72" s="453" t="s">
        <v>1042</v>
      </c>
      <c r="C72" s="924">
        <v>19.856800595733183</v>
      </c>
      <c r="D72" s="924" t="e">
        <f t="shared" ref="D72:I72" si="12">+D65+D62</f>
        <v>#REF!</v>
      </c>
      <c r="E72" s="924" t="e">
        <f t="shared" si="12"/>
        <v>#REF!</v>
      </c>
      <c r="F72" s="924" t="e">
        <f t="shared" si="12"/>
        <v>#REF!</v>
      </c>
      <c r="G72" s="924" t="e">
        <f t="shared" si="12"/>
        <v>#REF!</v>
      </c>
      <c r="H72" s="924" t="e">
        <f t="shared" si="12"/>
        <v>#REF!</v>
      </c>
      <c r="I72" s="924" t="e">
        <f t="shared" si="12"/>
        <v>#REF!</v>
      </c>
      <c r="J72" s="924" t="e">
        <f>+J65+J62</f>
        <v>#REF!</v>
      </c>
      <c r="K72" s="924" t="e">
        <f>+K65+K62</f>
        <v>#REF!</v>
      </c>
      <c r="L72" s="924" t="e">
        <f>+L65+L62</f>
        <v>#REF!</v>
      </c>
      <c r="M72" s="925"/>
      <c r="N72" s="926" t="e">
        <f t="shared" ref="N72:V72" si="13">+N65+N62</f>
        <v>#REF!</v>
      </c>
      <c r="O72" s="925" t="e">
        <f t="shared" si="13"/>
        <v>#REF!</v>
      </c>
      <c r="P72" s="927" t="e">
        <f t="shared" si="13"/>
        <v>#REF!</v>
      </c>
      <c r="Q72" s="927" t="e">
        <f t="shared" si="13"/>
        <v>#REF!</v>
      </c>
      <c r="R72" s="927" t="e">
        <f t="shared" si="13"/>
        <v>#REF!</v>
      </c>
      <c r="S72" s="927" t="e">
        <f t="shared" si="13"/>
        <v>#REF!</v>
      </c>
      <c r="T72" s="927" t="e">
        <f t="shared" si="13"/>
        <v>#REF!</v>
      </c>
      <c r="U72" s="927" t="e">
        <f t="shared" si="13"/>
        <v>#REF!</v>
      </c>
      <c r="V72" s="927" t="e">
        <f t="shared" si="13"/>
        <v>#REF!</v>
      </c>
      <c r="W72" s="604" t="s">
        <v>288</v>
      </c>
      <c r="X72" s="904"/>
      <c r="Y72" s="904"/>
      <c r="Z72" s="362"/>
      <c r="AA72" s="362"/>
      <c r="AB72" s="362"/>
      <c r="AC72" s="362"/>
      <c r="AD72" s="362"/>
      <c r="AE72" s="362"/>
      <c r="AF72" s="362"/>
      <c r="AG72" s="362"/>
      <c r="AH72" s="362"/>
    </row>
    <row r="73" spans="2:34" s="359" customFormat="1" ht="9" customHeight="1" x14ac:dyDescent="0.2">
      <c r="B73" s="453"/>
      <c r="C73" s="924"/>
      <c r="D73" s="924"/>
      <c r="E73" s="924"/>
      <c r="F73" s="924"/>
      <c r="G73" s="924"/>
      <c r="H73" s="924"/>
      <c r="I73" s="924"/>
      <c r="J73" s="924"/>
      <c r="K73" s="924"/>
      <c r="L73" s="924"/>
      <c r="M73" s="925"/>
      <c r="N73" s="926"/>
      <c r="O73" s="925"/>
      <c r="P73" s="927"/>
      <c r="Q73" s="927"/>
      <c r="R73" s="927"/>
      <c r="S73" s="927"/>
      <c r="T73" s="927"/>
      <c r="U73" s="927"/>
      <c r="V73" s="927"/>
      <c r="W73" s="604"/>
      <c r="X73" s="904"/>
      <c r="Y73" s="904"/>
      <c r="Z73" s="362"/>
      <c r="AA73" s="362"/>
      <c r="AB73" s="362"/>
      <c r="AC73" s="362"/>
      <c r="AD73" s="362"/>
      <c r="AE73" s="362"/>
      <c r="AF73" s="362"/>
      <c r="AG73" s="362"/>
      <c r="AH73" s="362"/>
    </row>
    <row r="74" spans="2:34" s="359" customFormat="1" ht="26.25" customHeight="1" x14ac:dyDescent="0.2">
      <c r="B74" s="453" t="s">
        <v>950</v>
      </c>
      <c r="C74" s="924">
        <v>11.376159801948015</v>
      </c>
      <c r="D74" s="924" t="e">
        <f t="shared" ref="D74:I74" si="14">+D75+D76</f>
        <v>#REF!</v>
      </c>
      <c r="E74" s="924" t="e">
        <f t="shared" si="14"/>
        <v>#REF!</v>
      </c>
      <c r="F74" s="924" t="e">
        <f t="shared" si="14"/>
        <v>#REF!</v>
      </c>
      <c r="G74" s="924" t="e">
        <f t="shared" si="14"/>
        <v>#REF!</v>
      </c>
      <c r="H74" s="924" t="e">
        <f t="shared" si="14"/>
        <v>#REF!</v>
      </c>
      <c r="I74" s="924" t="e">
        <f t="shared" si="14"/>
        <v>#REF!</v>
      </c>
      <c r="J74" s="924" t="e">
        <f>+J75+J76</f>
        <v>#REF!</v>
      </c>
      <c r="K74" s="924" t="e">
        <f>+K75+K76</f>
        <v>#REF!</v>
      </c>
      <c r="L74" s="924" t="e">
        <f>+L75+L76</f>
        <v>#REF!</v>
      </c>
      <c r="M74" s="925"/>
      <c r="N74" s="926" t="e">
        <f t="shared" ref="N74:V74" si="15">+N75+N76</f>
        <v>#REF!</v>
      </c>
      <c r="O74" s="925" t="e">
        <f t="shared" si="15"/>
        <v>#REF!</v>
      </c>
      <c r="P74" s="927" t="e">
        <f t="shared" si="15"/>
        <v>#REF!</v>
      </c>
      <c r="Q74" s="927" t="e">
        <f t="shared" si="15"/>
        <v>#REF!</v>
      </c>
      <c r="R74" s="927" t="e">
        <f t="shared" si="15"/>
        <v>#REF!</v>
      </c>
      <c r="S74" s="927" t="e">
        <f t="shared" si="15"/>
        <v>#REF!</v>
      </c>
      <c r="T74" s="927" t="e">
        <f t="shared" si="15"/>
        <v>#REF!</v>
      </c>
      <c r="U74" s="927" t="e">
        <f t="shared" si="15"/>
        <v>#REF!</v>
      </c>
      <c r="V74" s="927" t="e">
        <f t="shared" si="15"/>
        <v>#REF!</v>
      </c>
      <c r="W74" s="604" t="s">
        <v>830</v>
      </c>
      <c r="X74" s="904"/>
      <c r="Y74" s="904"/>
      <c r="Z74" s="362"/>
      <c r="AA74" s="362"/>
      <c r="AB74" s="362"/>
      <c r="AC74" s="362"/>
      <c r="AD74" s="362"/>
      <c r="AE74" s="362"/>
      <c r="AF74" s="362"/>
      <c r="AG74" s="362"/>
      <c r="AH74" s="362"/>
    </row>
    <row r="75" spans="2:34" s="364" customFormat="1" ht="26.25" customHeight="1" x14ac:dyDescent="0.2">
      <c r="B75" s="605" t="s">
        <v>1475</v>
      </c>
      <c r="C75" s="875">
        <v>3.9814122266321701</v>
      </c>
      <c r="D75" s="875" t="e">
        <f>+D28/#REF!*100</f>
        <v>#REF!</v>
      </c>
      <c r="E75" s="875" t="e">
        <f>+E28/#REF!*100</f>
        <v>#REF!</v>
      </c>
      <c r="F75" s="875" t="e">
        <f>+F28/#REF!*100</f>
        <v>#REF!</v>
      </c>
      <c r="G75" s="875" t="e">
        <f>+G28/#REF!*100</f>
        <v>#REF!</v>
      </c>
      <c r="H75" s="875" t="e">
        <f>+H28/#REF!*100</f>
        <v>#REF!</v>
      </c>
      <c r="I75" s="875" t="e">
        <f>+I28/#REF!*100</f>
        <v>#REF!</v>
      </c>
      <c r="J75" s="875" t="e">
        <f>+J28/#REF!*100</f>
        <v>#REF!</v>
      </c>
      <c r="K75" s="875" t="e">
        <f>+K28/#REF!*100</f>
        <v>#REF!</v>
      </c>
      <c r="L75" s="875" t="e">
        <f>+L28/#REF!*100</f>
        <v>#REF!</v>
      </c>
      <c r="M75" s="876"/>
      <c r="N75" s="877" t="e">
        <f>+N28/#REF!*100</f>
        <v>#REF!</v>
      </c>
      <c r="O75" s="876" t="e">
        <f>+O28/#REF!*100</f>
        <v>#REF!</v>
      </c>
      <c r="P75" s="928" t="e">
        <f>+P28/#REF!*100</f>
        <v>#REF!</v>
      </c>
      <c r="Q75" s="928" t="e">
        <f>+Q28/#REF!*100</f>
        <v>#REF!</v>
      </c>
      <c r="R75" s="928" t="e">
        <f>+R28/#REF!*100</f>
        <v>#REF!</v>
      </c>
      <c r="S75" s="928" t="e">
        <f>+S28/#REF!*100</f>
        <v>#REF!</v>
      </c>
      <c r="T75" s="928" t="e">
        <f>+T28/#REF!*100</f>
        <v>#REF!</v>
      </c>
      <c r="U75" s="928" t="e">
        <f>+U28/#REF!*100</f>
        <v>#REF!</v>
      </c>
      <c r="V75" s="928" t="e">
        <f>+V28/#REF!*100</f>
        <v>#REF!</v>
      </c>
      <c r="W75" s="606" t="s">
        <v>1476</v>
      </c>
      <c r="X75" s="904"/>
      <c r="Y75" s="904"/>
      <c r="Z75" s="362"/>
      <c r="AA75" s="362"/>
      <c r="AB75" s="362"/>
      <c r="AC75" s="362"/>
      <c r="AD75" s="362"/>
      <c r="AE75" s="362"/>
      <c r="AF75" s="362"/>
      <c r="AG75" s="362"/>
      <c r="AH75" s="362"/>
    </row>
    <row r="76" spans="2:34" s="364" customFormat="1" ht="26.25" customHeight="1" x14ac:dyDescent="0.2">
      <c r="B76" s="605" t="s">
        <v>933</v>
      </c>
      <c r="C76" s="875">
        <v>7.3947475753158454</v>
      </c>
      <c r="D76" s="875" t="e">
        <f>+D29/#REF!*100</f>
        <v>#REF!</v>
      </c>
      <c r="E76" s="875" t="e">
        <f>+E29/#REF!*100</f>
        <v>#REF!</v>
      </c>
      <c r="F76" s="875" t="e">
        <f>+F29/#REF!*100</f>
        <v>#REF!</v>
      </c>
      <c r="G76" s="875" t="e">
        <f>+G29/#REF!*100</f>
        <v>#REF!</v>
      </c>
      <c r="H76" s="875" t="e">
        <f>+H29/#REF!*100</f>
        <v>#REF!</v>
      </c>
      <c r="I76" s="875" t="e">
        <f>+I29/#REF!*100</f>
        <v>#REF!</v>
      </c>
      <c r="J76" s="875" t="e">
        <f>+J29/#REF!*100</f>
        <v>#REF!</v>
      </c>
      <c r="K76" s="875" t="e">
        <f>+K29/#REF!*100</f>
        <v>#REF!</v>
      </c>
      <c r="L76" s="875" t="e">
        <f>+L29/#REF!*100</f>
        <v>#REF!</v>
      </c>
      <c r="M76" s="876"/>
      <c r="N76" s="877" t="e">
        <f>+N29/#REF!*100</f>
        <v>#REF!</v>
      </c>
      <c r="O76" s="876" t="e">
        <f>+O29/#REF!*100</f>
        <v>#REF!</v>
      </c>
      <c r="P76" s="928" t="e">
        <f>+P29/#REF!*100</f>
        <v>#REF!</v>
      </c>
      <c r="Q76" s="928" t="e">
        <f>+Q29/#REF!*100</f>
        <v>#REF!</v>
      </c>
      <c r="R76" s="928" t="e">
        <f>+R29/#REF!*100</f>
        <v>#REF!</v>
      </c>
      <c r="S76" s="928" t="e">
        <f>+S29/#REF!*100</f>
        <v>#REF!</v>
      </c>
      <c r="T76" s="928" t="e">
        <f>+T29/#REF!*100</f>
        <v>#REF!</v>
      </c>
      <c r="U76" s="928" t="e">
        <f>+U29/#REF!*100</f>
        <v>#REF!</v>
      </c>
      <c r="V76" s="928" t="e">
        <f>+V29/#REF!*100</f>
        <v>#REF!</v>
      </c>
      <c r="W76" s="606" t="s">
        <v>1451</v>
      </c>
      <c r="X76" s="904"/>
      <c r="Y76" s="904"/>
      <c r="Z76" s="362"/>
      <c r="AA76" s="362"/>
      <c r="AB76" s="362"/>
      <c r="AC76" s="362"/>
      <c r="AD76" s="362"/>
      <c r="AE76" s="362"/>
      <c r="AF76" s="362"/>
      <c r="AG76" s="362"/>
      <c r="AH76" s="362"/>
    </row>
    <row r="77" spans="2:34" s="359" customFormat="1" ht="26.25" customHeight="1" x14ac:dyDescent="0.2">
      <c r="B77" s="453" t="s">
        <v>775</v>
      </c>
      <c r="C77" s="924">
        <v>8.4807640149338575</v>
      </c>
      <c r="D77" s="924" t="e">
        <f t="shared" ref="D77:J77" si="16">+D78+D79+D80+D81</f>
        <v>#REF!</v>
      </c>
      <c r="E77" s="924" t="e">
        <f t="shared" si="16"/>
        <v>#REF!</v>
      </c>
      <c r="F77" s="924" t="e">
        <f t="shared" si="16"/>
        <v>#REF!</v>
      </c>
      <c r="G77" s="924" t="e">
        <f t="shared" si="16"/>
        <v>#REF!</v>
      </c>
      <c r="H77" s="924" t="e">
        <f t="shared" si="16"/>
        <v>#REF!</v>
      </c>
      <c r="I77" s="924" t="e">
        <f t="shared" si="16"/>
        <v>#REF!</v>
      </c>
      <c r="J77" s="924" t="e">
        <f t="shared" si="16"/>
        <v>#REF!</v>
      </c>
      <c r="K77" s="924" t="e">
        <f>+K78+K79+K80+K81</f>
        <v>#REF!</v>
      </c>
      <c r="L77" s="924" t="e">
        <f>+L78+L79+L80+L81</f>
        <v>#REF!</v>
      </c>
      <c r="M77" s="925"/>
      <c r="N77" s="926" t="e">
        <f t="shared" ref="N77:V77" si="17">+N78+N79+N80+N81</f>
        <v>#REF!</v>
      </c>
      <c r="O77" s="925" t="e">
        <f t="shared" si="17"/>
        <v>#REF!</v>
      </c>
      <c r="P77" s="927" t="e">
        <f t="shared" si="17"/>
        <v>#REF!</v>
      </c>
      <c r="Q77" s="927" t="e">
        <f t="shared" si="17"/>
        <v>#REF!</v>
      </c>
      <c r="R77" s="927" t="e">
        <f t="shared" si="17"/>
        <v>#REF!</v>
      </c>
      <c r="S77" s="927" t="e">
        <f t="shared" si="17"/>
        <v>#REF!</v>
      </c>
      <c r="T77" s="927" t="e">
        <f t="shared" si="17"/>
        <v>#REF!</v>
      </c>
      <c r="U77" s="927" t="e">
        <f t="shared" si="17"/>
        <v>#REF!</v>
      </c>
      <c r="V77" s="927" t="e">
        <f t="shared" si="17"/>
        <v>#REF!</v>
      </c>
      <c r="W77" s="604" t="s">
        <v>262</v>
      </c>
      <c r="X77" s="904"/>
      <c r="Y77" s="904"/>
      <c r="Z77" s="362"/>
      <c r="AA77" s="362"/>
      <c r="AB77" s="362"/>
      <c r="AC77" s="362"/>
      <c r="AD77" s="362"/>
      <c r="AE77" s="362"/>
      <c r="AF77" s="362"/>
      <c r="AG77" s="362"/>
      <c r="AH77" s="362"/>
    </row>
    <row r="78" spans="2:34" s="364" customFormat="1" ht="26.25" customHeight="1" x14ac:dyDescent="0.2">
      <c r="B78" s="453" t="s">
        <v>1197</v>
      </c>
      <c r="C78" s="875">
        <v>-9.227894913170849E-2</v>
      </c>
      <c r="D78" s="875" t="e">
        <f>+D31/#REF!*100</f>
        <v>#REF!</v>
      </c>
      <c r="E78" s="875" t="e">
        <f>+E31/#REF!*100</f>
        <v>#REF!</v>
      </c>
      <c r="F78" s="875" t="e">
        <f>+F31/#REF!*100</f>
        <v>#REF!</v>
      </c>
      <c r="G78" s="875" t="e">
        <f>+G31/#REF!*100</f>
        <v>#REF!</v>
      </c>
      <c r="H78" s="875" t="e">
        <f>+H31/#REF!*100</f>
        <v>#REF!</v>
      </c>
      <c r="I78" s="875" t="e">
        <f>+I31/#REF!*100</f>
        <v>#REF!</v>
      </c>
      <c r="J78" s="875" t="e">
        <f>+J31/#REF!*100</f>
        <v>#REF!</v>
      </c>
      <c r="K78" s="875" t="e">
        <f>+K31/#REF!*100</f>
        <v>#REF!</v>
      </c>
      <c r="L78" s="875" t="e">
        <f>+L31/#REF!*100</f>
        <v>#REF!</v>
      </c>
      <c r="M78" s="876"/>
      <c r="N78" s="877" t="e">
        <f>+N31/#REF!*100</f>
        <v>#REF!</v>
      </c>
      <c r="O78" s="876" t="e">
        <f>+O31/#REF!*100</f>
        <v>#REF!</v>
      </c>
      <c r="P78" s="928" t="e">
        <f>+P31/#REF!*100</f>
        <v>#REF!</v>
      </c>
      <c r="Q78" s="928" t="e">
        <f>+Q31/#REF!*100</f>
        <v>#REF!</v>
      </c>
      <c r="R78" s="928" t="e">
        <f>+R31/#REF!*100</f>
        <v>#REF!</v>
      </c>
      <c r="S78" s="928" t="e">
        <f>+S31/#REF!*100</f>
        <v>#REF!</v>
      </c>
      <c r="T78" s="928" t="e">
        <f>+T31/#REF!*100</f>
        <v>#REF!</v>
      </c>
      <c r="U78" s="928" t="e">
        <f>+U31/#REF!*100</f>
        <v>#REF!</v>
      </c>
      <c r="V78" s="928" t="e">
        <f>+V31/#REF!*100</f>
        <v>#REF!</v>
      </c>
      <c r="W78" s="606" t="s">
        <v>1453</v>
      </c>
      <c r="X78" s="904"/>
      <c r="Y78" s="904"/>
      <c r="Z78" s="362"/>
      <c r="AA78" s="362"/>
      <c r="AB78" s="362"/>
      <c r="AC78" s="362"/>
      <c r="AD78" s="362"/>
      <c r="AE78" s="362"/>
      <c r="AF78" s="362"/>
      <c r="AG78" s="362"/>
      <c r="AH78" s="362"/>
    </row>
    <row r="79" spans="2:34" s="364" customFormat="1" ht="26.25" customHeight="1" x14ac:dyDescent="0.2">
      <c r="B79" s="605" t="s">
        <v>1198</v>
      </c>
      <c r="C79" s="875">
        <v>6.2137687037723888</v>
      </c>
      <c r="D79" s="875" t="e">
        <f>D32/#REF!*100</f>
        <v>#REF!</v>
      </c>
      <c r="E79" s="875" t="e">
        <f>E32/#REF!*100</f>
        <v>#REF!</v>
      </c>
      <c r="F79" s="875" t="e">
        <f>F32/#REF!*100</f>
        <v>#REF!</v>
      </c>
      <c r="G79" s="875" t="e">
        <f>G32/#REF!*100</f>
        <v>#REF!</v>
      </c>
      <c r="H79" s="875" t="e">
        <f>H32/#REF!*100</f>
        <v>#REF!</v>
      </c>
      <c r="I79" s="875" t="e">
        <f>I32/#REF!*100</f>
        <v>#REF!</v>
      </c>
      <c r="J79" s="875" t="e">
        <f>J32/#REF!*100</f>
        <v>#REF!</v>
      </c>
      <c r="K79" s="875" t="e">
        <f>K32/#REF!*100</f>
        <v>#REF!</v>
      </c>
      <c r="L79" s="875" t="e">
        <f>L32/#REF!*100</f>
        <v>#REF!</v>
      </c>
      <c r="M79" s="876"/>
      <c r="N79" s="877" t="e">
        <f>N32/#REF!*100</f>
        <v>#REF!</v>
      </c>
      <c r="O79" s="876" t="e">
        <f>O32/#REF!*100</f>
        <v>#REF!</v>
      </c>
      <c r="P79" s="928" t="e">
        <f>P32/#REF!*100</f>
        <v>#REF!</v>
      </c>
      <c r="Q79" s="928" t="e">
        <f>Q32/#REF!*100</f>
        <v>#REF!</v>
      </c>
      <c r="R79" s="928" t="e">
        <f>R32/#REF!*100</f>
        <v>#REF!</v>
      </c>
      <c r="S79" s="928" t="e">
        <f>S32/#REF!*100</f>
        <v>#REF!</v>
      </c>
      <c r="T79" s="928" t="e">
        <f>T32/#REF!*100</f>
        <v>#REF!</v>
      </c>
      <c r="U79" s="928" t="e">
        <f>U32/#REF!*100</f>
        <v>#REF!</v>
      </c>
      <c r="V79" s="928" t="e">
        <f>V32/#REF!*100</f>
        <v>#REF!</v>
      </c>
      <c r="W79" s="606" t="s">
        <v>1454</v>
      </c>
      <c r="X79" s="904"/>
      <c r="Y79" s="904"/>
      <c r="Z79" s="362"/>
      <c r="AA79" s="362"/>
      <c r="AB79" s="362"/>
      <c r="AC79" s="362"/>
      <c r="AD79" s="362"/>
      <c r="AE79" s="362"/>
      <c r="AF79" s="362"/>
      <c r="AG79" s="362"/>
      <c r="AH79" s="362"/>
    </row>
    <row r="80" spans="2:34" s="364" customFormat="1" ht="26.25" customHeight="1" x14ac:dyDescent="0.2">
      <c r="B80" s="605" t="s">
        <v>711</v>
      </c>
      <c r="C80" s="875">
        <v>1.386237922787164</v>
      </c>
      <c r="D80" s="875" t="e">
        <f>+D33/#REF!*100</f>
        <v>#REF!</v>
      </c>
      <c r="E80" s="875" t="e">
        <f>+E33/#REF!*100</f>
        <v>#REF!</v>
      </c>
      <c r="F80" s="875" t="e">
        <f>+F33/#REF!*100</f>
        <v>#REF!</v>
      </c>
      <c r="G80" s="875" t="e">
        <f>+G33/#REF!*100</f>
        <v>#REF!</v>
      </c>
      <c r="H80" s="875" t="e">
        <f>+H33/#REF!*100</f>
        <v>#REF!</v>
      </c>
      <c r="I80" s="875" t="e">
        <f>+I33/#REF!*100</f>
        <v>#REF!</v>
      </c>
      <c r="J80" s="875" t="e">
        <f>+J33/#REF!*100</f>
        <v>#REF!</v>
      </c>
      <c r="K80" s="875" t="e">
        <f>+K33/#REF!*100</f>
        <v>#REF!</v>
      </c>
      <c r="L80" s="875" t="e">
        <f>+L33/#REF!*100</f>
        <v>#REF!</v>
      </c>
      <c r="M80" s="876"/>
      <c r="N80" s="877" t="e">
        <f>+N33/#REF!*100</f>
        <v>#REF!</v>
      </c>
      <c r="O80" s="876" t="e">
        <f>+O33/#REF!*100</f>
        <v>#REF!</v>
      </c>
      <c r="P80" s="928" t="e">
        <f>+P33/#REF!*100</f>
        <v>#REF!</v>
      </c>
      <c r="Q80" s="928" t="e">
        <f>+Q33/#REF!*100</f>
        <v>#REF!</v>
      </c>
      <c r="R80" s="928" t="e">
        <f>+R33/#REF!*100</f>
        <v>#REF!</v>
      </c>
      <c r="S80" s="928" t="e">
        <f>+S33/#REF!*100</f>
        <v>#REF!</v>
      </c>
      <c r="T80" s="928" t="e">
        <f>+T33/#REF!*100</f>
        <v>#REF!</v>
      </c>
      <c r="U80" s="928" t="e">
        <f>+U33/#REF!*100</f>
        <v>#REF!</v>
      </c>
      <c r="V80" s="928" t="e">
        <f>+V33/#REF!*100</f>
        <v>#REF!</v>
      </c>
      <c r="W80" s="606" t="s">
        <v>789</v>
      </c>
      <c r="X80" s="904"/>
      <c r="Y80" s="904"/>
      <c r="Z80" s="362"/>
      <c r="AA80" s="362"/>
      <c r="AB80" s="362"/>
      <c r="AC80" s="362"/>
      <c r="AD80" s="362"/>
      <c r="AE80" s="362"/>
      <c r="AF80" s="362"/>
      <c r="AG80" s="362"/>
      <c r="AH80" s="362"/>
    </row>
    <row r="81" spans="2:35" s="364" customFormat="1" ht="26.25" customHeight="1" x14ac:dyDescent="0.2">
      <c r="B81" s="605" t="s">
        <v>848</v>
      </c>
      <c r="C81" s="875">
        <v>0.97303633750601226</v>
      </c>
      <c r="D81" s="875" t="e">
        <f>+D34/#REF!*100</f>
        <v>#REF!</v>
      </c>
      <c r="E81" s="875" t="e">
        <f>+E34/#REF!*100</f>
        <v>#REF!</v>
      </c>
      <c r="F81" s="875" t="e">
        <f>+F34/#REF!*100</f>
        <v>#REF!</v>
      </c>
      <c r="G81" s="875" t="e">
        <f>+G34/#REF!*100</f>
        <v>#REF!</v>
      </c>
      <c r="H81" s="875" t="e">
        <f>+H34/#REF!*100</f>
        <v>#REF!</v>
      </c>
      <c r="I81" s="875" t="e">
        <f>+I34/#REF!*100</f>
        <v>#REF!</v>
      </c>
      <c r="J81" s="875" t="e">
        <f>+J34/#REF!*100</f>
        <v>#REF!</v>
      </c>
      <c r="K81" s="875" t="e">
        <f>+K34/#REF!*100</f>
        <v>#REF!</v>
      </c>
      <c r="L81" s="875" t="e">
        <f>+L34/#REF!*100</f>
        <v>#REF!</v>
      </c>
      <c r="M81" s="876"/>
      <c r="N81" s="877" t="e">
        <f>+N34/#REF!*100</f>
        <v>#REF!</v>
      </c>
      <c r="O81" s="876" t="e">
        <f>+O34/#REF!*100</f>
        <v>#REF!</v>
      </c>
      <c r="P81" s="928" t="e">
        <f>+P34/#REF!*100</f>
        <v>#REF!</v>
      </c>
      <c r="Q81" s="928" t="e">
        <f>+Q34/#REF!*100</f>
        <v>#REF!</v>
      </c>
      <c r="R81" s="928" t="e">
        <f>+R34/#REF!*100</f>
        <v>#REF!</v>
      </c>
      <c r="S81" s="928" t="e">
        <f>+S34/#REF!*100</f>
        <v>#REF!</v>
      </c>
      <c r="T81" s="928" t="e">
        <f>+T34/#REF!*100</f>
        <v>#REF!</v>
      </c>
      <c r="U81" s="928" t="e">
        <f>+U34/#REF!*100</f>
        <v>#REF!</v>
      </c>
      <c r="V81" s="928" t="e">
        <f>+V34/#REF!*100</f>
        <v>#REF!</v>
      </c>
      <c r="W81" s="606" t="s">
        <v>313</v>
      </c>
      <c r="X81" s="904"/>
      <c r="Y81" s="904"/>
      <c r="Z81" s="362"/>
      <c r="AA81" s="362"/>
      <c r="AB81" s="362"/>
      <c r="AC81" s="362"/>
      <c r="AD81" s="362"/>
      <c r="AE81" s="362"/>
      <c r="AF81" s="362"/>
      <c r="AG81" s="362"/>
      <c r="AH81" s="362"/>
    </row>
    <row r="82" spans="2:35" s="257" customFormat="1" ht="15" customHeight="1" thickBot="1" x14ac:dyDescent="0.75">
      <c r="B82" s="452"/>
      <c r="C82" s="380"/>
      <c r="D82" s="385"/>
      <c r="E82" s="385"/>
      <c r="F82" s="385"/>
      <c r="G82" s="385"/>
      <c r="H82" s="385"/>
      <c r="I82" s="385"/>
      <c r="J82" s="385"/>
      <c r="K82" s="385"/>
      <c r="L82" s="385"/>
      <c r="M82" s="386"/>
      <c r="N82" s="387"/>
      <c r="O82" s="386"/>
      <c r="P82" s="386"/>
      <c r="Q82" s="386"/>
      <c r="R82" s="386"/>
      <c r="S82" s="386"/>
      <c r="T82" s="386"/>
      <c r="U82" s="386"/>
      <c r="V82" s="386"/>
      <c r="W82" s="351"/>
      <c r="X82" s="379"/>
      <c r="Y82" s="379"/>
      <c r="Z82" s="343"/>
      <c r="AA82" s="343"/>
      <c r="AB82" s="343"/>
      <c r="AC82" s="343"/>
      <c r="AD82" s="343"/>
      <c r="AE82" s="343"/>
      <c r="AF82" s="343"/>
      <c r="AG82" s="343"/>
      <c r="AH82" s="343"/>
    </row>
    <row r="83" spans="2:35" s="161" customFormat="1" ht="9" customHeight="1" thickTop="1" x14ac:dyDescent="0.65">
      <c r="C83" s="281"/>
      <c r="N83" s="282"/>
      <c r="Y83" s="52"/>
      <c r="Z83" s="52"/>
      <c r="AA83" s="52"/>
      <c r="AB83" s="52"/>
      <c r="AC83" s="52"/>
      <c r="AD83" s="52"/>
      <c r="AE83" s="52"/>
      <c r="AF83" s="52"/>
      <c r="AG83" s="52"/>
      <c r="AH83" s="52"/>
    </row>
    <row r="84" spans="2:35" s="189" customFormat="1" ht="23.25" x14ac:dyDescent="0.5">
      <c r="B84" s="189" t="s">
        <v>1534</v>
      </c>
      <c r="C84" s="278"/>
      <c r="N84" s="400"/>
      <c r="W84" s="189" t="s">
        <v>1535</v>
      </c>
      <c r="Y84" s="401"/>
    </row>
    <row r="85" spans="2:35" s="129" customFormat="1" ht="42.75" hidden="1" customHeight="1" x14ac:dyDescent="0.5">
      <c r="B85" s="1767" t="s">
        <v>1607</v>
      </c>
      <c r="C85" s="1767"/>
      <c r="D85" s="1767"/>
      <c r="E85" s="1767"/>
      <c r="F85" s="1767"/>
      <c r="G85" s="1767"/>
      <c r="H85" s="1767"/>
      <c r="I85" s="1767"/>
      <c r="J85" s="1768" t="s">
        <v>1608</v>
      </c>
      <c r="K85" s="1768"/>
      <c r="L85" s="1768"/>
      <c r="M85" s="1768"/>
      <c r="N85" s="1768"/>
      <c r="O85" s="1768"/>
      <c r="P85" s="1768"/>
      <c r="Q85" s="1768"/>
      <c r="R85" s="1768"/>
      <c r="S85" s="1768"/>
      <c r="T85" s="1768"/>
      <c r="U85" s="1768"/>
      <c r="V85" s="1768"/>
      <c r="W85" s="1768"/>
      <c r="X85" s="141"/>
      <c r="Y85" s="141"/>
      <c r="Z85" s="141"/>
      <c r="AA85" s="141"/>
      <c r="AB85" s="141"/>
      <c r="AI85" s="53"/>
    </row>
    <row r="86" spans="2:35" s="129" customFormat="1" x14ac:dyDescent="0.5">
      <c r="B86" s="143"/>
      <c r="C86" s="142"/>
      <c r="N86" s="283"/>
      <c r="AI86" s="53"/>
    </row>
    <row r="87" spans="2:35" s="106" customFormat="1" ht="18.75" x14ac:dyDescent="0.45">
      <c r="B87" s="106" t="s">
        <v>261</v>
      </c>
      <c r="C87" s="402">
        <f t="shared" ref="C87:V87" si="18">+C25-(C27+C30)</f>
        <v>-0.8999999999650754</v>
      </c>
      <c r="D87" s="403" t="e">
        <f t="shared" si="18"/>
        <v>#REF!</v>
      </c>
      <c r="E87" s="403" t="e">
        <f t="shared" si="18"/>
        <v>#REF!</v>
      </c>
      <c r="F87" s="403" t="e">
        <f t="shared" si="18"/>
        <v>#REF!</v>
      </c>
      <c r="G87" s="403" t="e">
        <f t="shared" si="18"/>
        <v>#REF!</v>
      </c>
      <c r="H87" s="403" t="e">
        <f t="shared" si="18"/>
        <v>#REF!</v>
      </c>
      <c r="I87" s="403" t="e">
        <f t="shared" si="18"/>
        <v>#REF!</v>
      </c>
      <c r="J87" s="403" t="e">
        <f t="shared" si="18"/>
        <v>#REF!</v>
      </c>
      <c r="K87" s="403" t="e">
        <f t="shared" si="18"/>
        <v>#REF!</v>
      </c>
      <c r="L87" s="403" t="e">
        <f t="shared" si="18"/>
        <v>#REF!</v>
      </c>
      <c r="M87" s="403">
        <f t="shared" si="18"/>
        <v>0</v>
      </c>
      <c r="N87" s="404" t="e">
        <f t="shared" si="18"/>
        <v>#REF!</v>
      </c>
      <c r="O87" s="403" t="e">
        <f t="shared" si="18"/>
        <v>#REF!</v>
      </c>
      <c r="P87" s="403" t="e">
        <f t="shared" si="18"/>
        <v>#REF!</v>
      </c>
      <c r="Q87" s="403" t="e">
        <f t="shared" si="18"/>
        <v>#REF!</v>
      </c>
      <c r="R87" s="403" t="e">
        <f t="shared" si="18"/>
        <v>#REF!</v>
      </c>
      <c r="S87" s="403" t="e">
        <f t="shared" si="18"/>
        <v>#REF!</v>
      </c>
      <c r="T87" s="403" t="e">
        <f t="shared" si="18"/>
        <v>#REF!</v>
      </c>
      <c r="U87" s="403" t="e">
        <f t="shared" si="18"/>
        <v>#REF!</v>
      </c>
      <c r="V87" s="403" t="e">
        <f t="shared" si="18"/>
        <v>#REF!</v>
      </c>
      <c r="W87" s="405" t="s">
        <v>260</v>
      </c>
    </row>
    <row r="88" spans="2:35" s="106" customFormat="1" ht="18.75" x14ac:dyDescent="0.45">
      <c r="B88" s="106" t="s">
        <v>261</v>
      </c>
      <c r="C88" s="402">
        <f t="shared" ref="C88:V88" si="19">+C48-C62-C65</f>
        <v>0</v>
      </c>
      <c r="D88" s="403" t="e">
        <f t="shared" si="19"/>
        <v>#REF!</v>
      </c>
      <c r="E88" s="403" t="e">
        <f t="shared" si="19"/>
        <v>#REF!</v>
      </c>
      <c r="F88" s="403" t="e">
        <f t="shared" si="19"/>
        <v>#REF!</v>
      </c>
      <c r="G88" s="403" t="e">
        <f t="shared" si="19"/>
        <v>#REF!</v>
      </c>
      <c r="H88" s="403" t="e">
        <f t="shared" si="19"/>
        <v>#REF!</v>
      </c>
      <c r="I88" s="403" t="e">
        <f t="shared" si="19"/>
        <v>#REF!</v>
      </c>
      <c r="J88" s="403" t="e">
        <f t="shared" si="19"/>
        <v>#REF!</v>
      </c>
      <c r="K88" s="403" t="e">
        <f t="shared" si="19"/>
        <v>#REF!</v>
      </c>
      <c r="L88" s="403" t="e">
        <f t="shared" si="19"/>
        <v>#REF!</v>
      </c>
      <c r="M88" s="403">
        <f t="shared" si="19"/>
        <v>0</v>
      </c>
      <c r="N88" s="404" t="e">
        <f t="shared" si="19"/>
        <v>#REF!</v>
      </c>
      <c r="O88" s="403" t="e">
        <f t="shared" si="19"/>
        <v>#REF!</v>
      </c>
      <c r="P88" s="403" t="e">
        <f t="shared" si="19"/>
        <v>#REF!</v>
      </c>
      <c r="Q88" s="403" t="e">
        <f t="shared" si="19"/>
        <v>#REF!</v>
      </c>
      <c r="R88" s="403" t="e">
        <f t="shared" si="19"/>
        <v>#REF!</v>
      </c>
      <c r="S88" s="403" t="e">
        <f t="shared" si="19"/>
        <v>#REF!</v>
      </c>
      <c r="T88" s="403" t="e">
        <f t="shared" si="19"/>
        <v>#REF!</v>
      </c>
      <c r="U88" s="403" t="e">
        <f t="shared" si="19"/>
        <v>#REF!</v>
      </c>
      <c r="V88" s="403" t="e">
        <f t="shared" si="19"/>
        <v>#REF!</v>
      </c>
      <c r="W88" s="405" t="s">
        <v>260</v>
      </c>
    </row>
    <row r="89" spans="2:35" s="106" customFormat="1" ht="18.75" x14ac:dyDescent="0.45">
      <c r="B89" s="106" t="s">
        <v>261</v>
      </c>
      <c r="C89" s="406">
        <f>C72-C74-C77</f>
        <v>-1.2322114868901224E-4</v>
      </c>
      <c r="D89" s="406" t="e">
        <f t="shared" ref="D89:V89" si="20">D72-D74-D77</f>
        <v>#REF!</v>
      </c>
      <c r="E89" s="406" t="e">
        <f t="shared" si="20"/>
        <v>#REF!</v>
      </c>
      <c r="F89" s="406" t="e">
        <f t="shared" si="20"/>
        <v>#REF!</v>
      </c>
      <c r="G89" s="406" t="e">
        <f t="shared" si="20"/>
        <v>#REF!</v>
      </c>
      <c r="H89" s="406" t="e">
        <f t="shared" si="20"/>
        <v>#REF!</v>
      </c>
      <c r="I89" s="406" t="e">
        <f t="shared" si="20"/>
        <v>#REF!</v>
      </c>
      <c r="J89" s="406" t="e">
        <f t="shared" si="20"/>
        <v>#REF!</v>
      </c>
      <c r="K89" s="406" t="e">
        <f t="shared" si="20"/>
        <v>#REF!</v>
      </c>
      <c r="L89" s="406" t="e">
        <f t="shared" si="20"/>
        <v>#REF!</v>
      </c>
      <c r="M89" s="406">
        <f t="shared" si="20"/>
        <v>0</v>
      </c>
      <c r="N89" s="407" t="e">
        <f t="shared" si="20"/>
        <v>#REF!</v>
      </c>
      <c r="O89" s="406" t="e">
        <f t="shared" si="20"/>
        <v>#REF!</v>
      </c>
      <c r="P89" s="406" t="e">
        <f t="shared" si="20"/>
        <v>#REF!</v>
      </c>
      <c r="Q89" s="406" t="e">
        <f t="shared" si="20"/>
        <v>#REF!</v>
      </c>
      <c r="R89" s="406" t="e">
        <f t="shared" si="20"/>
        <v>#REF!</v>
      </c>
      <c r="S89" s="406" t="e">
        <f t="shared" si="20"/>
        <v>#REF!</v>
      </c>
      <c r="T89" s="406" t="e">
        <f t="shared" si="20"/>
        <v>#REF!</v>
      </c>
      <c r="U89" s="406" t="e">
        <f t="shared" si="20"/>
        <v>#REF!</v>
      </c>
      <c r="V89" s="406" t="e">
        <f t="shared" si="20"/>
        <v>#REF!</v>
      </c>
      <c r="W89" s="405" t="s">
        <v>260</v>
      </c>
    </row>
    <row r="90" spans="2:35" x14ac:dyDescent="0.5">
      <c r="C90" s="162"/>
      <c r="D90" s="162"/>
      <c r="E90" s="162"/>
      <c r="F90" s="162"/>
      <c r="G90" s="162"/>
      <c r="H90" s="162"/>
      <c r="I90" s="162"/>
      <c r="J90" s="162"/>
      <c r="K90" s="162"/>
      <c r="L90" s="162"/>
      <c r="M90" s="162"/>
      <c r="N90" s="284"/>
      <c r="O90" s="162"/>
      <c r="P90" s="162"/>
      <c r="Q90" s="162"/>
      <c r="R90" s="162"/>
      <c r="S90" s="162"/>
      <c r="T90" s="162"/>
      <c r="U90" s="162"/>
      <c r="V90" s="162"/>
    </row>
    <row r="91" spans="2:35" ht="23.25" x14ac:dyDescent="0.5">
      <c r="C91" s="1501"/>
      <c r="D91" s="1501"/>
      <c r="E91" s="1501"/>
      <c r="F91" s="1501"/>
      <c r="G91" s="1501"/>
      <c r="H91" s="1501"/>
      <c r="I91" s="1501"/>
      <c r="J91" s="1501"/>
      <c r="K91" s="1501"/>
      <c r="L91" s="1501"/>
      <c r="M91" s="1501"/>
      <c r="N91" s="1501"/>
      <c r="O91" s="1501"/>
      <c r="P91" s="1501"/>
      <c r="Q91" s="1501"/>
      <c r="R91" s="1501"/>
      <c r="S91" s="1501"/>
      <c r="T91" s="1501"/>
      <c r="U91" s="1501"/>
      <c r="V91" s="1501"/>
    </row>
    <row r="92" spans="2:35" ht="23.25" x14ac:dyDescent="0.5">
      <c r="C92" s="1501"/>
      <c r="D92" s="1501"/>
      <c r="E92" s="1501"/>
      <c r="F92" s="1501"/>
      <c r="G92" s="1501"/>
      <c r="H92" s="1501"/>
      <c r="I92" s="1501"/>
      <c r="J92" s="1501"/>
      <c r="K92" s="1501"/>
      <c r="L92" s="1501"/>
      <c r="M92" s="1501"/>
      <c r="N92" s="1501"/>
      <c r="O92" s="1501"/>
      <c r="P92" s="1501"/>
      <c r="Q92" s="1501"/>
      <c r="R92" s="1501"/>
      <c r="S92" s="1501"/>
      <c r="T92" s="1501"/>
      <c r="U92" s="1501"/>
      <c r="V92" s="1501"/>
    </row>
    <row r="93" spans="2:35" ht="23.25" x14ac:dyDescent="0.5">
      <c r="C93" s="1501"/>
      <c r="D93" s="1501"/>
      <c r="E93" s="1501"/>
      <c r="F93" s="1501"/>
      <c r="G93" s="1501"/>
      <c r="H93" s="1501"/>
      <c r="I93" s="1501"/>
      <c r="J93" s="1501"/>
      <c r="K93" s="1501"/>
      <c r="L93" s="1501"/>
      <c r="M93" s="1501"/>
      <c r="N93" s="1501"/>
      <c r="O93" s="1501"/>
      <c r="P93" s="1501"/>
      <c r="Q93" s="1501"/>
      <c r="R93" s="1501"/>
      <c r="S93" s="1501"/>
      <c r="T93" s="1501"/>
      <c r="U93" s="1501"/>
      <c r="V93" s="1501"/>
    </row>
    <row r="94" spans="2:35" ht="23.25" x14ac:dyDescent="0.5">
      <c r="C94" s="1501"/>
      <c r="D94" s="1501"/>
      <c r="E94" s="1501"/>
      <c r="F94" s="1501"/>
      <c r="G94" s="1501"/>
      <c r="H94" s="1501"/>
      <c r="I94" s="1501"/>
      <c r="J94" s="1501"/>
      <c r="K94" s="1501"/>
      <c r="L94" s="1501"/>
      <c r="M94" s="1501"/>
      <c r="N94" s="1501"/>
      <c r="O94" s="1501"/>
      <c r="P94" s="1501"/>
      <c r="Q94" s="1501"/>
      <c r="R94" s="1501"/>
      <c r="S94" s="1501"/>
      <c r="T94" s="1501"/>
      <c r="U94" s="1501"/>
      <c r="V94" s="1501"/>
    </row>
    <row r="95" spans="2:35" ht="23.25" x14ac:dyDescent="0.5">
      <c r="C95" s="1501"/>
      <c r="D95" s="1501"/>
      <c r="E95" s="1501"/>
      <c r="F95" s="1501"/>
      <c r="G95" s="1501"/>
      <c r="H95" s="1501"/>
      <c r="I95" s="1501"/>
      <c r="J95" s="1501"/>
      <c r="K95" s="1501"/>
      <c r="L95" s="1501"/>
      <c r="M95" s="1501"/>
      <c r="N95" s="1501"/>
      <c r="O95" s="1501"/>
      <c r="P95" s="1501"/>
      <c r="Q95" s="1501"/>
      <c r="R95" s="1501"/>
      <c r="S95" s="1501"/>
      <c r="T95" s="1501"/>
      <c r="U95" s="1501"/>
      <c r="V95" s="1501"/>
    </row>
    <row r="96" spans="2:35" ht="23.25" x14ac:dyDescent="0.5">
      <c r="C96" s="1501"/>
      <c r="D96" s="1501"/>
      <c r="E96" s="1501"/>
      <c r="F96" s="1501"/>
      <c r="G96" s="1501"/>
      <c r="H96" s="1501"/>
      <c r="I96" s="1501"/>
      <c r="J96" s="1501"/>
      <c r="K96" s="1501"/>
      <c r="L96" s="1501"/>
      <c r="M96" s="1501"/>
      <c r="N96" s="1501"/>
      <c r="O96" s="1501"/>
      <c r="P96" s="1501"/>
      <c r="Q96" s="1501"/>
      <c r="R96" s="1501"/>
      <c r="S96" s="1501"/>
      <c r="T96" s="1501"/>
      <c r="U96" s="1501"/>
      <c r="V96" s="1501"/>
    </row>
    <row r="97" spans="3:22" ht="23.25" x14ac:dyDescent="0.5">
      <c r="C97" s="1501"/>
      <c r="D97" s="1501"/>
      <c r="E97" s="1501"/>
      <c r="F97" s="1501"/>
      <c r="G97" s="1501"/>
      <c r="H97" s="1501"/>
      <c r="I97" s="1501"/>
      <c r="J97" s="1501"/>
      <c r="K97" s="1501"/>
      <c r="L97" s="1501"/>
      <c r="M97" s="1501"/>
      <c r="N97" s="1501"/>
      <c r="O97" s="1501"/>
      <c r="P97" s="1501"/>
      <c r="Q97" s="1501"/>
      <c r="R97" s="1501"/>
      <c r="S97" s="1501"/>
      <c r="T97" s="1501"/>
      <c r="U97" s="1501"/>
      <c r="V97" s="1501"/>
    </row>
    <row r="98" spans="3:22" ht="23.25" x14ac:dyDescent="0.5">
      <c r="C98" s="1501"/>
      <c r="D98" s="1501"/>
      <c r="E98" s="1501"/>
      <c r="F98" s="1501"/>
      <c r="G98" s="1501"/>
      <c r="H98" s="1501"/>
      <c r="I98" s="1501"/>
      <c r="J98" s="1501"/>
      <c r="K98" s="1501"/>
      <c r="L98" s="1501"/>
      <c r="M98" s="1501"/>
      <c r="N98" s="1501"/>
      <c r="O98" s="1501"/>
      <c r="P98" s="1501"/>
      <c r="Q98" s="1501"/>
      <c r="R98" s="1501"/>
      <c r="S98" s="1501"/>
      <c r="T98" s="1501"/>
      <c r="U98" s="1501"/>
      <c r="V98" s="1501"/>
    </row>
    <row r="99" spans="3:22" ht="23.25" x14ac:dyDescent="0.5">
      <c r="C99" s="1501"/>
      <c r="D99" s="1501"/>
      <c r="E99" s="1501"/>
      <c r="F99" s="1501"/>
      <c r="G99" s="1501"/>
      <c r="H99" s="1501"/>
      <c r="I99" s="1501"/>
      <c r="J99" s="1501"/>
      <c r="K99" s="1501"/>
      <c r="L99" s="1501"/>
      <c r="M99" s="1501"/>
      <c r="N99" s="1501"/>
      <c r="O99" s="1501"/>
      <c r="P99" s="1501"/>
      <c r="Q99" s="1501"/>
      <c r="R99" s="1501"/>
      <c r="S99" s="1501"/>
      <c r="T99" s="1501"/>
      <c r="U99" s="1501"/>
      <c r="V99" s="1501"/>
    </row>
    <row r="100" spans="3:22" ht="23.25" x14ac:dyDescent="0.5">
      <c r="C100" s="1501"/>
      <c r="D100" s="1501"/>
      <c r="E100" s="1501"/>
      <c r="F100" s="1501"/>
      <c r="G100" s="1501"/>
      <c r="H100" s="1501"/>
      <c r="I100" s="1501"/>
      <c r="J100" s="1501"/>
      <c r="K100" s="1501"/>
      <c r="L100" s="1501"/>
      <c r="M100" s="1501"/>
      <c r="N100" s="1501"/>
      <c r="O100" s="1501"/>
      <c r="P100" s="1501"/>
      <c r="Q100" s="1501"/>
      <c r="R100" s="1501"/>
      <c r="S100" s="1501"/>
      <c r="T100" s="1501"/>
      <c r="U100" s="1501"/>
      <c r="V100" s="1501"/>
    </row>
    <row r="101" spans="3:22" ht="23.25" x14ac:dyDescent="0.5">
      <c r="C101" s="1501"/>
      <c r="D101" s="1501"/>
      <c r="E101" s="1501"/>
      <c r="F101" s="1501"/>
      <c r="G101" s="1501"/>
      <c r="H101" s="1501"/>
      <c r="I101" s="1501"/>
      <c r="J101" s="1501"/>
      <c r="K101" s="1501"/>
      <c r="L101" s="1501"/>
      <c r="M101" s="1501"/>
      <c r="N101" s="1501"/>
      <c r="O101" s="1501"/>
      <c r="P101" s="1501"/>
      <c r="Q101" s="1501"/>
      <c r="R101" s="1501"/>
      <c r="S101" s="1501"/>
      <c r="T101" s="1501"/>
      <c r="U101" s="1501"/>
      <c r="V101" s="1501"/>
    </row>
    <row r="102" spans="3:22" ht="23.25" x14ac:dyDescent="0.5">
      <c r="C102" s="1501"/>
      <c r="D102" s="1501"/>
      <c r="E102" s="1501"/>
      <c r="F102" s="1501"/>
      <c r="G102" s="1501"/>
      <c r="H102" s="1501"/>
      <c r="I102" s="1501"/>
      <c r="J102" s="1501"/>
      <c r="K102" s="1501"/>
      <c r="L102" s="1501"/>
      <c r="M102" s="1501"/>
      <c r="N102" s="1501"/>
      <c r="O102" s="1501"/>
      <c r="P102" s="1501"/>
      <c r="Q102" s="1501"/>
      <c r="R102" s="1501"/>
      <c r="S102" s="1501"/>
      <c r="T102" s="1501"/>
      <c r="U102" s="1501"/>
      <c r="V102" s="1501"/>
    </row>
    <row r="103" spans="3:22" ht="23.25" x14ac:dyDescent="0.5">
      <c r="C103" s="1501"/>
      <c r="D103" s="1501"/>
      <c r="E103" s="1501"/>
      <c r="F103" s="1501"/>
      <c r="G103" s="1501"/>
      <c r="H103" s="1501"/>
      <c r="I103" s="1501"/>
      <c r="J103" s="1501"/>
      <c r="K103" s="1501"/>
      <c r="L103" s="1501"/>
      <c r="M103" s="1501"/>
      <c r="N103" s="1501"/>
      <c r="O103" s="1501"/>
      <c r="P103" s="1501"/>
      <c r="Q103" s="1501"/>
      <c r="R103" s="1501"/>
      <c r="S103" s="1501"/>
      <c r="T103" s="1501"/>
      <c r="U103" s="1501"/>
      <c r="V103" s="1501"/>
    </row>
    <row r="104" spans="3:22" ht="23.25" x14ac:dyDescent="0.5">
      <c r="C104" s="1501"/>
      <c r="D104" s="1501"/>
      <c r="E104" s="1501"/>
      <c r="F104" s="1501"/>
      <c r="G104" s="1501"/>
      <c r="H104" s="1501"/>
      <c r="I104" s="1501"/>
      <c r="J104" s="1501"/>
      <c r="K104" s="1501"/>
      <c r="L104" s="1501"/>
      <c r="M104" s="1501"/>
      <c r="N104" s="1501"/>
      <c r="O104" s="1501"/>
      <c r="P104" s="1501"/>
      <c r="Q104" s="1501"/>
      <c r="R104" s="1501"/>
      <c r="S104" s="1501"/>
      <c r="T104" s="1501"/>
      <c r="U104" s="1501"/>
      <c r="V104" s="1501"/>
    </row>
    <row r="105" spans="3:22" ht="23.25" x14ac:dyDescent="0.5">
      <c r="C105" s="1501"/>
      <c r="D105" s="1501"/>
      <c r="E105" s="1501"/>
      <c r="F105" s="1501"/>
      <c r="G105" s="1501"/>
      <c r="H105" s="1501"/>
      <c r="I105" s="1501"/>
      <c r="J105" s="1501"/>
      <c r="K105" s="1501"/>
      <c r="L105" s="1501"/>
      <c r="M105" s="1501"/>
      <c r="N105" s="1501"/>
      <c r="O105" s="1501"/>
      <c r="P105" s="1501"/>
      <c r="Q105" s="1501"/>
      <c r="R105" s="1501"/>
      <c r="S105" s="1501"/>
      <c r="T105" s="1501"/>
      <c r="U105" s="1501"/>
      <c r="V105" s="1501"/>
    </row>
    <row r="106" spans="3:22" ht="23.25" x14ac:dyDescent="0.5">
      <c r="C106" s="1501"/>
      <c r="D106" s="1501"/>
      <c r="E106" s="1501"/>
      <c r="F106" s="1501"/>
      <c r="G106" s="1501"/>
      <c r="H106" s="1501"/>
      <c r="I106" s="1501"/>
      <c r="J106" s="1501"/>
      <c r="K106" s="1501"/>
      <c r="L106" s="1501"/>
      <c r="M106" s="1501"/>
      <c r="N106" s="1501"/>
      <c r="O106" s="1501"/>
      <c r="P106" s="1501"/>
      <c r="Q106" s="1501"/>
      <c r="R106" s="1501"/>
      <c r="S106" s="1501"/>
      <c r="T106" s="1501"/>
      <c r="U106" s="1501"/>
      <c r="V106" s="1501"/>
    </row>
    <row r="107" spans="3:22" ht="23.25" x14ac:dyDescent="0.5">
      <c r="C107" s="1501"/>
      <c r="D107" s="1501"/>
      <c r="E107" s="1501"/>
      <c r="F107" s="1501"/>
      <c r="G107" s="1501"/>
      <c r="H107" s="1501"/>
      <c r="I107" s="1501"/>
      <c r="J107" s="1501"/>
      <c r="K107" s="1501"/>
      <c r="L107" s="1501"/>
      <c r="M107" s="1501"/>
      <c r="N107" s="1501"/>
      <c r="O107" s="1501"/>
      <c r="P107" s="1501"/>
      <c r="Q107" s="1501"/>
      <c r="R107" s="1501"/>
      <c r="S107" s="1501"/>
      <c r="T107" s="1501"/>
      <c r="U107" s="1501"/>
      <c r="V107" s="1501"/>
    </row>
    <row r="108" spans="3:22" ht="23.25" x14ac:dyDescent="0.5">
      <c r="C108" s="1501"/>
      <c r="D108" s="1501"/>
      <c r="E108" s="1501"/>
      <c r="F108" s="1501"/>
      <c r="G108" s="1501"/>
      <c r="H108" s="1501"/>
      <c r="I108" s="1501"/>
      <c r="J108" s="1501"/>
      <c r="K108" s="1501"/>
      <c r="L108" s="1501"/>
      <c r="M108" s="1501"/>
      <c r="N108" s="1501"/>
      <c r="O108" s="1501"/>
      <c r="P108" s="1501"/>
      <c r="Q108" s="1501"/>
      <c r="R108" s="1501"/>
      <c r="S108" s="1501"/>
      <c r="T108" s="1501"/>
      <c r="U108" s="1501"/>
      <c r="V108" s="1501"/>
    </row>
    <row r="109" spans="3:22" ht="23.25" x14ac:dyDescent="0.5">
      <c r="C109" s="1501"/>
      <c r="D109" s="1501"/>
      <c r="E109" s="1501"/>
      <c r="F109" s="1501"/>
      <c r="G109" s="1501"/>
      <c r="H109" s="1501"/>
      <c r="I109" s="1501"/>
      <c r="J109" s="1501"/>
      <c r="K109" s="1501"/>
      <c r="L109" s="1501"/>
      <c r="M109" s="1501"/>
      <c r="N109" s="1501"/>
      <c r="O109" s="1501"/>
      <c r="P109" s="1501"/>
      <c r="Q109" s="1501"/>
      <c r="R109" s="1501"/>
      <c r="S109" s="1501"/>
      <c r="T109" s="1501"/>
      <c r="U109" s="1501"/>
      <c r="V109" s="1501"/>
    </row>
    <row r="110" spans="3:22" ht="23.25" x14ac:dyDescent="0.5">
      <c r="C110" s="1501"/>
      <c r="D110" s="1501"/>
      <c r="E110" s="1501"/>
      <c r="F110" s="1501"/>
      <c r="G110" s="1501"/>
      <c r="H110" s="1501"/>
      <c r="I110" s="1501"/>
      <c r="J110" s="1501"/>
      <c r="K110" s="1501"/>
      <c r="L110" s="1501"/>
      <c r="M110" s="1501"/>
      <c r="N110" s="1501"/>
      <c r="O110" s="1501"/>
      <c r="P110" s="1501"/>
      <c r="Q110" s="1501"/>
      <c r="R110" s="1501"/>
      <c r="S110" s="1501"/>
      <c r="T110" s="1501"/>
      <c r="U110" s="1501"/>
      <c r="V110" s="1501"/>
    </row>
    <row r="111" spans="3:22" ht="23.25" x14ac:dyDescent="0.5">
      <c r="C111" s="1501"/>
      <c r="D111" s="1501"/>
      <c r="E111" s="1501"/>
      <c r="F111" s="1501"/>
      <c r="G111" s="1501"/>
      <c r="H111" s="1501"/>
      <c r="I111" s="1501"/>
      <c r="J111" s="1501"/>
      <c r="K111" s="1501"/>
      <c r="L111" s="1501"/>
      <c r="M111" s="1501"/>
      <c r="N111" s="1501"/>
      <c r="O111" s="1501"/>
      <c r="P111" s="1501"/>
      <c r="Q111" s="1501"/>
      <c r="R111" s="1501"/>
      <c r="S111" s="1501"/>
      <c r="T111" s="1501"/>
      <c r="U111" s="1501"/>
      <c r="V111" s="1501"/>
    </row>
    <row r="112" spans="3:22" ht="23.25" x14ac:dyDescent="0.5">
      <c r="C112" s="1501"/>
      <c r="D112" s="1501"/>
      <c r="E112" s="1501"/>
      <c r="F112" s="1501"/>
      <c r="G112" s="1501"/>
      <c r="H112" s="1501"/>
      <c r="I112" s="1501"/>
      <c r="J112" s="1501"/>
      <c r="K112" s="1501"/>
      <c r="L112" s="1501"/>
      <c r="M112" s="1501"/>
      <c r="N112" s="1501"/>
      <c r="O112" s="1501"/>
      <c r="P112" s="1501"/>
      <c r="Q112" s="1501"/>
      <c r="R112" s="1501"/>
      <c r="S112" s="1501"/>
      <c r="T112" s="1501"/>
      <c r="U112" s="1501"/>
      <c r="V112" s="1501"/>
    </row>
    <row r="113" spans="3:22" ht="23.25" x14ac:dyDescent="0.5">
      <c r="C113" s="1501"/>
      <c r="D113" s="1501"/>
      <c r="E113" s="1501"/>
      <c r="F113" s="1501"/>
      <c r="G113" s="1501"/>
      <c r="H113" s="1501"/>
      <c r="I113" s="1501"/>
      <c r="J113" s="1501"/>
      <c r="K113" s="1501"/>
      <c r="L113" s="1501"/>
      <c r="M113" s="1501"/>
      <c r="N113" s="1501"/>
      <c r="O113" s="1501"/>
      <c r="P113" s="1501"/>
      <c r="Q113" s="1501"/>
      <c r="R113" s="1501"/>
      <c r="S113" s="1501"/>
      <c r="T113" s="1501"/>
      <c r="U113" s="1501"/>
      <c r="V113" s="1501"/>
    </row>
    <row r="114" spans="3:22" ht="23.25" x14ac:dyDescent="0.5">
      <c r="C114" s="1501"/>
      <c r="D114" s="1501"/>
      <c r="E114" s="1501"/>
      <c r="F114" s="1501"/>
      <c r="G114" s="1501"/>
      <c r="H114" s="1501"/>
      <c r="I114" s="1501"/>
      <c r="J114" s="1501"/>
      <c r="K114" s="1501"/>
      <c r="L114" s="1501"/>
      <c r="M114" s="1501"/>
      <c r="N114" s="1501"/>
      <c r="O114" s="1501"/>
      <c r="P114" s="1501"/>
      <c r="Q114" s="1501"/>
      <c r="R114" s="1501"/>
      <c r="S114" s="1501"/>
      <c r="T114" s="1501"/>
      <c r="U114" s="1501"/>
      <c r="V114" s="1501"/>
    </row>
    <row r="115" spans="3:22" ht="23.25" x14ac:dyDescent="0.5">
      <c r="C115" s="1501"/>
      <c r="D115" s="1501"/>
      <c r="E115" s="1501"/>
      <c r="F115" s="1501"/>
      <c r="G115" s="1501"/>
      <c r="H115" s="1501"/>
      <c r="I115" s="1501"/>
      <c r="J115" s="1501"/>
      <c r="K115" s="1501"/>
      <c r="L115" s="1501"/>
      <c r="M115" s="1501"/>
      <c r="N115" s="1501"/>
      <c r="O115" s="1501"/>
      <c r="P115" s="1501"/>
      <c r="Q115" s="1501"/>
      <c r="R115" s="1501"/>
      <c r="S115" s="1501"/>
      <c r="T115" s="1501"/>
      <c r="U115" s="1501"/>
      <c r="V115" s="1501"/>
    </row>
    <row r="116" spans="3:22" ht="23.25" x14ac:dyDescent="0.5">
      <c r="C116" s="1501"/>
      <c r="D116" s="1501"/>
      <c r="E116" s="1501"/>
      <c r="F116" s="1501"/>
      <c r="G116" s="1501"/>
      <c r="H116" s="1501"/>
      <c r="I116" s="1501"/>
      <c r="J116" s="1501"/>
      <c r="K116" s="1501"/>
      <c r="L116" s="1501"/>
      <c r="M116" s="1501"/>
      <c r="N116" s="1501"/>
      <c r="O116" s="1501"/>
      <c r="P116" s="1501"/>
      <c r="Q116" s="1501"/>
      <c r="R116" s="1501"/>
      <c r="S116" s="1501"/>
      <c r="T116" s="1501"/>
      <c r="U116" s="1501"/>
      <c r="V116" s="1501"/>
    </row>
    <row r="117" spans="3:22" ht="23.25" x14ac:dyDescent="0.5">
      <c r="C117" s="1501"/>
      <c r="D117" s="1501"/>
      <c r="E117" s="1501"/>
      <c r="F117" s="1501"/>
      <c r="G117" s="1501"/>
      <c r="H117" s="1501"/>
      <c r="I117" s="1501"/>
      <c r="J117" s="1501"/>
      <c r="K117" s="1501"/>
      <c r="L117" s="1501"/>
      <c r="M117" s="1501"/>
      <c r="N117" s="1501"/>
      <c r="O117" s="1501"/>
      <c r="P117" s="1501"/>
      <c r="Q117" s="1501"/>
      <c r="R117" s="1501"/>
      <c r="S117" s="1501"/>
      <c r="T117" s="1501"/>
      <c r="U117" s="1501"/>
      <c r="V117" s="1501"/>
    </row>
    <row r="118" spans="3:22" ht="23.25" x14ac:dyDescent="0.5">
      <c r="C118" s="1501"/>
      <c r="D118" s="1501"/>
      <c r="E118" s="1501"/>
      <c r="F118" s="1501"/>
      <c r="G118" s="1501"/>
      <c r="H118" s="1501"/>
      <c r="I118" s="1501"/>
      <c r="J118" s="1501"/>
      <c r="K118" s="1501"/>
      <c r="L118" s="1501"/>
      <c r="M118" s="1501"/>
      <c r="N118" s="1501"/>
      <c r="O118" s="1501"/>
      <c r="P118" s="1501"/>
      <c r="Q118" s="1501"/>
      <c r="R118" s="1501"/>
      <c r="S118" s="1501"/>
      <c r="T118" s="1501"/>
      <c r="U118" s="1501"/>
      <c r="V118" s="1501"/>
    </row>
    <row r="119" spans="3:22" ht="23.25" x14ac:dyDescent="0.5">
      <c r="C119" s="1501"/>
      <c r="D119" s="1501"/>
      <c r="E119" s="1501"/>
      <c r="F119" s="1501"/>
      <c r="G119" s="1501"/>
      <c r="H119" s="1501"/>
      <c r="I119" s="1501"/>
      <c r="J119" s="1501"/>
      <c r="K119" s="1501"/>
      <c r="L119" s="1501"/>
      <c r="M119" s="1501"/>
      <c r="N119" s="1501"/>
      <c r="O119" s="1501"/>
      <c r="P119" s="1501"/>
      <c r="Q119" s="1501"/>
      <c r="R119" s="1501"/>
      <c r="S119" s="1501"/>
      <c r="T119" s="1501"/>
      <c r="U119" s="1501"/>
      <c r="V119" s="1501"/>
    </row>
    <row r="120" spans="3:22" ht="23.25" x14ac:dyDescent="0.5">
      <c r="C120" s="1501"/>
      <c r="D120" s="1501"/>
      <c r="E120" s="1501"/>
      <c r="F120" s="1501"/>
      <c r="G120" s="1501"/>
      <c r="H120" s="1501"/>
      <c r="I120" s="1501"/>
      <c r="J120" s="1501"/>
      <c r="K120" s="1501"/>
      <c r="L120" s="1501"/>
      <c r="M120" s="1501"/>
      <c r="N120" s="1501"/>
      <c r="O120" s="1501"/>
      <c r="P120" s="1501"/>
      <c r="Q120" s="1501"/>
      <c r="R120" s="1501"/>
      <c r="S120" s="1501"/>
      <c r="T120" s="1501"/>
      <c r="U120" s="1501"/>
      <c r="V120" s="1501"/>
    </row>
    <row r="121" spans="3:22" ht="23.25" x14ac:dyDescent="0.5">
      <c r="C121" s="1501"/>
      <c r="D121" s="1501"/>
      <c r="E121" s="1501"/>
      <c r="F121" s="1501"/>
      <c r="G121" s="1501"/>
      <c r="H121" s="1501"/>
      <c r="I121" s="1501"/>
      <c r="J121" s="1501"/>
      <c r="K121" s="1501"/>
      <c r="L121" s="1501"/>
      <c r="M121" s="1501"/>
      <c r="N121" s="1501"/>
      <c r="O121" s="1501"/>
      <c r="P121" s="1501"/>
      <c r="Q121" s="1501"/>
      <c r="R121" s="1501"/>
      <c r="S121" s="1501"/>
      <c r="T121" s="1501"/>
      <c r="U121" s="1501"/>
      <c r="V121" s="1501"/>
    </row>
    <row r="122" spans="3:22" ht="23.25" x14ac:dyDescent="0.5">
      <c r="C122" s="1501"/>
      <c r="D122" s="1501"/>
      <c r="E122" s="1501"/>
      <c r="F122" s="1501"/>
      <c r="G122" s="1501"/>
      <c r="H122" s="1501"/>
      <c r="I122" s="1501"/>
      <c r="J122" s="1501"/>
      <c r="K122" s="1501"/>
      <c r="L122" s="1501"/>
      <c r="M122" s="1501"/>
      <c r="N122" s="1501"/>
      <c r="O122" s="1501"/>
      <c r="P122" s="1501"/>
      <c r="Q122" s="1501"/>
      <c r="R122" s="1501"/>
      <c r="S122" s="1501"/>
      <c r="T122" s="1501"/>
      <c r="U122" s="1501"/>
      <c r="V122" s="1501"/>
    </row>
    <row r="123" spans="3:22" ht="23.25" x14ac:dyDescent="0.5">
      <c r="C123" s="1501"/>
      <c r="D123" s="1501"/>
      <c r="E123" s="1501"/>
      <c r="F123" s="1501"/>
      <c r="G123" s="1501"/>
      <c r="H123" s="1501"/>
      <c r="I123" s="1501"/>
      <c r="J123" s="1501"/>
      <c r="K123" s="1501"/>
      <c r="L123" s="1501"/>
      <c r="M123" s="1501"/>
      <c r="N123" s="1501"/>
      <c r="O123" s="1501"/>
      <c r="P123" s="1501"/>
      <c r="Q123" s="1501"/>
      <c r="R123" s="1501"/>
      <c r="S123" s="1501"/>
      <c r="T123" s="1501"/>
      <c r="U123" s="1501"/>
      <c r="V123" s="1501"/>
    </row>
    <row r="124" spans="3:22" ht="23.25" x14ac:dyDescent="0.5">
      <c r="C124" s="1501"/>
      <c r="D124" s="1501"/>
      <c r="E124" s="1501"/>
      <c r="F124" s="1501"/>
      <c r="G124" s="1501"/>
      <c r="H124" s="1501"/>
      <c r="I124" s="1501"/>
      <c r="J124" s="1501"/>
      <c r="K124" s="1501"/>
      <c r="L124" s="1501"/>
      <c r="M124" s="1501"/>
      <c r="N124" s="1501"/>
      <c r="O124" s="1501"/>
      <c r="P124" s="1501"/>
      <c r="Q124" s="1501"/>
      <c r="R124" s="1501"/>
      <c r="S124" s="1501"/>
      <c r="T124" s="1501"/>
      <c r="U124" s="1501"/>
      <c r="V124" s="1501"/>
    </row>
    <row r="125" spans="3:22" ht="23.25" x14ac:dyDescent="0.5">
      <c r="C125" s="1501"/>
      <c r="D125" s="1501"/>
      <c r="E125" s="1501"/>
      <c r="F125" s="1501"/>
      <c r="G125" s="1501"/>
      <c r="H125" s="1501"/>
      <c r="I125" s="1501"/>
      <c r="J125" s="1501"/>
      <c r="K125" s="1501"/>
      <c r="L125" s="1501"/>
      <c r="M125" s="1501"/>
      <c r="N125" s="1501"/>
      <c r="O125" s="1501"/>
      <c r="P125" s="1501"/>
      <c r="Q125" s="1501"/>
      <c r="R125" s="1501"/>
      <c r="S125" s="1501"/>
      <c r="T125" s="1501"/>
      <c r="U125" s="1501"/>
      <c r="V125" s="1501"/>
    </row>
    <row r="126" spans="3:22" ht="23.25" x14ac:dyDescent="0.5">
      <c r="C126" s="1501"/>
      <c r="D126" s="1501"/>
      <c r="E126" s="1501"/>
      <c r="F126" s="1501"/>
      <c r="G126" s="1501"/>
      <c r="H126" s="1501"/>
      <c r="I126" s="1501"/>
      <c r="J126" s="1501"/>
      <c r="K126" s="1501"/>
      <c r="L126" s="1501"/>
      <c r="M126" s="1501"/>
      <c r="N126" s="1501"/>
      <c r="O126" s="1501"/>
      <c r="P126" s="1501"/>
      <c r="Q126" s="1501"/>
      <c r="R126" s="1501"/>
      <c r="S126" s="1501"/>
      <c r="T126" s="1501"/>
      <c r="U126" s="1501"/>
      <c r="V126" s="1501"/>
    </row>
    <row r="127" spans="3:22" ht="23.25" x14ac:dyDescent="0.5">
      <c r="C127" s="1501"/>
      <c r="D127" s="1501"/>
      <c r="E127" s="1501"/>
      <c r="F127" s="1501"/>
      <c r="G127" s="1501"/>
      <c r="H127" s="1501"/>
      <c r="I127" s="1501"/>
      <c r="J127" s="1501"/>
      <c r="K127" s="1501"/>
      <c r="L127" s="1501"/>
      <c r="M127" s="1501"/>
      <c r="N127" s="1501"/>
      <c r="O127" s="1501"/>
      <c r="P127" s="1501"/>
      <c r="Q127" s="1501"/>
      <c r="R127" s="1501"/>
      <c r="S127" s="1501"/>
      <c r="T127" s="1501"/>
      <c r="U127" s="1501"/>
      <c r="V127" s="1501"/>
    </row>
    <row r="128" spans="3:22" ht="23.25" x14ac:dyDescent="0.5">
      <c r="C128" s="1501"/>
      <c r="D128" s="1501"/>
      <c r="E128" s="1501"/>
      <c r="F128" s="1501"/>
      <c r="G128" s="1501"/>
      <c r="H128" s="1501"/>
      <c r="I128" s="1501"/>
      <c r="J128" s="1501"/>
      <c r="K128" s="1501"/>
      <c r="L128" s="1501"/>
      <c r="M128" s="1501"/>
      <c r="N128" s="1501"/>
      <c r="O128" s="1501"/>
      <c r="P128" s="1501"/>
      <c r="Q128" s="1501"/>
      <c r="R128" s="1501"/>
      <c r="S128" s="1501"/>
      <c r="T128" s="1501"/>
      <c r="U128" s="1501"/>
      <c r="V128" s="1501"/>
    </row>
    <row r="129" spans="3:22" ht="23.25" x14ac:dyDescent="0.5">
      <c r="C129" s="1501"/>
      <c r="D129" s="1501"/>
      <c r="E129" s="1501"/>
      <c r="F129" s="1501"/>
      <c r="G129" s="1501"/>
      <c r="H129" s="1501"/>
      <c r="I129" s="1501"/>
      <c r="J129" s="1501"/>
      <c r="K129" s="1501"/>
      <c r="L129" s="1501"/>
      <c r="M129" s="1501"/>
      <c r="N129" s="1501"/>
      <c r="O129" s="1501"/>
      <c r="P129" s="1501"/>
      <c r="Q129" s="1501"/>
      <c r="R129" s="1501"/>
      <c r="S129" s="1501"/>
      <c r="T129" s="1501"/>
      <c r="U129" s="1501"/>
      <c r="V129" s="1501"/>
    </row>
    <row r="130" spans="3:22" ht="23.25" x14ac:dyDescent="0.5">
      <c r="C130" s="1501"/>
      <c r="D130" s="1501"/>
      <c r="E130" s="1501"/>
      <c r="F130" s="1501"/>
      <c r="G130" s="1501"/>
      <c r="H130" s="1501"/>
      <c r="I130" s="1501"/>
      <c r="J130" s="1501"/>
      <c r="K130" s="1501"/>
      <c r="L130" s="1501"/>
      <c r="M130" s="1501"/>
      <c r="N130" s="1501"/>
      <c r="O130" s="1501"/>
      <c r="P130" s="1501"/>
      <c r="Q130" s="1501"/>
      <c r="R130" s="1501"/>
      <c r="S130" s="1501"/>
      <c r="T130" s="1501"/>
      <c r="U130" s="1501"/>
      <c r="V130" s="1501"/>
    </row>
    <row r="131" spans="3:22" ht="23.25" x14ac:dyDescent="0.5">
      <c r="C131" s="1501"/>
      <c r="D131" s="1501"/>
      <c r="E131" s="1501"/>
      <c r="F131" s="1501"/>
      <c r="G131" s="1501"/>
      <c r="H131" s="1501"/>
      <c r="I131" s="1501"/>
      <c r="J131" s="1501"/>
      <c r="K131" s="1501"/>
      <c r="L131" s="1501"/>
      <c r="M131" s="1501"/>
      <c r="N131" s="1501"/>
      <c r="O131" s="1501"/>
      <c r="P131" s="1501"/>
      <c r="Q131" s="1501"/>
      <c r="R131" s="1501"/>
      <c r="S131" s="1501"/>
      <c r="T131" s="1501"/>
      <c r="U131" s="1501"/>
      <c r="V131" s="1501"/>
    </row>
    <row r="132" spans="3:22" ht="23.25" x14ac:dyDescent="0.5">
      <c r="C132" s="1501"/>
      <c r="D132" s="1501"/>
      <c r="E132" s="1501"/>
      <c r="F132" s="1501"/>
      <c r="G132" s="1501"/>
      <c r="H132" s="1501"/>
      <c r="I132" s="1501"/>
      <c r="J132" s="1501"/>
      <c r="K132" s="1501"/>
      <c r="L132" s="1501"/>
      <c r="M132" s="1501"/>
      <c r="N132" s="1501"/>
      <c r="O132" s="1501"/>
      <c r="P132" s="1501"/>
      <c r="Q132" s="1501"/>
      <c r="R132" s="1501"/>
      <c r="S132" s="1501"/>
      <c r="T132" s="1501"/>
      <c r="U132" s="1501"/>
      <c r="V132" s="1501"/>
    </row>
    <row r="133" spans="3:22" ht="23.25" x14ac:dyDescent="0.5">
      <c r="C133" s="1501"/>
      <c r="D133" s="1501"/>
      <c r="E133" s="1501"/>
      <c r="F133" s="1501"/>
      <c r="G133" s="1501"/>
      <c r="H133" s="1501"/>
      <c r="I133" s="1501"/>
      <c r="J133" s="1501"/>
      <c r="K133" s="1501"/>
      <c r="L133" s="1501"/>
      <c r="M133" s="1501"/>
      <c r="N133" s="1501"/>
      <c r="O133" s="1501"/>
      <c r="P133" s="1501"/>
      <c r="Q133" s="1501"/>
      <c r="R133" s="1501"/>
      <c r="S133" s="1501"/>
      <c r="T133" s="1501"/>
      <c r="U133" s="1501"/>
      <c r="V133" s="1501"/>
    </row>
    <row r="134" spans="3:22" ht="23.25" x14ac:dyDescent="0.5">
      <c r="C134" s="1501"/>
      <c r="D134" s="1501"/>
      <c r="E134" s="1501"/>
      <c r="F134" s="1501"/>
      <c r="G134" s="1501"/>
      <c r="H134" s="1501"/>
      <c r="I134" s="1501"/>
      <c r="J134" s="1501"/>
      <c r="K134" s="1501"/>
      <c r="L134" s="1501"/>
      <c r="M134" s="1501"/>
      <c r="N134" s="1501"/>
      <c r="O134" s="1501"/>
      <c r="P134" s="1501"/>
      <c r="Q134" s="1501"/>
      <c r="R134" s="1501"/>
      <c r="S134" s="1501"/>
      <c r="T134" s="1501"/>
      <c r="U134" s="1501"/>
      <c r="V134" s="1501"/>
    </row>
    <row r="135" spans="3:22" ht="23.25" x14ac:dyDescent="0.5">
      <c r="C135" s="1501"/>
      <c r="D135" s="1501"/>
      <c r="E135" s="1501"/>
      <c r="F135" s="1501"/>
      <c r="G135" s="1501"/>
      <c r="H135" s="1501"/>
      <c r="I135" s="1501"/>
      <c r="J135" s="1501"/>
      <c r="K135" s="1501"/>
      <c r="L135" s="1501"/>
      <c r="M135" s="1501"/>
      <c r="N135" s="1501"/>
      <c r="O135" s="1501"/>
      <c r="P135" s="1501"/>
      <c r="Q135" s="1501"/>
      <c r="R135" s="1501"/>
      <c r="S135" s="1501"/>
      <c r="T135" s="1501"/>
      <c r="U135" s="1501"/>
      <c r="V135" s="1501"/>
    </row>
    <row r="136" spans="3:22" ht="23.25" x14ac:dyDescent="0.5">
      <c r="C136" s="1501"/>
      <c r="D136" s="1501"/>
      <c r="E136" s="1501"/>
      <c r="F136" s="1501"/>
      <c r="G136" s="1501"/>
      <c r="H136" s="1501"/>
      <c r="I136" s="1501"/>
      <c r="J136" s="1501"/>
      <c r="K136" s="1501"/>
      <c r="L136" s="1501"/>
      <c r="M136" s="1501"/>
      <c r="N136" s="1501"/>
      <c r="O136" s="1501"/>
      <c r="P136" s="1501"/>
      <c r="Q136" s="1501"/>
      <c r="R136" s="1501"/>
      <c r="S136" s="1501"/>
      <c r="T136" s="1501"/>
      <c r="U136" s="1501"/>
      <c r="V136" s="1501"/>
    </row>
    <row r="137" spans="3:22" ht="23.25" x14ac:dyDescent="0.5">
      <c r="C137" s="1501"/>
      <c r="D137" s="1501"/>
      <c r="E137" s="1501"/>
      <c r="F137" s="1501"/>
      <c r="G137" s="1501"/>
      <c r="H137" s="1501"/>
      <c r="I137" s="1501"/>
      <c r="J137" s="1501"/>
      <c r="K137" s="1501"/>
      <c r="L137" s="1501"/>
      <c r="M137" s="1501"/>
      <c r="N137" s="1501"/>
      <c r="O137" s="1501"/>
      <c r="P137" s="1501"/>
      <c r="Q137" s="1501"/>
      <c r="R137" s="1501"/>
      <c r="S137" s="1501"/>
      <c r="T137" s="1501"/>
      <c r="U137" s="1501"/>
      <c r="V137" s="1501"/>
    </row>
    <row r="138" spans="3:22" ht="23.25" x14ac:dyDescent="0.5">
      <c r="C138" s="1501"/>
      <c r="D138" s="1501"/>
      <c r="E138" s="1501"/>
      <c r="F138" s="1501"/>
      <c r="G138" s="1501"/>
      <c r="H138" s="1501"/>
      <c r="I138" s="1501"/>
      <c r="J138" s="1501"/>
      <c r="K138" s="1501"/>
      <c r="L138" s="1501"/>
      <c r="M138" s="1501"/>
      <c r="N138" s="1501"/>
      <c r="O138" s="1501"/>
      <c r="P138" s="1501"/>
      <c r="Q138" s="1501"/>
      <c r="R138" s="1501"/>
      <c r="S138" s="1501"/>
      <c r="T138" s="1501"/>
      <c r="U138" s="1501"/>
      <c r="V138" s="1501"/>
    </row>
    <row r="139" spans="3:22" ht="23.25" x14ac:dyDescent="0.5">
      <c r="C139" s="1501"/>
      <c r="D139" s="1501"/>
      <c r="E139" s="1501"/>
      <c r="F139" s="1501"/>
      <c r="G139" s="1501"/>
      <c r="H139" s="1501"/>
      <c r="I139" s="1501"/>
      <c r="J139" s="1501"/>
      <c r="K139" s="1501"/>
      <c r="L139" s="1501"/>
      <c r="M139" s="1501"/>
      <c r="N139" s="1501"/>
      <c r="O139" s="1501"/>
      <c r="P139" s="1501"/>
      <c r="Q139" s="1501"/>
      <c r="R139" s="1501"/>
      <c r="S139" s="1501"/>
      <c r="T139" s="1501"/>
      <c r="U139" s="1501"/>
      <c r="V139" s="1501"/>
    </row>
    <row r="140" spans="3:22" ht="23.25" x14ac:dyDescent="0.5">
      <c r="C140" s="1501"/>
      <c r="D140" s="1501"/>
      <c r="E140" s="1501"/>
      <c r="F140" s="1501"/>
      <c r="G140" s="1501"/>
      <c r="H140" s="1501"/>
      <c r="I140" s="1501"/>
      <c r="J140" s="1501"/>
      <c r="K140" s="1501"/>
      <c r="L140" s="1501"/>
      <c r="M140" s="1501"/>
      <c r="N140" s="1501"/>
      <c r="O140" s="1501"/>
      <c r="P140" s="1501"/>
      <c r="Q140" s="1501"/>
      <c r="R140" s="1501"/>
      <c r="S140" s="1501"/>
      <c r="T140" s="1501"/>
      <c r="U140" s="1501"/>
      <c r="V140" s="1501"/>
    </row>
    <row r="141" spans="3:22" ht="23.25" x14ac:dyDescent="0.5">
      <c r="C141" s="1501"/>
      <c r="D141" s="1501"/>
      <c r="E141" s="1501"/>
      <c r="F141" s="1501"/>
      <c r="G141" s="1501"/>
      <c r="H141" s="1501"/>
      <c r="I141" s="1501"/>
      <c r="J141" s="1501"/>
      <c r="K141" s="1501"/>
      <c r="L141" s="1501"/>
      <c r="M141" s="1501"/>
      <c r="N141" s="1501"/>
      <c r="O141" s="1501"/>
      <c r="P141" s="1501"/>
      <c r="Q141" s="1501"/>
      <c r="R141" s="1501"/>
      <c r="S141" s="1501"/>
      <c r="T141" s="1501"/>
      <c r="U141" s="1501"/>
      <c r="V141" s="1501"/>
    </row>
    <row r="142" spans="3:22" ht="23.25" x14ac:dyDescent="0.5">
      <c r="C142" s="1501"/>
      <c r="D142" s="1501"/>
      <c r="E142" s="1501"/>
      <c r="F142" s="1501"/>
      <c r="G142" s="1501"/>
      <c r="H142" s="1501"/>
      <c r="I142" s="1501"/>
      <c r="J142" s="1501"/>
      <c r="K142" s="1501"/>
      <c r="L142" s="1501"/>
      <c r="M142" s="1501"/>
      <c r="N142" s="1501"/>
      <c r="O142" s="1501"/>
      <c r="P142" s="1501"/>
      <c r="Q142" s="1501"/>
      <c r="R142" s="1501"/>
      <c r="S142" s="1501"/>
      <c r="T142" s="1501"/>
      <c r="U142" s="1501"/>
      <c r="V142" s="1501"/>
    </row>
    <row r="143" spans="3:22" ht="23.25" x14ac:dyDescent="0.5">
      <c r="C143" s="1501"/>
      <c r="D143" s="1501"/>
      <c r="E143" s="1501"/>
      <c r="F143" s="1501"/>
      <c r="G143" s="1501"/>
      <c r="H143" s="1501"/>
      <c r="I143" s="1501"/>
      <c r="J143" s="1501"/>
      <c r="K143" s="1501"/>
      <c r="L143" s="1501"/>
      <c r="M143" s="1501"/>
      <c r="N143" s="1501"/>
      <c r="O143" s="1501"/>
      <c r="P143" s="1501"/>
      <c r="Q143" s="1501"/>
      <c r="R143" s="1501"/>
      <c r="S143" s="1501"/>
      <c r="T143" s="1501"/>
      <c r="U143" s="1501"/>
      <c r="V143" s="1501"/>
    </row>
    <row r="144" spans="3:22" ht="23.25" x14ac:dyDescent="0.5">
      <c r="C144" s="1501"/>
      <c r="D144" s="1501"/>
      <c r="E144" s="1501"/>
      <c r="F144" s="1501"/>
      <c r="G144" s="1501"/>
      <c r="H144" s="1501"/>
      <c r="I144" s="1501"/>
      <c r="J144" s="1501"/>
      <c r="K144" s="1501"/>
      <c r="L144" s="1501"/>
      <c r="M144" s="1501"/>
      <c r="N144" s="1501"/>
      <c r="O144" s="1501"/>
      <c r="P144" s="1501"/>
      <c r="Q144" s="1501"/>
      <c r="R144" s="1501"/>
      <c r="S144" s="1501"/>
      <c r="T144" s="1501"/>
      <c r="U144" s="1501"/>
      <c r="V144" s="1501"/>
    </row>
    <row r="145" spans="3:22" ht="23.25" x14ac:dyDescent="0.5">
      <c r="C145" s="1501"/>
      <c r="D145" s="1501"/>
      <c r="E145" s="1501"/>
      <c r="F145" s="1501"/>
      <c r="G145" s="1501"/>
      <c r="H145" s="1501"/>
      <c r="I145" s="1501"/>
      <c r="J145" s="1501"/>
      <c r="K145" s="1501"/>
      <c r="L145" s="1501"/>
      <c r="M145" s="1501"/>
      <c r="N145" s="1501"/>
      <c r="O145" s="1501"/>
      <c r="P145" s="1501"/>
      <c r="Q145" s="1501"/>
      <c r="R145" s="1501"/>
      <c r="S145" s="1501"/>
      <c r="T145" s="1501"/>
      <c r="U145" s="1501"/>
      <c r="V145" s="1501"/>
    </row>
    <row r="146" spans="3:22" ht="23.25" x14ac:dyDescent="0.5">
      <c r="C146" s="1501"/>
      <c r="D146" s="1501"/>
      <c r="E146" s="1501"/>
      <c r="F146" s="1501"/>
      <c r="G146" s="1501"/>
      <c r="H146" s="1501"/>
      <c r="I146" s="1501"/>
      <c r="J146" s="1501"/>
      <c r="K146" s="1501"/>
      <c r="L146" s="1501"/>
      <c r="M146" s="1501"/>
      <c r="N146" s="1501"/>
      <c r="O146" s="1501"/>
      <c r="P146" s="1501"/>
      <c r="Q146" s="1501"/>
      <c r="R146" s="1501"/>
      <c r="S146" s="1501"/>
      <c r="T146" s="1501"/>
      <c r="U146" s="1501"/>
      <c r="V146" s="1501"/>
    </row>
    <row r="147" spans="3:22" ht="23.25" x14ac:dyDescent="0.5">
      <c r="C147" s="1501"/>
      <c r="D147" s="1501"/>
      <c r="E147" s="1501"/>
      <c r="F147" s="1501"/>
      <c r="G147" s="1501"/>
      <c r="H147" s="1501"/>
      <c r="I147" s="1501"/>
      <c r="J147" s="1501"/>
      <c r="K147" s="1501"/>
      <c r="L147" s="1501"/>
      <c r="M147" s="1501"/>
      <c r="N147" s="1501"/>
      <c r="O147" s="1501"/>
      <c r="P147" s="1501"/>
      <c r="Q147" s="1501"/>
      <c r="R147" s="1501"/>
      <c r="S147" s="1501"/>
      <c r="T147" s="1501"/>
      <c r="U147" s="1501"/>
      <c r="V147" s="1501"/>
    </row>
    <row r="148" spans="3:22" ht="23.25" x14ac:dyDescent="0.5">
      <c r="C148" s="1501"/>
      <c r="D148" s="1501"/>
      <c r="E148" s="1501"/>
      <c r="F148" s="1501"/>
      <c r="G148" s="1501"/>
      <c r="H148" s="1501"/>
      <c r="I148" s="1501"/>
      <c r="J148" s="1501"/>
      <c r="K148" s="1501"/>
      <c r="L148" s="1501"/>
      <c r="M148" s="1501"/>
      <c r="N148" s="1501"/>
      <c r="O148" s="1501"/>
      <c r="P148" s="1501"/>
      <c r="Q148" s="1501"/>
      <c r="R148" s="1501"/>
      <c r="S148" s="1501"/>
      <c r="T148" s="1501"/>
      <c r="U148" s="1501"/>
      <c r="V148" s="1501"/>
    </row>
    <row r="149" spans="3:22" ht="23.25" x14ac:dyDescent="0.5">
      <c r="C149" s="1501"/>
      <c r="D149" s="1501"/>
      <c r="E149" s="1501"/>
      <c r="F149" s="1501"/>
      <c r="G149" s="1501"/>
      <c r="H149" s="1501"/>
      <c r="I149" s="1501"/>
      <c r="J149" s="1501"/>
      <c r="K149" s="1501"/>
      <c r="L149" s="1501"/>
      <c r="M149" s="1501"/>
      <c r="N149" s="1501"/>
      <c r="O149" s="1501"/>
      <c r="P149" s="1501"/>
      <c r="Q149" s="1501"/>
      <c r="R149" s="1501"/>
      <c r="S149" s="1501"/>
      <c r="T149" s="1501"/>
      <c r="U149" s="1501"/>
      <c r="V149" s="1501"/>
    </row>
    <row r="150" spans="3:22" ht="23.25" x14ac:dyDescent="0.5">
      <c r="C150" s="1501"/>
      <c r="D150" s="1501"/>
      <c r="E150" s="1501"/>
      <c r="F150" s="1501"/>
      <c r="G150" s="1501"/>
      <c r="H150" s="1501"/>
      <c r="I150" s="1501"/>
      <c r="J150" s="1501"/>
      <c r="K150" s="1501"/>
      <c r="L150" s="1501"/>
      <c r="M150" s="1501"/>
      <c r="N150" s="1501"/>
      <c r="O150" s="1501"/>
      <c r="P150" s="1501"/>
      <c r="Q150" s="1501"/>
      <c r="R150" s="1501"/>
      <c r="S150" s="1501"/>
      <c r="T150" s="1501"/>
      <c r="U150" s="1501"/>
      <c r="V150" s="1501"/>
    </row>
    <row r="151" spans="3:22" ht="23.25" x14ac:dyDescent="0.5">
      <c r="C151" s="1501"/>
      <c r="D151" s="1501"/>
      <c r="E151" s="1501"/>
      <c r="F151" s="1501"/>
      <c r="G151" s="1501"/>
      <c r="H151" s="1501"/>
      <c r="I151" s="1501"/>
      <c r="J151" s="1501"/>
      <c r="K151" s="1501"/>
      <c r="L151" s="1501"/>
      <c r="M151" s="1501"/>
      <c r="N151" s="1501"/>
      <c r="O151" s="1501"/>
      <c r="P151" s="1501"/>
      <c r="Q151" s="1501"/>
      <c r="R151" s="1501"/>
      <c r="S151" s="1501"/>
      <c r="T151" s="1501"/>
      <c r="U151" s="1501"/>
      <c r="V151" s="1501"/>
    </row>
    <row r="152" spans="3:22" ht="23.25" x14ac:dyDescent="0.5">
      <c r="C152" s="1501"/>
      <c r="D152" s="1501"/>
      <c r="E152" s="1501"/>
      <c r="F152" s="1501"/>
      <c r="G152" s="1501"/>
      <c r="H152" s="1501"/>
      <c r="I152" s="1501"/>
      <c r="J152" s="1501"/>
      <c r="K152" s="1501"/>
      <c r="L152" s="1501"/>
      <c r="M152" s="1501"/>
      <c r="N152" s="1501"/>
      <c r="O152" s="1501"/>
      <c r="P152" s="1501"/>
      <c r="Q152" s="1501"/>
      <c r="R152" s="1501"/>
      <c r="S152" s="1501"/>
      <c r="T152" s="1501"/>
      <c r="U152" s="1501"/>
      <c r="V152" s="1501"/>
    </row>
    <row r="153" spans="3:22" ht="23.25" x14ac:dyDescent="0.5">
      <c r="C153" s="1501"/>
      <c r="D153" s="1501"/>
      <c r="E153" s="1501"/>
      <c r="F153" s="1501"/>
      <c r="G153" s="1501"/>
      <c r="H153" s="1501"/>
      <c r="I153" s="1501"/>
      <c r="J153" s="1501"/>
      <c r="K153" s="1501"/>
      <c r="L153" s="1501"/>
      <c r="M153" s="1501"/>
      <c r="N153" s="1501"/>
      <c r="O153" s="1501"/>
      <c r="P153" s="1501"/>
      <c r="Q153" s="1501"/>
      <c r="R153" s="1501"/>
      <c r="S153" s="1501"/>
      <c r="T153" s="1501"/>
      <c r="U153" s="1501"/>
      <c r="V153" s="1501"/>
    </row>
    <row r="154" spans="3:22" ht="23.25" x14ac:dyDescent="0.5">
      <c r="C154" s="1501"/>
      <c r="D154" s="1501"/>
      <c r="E154" s="1501"/>
      <c r="F154" s="1501"/>
      <c r="G154" s="1501"/>
      <c r="H154" s="1501"/>
      <c r="I154" s="1501"/>
      <c r="J154" s="1501"/>
      <c r="K154" s="1501"/>
      <c r="L154" s="1501"/>
      <c r="M154" s="1501"/>
      <c r="N154" s="1501"/>
      <c r="O154" s="1501"/>
      <c r="P154" s="1501"/>
      <c r="Q154" s="1501"/>
      <c r="R154" s="1501"/>
      <c r="S154" s="1501"/>
      <c r="T154" s="1501"/>
      <c r="U154" s="1501"/>
      <c r="V154" s="1501"/>
    </row>
    <row r="155" spans="3:22" ht="23.25" x14ac:dyDescent="0.5">
      <c r="C155" s="1501"/>
      <c r="D155" s="1501"/>
      <c r="E155" s="1501"/>
      <c r="F155" s="1501"/>
      <c r="G155" s="1501"/>
      <c r="H155" s="1501"/>
      <c r="I155" s="1501"/>
      <c r="J155" s="1501"/>
      <c r="K155" s="1501"/>
      <c r="L155" s="1501"/>
      <c r="M155" s="1501"/>
      <c r="N155" s="1501"/>
      <c r="O155" s="1501"/>
      <c r="P155" s="1501"/>
      <c r="Q155" s="1501"/>
      <c r="R155" s="1501"/>
      <c r="S155" s="1501"/>
      <c r="T155" s="1501"/>
      <c r="U155" s="1501"/>
      <c r="V155" s="1501"/>
    </row>
    <row r="156" spans="3:22" ht="23.25" x14ac:dyDescent="0.5">
      <c r="C156" s="1501"/>
      <c r="D156" s="1501"/>
      <c r="E156" s="1501"/>
      <c r="F156" s="1501"/>
      <c r="G156" s="1501"/>
      <c r="H156" s="1501"/>
      <c r="I156" s="1501"/>
      <c r="J156" s="1501"/>
      <c r="K156" s="1501"/>
      <c r="L156" s="1501"/>
      <c r="M156" s="1501"/>
      <c r="N156" s="1501"/>
      <c r="O156" s="1501"/>
      <c r="P156" s="1501"/>
      <c r="Q156" s="1501"/>
      <c r="R156" s="1501"/>
      <c r="S156" s="1501"/>
      <c r="T156" s="1501"/>
      <c r="U156" s="1501"/>
      <c r="V156" s="1501"/>
    </row>
    <row r="157" spans="3:22" ht="23.25" x14ac:dyDescent="0.5">
      <c r="C157" s="1501"/>
      <c r="D157" s="1501"/>
      <c r="E157" s="1501"/>
      <c r="F157" s="1501"/>
      <c r="G157" s="1501"/>
      <c r="H157" s="1501"/>
      <c r="I157" s="1501"/>
      <c r="J157" s="1501"/>
      <c r="K157" s="1501"/>
      <c r="L157" s="1501"/>
      <c r="M157" s="1501"/>
      <c r="N157" s="1501"/>
      <c r="O157" s="1501"/>
      <c r="P157" s="1501"/>
      <c r="Q157" s="1501"/>
      <c r="R157" s="1501"/>
      <c r="S157" s="1501"/>
      <c r="T157" s="1501"/>
      <c r="U157" s="1501"/>
      <c r="V157" s="1501"/>
    </row>
  </sheetData>
  <mergeCells count="24">
    <mergeCell ref="B3:W3"/>
    <mergeCell ref="B5:W5"/>
    <mergeCell ref="B9:B11"/>
    <mergeCell ref="C9:C11"/>
    <mergeCell ref="D9:D11"/>
    <mergeCell ref="E9:E11"/>
    <mergeCell ref="F9:F11"/>
    <mergeCell ref="G9:G11"/>
    <mergeCell ref="H9:H11"/>
    <mergeCell ref="I9:I11"/>
    <mergeCell ref="B85:I85"/>
    <mergeCell ref="J85:W85"/>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0"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79"/>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79"/>
      <c r="O2" s="75"/>
      <c r="P2" s="75"/>
      <c r="Q2" s="75"/>
      <c r="R2" s="75"/>
      <c r="S2" s="75"/>
      <c r="T2" s="75"/>
      <c r="U2" s="75"/>
      <c r="V2" s="75"/>
      <c r="W2" s="75"/>
      <c r="X2" s="75"/>
      <c r="Y2" s="75"/>
      <c r="Z2" s="75"/>
      <c r="AA2" s="75"/>
      <c r="AB2" s="75"/>
      <c r="AC2" s="75"/>
      <c r="AD2" s="75"/>
      <c r="AE2" s="75"/>
      <c r="AF2" s="75"/>
      <c r="AG2" s="75"/>
      <c r="AH2" s="75"/>
      <c r="AI2" s="75"/>
    </row>
    <row r="3" spans="2:36" s="1497" customFormat="1" ht="36.75" x14ac:dyDescent="0.85">
      <c r="B3" s="1773" t="s">
        <v>1136</v>
      </c>
      <c r="C3" s="1773"/>
      <c r="D3" s="1773"/>
      <c r="E3" s="1773"/>
      <c r="F3" s="1773"/>
      <c r="G3" s="1773"/>
      <c r="H3" s="1773"/>
      <c r="I3" s="1773"/>
      <c r="J3" s="1773"/>
      <c r="K3" s="1773"/>
      <c r="L3" s="1773"/>
      <c r="M3" s="1773"/>
      <c r="N3" s="1773"/>
      <c r="O3" s="1773"/>
      <c r="P3" s="1773"/>
      <c r="Q3" s="1773"/>
      <c r="R3" s="1773"/>
      <c r="S3" s="1773"/>
      <c r="T3" s="1773"/>
      <c r="U3" s="1773"/>
      <c r="V3" s="1773"/>
      <c r="W3" s="1773"/>
    </row>
    <row r="4" spans="2:36" s="1497" customFormat="1" ht="12.75" customHeight="1" x14ac:dyDescent="0.85">
      <c r="N4" s="394"/>
    </row>
    <row r="5" spans="2:36" s="1497" customFormat="1" ht="36.75" x14ac:dyDescent="0.85">
      <c r="B5" s="1773" t="s">
        <v>1137</v>
      </c>
      <c r="C5" s="1773"/>
      <c r="D5" s="1773"/>
      <c r="E5" s="1773"/>
      <c r="F5" s="1773"/>
      <c r="G5" s="1773"/>
      <c r="H5" s="1774"/>
      <c r="I5" s="1774"/>
      <c r="J5" s="1774"/>
      <c r="K5" s="1774"/>
      <c r="L5" s="1774"/>
      <c r="M5" s="1774"/>
      <c r="N5" s="1774"/>
      <c r="O5" s="1774"/>
      <c r="P5" s="1774"/>
      <c r="Q5" s="1774"/>
      <c r="R5" s="1774"/>
      <c r="S5" s="1774"/>
      <c r="T5" s="1774"/>
      <c r="U5" s="1774"/>
      <c r="V5" s="1774"/>
      <c r="W5" s="1774"/>
    </row>
    <row r="6" spans="2:36" s="76" customFormat="1" ht="19.5" customHeight="1" x14ac:dyDescent="0.65">
      <c r="B6" s="75"/>
      <c r="C6" s="75"/>
      <c r="D6" s="75"/>
      <c r="E6" s="75"/>
      <c r="F6" s="75"/>
      <c r="G6" s="75"/>
      <c r="H6" s="75"/>
      <c r="I6" s="75"/>
      <c r="J6" s="75"/>
      <c r="K6" s="75"/>
      <c r="L6" s="75"/>
      <c r="M6" s="75"/>
      <c r="N6" s="279"/>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7" t="s">
        <v>291</v>
      </c>
      <c r="N7" s="412"/>
      <c r="W7" s="80" t="s">
        <v>269</v>
      </c>
    </row>
    <row r="8" spans="2:36" s="76" customFormat="1" ht="19.5" customHeight="1" thickBot="1" x14ac:dyDescent="0.7">
      <c r="B8" s="75"/>
      <c r="C8" s="75"/>
      <c r="D8" s="75"/>
      <c r="E8" s="75"/>
      <c r="F8" s="75"/>
      <c r="G8" s="75"/>
      <c r="H8" s="75"/>
      <c r="I8" s="75"/>
      <c r="J8" s="75"/>
      <c r="K8" s="75"/>
      <c r="L8" s="75"/>
      <c r="M8" s="75"/>
      <c r="N8" s="279"/>
      <c r="O8" s="75"/>
      <c r="P8" s="75"/>
      <c r="Q8" s="75"/>
      <c r="R8" s="75"/>
      <c r="S8" s="75"/>
      <c r="T8" s="75"/>
      <c r="U8" s="75"/>
      <c r="V8" s="75"/>
      <c r="W8" s="75"/>
      <c r="X8" s="75"/>
      <c r="Y8" s="75"/>
      <c r="Z8" s="75"/>
      <c r="AA8" s="75"/>
      <c r="AB8" s="75"/>
      <c r="AC8" s="75"/>
      <c r="AD8" s="75"/>
      <c r="AE8" s="75"/>
      <c r="AF8" s="75"/>
      <c r="AG8" s="75"/>
      <c r="AH8" s="75"/>
      <c r="AI8" s="75"/>
    </row>
    <row r="9" spans="2:36" s="1498" customFormat="1" ht="24.95" customHeight="1" thickTop="1" x14ac:dyDescent="0.7">
      <c r="B9" s="1757" t="s">
        <v>886</v>
      </c>
      <c r="C9" s="1760">
        <v>2002</v>
      </c>
      <c r="D9" s="1760">
        <v>2003</v>
      </c>
      <c r="E9" s="1760">
        <v>2004</v>
      </c>
      <c r="F9" s="1760">
        <v>2005</v>
      </c>
      <c r="G9" s="1760">
        <v>2006</v>
      </c>
      <c r="H9" s="1760">
        <v>2007</v>
      </c>
      <c r="I9" s="1760">
        <v>2008</v>
      </c>
      <c r="J9" s="1760">
        <v>2009</v>
      </c>
      <c r="K9" s="1760">
        <v>2010</v>
      </c>
      <c r="L9" s="1760">
        <v>2011</v>
      </c>
      <c r="M9" s="334"/>
      <c r="N9" s="1770" t="s">
        <v>1612</v>
      </c>
      <c r="O9" s="1760">
        <v>2012</v>
      </c>
      <c r="P9" s="1760">
        <v>2013</v>
      </c>
      <c r="Q9" s="1760">
        <v>2014</v>
      </c>
      <c r="R9" s="1760">
        <v>2015</v>
      </c>
      <c r="S9" s="1760">
        <v>2016</v>
      </c>
      <c r="T9" s="1760" t="s">
        <v>1581</v>
      </c>
      <c r="U9" s="1760" t="s">
        <v>1593</v>
      </c>
      <c r="V9" s="1376" t="s">
        <v>1626</v>
      </c>
      <c r="W9" s="1754" t="s">
        <v>885</v>
      </c>
    </row>
    <row r="10" spans="2:36" s="257" customFormat="1" ht="22.5" customHeight="1" x14ac:dyDescent="0.7">
      <c r="B10" s="1758"/>
      <c r="C10" s="1761"/>
      <c r="D10" s="1761"/>
      <c r="E10" s="1761"/>
      <c r="F10" s="1761"/>
      <c r="G10" s="1761"/>
      <c r="H10" s="1761"/>
      <c r="I10" s="1761"/>
      <c r="J10" s="1761"/>
      <c r="K10" s="1761"/>
      <c r="L10" s="1761"/>
      <c r="M10" s="335"/>
      <c r="N10" s="1771"/>
      <c r="O10" s="1761"/>
      <c r="P10" s="1761"/>
      <c r="Q10" s="1761"/>
      <c r="R10" s="1761"/>
      <c r="S10" s="1761"/>
      <c r="T10" s="1761"/>
      <c r="U10" s="1761"/>
      <c r="V10" s="1492" t="s">
        <v>376</v>
      </c>
      <c r="W10" s="1755"/>
    </row>
    <row r="11" spans="2:36" s="337" customFormat="1" ht="17.25" customHeight="1" x14ac:dyDescent="0.7">
      <c r="B11" s="1758"/>
      <c r="C11" s="1761"/>
      <c r="D11" s="1761"/>
      <c r="E11" s="1761"/>
      <c r="F11" s="1761"/>
      <c r="G11" s="1761"/>
      <c r="H11" s="1761"/>
      <c r="I11" s="1761"/>
      <c r="J11" s="1761"/>
      <c r="K11" s="1761"/>
      <c r="L11" s="1769"/>
      <c r="M11" s="336"/>
      <c r="N11" s="1772"/>
      <c r="O11" s="1769"/>
      <c r="P11" s="1762"/>
      <c r="Q11" s="1762"/>
      <c r="R11" s="1762"/>
      <c r="S11" s="1762"/>
      <c r="T11" s="1762"/>
      <c r="U11" s="1762"/>
      <c r="V11" s="1493" t="s">
        <v>151</v>
      </c>
      <c r="W11" s="1755"/>
    </row>
    <row r="12" spans="2:36" s="338" customFormat="1" ht="15" customHeight="1" x14ac:dyDescent="0.7">
      <c r="B12" s="388"/>
      <c r="C12" s="389"/>
      <c r="D12" s="389"/>
      <c r="E12" s="389"/>
      <c r="F12" s="389"/>
      <c r="G12" s="389"/>
      <c r="H12" s="389"/>
      <c r="I12" s="389"/>
      <c r="J12" s="389"/>
      <c r="K12" s="389"/>
      <c r="L12" s="390"/>
      <c r="M12" s="390"/>
      <c r="N12" s="391"/>
      <c r="O12" s="390"/>
      <c r="P12" s="390"/>
      <c r="Q12" s="390"/>
      <c r="R12" s="390"/>
      <c r="S12" s="390"/>
      <c r="T12" s="390"/>
      <c r="U12" s="374"/>
      <c r="V12" s="374"/>
      <c r="W12" s="947" t="s">
        <v>870</v>
      </c>
    </row>
    <row r="13" spans="2:36" s="359" customFormat="1" ht="24.95" customHeight="1" x14ac:dyDescent="0.2">
      <c r="B13" s="454" t="s">
        <v>1244</v>
      </c>
      <c r="C13" s="619"/>
      <c r="D13" s="619"/>
      <c r="E13" s="619"/>
      <c r="F13" s="619"/>
      <c r="G13" s="619"/>
      <c r="H13" s="619"/>
      <c r="I13" s="619"/>
      <c r="J13" s="619"/>
      <c r="K13" s="619"/>
      <c r="L13" s="620"/>
      <c r="M13" s="620"/>
      <c r="N13" s="901"/>
      <c r="O13" s="620"/>
      <c r="P13" s="620"/>
      <c r="Q13" s="620"/>
      <c r="R13" s="620"/>
      <c r="S13" s="620"/>
      <c r="T13" s="620"/>
      <c r="U13" s="620"/>
      <c r="V13" s="620"/>
      <c r="W13" s="378" t="s">
        <v>155</v>
      </c>
    </row>
    <row r="14" spans="2:36" s="359" customFormat="1" ht="15" customHeight="1" x14ac:dyDescent="0.2">
      <c r="B14" s="453"/>
      <c r="C14" s="619"/>
      <c r="D14" s="619"/>
      <c r="E14" s="619"/>
      <c r="F14" s="619"/>
      <c r="G14" s="619"/>
      <c r="H14" s="619"/>
      <c r="I14" s="619"/>
      <c r="J14" s="619"/>
      <c r="K14" s="619"/>
      <c r="L14" s="619"/>
      <c r="M14" s="620"/>
      <c r="N14" s="901"/>
      <c r="O14" s="620"/>
      <c r="P14" s="620"/>
      <c r="Q14" s="620"/>
      <c r="R14" s="620"/>
      <c r="S14" s="620"/>
      <c r="T14" s="620"/>
      <c r="U14" s="620"/>
      <c r="V14" s="620"/>
      <c r="W14" s="604" t="s">
        <v>870</v>
      </c>
    </row>
    <row r="15" spans="2:36" s="359" customFormat="1" ht="25.5" customHeight="1" x14ac:dyDescent="0.2">
      <c r="B15" s="453" t="s">
        <v>175</v>
      </c>
      <c r="C15" s="360" t="e">
        <f t="shared" ref="C15:I15" si="0">+C16+C17</f>
        <v>#REF!</v>
      </c>
      <c r="D15" s="360" t="e">
        <f t="shared" si="0"/>
        <v>#REF!</v>
      </c>
      <c r="E15" s="360" t="e">
        <f t="shared" si="0"/>
        <v>#REF!</v>
      </c>
      <c r="F15" s="360" t="e">
        <f t="shared" si="0"/>
        <v>#REF!</v>
      </c>
      <c r="G15" s="365" t="e">
        <f t="shared" si="0"/>
        <v>#REF!</v>
      </c>
      <c r="H15" s="365" t="e">
        <f t="shared" si="0"/>
        <v>#REF!</v>
      </c>
      <c r="I15" s="365" t="e">
        <f t="shared" si="0"/>
        <v>#REF!</v>
      </c>
      <c r="J15" s="360" t="e">
        <f>+J16+J17</f>
        <v>#REF!</v>
      </c>
      <c r="K15" s="360" t="e">
        <f>+K16+K17</f>
        <v>#REF!</v>
      </c>
      <c r="L15" s="365" t="e">
        <f>+L16+L17</f>
        <v>#REF!</v>
      </c>
      <c r="M15" s="361"/>
      <c r="N15" s="902" t="e">
        <f t="shared" ref="N15:V15" si="1">+N16+N17</f>
        <v>#REF!</v>
      </c>
      <c r="O15" s="925" t="e">
        <f t="shared" si="1"/>
        <v>#REF!</v>
      </c>
      <c r="P15" s="925" t="e">
        <f t="shared" si="1"/>
        <v>#REF!</v>
      </c>
      <c r="Q15" s="925" t="e">
        <f t="shared" si="1"/>
        <v>#REF!</v>
      </c>
      <c r="R15" s="925" t="e">
        <f t="shared" si="1"/>
        <v>#REF!</v>
      </c>
      <c r="S15" s="925" t="e">
        <f t="shared" si="1"/>
        <v>#REF!</v>
      </c>
      <c r="T15" s="925" t="e">
        <f t="shared" si="1"/>
        <v>#REF!</v>
      </c>
      <c r="U15" s="925" t="e">
        <f t="shared" si="1"/>
        <v>#REF!</v>
      </c>
      <c r="V15" s="925" t="e">
        <f t="shared" si="1"/>
        <v>#REF!</v>
      </c>
      <c r="W15" s="604" t="s">
        <v>876</v>
      </c>
      <c r="X15" s="936"/>
      <c r="Y15" s="936"/>
      <c r="Z15" s="936"/>
      <c r="AA15" s="936"/>
      <c r="AB15" s="936"/>
      <c r="AC15" s="936"/>
      <c r="AD15" s="936"/>
      <c r="AE15" s="936"/>
      <c r="AF15" s="936"/>
      <c r="AG15" s="936"/>
    </row>
    <row r="16" spans="2:36" s="364" customFormat="1" ht="25.5" customHeight="1" x14ac:dyDescent="0.2">
      <c r="B16" s="605" t="s">
        <v>1132</v>
      </c>
      <c r="C16" s="330" t="e">
        <f>+#REF!/#REF!*100</f>
        <v>#REF!</v>
      </c>
      <c r="D16" s="330" t="e">
        <f>+#REF!/#REF!*100</f>
        <v>#REF!</v>
      </c>
      <c r="E16" s="330" t="e">
        <f>+#REF!/#REF!*100</f>
        <v>#REF!</v>
      </c>
      <c r="F16" s="330" t="e">
        <f>+#REF!/#REF!*100</f>
        <v>#REF!</v>
      </c>
      <c r="G16" s="330" t="e">
        <f>+#REF!/#REF!*100</f>
        <v>#REF!</v>
      </c>
      <c r="H16" s="330" t="e">
        <f>+#REF!/#REF!*100</f>
        <v>#REF!</v>
      </c>
      <c r="I16" s="330" t="e">
        <f>+#REF!/#REF!*100</f>
        <v>#REF!</v>
      </c>
      <c r="J16" s="330" t="e">
        <f>+#REF!/#REF!*100</f>
        <v>#REF!</v>
      </c>
      <c r="K16" s="330" t="e">
        <f>+#REF!/#REF!*100</f>
        <v>#REF!</v>
      </c>
      <c r="L16" s="905" t="e">
        <f>+#REF!/#REF!*100</f>
        <v>#REF!</v>
      </c>
      <c r="M16" s="328"/>
      <c r="N16" s="906" t="e">
        <f>+#REF!/#REF!*100</f>
        <v>#REF!</v>
      </c>
      <c r="O16" s="876" t="e">
        <f>+#REF!/#REF!*100</f>
        <v>#REF!</v>
      </c>
      <c r="P16" s="876" t="e">
        <f>+#REF!/#REF!*100</f>
        <v>#REF!</v>
      </c>
      <c r="Q16" s="876" t="e">
        <f>+#REF!/#REF!*100</f>
        <v>#REF!</v>
      </c>
      <c r="R16" s="876" t="e">
        <f>+#REF!/#REF!*100</f>
        <v>#REF!</v>
      </c>
      <c r="S16" s="876" t="e">
        <f>+#REF!/#REF!*100</f>
        <v>#REF!</v>
      </c>
      <c r="T16" s="876" t="e">
        <f>+#REF!/#REF!*100</f>
        <v>#REF!</v>
      </c>
      <c r="U16" s="876" t="e">
        <f>+#REF!/#REF!*100</f>
        <v>#REF!</v>
      </c>
      <c r="V16" s="876" t="e">
        <f>+#REF!/#REF!*100</f>
        <v>#REF!</v>
      </c>
      <c r="W16" s="606" t="s">
        <v>1133</v>
      </c>
      <c r="X16" s="936"/>
      <c r="Y16" s="936"/>
      <c r="Z16" s="936"/>
      <c r="AA16" s="936"/>
      <c r="AB16" s="936"/>
      <c r="AC16" s="936"/>
      <c r="AD16" s="936"/>
      <c r="AE16" s="936"/>
      <c r="AF16" s="936"/>
      <c r="AG16" s="936"/>
    </row>
    <row r="17" spans="2:33" s="364" customFormat="1" ht="25.5" customHeight="1" x14ac:dyDescent="0.2">
      <c r="B17" s="605" t="s">
        <v>1498</v>
      </c>
      <c r="C17" s="330" t="e">
        <f>+#REF!/#REF!*100</f>
        <v>#REF!</v>
      </c>
      <c r="D17" s="330" t="e">
        <f>+#REF!/#REF!*100</f>
        <v>#REF!</v>
      </c>
      <c r="E17" s="330" t="e">
        <f>+#REF!/#REF!*100</f>
        <v>#REF!</v>
      </c>
      <c r="F17" s="905" t="e">
        <f>+#REF!/#REF!*100</f>
        <v>#REF!</v>
      </c>
      <c r="G17" s="905" t="e">
        <f>+#REF!/#REF!*100</f>
        <v>#REF!</v>
      </c>
      <c r="H17" s="905" t="e">
        <f>+#REF!/#REF!*100</f>
        <v>#REF!</v>
      </c>
      <c r="I17" s="905" t="e">
        <f>+#REF!/#REF!*100</f>
        <v>#REF!</v>
      </c>
      <c r="J17" s="330" t="e">
        <f>+#REF!/#REF!*100</f>
        <v>#REF!</v>
      </c>
      <c r="K17" s="330" t="e">
        <f>+#REF!/#REF!*100</f>
        <v>#REF!</v>
      </c>
      <c r="L17" s="905" t="e">
        <f>+#REF!/#REF!*100</f>
        <v>#REF!</v>
      </c>
      <c r="M17" s="908"/>
      <c r="N17" s="909" t="e">
        <f>+#REF!/#REF!*100</f>
        <v>#REF!</v>
      </c>
      <c r="O17" s="876" t="e">
        <f>+#REF!/#REF!*100</f>
        <v>#REF!</v>
      </c>
      <c r="P17" s="876" t="e">
        <f>+#REF!/#REF!*100</f>
        <v>#REF!</v>
      </c>
      <c r="Q17" s="876" t="e">
        <f>+#REF!/#REF!*100</f>
        <v>#REF!</v>
      </c>
      <c r="R17" s="876" t="e">
        <f>+#REF!/#REF!*100</f>
        <v>#REF!</v>
      </c>
      <c r="S17" s="876" t="e">
        <f>+#REF!/#REF!*100</f>
        <v>#REF!</v>
      </c>
      <c r="T17" s="876" t="e">
        <f>+#REF!/#REF!*100</f>
        <v>#REF!</v>
      </c>
      <c r="U17" s="876" t="e">
        <f>+#REF!/#REF!*100</f>
        <v>#REF!</v>
      </c>
      <c r="V17" s="876" t="e">
        <f>+#REF!/#REF!*100</f>
        <v>#REF!</v>
      </c>
      <c r="W17" s="606" t="s">
        <v>878</v>
      </c>
      <c r="X17" s="936"/>
      <c r="Y17" s="936"/>
      <c r="Z17" s="936"/>
      <c r="AA17" s="936"/>
      <c r="AB17" s="936"/>
      <c r="AC17" s="936"/>
      <c r="AD17" s="936"/>
      <c r="AE17" s="936"/>
      <c r="AF17" s="936"/>
      <c r="AG17" s="936"/>
    </row>
    <row r="18" spans="2:33" s="359" customFormat="1" ht="12" customHeight="1" x14ac:dyDescent="0.2">
      <c r="B18" s="453"/>
      <c r="C18" s="360"/>
      <c r="D18" s="360"/>
      <c r="E18" s="360"/>
      <c r="F18" s="360"/>
      <c r="G18" s="360"/>
      <c r="H18" s="360"/>
      <c r="I18" s="360"/>
      <c r="J18" s="360"/>
      <c r="K18" s="360"/>
      <c r="L18" s="365"/>
      <c r="M18" s="618"/>
      <c r="N18" s="910"/>
      <c r="O18" s="925"/>
      <c r="P18" s="925"/>
      <c r="Q18" s="925"/>
      <c r="R18" s="925"/>
      <c r="S18" s="925"/>
      <c r="T18" s="925"/>
      <c r="U18" s="925"/>
      <c r="V18" s="925"/>
      <c r="W18" s="604" t="s">
        <v>870</v>
      </c>
      <c r="X18" s="936"/>
      <c r="Y18" s="936"/>
      <c r="Z18" s="936"/>
      <c r="AA18" s="936"/>
      <c r="AB18" s="936"/>
      <c r="AC18" s="936"/>
      <c r="AD18" s="936"/>
      <c r="AE18" s="936"/>
      <c r="AF18" s="936"/>
      <c r="AG18" s="936"/>
    </row>
    <row r="19" spans="2:33" s="359" customFormat="1" ht="25.5" customHeight="1" x14ac:dyDescent="0.2">
      <c r="B19" s="453" t="s">
        <v>879</v>
      </c>
      <c r="C19" s="360" t="e">
        <f>+C20+C21+C22+C24</f>
        <v>#REF!</v>
      </c>
      <c r="D19" s="360" t="e">
        <f t="shared" ref="D19:J19" si="2">+D20+D21+D22+D23+D24</f>
        <v>#REF!</v>
      </c>
      <c r="E19" s="360" t="e">
        <f t="shared" si="2"/>
        <v>#REF!</v>
      </c>
      <c r="F19" s="360" t="e">
        <f t="shared" si="2"/>
        <v>#REF!</v>
      </c>
      <c r="G19" s="360" t="e">
        <f t="shared" si="2"/>
        <v>#REF!</v>
      </c>
      <c r="H19" s="360" t="e">
        <f t="shared" si="2"/>
        <v>#REF!</v>
      </c>
      <c r="I19" s="360" t="e">
        <f t="shared" si="2"/>
        <v>#REF!</v>
      </c>
      <c r="J19" s="360" t="e">
        <f t="shared" si="2"/>
        <v>#REF!</v>
      </c>
      <c r="K19" s="360" t="e">
        <f>+K20+K21+K22+K23+K24</f>
        <v>#REF!</v>
      </c>
      <c r="L19" s="360" t="e">
        <f>+L20+L21+L22+L23+L24</f>
        <v>#REF!</v>
      </c>
      <c r="M19" s="361"/>
      <c r="N19" s="902" t="e">
        <f t="shared" ref="N19:V19" si="3">+N20+N21+N22+N23+N24</f>
        <v>#REF!</v>
      </c>
      <c r="O19" s="925" t="e">
        <f t="shared" si="3"/>
        <v>#REF!</v>
      </c>
      <c r="P19" s="925" t="e">
        <f t="shared" si="3"/>
        <v>#REF!</v>
      </c>
      <c r="Q19" s="925" t="e">
        <f t="shared" si="3"/>
        <v>#REF!</v>
      </c>
      <c r="R19" s="925" t="e">
        <f t="shared" si="3"/>
        <v>#REF!</v>
      </c>
      <c r="S19" s="925" t="e">
        <f t="shared" si="3"/>
        <v>#REF!</v>
      </c>
      <c r="T19" s="925" t="e">
        <f t="shared" si="3"/>
        <v>#REF!</v>
      </c>
      <c r="U19" s="925" t="e">
        <f t="shared" si="3"/>
        <v>#REF!</v>
      </c>
      <c r="V19" s="925" t="e">
        <f t="shared" si="3"/>
        <v>#REF!</v>
      </c>
      <c r="W19" s="604" t="s">
        <v>877</v>
      </c>
      <c r="X19" s="936"/>
      <c r="Y19" s="936"/>
      <c r="Z19" s="936"/>
      <c r="AA19" s="936"/>
      <c r="AB19" s="936"/>
      <c r="AC19" s="936"/>
      <c r="AD19" s="936"/>
      <c r="AE19" s="936"/>
      <c r="AF19" s="936"/>
      <c r="AG19" s="936"/>
    </row>
    <row r="20" spans="2:33" s="364" customFormat="1" ht="25.5" customHeight="1" x14ac:dyDescent="0.2">
      <c r="B20" s="605" t="s">
        <v>1446</v>
      </c>
      <c r="C20" s="330" t="e">
        <f>+#REF!/#REF!*100</f>
        <v>#REF!</v>
      </c>
      <c r="D20" s="330" t="e">
        <f>+#REF!/#REF!*100</f>
        <v>#REF!</v>
      </c>
      <c r="E20" s="330" t="e">
        <f>+#REF!/#REF!*100</f>
        <v>#REF!</v>
      </c>
      <c r="F20" s="330" t="e">
        <f>+#REF!/#REF!*100</f>
        <v>#REF!</v>
      </c>
      <c r="G20" s="330" t="e">
        <f>+#REF!/#REF!*100</f>
        <v>#REF!</v>
      </c>
      <c r="H20" s="330" t="e">
        <f>+#REF!/#REF!*100</f>
        <v>#REF!</v>
      </c>
      <c r="I20" s="330" t="e">
        <f>+#REF!/#REF!*100</f>
        <v>#REF!</v>
      </c>
      <c r="J20" s="330" t="e">
        <f>+#REF!/#REF!*100</f>
        <v>#REF!</v>
      </c>
      <c r="K20" s="330" t="e">
        <f>+#REF!/#REF!*100</f>
        <v>#REF!</v>
      </c>
      <c r="L20" s="905" t="e">
        <f>+#REF!/#REF!*100</f>
        <v>#REF!</v>
      </c>
      <c r="M20" s="908"/>
      <c r="N20" s="909" t="e">
        <f>+#REF!/#REF!*100</f>
        <v>#REF!</v>
      </c>
      <c r="O20" s="876" t="e">
        <f>+#REF!/#REF!*100</f>
        <v>#REF!</v>
      </c>
      <c r="P20" s="876" t="e">
        <f>+#REF!/#REF!*100</f>
        <v>#REF!</v>
      </c>
      <c r="Q20" s="876" t="e">
        <f>+#REF!/#REF!*100</f>
        <v>#REF!</v>
      </c>
      <c r="R20" s="876" t="e">
        <f>+#REF!/#REF!*100</f>
        <v>#REF!</v>
      </c>
      <c r="S20" s="876" t="e">
        <f>+#REF!/#REF!*100</f>
        <v>#REF!</v>
      </c>
      <c r="T20" s="876" t="e">
        <f>+#REF!/#REF!*100</f>
        <v>#REF!</v>
      </c>
      <c r="U20" s="876" t="e">
        <f>+#REF!/#REF!*100</f>
        <v>#REF!</v>
      </c>
      <c r="V20" s="876" t="e">
        <f>+#REF!/#REF!*100</f>
        <v>#REF!</v>
      </c>
      <c r="W20" s="606" t="s">
        <v>1448</v>
      </c>
      <c r="X20" s="936"/>
      <c r="Y20" s="936"/>
      <c r="Z20" s="936"/>
      <c r="AA20" s="936"/>
      <c r="AB20" s="936"/>
      <c r="AC20" s="936"/>
      <c r="AD20" s="936"/>
      <c r="AE20" s="936"/>
      <c r="AF20" s="936"/>
      <c r="AG20" s="936"/>
    </row>
    <row r="21" spans="2:33" s="364" customFormat="1" ht="25.5" customHeight="1" x14ac:dyDescent="0.2">
      <c r="B21" s="605" t="s">
        <v>1287</v>
      </c>
      <c r="C21" s="330" t="e">
        <f>+#REF!/#REF!*100</f>
        <v>#REF!</v>
      </c>
      <c r="D21" s="330" t="e">
        <f>+#REF!/#REF!*100</f>
        <v>#REF!</v>
      </c>
      <c r="E21" s="330" t="e">
        <f>+#REF!/#REF!*100</f>
        <v>#REF!</v>
      </c>
      <c r="F21" s="330" t="e">
        <f>+#REF!/#REF!*100</f>
        <v>#REF!</v>
      </c>
      <c r="G21" s="330" t="e">
        <f>+#REF!/#REF!*100</f>
        <v>#REF!</v>
      </c>
      <c r="H21" s="330" t="e">
        <f>+#REF!/#REF!*100</f>
        <v>#REF!</v>
      </c>
      <c r="I21" s="330" t="e">
        <f>+#REF!/#REF!*100</f>
        <v>#REF!</v>
      </c>
      <c r="J21" s="330" t="e">
        <f>+#REF!/#REF!*100</f>
        <v>#REF!</v>
      </c>
      <c r="K21" s="330" t="e">
        <f>+#REF!/#REF!*100</f>
        <v>#REF!</v>
      </c>
      <c r="L21" s="330" t="e">
        <f>+#REF!/#REF!*100</f>
        <v>#REF!</v>
      </c>
      <c r="M21" s="328"/>
      <c r="N21" s="906" t="e">
        <f>+#REF!/#REF!*100</f>
        <v>#REF!</v>
      </c>
      <c r="O21" s="876" t="e">
        <f>+#REF!/#REF!*100</f>
        <v>#REF!</v>
      </c>
      <c r="P21" s="876" t="e">
        <f>+#REF!/#REF!*100</f>
        <v>#REF!</v>
      </c>
      <c r="Q21" s="876" t="e">
        <f>+#REF!/#REF!*100</f>
        <v>#REF!</v>
      </c>
      <c r="R21" s="876" t="e">
        <f>+#REF!/#REF!*100</f>
        <v>#REF!</v>
      </c>
      <c r="S21" s="876" t="e">
        <f>+#REF!/#REF!*100</f>
        <v>#REF!</v>
      </c>
      <c r="T21" s="876" t="e">
        <f>+#REF!/#REF!*100</f>
        <v>#REF!</v>
      </c>
      <c r="U21" s="876" t="e">
        <f>+#REF!/#REF!*100</f>
        <v>#REF!</v>
      </c>
      <c r="V21" s="876" t="e">
        <f>+#REF!/#REF!*100</f>
        <v>#REF!</v>
      </c>
      <c r="W21" s="606" t="s">
        <v>1303</v>
      </c>
      <c r="X21" s="936"/>
      <c r="Y21" s="936"/>
      <c r="Z21" s="936"/>
      <c r="AA21" s="936"/>
      <c r="AB21" s="936"/>
      <c r="AC21" s="936"/>
      <c r="AD21" s="936"/>
      <c r="AE21" s="936"/>
      <c r="AF21" s="936"/>
      <c r="AG21" s="936"/>
    </row>
    <row r="22" spans="2:33" s="364" customFormat="1" ht="25.5" customHeight="1" x14ac:dyDescent="0.2">
      <c r="B22" s="605" t="s">
        <v>1449</v>
      </c>
      <c r="C22" s="330" t="e">
        <f>+#REF!/#REF!*100</f>
        <v>#REF!</v>
      </c>
      <c r="D22" s="330" t="e">
        <f>+#REF!/#REF!*100</f>
        <v>#REF!</v>
      </c>
      <c r="E22" s="330" t="e">
        <f>+#REF!/#REF!*100</f>
        <v>#REF!</v>
      </c>
      <c r="F22" s="330" t="e">
        <f>+#REF!/#REF!*100</f>
        <v>#REF!</v>
      </c>
      <c r="G22" s="905" t="e">
        <f>+#REF!/#REF!*100</f>
        <v>#REF!</v>
      </c>
      <c r="H22" s="330" t="e">
        <f>+#REF!/#REF!*100</f>
        <v>#REF!</v>
      </c>
      <c r="I22" s="330" t="e">
        <f>+#REF!/#REF!*100</f>
        <v>#REF!</v>
      </c>
      <c r="J22" s="330" t="e">
        <f>+#REF!/#REF!*100</f>
        <v>#REF!</v>
      </c>
      <c r="K22" s="905" t="e">
        <f>+#REF!/#REF!*100</f>
        <v>#REF!</v>
      </c>
      <c r="L22" s="330" t="e">
        <f>+#REF!/#REF!*100</f>
        <v>#REF!</v>
      </c>
      <c r="M22" s="328"/>
      <c r="N22" s="906" t="e">
        <f>+#REF!/#REF!*100</f>
        <v>#REF!</v>
      </c>
      <c r="O22" s="876" t="e">
        <f>+#REF!/#REF!*100</f>
        <v>#REF!</v>
      </c>
      <c r="P22" s="876" t="e">
        <f>+#REF!/#REF!*100</f>
        <v>#REF!</v>
      </c>
      <c r="Q22" s="876" t="e">
        <f>+#REF!/#REF!*100</f>
        <v>#REF!</v>
      </c>
      <c r="R22" s="876" t="e">
        <f>+#REF!/#REF!*100</f>
        <v>#REF!</v>
      </c>
      <c r="S22" s="876" t="e">
        <f>+#REF!/#REF!*100</f>
        <v>#REF!</v>
      </c>
      <c r="T22" s="876" t="e">
        <f>+#REF!/#REF!*100</f>
        <v>#REF!</v>
      </c>
      <c r="U22" s="876" t="e">
        <f>+#REF!/#REF!*100</f>
        <v>#REF!</v>
      </c>
      <c r="V22" s="876" t="e">
        <f>+#REF!/#REF!*100</f>
        <v>#REF!</v>
      </c>
      <c r="W22" s="606" t="s">
        <v>1452</v>
      </c>
      <c r="X22" s="936"/>
      <c r="Y22" s="936"/>
      <c r="Z22" s="936"/>
      <c r="AA22" s="936"/>
      <c r="AB22" s="936"/>
      <c r="AC22" s="936"/>
      <c r="AD22" s="936"/>
      <c r="AE22" s="936"/>
      <c r="AF22" s="936"/>
      <c r="AG22" s="936"/>
    </row>
    <row r="23" spans="2:33" s="364" customFormat="1" ht="25.5" customHeight="1" x14ac:dyDescent="0.2">
      <c r="B23" s="605" t="s">
        <v>1450</v>
      </c>
      <c r="C23" s="330" t="e">
        <f>#REF!/#REF!*100</f>
        <v>#REF!</v>
      </c>
      <c r="D23" s="330" t="e">
        <f>#REF!/#REF!*100</f>
        <v>#REF!</v>
      </c>
      <c r="E23" s="330" t="e">
        <f>#REF!/#REF!*100</f>
        <v>#REF!</v>
      </c>
      <c r="F23" s="905" t="e">
        <f>#REF!/#REF!*100</f>
        <v>#REF!</v>
      </c>
      <c r="G23" s="330" t="e">
        <f>#REF!/#REF!*100</f>
        <v>#REF!</v>
      </c>
      <c r="H23" s="330" t="e">
        <f>#REF!/#REF!*100</f>
        <v>#REF!</v>
      </c>
      <c r="I23" s="330" t="e">
        <f>#REF!/#REF!*100</f>
        <v>#REF!</v>
      </c>
      <c r="J23" s="905" t="e">
        <f>#REF!/#REF!*100</f>
        <v>#REF!</v>
      </c>
      <c r="K23" s="330" t="e">
        <f>#REF!/#REF!*100</f>
        <v>#REF!</v>
      </c>
      <c r="L23" s="905" t="e">
        <f>#REF!/#REF!*100</f>
        <v>#REF!</v>
      </c>
      <c r="M23" s="328"/>
      <c r="N23" s="909" t="e">
        <f>#REF!/#REF!*100</f>
        <v>#REF!</v>
      </c>
      <c r="O23" s="876" t="e">
        <f>#REF!/#REF!*100</f>
        <v>#REF!</v>
      </c>
      <c r="P23" s="876" t="e">
        <f>#REF!/#REF!*100</f>
        <v>#REF!</v>
      </c>
      <c r="Q23" s="876" t="e">
        <f>#REF!/#REF!*100</f>
        <v>#REF!</v>
      </c>
      <c r="R23" s="876" t="e">
        <f>#REF!/#REF!*100</f>
        <v>#REF!</v>
      </c>
      <c r="S23" s="876" t="e">
        <f>#REF!/#REF!*100</f>
        <v>#REF!</v>
      </c>
      <c r="T23" s="876" t="e">
        <f>#REF!/#REF!*100</f>
        <v>#REF!</v>
      </c>
      <c r="U23" s="876" t="e">
        <f>#REF!/#REF!*100</f>
        <v>#REF!</v>
      </c>
      <c r="V23" s="876" t="e">
        <f>#REF!/#REF!*100</f>
        <v>#REF!</v>
      </c>
      <c r="W23" s="606" t="s">
        <v>944</v>
      </c>
      <c r="X23" s="936"/>
      <c r="Y23" s="936"/>
      <c r="Z23" s="936"/>
      <c r="AA23" s="936"/>
      <c r="AB23" s="936"/>
      <c r="AC23" s="936"/>
      <c r="AD23" s="936"/>
      <c r="AE23" s="936"/>
      <c r="AF23" s="936"/>
      <c r="AG23" s="936"/>
    </row>
    <row r="24" spans="2:33" s="364" customFormat="1" ht="25.5" customHeight="1" x14ac:dyDescent="0.2">
      <c r="B24" s="605" t="s">
        <v>1447</v>
      </c>
      <c r="C24" s="330" t="e">
        <f>+#REF!/#REF!*100</f>
        <v>#REF!</v>
      </c>
      <c r="D24" s="330" t="e">
        <f>+#REF!/#REF!*100</f>
        <v>#REF!</v>
      </c>
      <c r="E24" s="330" t="e">
        <f>+#REF!/#REF!*100</f>
        <v>#REF!</v>
      </c>
      <c r="F24" s="330" t="e">
        <f>+#REF!/#REF!*100</f>
        <v>#REF!</v>
      </c>
      <c r="G24" s="330" t="e">
        <f>+#REF!/#REF!*100</f>
        <v>#REF!</v>
      </c>
      <c r="H24" s="330" t="e">
        <f>+#REF!/#REF!*100</f>
        <v>#REF!</v>
      </c>
      <c r="I24" s="330" t="e">
        <f>+#REF!/#REF!*100</f>
        <v>#REF!</v>
      </c>
      <c r="J24" s="330" t="e">
        <f>+#REF!/#REF!*100</f>
        <v>#REF!</v>
      </c>
      <c r="K24" s="330" t="e">
        <f>+#REF!/#REF!*100</f>
        <v>#REF!</v>
      </c>
      <c r="L24" s="330" t="e">
        <f>+#REF!/#REF!*100</f>
        <v>#REF!</v>
      </c>
      <c r="M24" s="328"/>
      <c r="N24" s="906" t="e">
        <f>+#REF!/#REF!*100</f>
        <v>#REF!</v>
      </c>
      <c r="O24" s="937" t="e">
        <f>+#REF!/#REF!*100</f>
        <v>#REF!</v>
      </c>
      <c r="P24" s="937" t="e">
        <f>+#REF!/#REF!*100</f>
        <v>#REF!</v>
      </c>
      <c r="Q24" s="937" t="e">
        <f>+#REF!/#REF!*100</f>
        <v>#REF!</v>
      </c>
      <c r="R24" s="937" t="e">
        <f>+#REF!/#REF!*100</f>
        <v>#REF!</v>
      </c>
      <c r="S24" s="937" t="e">
        <f>+#REF!/#REF!*100</f>
        <v>#REF!</v>
      </c>
      <c r="T24" s="937" t="e">
        <f>+#REF!/#REF!*100</f>
        <v>#REF!</v>
      </c>
      <c r="U24" s="937" t="e">
        <f>+#REF!/#REF!*100</f>
        <v>#REF!</v>
      </c>
      <c r="V24" s="937" t="e">
        <f>+#REF!/#REF!*100</f>
        <v>#REF!</v>
      </c>
      <c r="W24" s="606" t="s">
        <v>1301</v>
      </c>
      <c r="X24" s="936"/>
      <c r="Y24" s="936"/>
      <c r="Z24" s="936"/>
      <c r="AA24" s="936"/>
      <c r="AB24" s="936"/>
      <c r="AC24" s="936"/>
      <c r="AD24" s="936"/>
      <c r="AE24" s="936"/>
      <c r="AF24" s="936"/>
      <c r="AG24" s="936"/>
    </row>
    <row r="25" spans="2:33" s="359" customFormat="1" ht="15" customHeight="1" x14ac:dyDescent="0.2">
      <c r="B25" s="453"/>
      <c r="C25" s="360"/>
      <c r="D25" s="360"/>
      <c r="E25" s="360"/>
      <c r="F25" s="360"/>
      <c r="G25" s="360"/>
      <c r="H25" s="360"/>
      <c r="I25" s="360"/>
      <c r="J25" s="360"/>
      <c r="K25" s="360"/>
      <c r="L25" s="365"/>
      <c r="M25" s="361"/>
      <c r="N25" s="910"/>
      <c r="O25" s="925"/>
      <c r="P25" s="925"/>
      <c r="Q25" s="925"/>
      <c r="R25" s="925"/>
      <c r="S25" s="925"/>
      <c r="T25" s="925"/>
      <c r="U25" s="925"/>
      <c r="V25" s="925"/>
      <c r="W25" s="604" t="s">
        <v>870</v>
      </c>
      <c r="X25" s="936"/>
      <c r="Y25" s="936"/>
      <c r="Z25" s="936"/>
      <c r="AA25" s="936"/>
      <c r="AB25" s="936"/>
      <c r="AC25" s="936"/>
      <c r="AD25" s="936"/>
      <c r="AE25" s="936"/>
      <c r="AF25" s="936"/>
      <c r="AG25" s="936"/>
    </row>
    <row r="26" spans="2:33" s="359" customFormat="1" ht="25.5" customHeight="1" x14ac:dyDescent="0.2">
      <c r="B26" s="453" t="s">
        <v>1240</v>
      </c>
      <c r="C26" s="360" t="e">
        <f t="shared" ref="C26:I26" si="4">+C19+C15</f>
        <v>#REF!</v>
      </c>
      <c r="D26" s="360" t="e">
        <f t="shared" si="4"/>
        <v>#REF!</v>
      </c>
      <c r="E26" s="360" t="e">
        <f t="shared" si="4"/>
        <v>#REF!</v>
      </c>
      <c r="F26" s="360" t="e">
        <f t="shared" si="4"/>
        <v>#REF!</v>
      </c>
      <c r="G26" s="360" t="e">
        <f t="shared" si="4"/>
        <v>#REF!</v>
      </c>
      <c r="H26" s="360" t="e">
        <f t="shared" si="4"/>
        <v>#REF!</v>
      </c>
      <c r="I26" s="360" t="e">
        <f t="shared" si="4"/>
        <v>#REF!</v>
      </c>
      <c r="J26" s="360" t="e">
        <f>+J19+J15</f>
        <v>#REF!</v>
      </c>
      <c r="K26" s="360" t="e">
        <f>+K19+K15</f>
        <v>#REF!</v>
      </c>
      <c r="L26" s="360" t="e">
        <f>+L19+L15</f>
        <v>#REF!</v>
      </c>
      <c r="M26" s="361"/>
      <c r="N26" s="902" t="e">
        <f t="shared" ref="N26:V26" si="5">+N19+N15</f>
        <v>#REF!</v>
      </c>
      <c r="O26" s="925" t="e">
        <f t="shared" si="5"/>
        <v>#REF!</v>
      </c>
      <c r="P26" s="925" t="e">
        <f t="shared" si="5"/>
        <v>#REF!</v>
      </c>
      <c r="Q26" s="925" t="e">
        <f t="shared" si="5"/>
        <v>#REF!</v>
      </c>
      <c r="R26" s="925" t="e">
        <f t="shared" si="5"/>
        <v>#REF!</v>
      </c>
      <c r="S26" s="925" t="e">
        <f t="shared" si="5"/>
        <v>#REF!</v>
      </c>
      <c r="T26" s="925" t="e">
        <f t="shared" si="5"/>
        <v>#REF!</v>
      </c>
      <c r="U26" s="925" t="e">
        <f t="shared" si="5"/>
        <v>#REF!</v>
      </c>
      <c r="V26" s="925" t="e">
        <f t="shared" si="5"/>
        <v>#REF!</v>
      </c>
      <c r="W26" s="604" t="s">
        <v>1242</v>
      </c>
      <c r="X26" s="936"/>
      <c r="Y26" s="936"/>
      <c r="Z26" s="936"/>
      <c r="AA26" s="936"/>
      <c r="AB26" s="936"/>
      <c r="AC26" s="936"/>
      <c r="AD26" s="936"/>
      <c r="AE26" s="936"/>
      <c r="AF26" s="936"/>
      <c r="AG26" s="936"/>
    </row>
    <row r="27" spans="2:33" s="359" customFormat="1" ht="10.5" customHeight="1" x14ac:dyDescent="0.2">
      <c r="B27" s="453"/>
      <c r="C27" s="360"/>
      <c r="D27" s="360"/>
      <c r="E27" s="360"/>
      <c r="F27" s="360"/>
      <c r="G27" s="365"/>
      <c r="H27" s="360"/>
      <c r="I27" s="360"/>
      <c r="J27" s="360"/>
      <c r="K27" s="360"/>
      <c r="L27" s="365"/>
      <c r="M27" s="361"/>
      <c r="N27" s="910"/>
      <c r="O27" s="925"/>
      <c r="P27" s="925"/>
      <c r="Q27" s="925"/>
      <c r="R27" s="925"/>
      <c r="S27" s="925"/>
      <c r="T27" s="925"/>
      <c r="U27" s="925"/>
      <c r="V27" s="925"/>
      <c r="W27" s="604" t="s">
        <v>870</v>
      </c>
      <c r="X27" s="936"/>
      <c r="Y27" s="936"/>
      <c r="Z27" s="936"/>
      <c r="AA27" s="936"/>
      <c r="AB27" s="936"/>
      <c r="AC27" s="936"/>
      <c r="AD27" s="936"/>
      <c r="AE27" s="936"/>
      <c r="AF27" s="936"/>
      <c r="AG27" s="936"/>
    </row>
    <row r="28" spans="2:33" s="359" customFormat="1" ht="25.5" customHeight="1" x14ac:dyDescent="0.2">
      <c r="B28" s="453" t="s">
        <v>1241</v>
      </c>
      <c r="C28" s="360" t="e">
        <f t="shared" ref="C28:J28" si="6">+C29+C30</f>
        <v>#REF!</v>
      </c>
      <c r="D28" s="360" t="e">
        <f t="shared" si="6"/>
        <v>#REF!</v>
      </c>
      <c r="E28" s="360" t="e">
        <f t="shared" si="6"/>
        <v>#REF!</v>
      </c>
      <c r="F28" s="360" t="e">
        <f t="shared" si="6"/>
        <v>#REF!</v>
      </c>
      <c r="G28" s="360" t="e">
        <f t="shared" si="6"/>
        <v>#REF!</v>
      </c>
      <c r="H28" s="360" t="e">
        <f t="shared" si="6"/>
        <v>#REF!</v>
      </c>
      <c r="I28" s="360" t="e">
        <f t="shared" si="6"/>
        <v>#REF!</v>
      </c>
      <c r="J28" s="360" t="e">
        <f t="shared" si="6"/>
        <v>#REF!</v>
      </c>
      <c r="K28" s="360" t="e">
        <f>+K29+K30</f>
        <v>#REF!</v>
      </c>
      <c r="L28" s="360" t="e">
        <f>+L29+L30</f>
        <v>#REF!</v>
      </c>
      <c r="M28" s="361"/>
      <c r="N28" s="902" t="e">
        <f t="shared" ref="N28:V28" si="7">+N29+N30</f>
        <v>#REF!</v>
      </c>
      <c r="O28" s="925" t="e">
        <f t="shared" si="7"/>
        <v>#REF!</v>
      </c>
      <c r="P28" s="925" t="e">
        <f t="shared" si="7"/>
        <v>#REF!</v>
      </c>
      <c r="Q28" s="925" t="e">
        <f t="shared" si="7"/>
        <v>#REF!</v>
      </c>
      <c r="R28" s="925" t="e">
        <f t="shared" si="7"/>
        <v>#REF!</v>
      </c>
      <c r="S28" s="925" t="e">
        <f t="shared" si="7"/>
        <v>#REF!</v>
      </c>
      <c r="T28" s="925" t="e">
        <f t="shared" si="7"/>
        <v>#REF!</v>
      </c>
      <c r="U28" s="925" t="e">
        <f t="shared" si="7"/>
        <v>#REF!</v>
      </c>
      <c r="V28" s="925" t="e">
        <f t="shared" si="7"/>
        <v>#REF!</v>
      </c>
      <c r="W28" s="604" t="s">
        <v>1243</v>
      </c>
      <c r="X28" s="936"/>
      <c r="Y28" s="936"/>
      <c r="Z28" s="936"/>
      <c r="AA28" s="936"/>
      <c r="AB28" s="936"/>
      <c r="AC28" s="936"/>
      <c r="AD28" s="936"/>
      <c r="AE28" s="936"/>
      <c r="AF28" s="936"/>
      <c r="AG28" s="936"/>
    </row>
    <row r="29" spans="2:33" s="359" customFormat="1" ht="25.5" customHeight="1" x14ac:dyDescent="0.2">
      <c r="B29" s="605" t="s">
        <v>1475</v>
      </c>
      <c r="C29" s="330" t="e">
        <f>+#REF!/#REF!*100</f>
        <v>#REF!</v>
      </c>
      <c r="D29" s="330" t="e">
        <f>+#REF!/#REF!*100</f>
        <v>#REF!</v>
      </c>
      <c r="E29" s="330" t="e">
        <f>+#REF!/#REF!*100</f>
        <v>#REF!</v>
      </c>
      <c r="F29" s="330" t="e">
        <f>+#REF!/#REF!*100</f>
        <v>#REF!</v>
      </c>
      <c r="G29" s="905" t="e">
        <f>+#REF!/#REF!*100</f>
        <v>#REF!</v>
      </c>
      <c r="H29" s="330" t="e">
        <f>+#REF!/#REF!*100</f>
        <v>#REF!</v>
      </c>
      <c r="I29" s="330" t="e">
        <f>+#REF!/#REF!*100</f>
        <v>#REF!</v>
      </c>
      <c r="J29" s="330" t="e">
        <f>+#REF!/#REF!*100</f>
        <v>#REF!</v>
      </c>
      <c r="K29" s="330" t="e">
        <f>+#REF!/#REF!*100</f>
        <v>#REF!</v>
      </c>
      <c r="L29" s="905" t="e">
        <f>+#REF!/#REF!*100</f>
        <v>#REF!</v>
      </c>
      <c r="M29" s="328"/>
      <c r="N29" s="909" t="e">
        <f>+#REF!/#REF!*100</f>
        <v>#REF!</v>
      </c>
      <c r="O29" s="876" t="e">
        <f>+#REF!/#REF!*100</f>
        <v>#REF!</v>
      </c>
      <c r="P29" s="876" t="e">
        <f>+#REF!/#REF!*100</f>
        <v>#REF!</v>
      </c>
      <c r="Q29" s="876" t="e">
        <f>+#REF!/#REF!*100</f>
        <v>#REF!</v>
      </c>
      <c r="R29" s="876" t="e">
        <f>+#REF!/#REF!*100</f>
        <v>#REF!</v>
      </c>
      <c r="S29" s="876" t="e">
        <f>+#REF!/#REF!*100</f>
        <v>#REF!</v>
      </c>
      <c r="T29" s="876" t="e">
        <f>+#REF!/#REF!*100</f>
        <v>#REF!</v>
      </c>
      <c r="U29" s="876" t="e">
        <f>+#REF!/#REF!*100</f>
        <v>#REF!</v>
      </c>
      <c r="V29" s="876" t="e">
        <f>+#REF!/#REF!*100</f>
        <v>#REF!</v>
      </c>
      <c r="W29" s="606" t="s">
        <v>1476</v>
      </c>
      <c r="X29" s="936"/>
      <c r="Y29" s="936"/>
      <c r="Z29" s="936"/>
      <c r="AA29" s="936"/>
      <c r="AB29" s="936"/>
      <c r="AC29" s="936"/>
      <c r="AD29" s="936"/>
      <c r="AE29" s="936"/>
      <c r="AF29" s="936"/>
      <c r="AG29" s="936"/>
    </row>
    <row r="30" spans="2:33" s="364" customFormat="1" ht="25.5" customHeight="1" x14ac:dyDescent="0.2">
      <c r="B30" s="605" t="s">
        <v>933</v>
      </c>
      <c r="C30" s="330" t="e">
        <f>+#REF!/#REF!*100</f>
        <v>#REF!</v>
      </c>
      <c r="D30" s="330" t="e">
        <f>+#REF!/#REF!*100</f>
        <v>#REF!</v>
      </c>
      <c r="E30" s="330" t="e">
        <f>+#REF!/#REF!*100</f>
        <v>#REF!</v>
      </c>
      <c r="F30" s="330" t="e">
        <f>+#REF!/#REF!*100</f>
        <v>#REF!</v>
      </c>
      <c r="G30" s="330" t="e">
        <f>+#REF!/#REF!*100</f>
        <v>#REF!</v>
      </c>
      <c r="H30" s="330" t="e">
        <f>+#REF!/#REF!*100</f>
        <v>#REF!</v>
      </c>
      <c r="I30" s="330" t="e">
        <f>+#REF!/#REF!*100</f>
        <v>#REF!</v>
      </c>
      <c r="J30" s="330" t="e">
        <f>+#REF!/#REF!*100</f>
        <v>#REF!</v>
      </c>
      <c r="K30" s="330" t="e">
        <f>+#REF!/#REF!*100</f>
        <v>#REF!</v>
      </c>
      <c r="L30" s="905" t="e">
        <f>+#REF!/#REF!*100</f>
        <v>#REF!</v>
      </c>
      <c r="M30" s="328"/>
      <c r="N30" s="909" t="e">
        <f>+#REF!/#REF!*100</f>
        <v>#REF!</v>
      </c>
      <c r="O30" s="876" t="e">
        <f>+#REF!/#REF!*100</f>
        <v>#REF!</v>
      </c>
      <c r="P30" s="876" t="e">
        <f>+#REF!/#REF!*100</f>
        <v>#REF!</v>
      </c>
      <c r="Q30" s="876" t="e">
        <f>+#REF!/#REF!*100</f>
        <v>#REF!</v>
      </c>
      <c r="R30" s="876" t="e">
        <f>+#REF!/#REF!*100</f>
        <v>#REF!</v>
      </c>
      <c r="S30" s="876" t="e">
        <f>+#REF!/#REF!*100</f>
        <v>#REF!</v>
      </c>
      <c r="T30" s="876" t="e">
        <f>+#REF!/#REF!*100</f>
        <v>#REF!</v>
      </c>
      <c r="U30" s="876" t="e">
        <f>+#REF!/#REF!*100</f>
        <v>#REF!</v>
      </c>
      <c r="V30" s="876" t="e">
        <f>+#REF!/#REF!*100</f>
        <v>#REF!</v>
      </c>
      <c r="W30" s="606" t="s">
        <v>1451</v>
      </c>
      <c r="X30" s="936"/>
      <c r="Y30" s="936"/>
      <c r="Z30" s="936"/>
      <c r="AA30" s="936"/>
      <c r="AB30" s="936"/>
      <c r="AC30" s="936"/>
      <c r="AD30" s="936"/>
      <c r="AE30" s="936"/>
      <c r="AF30" s="936"/>
      <c r="AG30" s="936"/>
    </row>
    <row r="31" spans="2:33" s="359" customFormat="1" ht="12" customHeight="1" x14ac:dyDescent="0.2">
      <c r="B31" s="453"/>
      <c r="C31" s="360"/>
      <c r="D31" s="360"/>
      <c r="E31" s="360"/>
      <c r="F31" s="360"/>
      <c r="G31" s="360"/>
      <c r="H31" s="360"/>
      <c r="I31" s="360"/>
      <c r="J31" s="360"/>
      <c r="K31" s="360"/>
      <c r="L31" s="365"/>
      <c r="M31" s="361"/>
      <c r="N31" s="910"/>
      <c r="O31" s="925"/>
      <c r="P31" s="925"/>
      <c r="Q31" s="925"/>
      <c r="R31" s="925"/>
      <c r="S31" s="925"/>
      <c r="T31" s="925"/>
      <c r="U31" s="925"/>
      <c r="V31" s="925"/>
      <c r="W31" s="604" t="s">
        <v>870</v>
      </c>
      <c r="X31" s="936"/>
      <c r="Y31" s="936"/>
      <c r="Z31" s="936"/>
      <c r="AA31" s="936"/>
      <c r="AB31" s="936"/>
      <c r="AC31" s="936"/>
      <c r="AD31" s="936"/>
      <c r="AE31" s="936"/>
      <c r="AF31" s="936"/>
      <c r="AG31" s="936"/>
    </row>
    <row r="32" spans="2:33" s="359" customFormat="1" ht="25.5" customHeight="1" x14ac:dyDescent="0.2">
      <c r="B32" s="453" t="s">
        <v>775</v>
      </c>
      <c r="C32" s="360" t="e">
        <f t="shared" ref="C32:J32" si="8">+C33+C34+C35+C36</f>
        <v>#REF!</v>
      </c>
      <c r="D32" s="360" t="e">
        <f t="shared" si="8"/>
        <v>#REF!</v>
      </c>
      <c r="E32" s="360" t="e">
        <f t="shared" si="8"/>
        <v>#REF!</v>
      </c>
      <c r="F32" s="365" t="e">
        <f t="shared" si="8"/>
        <v>#REF!</v>
      </c>
      <c r="G32" s="365" t="e">
        <f t="shared" si="8"/>
        <v>#REF!</v>
      </c>
      <c r="H32" s="365" t="e">
        <f t="shared" si="8"/>
        <v>#REF!</v>
      </c>
      <c r="I32" s="360" t="e">
        <f t="shared" si="8"/>
        <v>#REF!</v>
      </c>
      <c r="J32" s="360" t="e">
        <f t="shared" si="8"/>
        <v>#REF!</v>
      </c>
      <c r="K32" s="360" t="e">
        <f>+K33+K34+K35+K36</f>
        <v>#REF!</v>
      </c>
      <c r="L32" s="365" t="e">
        <f>+L33+L34+L35+L36</f>
        <v>#REF!</v>
      </c>
      <c r="M32" s="361"/>
      <c r="N32" s="910" t="e">
        <f t="shared" ref="N32:V32" si="9">+N33+N34+N35+N36</f>
        <v>#REF!</v>
      </c>
      <c r="O32" s="925" t="e">
        <f t="shared" si="9"/>
        <v>#REF!</v>
      </c>
      <c r="P32" s="925" t="e">
        <f t="shared" si="9"/>
        <v>#REF!</v>
      </c>
      <c r="Q32" s="925" t="e">
        <f t="shared" si="9"/>
        <v>#REF!</v>
      </c>
      <c r="R32" s="925" t="e">
        <f t="shared" si="9"/>
        <v>#REF!</v>
      </c>
      <c r="S32" s="925" t="e">
        <f t="shared" si="9"/>
        <v>#REF!</v>
      </c>
      <c r="T32" s="925" t="e">
        <f t="shared" si="9"/>
        <v>#REF!</v>
      </c>
      <c r="U32" s="925" t="e">
        <f t="shared" si="9"/>
        <v>#REF!</v>
      </c>
      <c r="V32" s="925" t="e">
        <f t="shared" si="9"/>
        <v>#REF!</v>
      </c>
      <c r="W32" s="604" t="s">
        <v>262</v>
      </c>
      <c r="X32" s="936"/>
      <c r="Y32" s="936"/>
      <c r="Z32" s="936"/>
      <c r="AA32" s="936"/>
      <c r="AB32" s="936"/>
      <c r="AC32" s="936"/>
      <c r="AD32" s="936"/>
      <c r="AE32" s="936"/>
      <c r="AF32" s="936"/>
      <c r="AG32" s="936"/>
    </row>
    <row r="33" spans="2:33" s="359" customFormat="1" ht="25.5" customHeight="1" x14ac:dyDescent="0.2">
      <c r="B33" s="605" t="s">
        <v>1197</v>
      </c>
      <c r="C33" s="330" t="e">
        <f>+#REF!/#REF!*100</f>
        <v>#REF!</v>
      </c>
      <c r="D33" s="330" t="e">
        <f>+#REF!/#REF!*100</f>
        <v>#REF!</v>
      </c>
      <c r="E33" s="330" t="e">
        <f>+#REF!/#REF!*100</f>
        <v>#REF!</v>
      </c>
      <c r="F33" s="330" t="e">
        <f>+#REF!/#REF!*100</f>
        <v>#REF!</v>
      </c>
      <c r="G33" s="330" t="e">
        <f>+#REF!/#REF!*100</f>
        <v>#REF!</v>
      </c>
      <c r="H33" s="330" t="e">
        <f>+#REF!/#REF!*100</f>
        <v>#REF!</v>
      </c>
      <c r="I33" s="905" t="e">
        <f>+#REF!/#REF!*100</f>
        <v>#REF!</v>
      </c>
      <c r="J33" s="905" t="e">
        <f>+#REF!/#REF!*100</f>
        <v>#REF!</v>
      </c>
      <c r="K33" s="905" t="e">
        <f>+#REF!/#REF!*100</f>
        <v>#REF!</v>
      </c>
      <c r="L33" s="905" t="e">
        <f>+#REF!/#REF!*100</f>
        <v>#REF!</v>
      </c>
      <c r="M33" s="328"/>
      <c r="N33" s="906" t="e">
        <f>+#REF!/#REF!*100</f>
        <v>#REF!</v>
      </c>
      <c r="O33" s="876" t="e">
        <f>+#REF!/#REF!*100</f>
        <v>#REF!</v>
      </c>
      <c r="P33" s="876" t="e">
        <f>+#REF!/#REF!*100</f>
        <v>#REF!</v>
      </c>
      <c r="Q33" s="876" t="e">
        <f>+#REF!/#REF!*100</f>
        <v>#REF!</v>
      </c>
      <c r="R33" s="876" t="e">
        <f>+#REF!/#REF!*100</f>
        <v>#REF!</v>
      </c>
      <c r="S33" s="876" t="e">
        <f>+#REF!/#REF!*100</f>
        <v>#REF!</v>
      </c>
      <c r="T33" s="876" t="e">
        <f>+#REF!/#REF!*100</f>
        <v>#REF!</v>
      </c>
      <c r="U33" s="876" t="e">
        <f>+#REF!/#REF!*100</f>
        <v>#REF!</v>
      </c>
      <c r="V33" s="876" t="e">
        <f>+#REF!/#REF!*100</f>
        <v>#REF!</v>
      </c>
      <c r="W33" s="606" t="s">
        <v>1453</v>
      </c>
      <c r="X33" s="936"/>
      <c r="Y33" s="936"/>
      <c r="Z33" s="936"/>
      <c r="AA33" s="936"/>
      <c r="AB33" s="936"/>
      <c r="AC33" s="936"/>
      <c r="AD33" s="936"/>
      <c r="AE33" s="936"/>
      <c r="AF33" s="936"/>
      <c r="AG33" s="936"/>
    </row>
    <row r="34" spans="2:33" s="359" customFormat="1" ht="25.5" customHeight="1" x14ac:dyDescent="0.2">
      <c r="B34" s="605" t="s">
        <v>1198</v>
      </c>
      <c r="C34" s="330" t="e">
        <f>#REF!/#REF!*100</f>
        <v>#REF!</v>
      </c>
      <c r="D34" s="330" t="e">
        <f>#REF!/#REF!*100</f>
        <v>#REF!</v>
      </c>
      <c r="E34" s="330" t="e">
        <f>#REF!/#REF!*100</f>
        <v>#REF!</v>
      </c>
      <c r="F34" s="330" t="e">
        <f>#REF!/#REF!*100</f>
        <v>#REF!</v>
      </c>
      <c r="G34" s="330" t="e">
        <f>#REF!/#REF!*100</f>
        <v>#REF!</v>
      </c>
      <c r="H34" s="330" t="e">
        <f>#REF!/#REF!*100</f>
        <v>#REF!</v>
      </c>
      <c r="I34" s="905" t="e">
        <f>#REF!/#REF!*100</f>
        <v>#REF!</v>
      </c>
      <c r="J34" s="905" t="e">
        <f>#REF!/#REF!*100</f>
        <v>#REF!</v>
      </c>
      <c r="K34" s="905" t="e">
        <f>#REF!/#REF!*100</f>
        <v>#REF!</v>
      </c>
      <c r="L34" s="330" t="e">
        <f>#REF!/#REF!*100</f>
        <v>#REF!</v>
      </c>
      <c r="M34" s="328"/>
      <c r="N34" s="906" t="e">
        <f>#REF!/#REF!*100</f>
        <v>#REF!</v>
      </c>
      <c r="O34" s="876" t="e">
        <f>#REF!/#REF!*100</f>
        <v>#REF!</v>
      </c>
      <c r="P34" s="876" t="e">
        <f>#REF!/#REF!*100</f>
        <v>#REF!</v>
      </c>
      <c r="Q34" s="876" t="e">
        <f>#REF!/#REF!*100</f>
        <v>#REF!</v>
      </c>
      <c r="R34" s="876" t="e">
        <f>#REF!/#REF!*100</f>
        <v>#REF!</v>
      </c>
      <c r="S34" s="876" t="e">
        <f>#REF!/#REF!*100</f>
        <v>#REF!</v>
      </c>
      <c r="T34" s="876" t="e">
        <f>#REF!/#REF!*100</f>
        <v>#REF!</v>
      </c>
      <c r="U34" s="876" t="e">
        <f>#REF!/#REF!*100</f>
        <v>#REF!</v>
      </c>
      <c r="V34" s="876" t="e">
        <f>#REF!/#REF!*100</f>
        <v>#REF!</v>
      </c>
      <c r="W34" s="606" t="s">
        <v>1454</v>
      </c>
      <c r="X34" s="936"/>
      <c r="Y34" s="936"/>
      <c r="Z34" s="936"/>
      <c r="AA34" s="936"/>
      <c r="AB34" s="936"/>
      <c r="AC34" s="936"/>
      <c r="AD34" s="936"/>
      <c r="AE34" s="936"/>
      <c r="AF34" s="936"/>
      <c r="AG34" s="936"/>
    </row>
    <row r="35" spans="2:33" s="359" customFormat="1" ht="25.5" customHeight="1" x14ac:dyDescent="0.2">
      <c r="B35" s="605" t="s">
        <v>711</v>
      </c>
      <c r="C35" s="875" t="e">
        <f>+#REF!/#REF!*100</f>
        <v>#REF!</v>
      </c>
      <c r="D35" s="875" t="e">
        <f>+#REF!/#REF!*100</f>
        <v>#REF!</v>
      </c>
      <c r="E35" s="875" t="e">
        <f>+#REF!/#REF!*100</f>
        <v>#REF!</v>
      </c>
      <c r="F35" s="875" t="e">
        <f>+#REF!/#REF!*100</f>
        <v>#REF!</v>
      </c>
      <c r="G35" s="875" t="e">
        <f>+#REF!/#REF!*100</f>
        <v>#REF!</v>
      </c>
      <c r="H35" s="875" t="e">
        <f>+#REF!/#REF!*100</f>
        <v>#REF!</v>
      </c>
      <c r="I35" s="875" t="e">
        <f>+#REF!/#REF!*100</f>
        <v>#REF!</v>
      </c>
      <c r="J35" s="875" t="e">
        <f>+#REF!/#REF!*100</f>
        <v>#REF!</v>
      </c>
      <c r="K35" s="875" t="e">
        <f>+#REF!/#REF!*100</f>
        <v>#REF!</v>
      </c>
      <c r="L35" s="875" t="e">
        <f>+#REF!/#REF!*100</f>
        <v>#REF!</v>
      </c>
      <c r="M35" s="876"/>
      <c r="N35" s="877" t="e">
        <f>+#REF!/#REF!*100</f>
        <v>#REF!</v>
      </c>
      <c r="O35" s="876" t="e">
        <f>+#REF!/#REF!*100</f>
        <v>#REF!</v>
      </c>
      <c r="P35" s="876" t="e">
        <f>+#REF!/#REF!*100</f>
        <v>#REF!</v>
      </c>
      <c r="Q35" s="876" t="e">
        <f>+#REF!/#REF!*100</f>
        <v>#REF!</v>
      </c>
      <c r="R35" s="876" t="e">
        <f>+#REF!/#REF!*100</f>
        <v>#REF!</v>
      </c>
      <c r="S35" s="876" t="e">
        <f>+#REF!/#REF!*100</f>
        <v>#REF!</v>
      </c>
      <c r="T35" s="876" t="e">
        <f>+#REF!/#REF!*100</f>
        <v>#REF!</v>
      </c>
      <c r="U35" s="876" t="e">
        <f>+#REF!/#REF!*100</f>
        <v>#REF!</v>
      </c>
      <c r="V35" s="876" t="e">
        <f>+#REF!/#REF!*100</f>
        <v>#REF!</v>
      </c>
      <c r="W35" s="606" t="s">
        <v>789</v>
      </c>
      <c r="X35" s="936"/>
      <c r="Y35" s="936"/>
      <c r="Z35" s="936"/>
      <c r="AA35" s="936"/>
      <c r="AB35" s="936"/>
      <c r="AC35" s="936"/>
      <c r="AD35" s="936"/>
      <c r="AE35" s="936"/>
      <c r="AF35" s="936"/>
      <c r="AG35" s="936"/>
    </row>
    <row r="36" spans="2:33" s="359" customFormat="1" ht="25.5" customHeight="1" x14ac:dyDescent="0.2">
      <c r="B36" s="605" t="s">
        <v>848</v>
      </c>
      <c r="C36" s="875" t="e">
        <f>+#REF!/#REF!*100</f>
        <v>#REF!</v>
      </c>
      <c r="D36" s="875" t="e">
        <f>+#REF!/#REF!*100</f>
        <v>#REF!</v>
      </c>
      <c r="E36" s="875" t="e">
        <f>+#REF!/#REF!*100</f>
        <v>#REF!</v>
      </c>
      <c r="F36" s="875" t="e">
        <f>+#REF!/#REF!*100</f>
        <v>#REF!</v>
      </c>
      <c r="G36" s="875" t="e">
        <f>+#REF!/#REF!*100</f>
        <v>#REF!</v>
      </c>
      <c r="H36" s="875" t="e">
        <f>+#REF!/#REF!*100</f>
        <v>#REF!</v>
      </c>
      <c r="I36" s="875" t="e">
        <f>+#REF!/#REF!*100</f>
        <v>#REF!</v>
      </c>
      <c r="J36" s="875" t="e">
        <f>+#REF!/#REF!*100</f>
        <v>#REF!</v>
      </c>
      <c r="K36" s="875" t="e">
        <f>+#REF!/#REF!*100</f>
        <v>#REF!</v>
      </c>
      <c r="L36" s="875" t="e">
        <f>+#REF!/#REF!*100</f>
        <v>#REF!</v>
      </c>
      <c r="M36" s="876"/>
      <c r="N36" s="877" t="e">
        <f>+#REF!/#REF!*100</f>
        <v>#REF!</v>
      </c>
      <c r="O36" s="876" t="e">
        <f>+#REF!/#REF!*100</f>
        <v>#REF!</v>
      </c>
      <c r="P36" s="876" t="e">
        <f>+#REF!/#REF!*100</f>
        <v>#REF!</v>
      </c>
      <c r="Q36" s="876" t="e">
        <f>+#REF!/#REF!*100</f>
        <v>#REF!</v>
      </c>
      <c r="R36" s="876" t="e">
        <f>+#REF!/#REF!*100</f>
        <v>#REF!</v>
      </c>
      <c r="S36" s="876" t="e">
        <f>+#REF!/#REF!*100</f>
        <v>#REF!</v>
      </c>
      <c r="T36" s="876" t="e">
        <f>+#REF!/#REF!*100</f>
        <v>#REF!</v>
      </c>
      <c r="U36" s="876" t="e">
        <f>+#REF!/#REF!*100</f>
        <v>#REF!</v>
      </c>
      <c r="V36" s="876" t="e">
        <f>+#REF!/#REF!*100</f>
        <v>#REF!</v>
      </c>
      <c r="W36" s="606" t="s">
        <v>313</v>
      </c>
      <c r="X36" s="936"/>
      <c r="Y36" s="936"/>
      <c r="Z36" s="936"/>
      <c r="AA36" s="936"/>
      <c r="AB36" s="936"/>
      <c r="AC36" s="936"/>
      <c r="AD36" s="936"/>
      <c r="AE36" s="936"/>
      <c r="AF36" s="936"/>
      <c r="AG36" s="936"/>
    </row>
    <row r="37" spans="2:33" s="359" customFormat="1" ht="24.95" customHeight="1" thickBot="1" x14ac:dyDescent="0.25">
      <c r="B37" s="625"/>
      <c r="C37" s="912"/>
      <c r="D37" s="912"/>
      <c r="E37" s="912"/>
      <c r="F37" s="912"/>
      <c r="G37" s="912"/>
      <c r="H37" s="912"/>
      <c r="I37" s="912"/>
      <c r="J37" s="912"/>
      <c r="K37" s="912"/>
      <c r="L37" s="912"/>
      <c r="M37" s="913"/>
      <c r="N37" s="914"/>
      <c r="O37" s="913"/>
      <c r="P37" s="913"/>
      <c r="Q37" s="913"/>
      <c r="R37" s="913"/>
      <c r="S37" s="913"/>
      <c r="T37" s="913"/>
      <c r="U37" s="913"/>
      <c r="V37" s="913"/>
      <c r="W37" s="935"/>
      <c r="X37" s="936"/>
      <c r="Y37" s="936"/>
      <c r="Z37" s="936"/>
      <c r="AA37" s="936"/>
      <c r="AB37" s="936"/>
      <c r="AC37" s="936"/>
      <c r="AD37" s="936"/>
      <c r="AE37" s="936"/>
      <c r="AF37" s="936"/>
      <c r="AG37" s="936"/>
    </row>
    <row r="38" spans="2:33" s="359" customFormat="1" ht="15" customHeight="1" thickTop="1" x14ac:dyDescent="0.2">
      <c r="B38" s="453"/>
      <c r="C38" s="924"/>
      <c r="D38" s="924"/>
      <c r="E38" s="924"/>
      <c r="F38" s="924"/>
      <c r="G38" s="924"/>
      <c r="H38" s="924"/>
      <c r="I38" s="924"/>
      <c r="J38" s="924"/>
      <c r="K38" s="924"/>
      <c r="L38" s="924"/>
      <c r="M38" s="925"/>
      <c r="N38" s="926"/>
      <c r="O38" s="925"/>
      <c r="P38" s="925"/>
      <c r="Q38" s="925"/>
      <c r="R38" s="925"/>
      <c r="S38" s="925"/>
      <c r="T38" s="925"/>
      <c r="U38" s="925"/>
      <c r="V38" s="925"/>
      <c r="W38" s="604" t="s">
        <v>870</v>
      </c>
      <c r="X38" s="936"/>
      <c r="Y38" s="936"/>
      <c r="Z38" s="936"/>
      <c r="AA38" s="936"/>
      <c r="AB38" s="936"/>
      <c r="AC38" s="936"/>
      <c r="AD38" s="936"/>
      <c r="AE38" s="936"/>
      <c r="AF38" s="936"/>
      <c r="AG38" s="936"/>
    </row>
    <row r="39" spans="2:33" s="364" customFormat="1" ht="25.5" customHeight="1" x14ac:dyDescent="0.2">
      <c r="B39" s="454" t="s">
        <v>563</v>
      </c>
      <c r="C39" s="924"/>
      <c r="D39" s="924"/>
      <c r="E39" s="924"/>
      <c r="F39" s="924"/>
      <c r="G39" s="924"/>
      <c r="H39" s="924"/>
      <c r="I39" s="924"/>
      <c r="J39" s="924"/>
      <c r="K39" s="924"/>
      <c r="L39" s="924"/>
      <c r="M39" s="925"/>
      <c r="N39" s="926"/>
      <c r="O39" s="925"/>
      <c r="P39" s="925"/>
      <c r="Q39" s="925"/>
      <c r="R39" s="925"/>
      <c r="S39" s="925"/>
      <c r="T39" s="939"/>
      <c r="U39" s="939"/>
      <c r="V39" s="939"/>
      <c r="W39" s="378" t="s">
        <v>564</v>
      </c>
      <c r="X39" s="936"/>
      <c r="Y39" s="936"/>
      <c r="Z39" s="936"/>
      <c r="AA39" s="936"/>
      <c r="AB39" s="936"/>
      <c r="AC39" s="936"/>
      <c r="AD39" s="936"/>
      <c r="AE39" s="936"/>
      <c r="AF39" s="936"/>
      <c r="AG39" s="936"/>
    </row>
    <row r="40" spans="2:33" s="359" customFormat="1" ht="10.5" customHeight="1" x14ac:dyDescent="0.2">
      <c r="B40" s="453"/>
      <c r="C40" s="924"/>
      <c r="D40" s="924"/>
      <c r="E40" s="924"/>
      <c r="F40" s="924"/>
      <c r="G40" s="924"/>
      <c r="H40" s="924"/>
      <c r="I40" s="924"/>
      <c r="J40" s="924"/>
      <c r="K40" s="924"/>
      <c r="L40" s="924"/>
      <c r="M40" s="925"/>
      <c r="N40" s="926"/>
      <c r="O40" s="925"/>
      <c r="P40" s="939"/>
      <c r="Q40" s="925"/>
      <c r="R40" s="925"/>
      <c r="S40" s="925"/>
      <c r="T40" s="939"/>
      <c r="U40" s="939"/>
      <c r="V40" s="939"/>
      <c r="W40" s="604" t="s">
        <v>870</v>
      </c>
      <c r="X40" s="936"/>
      <c r="Y40" s="936"/>
      <c r="Z40" s="936"/>
      <c r="AA40" s="936"/>
      <c r="AB40" s="936"/>
      <c r="AC40" s="936"/>
      <c r="AD40" s="936"/>
      <c r="AE40" s="936"/>
      <c r="AF40" s="936"/>
      <c r="AG40" s="936"/>
    </row>
    <row r="41" spans="2:33" s="364" customFormat="1" ht="25.5" customHeight="1" x14ac:dyDescent="0.2">
      <c r="B41" s="605" t="s">
        <v>1239</v>
      </c>
      <c r="C41" s="875" t="e">
        <f>+#REF!/#REF!</f>
        <v>#REF!</v>
      </c>
      <c r="D41" s="875" t="e">
        <f>+#REF!/#REF!</f>
        <v>#REF!</v>
      </c>
      <c r="E41" s="875" t="e">
        <f>+#REF!/#REF!</f>
        <v>#REF!</v>
      </c>
      <c r="F41" s="875" t="e">
        <f>+#REF!/#REF!</f>
        <v>#REF!</v>
      </c>
      <c r="G41" s="875" t="e">
        <f>+#REF!/#REF!</f>
        <v>#REF!</v>
      </c>
      <c r="H41" s="875" t="e">
        <f>+#REF!/#REF!</f>
        <v>#REF!</v>
      </c>
      <c r="I41" s="875" t="e">
        <f>+#REF!/#REF!</f>
        <v>#REF!</v>
      </c>
      <c r="J41" s="875" t="e">
        <f>+#REF!/#REF!</f>
        <v>#REF!</v>
      </c>
      <c r="K41" s="875" t="e">
        <f>+#REF!/#REF!</f>
        <v>#REF!</v>
      </c>
      <c r="L41" s="875" t="e">
        <f>+#REF!/#REF!</f>
        <v>#REF!</v>
      </c>
      <c r="M41" s="876"/>
      <c r="N41" s="877" t="e">
        <f>+#REF!/#REF!</f>
        <v>#REF!</v>
      </c>
      <c r="O41" s="876" t="e">
        <f>+#REF!/#REF!</f>
        <v>#REF!</v>
      </c>
      <c r="P41" s="876" t="e">
        <f>+#REF!/#REF!</f>
        <v>#REF!</v>
      </c>
      <c r="Q41" s="876" t="e">
        <f>+#REF!/#REF!</f>
        <v>#REF!</v>
      </c>
      <c r="R41" s="876" t="e">
        <f>+#REF!/#REF!</f>
        <v>#REF!</v>
      </c>
      <c r="S41" s="876" t="e">
        <f>+#REF!/#REF!</f>
        <v>#REF!</v>
      </c>
      <c r="T41" s="876" t="e">
        <f>+#REF!/#REF!</f>
        <v>#REF!</v>
      </c>
      <c r="U41" s="876" t="e">
        <f>+#REF!/#REF!</f>
        <v>#REF!</v>
      </c>
      <c r="V41" s="876" t="e">
        <f>+#REF!/#REF!</f>
        <v>#REF!</v>
      </c>
      <c r="W41" s="606" t="s">
        <v>569</v>
      </c>
      <c r="X41" s="936"/>
      <c r="Y41" s="936"/>
      <c r="Z41" s="936"/>
      <c r="AA41" s="936"/>
      <c r="AB41" s="936"/>
      <c r="AC41" s="936"/>
      <c r="AD41" s="936"/>
      <c r="AE41" s="936"/>
      <c r="AF41" s="936"/>
      <c r="AG41" s="936"/>
    </row>
    <row r="42" spans="2:33" s="359" customFormat="1" ht="12" customHeight="1" x14ac:dyDescent="0.2">
      <c r="B42" s="453"/>
      <c r="C42" s="924"/>
      <c r="D42" s="924"/>
      <c r="E42" s="924"/>
      <c r="F42" s="924"/>
      <c r="G42" s="924"/>
      <c r="H42" s="924"/>
      <c r="I42" s="924"/>
      <c r="J42" s="924"/>
      <c r="K42" s="924"/>
      <c r="L42" s="924"/>
      <c r="M42" s="925"/>
      <c r="N42" s="926"/>
      <c r="O42" s="925"/>
      <c r="P42" s="925"/>
      <c r="Q42" s="925"/>
      <c r="R42" s="939"/>
      <c r="S42" s="939"/>
      <c r="T42" s="925"/>
      <c r="U42" s="925"/>
      <c r="V42" s="925"/>
      <c r="W42" s="604"/>
      <c r="X42" s="936"/>
      <c r="Y42" s="936"/>
      <c r="Z42" s="936"/>
      <c r="AA42" s="936"/>
      <c r="AB42" s="936"/>
      <c r="AC42" s="936"/>
      <c r="AD42" s="936"/>
      <c r="AE42" s="936"/>
      <c r="AF42" s="936"/>
      <c r="AG42" s="936"/>
    </row>
    <row r="43" spans="2:33" s="364" customFormat="1" ht="25.5" customHeight="1" x14ac:dyDescent="0.2">
      <c r="B43" s="605" t="s">
        <v>120</v>
      </c>
      <c r="C43" s="875"/>
      <c r="D43" s="875" t="e">
        <f>+#REF!/جدول1!#REF!/10</f>
        <v>#REF!</v>
      </c>
      <c r="E43" s="875" t="e">
        <f>+#REF!/جدول1!#REF!/10</f>
        <v>#REF!</v>
      </c>
      <c r="F43" s="875" t="e">
        <f>+#REF!/جدول1!#REF!/10</f>
        <v>#REF!</v>
      </c>
      <c r="G43" s="875" t="e">
        <f>+#REF!/جدول1!#REF!/10</f>
        <v>#REF!</v>
      </c>
      <c r="H43" s="875" t="e">
        <f>+#REF!/جدول1!#REF!/10</f>
        <v>#REF!</v>
      </c>
      <c r="I43" s="875" t="e">
        <f>+#REF!/جدول1!#REF!/10</f>
        <v>#REF!</v>
      </c>
      <c r="J43" s="875" t="e">
        <f>+#REF!/جدول1!#REF!/10</f>
        <v>#REF!</v>
      </c>
      <c r="K43" s="875" t="e">
        <f>+#REF!/جدول1!#REF!/10</f>
        <v>#REF!</v>
      </c>
      <c r="L43" s="875" t="e">
        <f>+#REF!/جدول1!#REF!/10</f>
        <v>#REF!</v>
      </c>
      <c r="M43" s="876"/>
      <c r="N43" s="876" t="e">
        <f>+#REF!/جدول1!#REF!/10</f>
        <v>#REF!</v>
      </c>
      <c r="O43" s="875" t="e">
        <f>+#REF!/جدول1!#REF!/10</f>
        <v>#REF!</v>
      </c>
      <c r="P43" s="875" t="e">
        <f>+#REF!/جدول1!C21/10</f>
        <v>#REF!</v>
      </c>
      <c r="Q43" s="875" t="e">
        <f>+#REF!/جدول1!D21/10</f>
        <v>#REF!</v>
      </c>
      <c r="R43" s="875" t="e">
        <f>+#REF!/جدول1!E21/10</f>
        <v>#REF!</v>
      </c>
      <c r="S43" s="875" t="e">
        <f>+#REF!/جدول1!F21/10</f>
        <v>#REF!</v>
      </c>
      <c r="T43" s="875" t="e">
        <f>+#REF!/جدول1!G21/10</f>
        <v>#REF!</v>
      </c>
      <c r="U43" s="876" t="s">
        <v>850</v>
      </c>
      <c r="V43" s="876" t="s">
        <v>850</v>
      </c>
      <c r="W43" s="606" t="s">
        <v>570</v>
      </c>
      <c r="X43" s="936"/>
      <c r="Y43" s="936"/>
      <c r="Z43" s="936"/>
      <c r="AA43" s="936"/>
      <c r="AB43" s="936"/>
      <c r="AC43" s="936"/>
      <c r="AD43" s="936"/>
      <c r="AE43" s="936"/>
      <c r="AF43" s="936"/>
      <c r="AG43" s="936"/>
    </row>
    <row r="44" spans="2:33" s="359" customFormat="1" ht="12" customHeight="1" x14ac:dyDescent="0.2">
      <c r="B44" s="453"/>
      <c r="C44" s="924"/>
      <c r="D44" s="924"/>
      <c r="E44" s="924"/>
      <c r="F44" s="924"/>
      <c r="G44" s="924"/>
      <c r="H44" s="924"/>
      <c r="I44" s="875"/>
      <c r="J44" s="875"/>
      <c r="K44" s="875"/>
      <c r="L44" s="875"/>
      <c r="M44" s="876"/>
      <c r="N44" s="876"/>
      <c r="O44" s="876"/>
      <c r="P44" s="876"/>
      <c r="Q44" s="876"/>
      <c r="R44" s="876"/>
      <c r="S44" s="876"/>
      <c r="T44" s="876"/>
      <c r="U44" s="940"/>
      <c r="V44" s="940"/>
      <c r="W44" s="604" t="s">
        <v>870</v>
      </c>
      <c r="X44" s="936"/>
      <c r="Y44" s="936"/>
      <c r="Z44" s="936"/>
      <c r="AA44" s="936"/>
      <c r="AB44" s="936"/>
      <c r="AC44" s="936"/>
      <c r="AD44" s="936"/>
      <c r="AE44" s="936"/>
      <c r="AF44" s="936"/>
      <c r="AG44" s="936"/>
    </row>
    <row r="45" spans="2:33" s="359" customFormat="1" ht="25.5" customHeight="1" x14ac:dyDescent="0.2">
      <c r="B45" s="605" t="s">
        <v>1049</v>
      </c>
      <c r="C45" s="875" t="e">
        <f>((جدول1!#REF!*1000)/#REF!)</f>
        <v>#REF!</v>
      </c>
      <c r="D45" s="875" t="e">
        <f>((جدول1!#REF!*1000)/#REF!)</f>
        <v>#REF!</v>
      </c>
      <c r="E45" s="875" t="e">
        <f>((جدول1!#REF!*1000)/#REF!)</f>
        <v>#REF!</v>
      </c>
      <c r="F45" s="875" t="e">
        <f>((جدول1!#REF!*1000)/#REF!)</f>
        <v>#REF!</v>
      </c>
      <c r="G45" s="875" t="e">
        <f>((جدول1!#REF!*1000)/#REF!)</f>
        <v>#REF!</v>
      </c>
      <c r="H45" s="875" t="e">
        <f>((جدول1!#REF!*1000)/#REF!)</f>
        <v>#REF!</v>
      </c>
      <c r="I45" s="875" t="e">
        <f>((جدول1!#REF!*1000)/#REF!)</f>
        <v>#REF!</v>
      </c>
      <c r="J45" s="875" t="e">
        <f>((جدول1!#REF!*1000)/#REF!)</f>
        <v>#REF!</v>
      </c>
      <c r="K45" s="875" t="e">
        <f>((جدول1!#REF!*1000)/#REF!)</f>
        <v>#REF!</v>
      </c>
      <c r="L45" s="875" t="e">
        <f>((جدول1!#REF!*1000)/#REF!)</f>
        <v>#REF!</v>
      </c>
      <c r="M45" s="876"/>
      <c r="N45" s="876" t="e">
        <f>((جدول1!#REF!*1000)/#REF!)</f>
        <v>#REF!</v>
      </c>
      <c r="O45" s="875" t="e">
        <f>((جدول1!#REF!*1000)/#REF!)</f>
        <v>#REF!</v>
      </c>
      <c r="P45" s="875" t="e">
        <f>((جدول1!C21*1000)/#REF!)</f>
        <v>#REF!</v>
      </c>
      <c r="Q45" s="875" t="e">
        <f>((جدول1!D21*1000)/#REF!)</f>
        <v>#REF!</v>
      </c>
      <c r="R45" s="875" t="e">
        <f>((جدول1!E21*1000)/#REF!)</f>
        <v>#REF!</v>
      </c>
      <c r="S45" s="875" t="e">
        <f>((جدول1!F21*1000)/#REF!)</f>
        <v>#REF!</v>
      </c>
      <c r="T45" s="886" t="e">
        <f>((جدول1!G21*1000)/#REF!)</f>
        <v>#REF!</v>
      </c>
      <c r="U45" s="876" t="s">
        <v>850</v>
      </c>
      <c r="V45" s="876" t="s">
        <v>850</v>
      </c>
      <c r="W45" s="606" t="s">
        <v>1050</v>
      </c>
      <c r="X45" s="936"/>
      <c r="Y45" s="936"/>
      <c r="Z45" s="936"/>
      <c r="AA45" s="936"/>
      <c r="AB45" s="936"/>
      <c r="AC45" s="936"/>
      <c r="AD45" s="936"/>
      <c r="AE45" s="936"/>
      <c r="AF45" s="936"/>
      <c r="AG45" s="936"/>
    </row>
    <row r="46" spans="2:33" s="359" customFormat="1" ht="12" customHeight="1" x14ac:dyDescent="0.2">
      <c r="B46" s="453"/>
      <c r="C46" s="924"/>
      <c r="D46" s="924"/>
      <c r="E46" s="924"/>
      <c r="F46" s="924"/>
      <c r="G46" s="924"/>
      <c r="H46" s="924"/>
      <c r="I46" s="875"/>
      <c r="J46" s="875"/>
      <c r="K46" s="875"/>
      <c r="L46" s="875"/>
      <c r="M46" s="876"/>
      <c r="N46" s="876"/>
      <c r="O46" s="876"/>
      <c r="P46" s="940"/>
      <c r="Q46" s="876"/>
      <c r="R46" s="876"/>
      <c r="S46" s="876"/>
      <c r="T46" s="940"/>
      <c r="U46" s="876"/>
      <c r="V46" s="876"/>
      <c r="W46" s="604"/>
      <c r="X46" s="936"/>
      <c r="Y46" s="936"/>
      <c r="Z46" s="936"/>
      <c r="AA46" s="936"/>
      <c r="AB46" s="936"/>
      <c r="AC46" s="936"/>
      <c r="AD46" s="936"/>
      <c r="AE46" s="936"/>
      <c r="AF46" s="936"/>
      <c r="AG46" s="936"/>
    </row>
    <row r="47" spans="2:33" s="364" customFormat="1" ht="25.5" customHeight="1" x14ac:dyDescent="0.2">
      <c r="B47" s="605" t="s">
        <v>101</v>
      </c>
      <c r="C47" s="875"/>
      <c r="D47" s="875" t="e">
        <f>+#REF!/جدول1!#REF!/10</f>
        <v>#REF!</v>
      </c>
      <c r="E47" s="875" t="e">
        <f>+#REF!/جدول1!#REF!/10</f>
        <v>#REF!</v>
      </c>
      <c r="F47" s="875" t="e">
        <f>+#REF!/جدول1!#REF!/10</f>
        <v>#REF!</v>
      </c>
      <c r="G47" s="875" t="e">
        <f>+#REF!/جدول1!#REF!/10</f>
        <v>#REF!</v>
      </c>
      <c r="H47" s="875" t="e">
        <f>+#REF!/جدول1!#REF!/10</f>
        <v>#REF!</v>
      </c>
      <c r="I47" s="875" t="e">
        <f>+#REF!/جدول1!#REF!/10</f>
        <v>#REF!</v>
      </c>
      <c r="J47" s="875" t="e">
        <f>+#REF!/جدول1!#REF!/10</f>
        <v>#REF!</v>
      </c>
      <c r="K47" s="875" t="e">
        <f>+#REF!/جدول1!#REF!/10</f>
        <v>#REF!</v>
      </c>
      <c r="L47" s="875" t="e">
        <f>+#REF!/جدول1!#REF!/10</f>
        <v>#REF!</v>
      </c>
      <c r="M47" s="876"/>
      <c r="N47" s="876" t="e">
        <f>+#REF!/جدول1!#REF!/10</f>
        <v>#REF!</v>
      </c>
      <c r="O47" s="875" t="e">
        <f>+#REF!/جدول1!#REF!/10</f>
        <v>#REF!</v>
      </c>
      <c r="P47" s="875" t="e">
        <f>+#REF!/جدول1!C21/10</f>
        <v>#REF!</v>
      </c>
      <c r="Q47" s="875" t="e">
        <f>+#REF!/جدول1!D21/10</f>
        <v>#REF!</v>
      </c>
      <c r="R47" s="875" t="e">
        <f>+#REF!/جدول1!E21/10</f>
        <v>#REF!</v>
      </c>
      <c r="S47" s="875" t="e">
        <f>+#REF!/جدول1!F21/10</f>
        <v>#REF!</v>
      </c>
      <c r="T47" s="875" t="e">
        <f>+#REF!/جدول1!G21/10</f>
        <v>#REF!</v>
      </c>
      <c r="U47" s="876" t="s">
        <v>850</v>
      </c>
      <c r="V47" s="876" t="s">
        <v>850</v>
      </c>
      <c r="W47" s="606" t="s">
        <v>102</v>
      </c>
      <c r="X47" s="936"/>
      <c r="Y47" s="936"/>
      <c r="Z47" s="936"/>
      <c r="AA47" s="936"/>
      <c r="AB47" s="936"/>
      <c r="AC47" s="936"/>
      <c r="AD47" s="936"/>
      <c r="AE47" s="936"/>
      <c r="AF47" s="936"/>
      <c r="AG47" s="936"/>
    </row>
    <row r="48" spans="2:33" s="364" customFormat="1" ht="24.95" customHeight="1" thickBot="1" x14ac:dyDescent="0.25">
      <c r="B48" s="625"/>
      <c r="C48" s="912"/>
      <c r="D48" s="912"/>
      <c r="E48" s="912"/>
      <c r="F48" s="912"/>
      <c r="G48" s="912"/>
      <c r="H48" s="912"/>
      <c r="I48" s="912"/>
      <c r="J48" s="912"/>
      <c r="K48" s="912"/>
      <c r="L48" s="912"/>
      <c r="M48" s="913"/>
      <c r="N48" s="914"/>
      <c r="O48" s="913"/>
      <c r="P48" s="913"/>
      <c r="Q48" s="913"/>
      <c r="R48" s="913"/>
      <c r="S48" s="913"/>
      <c r="T48" s="913"/>
      <c r="U48" s="913"/>
      <c r="V48" s="913"/>
      <c r="W48" s="935"/>
      <c r="X48" s="936"/>
      <c r="Y48" s="936"/>
      <c r="Z48" s="936"/>
      <c r="AA48" s="936"/>
      <c r="AB48" s="936"/>
      <c r="AC48" s="936"/>
      <c r="AD48" s="936"/>
      <c r="AE48" s="936"/>
      <c r="AF48" s="936"/>
      <c r="AG48" s="936"/>
    </row>
    <row r="49" spans="2:33" s="359" customFormat="1" ht="15" customHeight="1" thickTop="1" x14ac:dyDescent="0.2">
      <c r="B49" s="946"/>
      <c r="C49" s="941"/>
      <c r="D49" s="941"/>
      <c r="E49" s="941"/>
      <c r="F49" s="941"/>
      <c r="G49" s="941"/>
      <c r="H49" s="941"/>
      <c r="I49" s="941"/>
      <c r="J49" s="941"/>
      <c r="K49" s="941"/>
      <c r="L49" s="941"/>
      <c r="M49" s="942"/>
      <c r="N49" s="943"/>
      <c r="O49" s="942"/>
      <c r="P49" s="942"/>
      <c r="Q49" s="942"/>
      <c r="R49" s="942"/>
      <c r="S49" s="942"/>
      <c r="T49" s="942"/>
      <c r="U49" s="942"/>
      <c r="V49" s="942"/>
      <c r="W49" s="948" t="s">
        <v>870</v>
      </c>
      <c r="X49" s="936"/>
      <c r="Y49" s="936"/>
      <c r="Z49" s="936"/>
      <c r="AA49" s="936"/>
      <c r="AB49" s="936"/>
      <c r="AC49" s="936"/>
      <c r="AD49" s="936"/>
      <c r="AE49" s="936"/>
      <c r="AF49" s="936"/>
      <c r="AG49" s="936"/>
    </row>
    <row r="50" spans="2:33" s="364" customFormat="1" ht="24.95" customHeight="1" x14ac:dyDescent="0.2">
      <c r="B50" s="454" t="s">
        <v>1048</v>
      </c>
      <c r="C50" s="924"/>
      <c r="D50" s="924"/>
      <c r="E50" s="924"/>
      <c r="F50" s="924"/>
      <c r="G50" s="924"/>
      <c r="H50" s="924"/>
      <c r="I50" s="924"/>
      <c r="J50" s="924"/>
      <c r="K50" s="924"/>
      <c r="L50" s="924"/>
      <c r="M50" s="925"/>
      <c r="N50" s="926"/>
      <c r="O50" s="925"/>
      <c r="P50" s="925"/>
      <c r="Q50" s="925"/>
      <c r="R50" s="925"/>
      <c r="S50" s="925"/>
      <c r="T50" s="925"/>
      <c r="U50" s="925"/>
      <c r="V50" s="925"/>
      <c r="W50" s="378" t="s">
        <v>571</v>
      </c>
      <c r="X50" s="936"/>
      <c r="Y50" s="936"/>
      <c r="Z50" s="936"/>
      <c r="AA50" s="936"/>
      <c r="AB50" s="936"/>
      <c r="AC50" s="936"/>
      <c r="AD50" s="936"/>
      <c r="AE50" s="936"/>
      <c r="AF50" s="936"/>
      <c r="AG50" s="936"/>
    </row>
    <row r="51" spans="2:33" s="359" customFormat="1" ht="15" customHeight="1" x14ac:dyDescent="0.2">
      <c r="B51" s="453"/>
      <c r="C51" s="924"/>
      <c r="D51" s="924"/>
      <c r="E51" s="924"/>
      <c r="F51" s="924"/>
      <c r="G51" s="924"/>
      <c r="H51" s="924"/>
      <c r="I51" s="924"/>
      <c r="J51" s="924"/>
      <c r="K51" s="924"/>
      <c r="L51" s="924"/>
      <c r="M51" s="925"/>
      <c r="N51" s="926"/>
      <c r="O51" s="925"/>
      <c r="P51" s="925"/>
      <c r="Q51" s="925"/>
      <c r="R51" s="925"/>
      <c r="S51" s="925"/>
      <c r="T51" s="925"/>
      <c r="U51" s="925"/>
      <c r="V51" s="925"/>
      <c r="W51" s="604" t="s">
        <v>870</v>
      </c>
      <c r="X51" s="936"/>
      <c r="Y51" s="936"/>
      <c r="Z51" s="936"/>
      <c r="AA51" s="936"/>
      <c r="AB51" s="936"/>
      <c r="AC51" s="936"/>
      <c r="AD51" s="936"/>
      <c r="AE51" s="936"/>
      <c r="AF51" s="936"/>
      <c r="AG51" s="936"/>
    </row>
    <row r="52" spans="2:33" s="364" customFormat="1" ht="25.5" customHeight="1" x14ac:dyDescent="0.2">
      <c r="B52" s="605" t="s">
        <v>586</v>
      </c>
      <c r="C52" s="875" t="e">
        <f>+#REF!/(#REF!+#REF!)*100</f>
        <v>#REF!</v>
      </c>
      <c r="D52" s="875" t="e">
        <f>+#REF!/(#REF!+#REF!)*100</f>
        <v>#REF!</v>
      </c>
      <c r="E52" s="875" t="e">
        <f>+#REF!/(#REF!+#REF!)*100</f>
        <v>#REF!</v>
      </c>
      <c r="F52" s="875" t="e">
        <f>+#REF!/(#REF!+#REF!)*100</f>
        <v>#REF!</v>
      </c>
      <c r="G52" s="875" t="e">
        <f>+#REF!/(#REF!+#REF!)*100</f>
        <v>#REF!</v>
      </c>
      <c r="H52" s="875" t="e">
        <f>+#REF!/(#REF!+#REF!)*100</f>
        <v>#REF!</v>
      </c>
      <c r="I52" s="875" t="e">
        <f>+#REF!/(#REF!+#REF!)*100</f>
        <v>#REF!</v>
      </c>
      <c r="J52" s="875" t="e">
        <f>+#REF!/(#REF!+#REF!)*100</f>
        <v>#REF!</v>
      </c>
      <c r="K52" s="875" t="e">
        <f>+#REF!/(#REF!+#REF!)*100</f>
        <v>#REF!</v>
      </c>
      <c r="L52" s="875" t="e">
        <f>+#REF!/(#REF!+#REF!)*100</f>
        <v>#REF!</v>
      </c>
      <c r="M52" s="876"/>
      <c r="N52" s="877" t="e">
        <f>+#REF!/(#REF!+#REF!)*100</f>
        <v>#REF!</v>
      </c>
      <c r="O52" s="876" t="e">
        <f>+#REF!/(#REF!+#REF!)*100</f>
        <v>#REF!</v>
      </c>
      <c r="P52" s="876" t="e">
        <f>+#REF!/(#REF!+#REF!)*100</f>
        <v>#REF!</v>
      </c>
      <c r="Q52" s="876" t="e">
        <f>+#REF!/(#REF!+#REF!)*100</f>
        <v>#REF!</v>
      </c>
      <c r="R52" s="876" t="e">
        <f>+#REF!/(#REF!+#REF!)*100</f>
        <v>#REF!</v>
      </c>
      <c r="S52" s="876" t="e">
        <f>+#REF!/(#REF!+#REF!)*100</f>
        <v>#REF!</v>
      </c>
      <c r="T52" s="876" t="e">
        <f>+#REF!/(#REF!+#REF!)*100</f>
        <v>#REF!</v>
      </c>
      <c r="U52" s="876" t="e">
        <f>+#REF!/(#REF!+#REF!)*100</f>
        <v>#REF!</v>
      </c>
      <c r="V52" s="876" t="e">
        <f>+#REF!/(#REF!+#REF!)*100</f>
        <v>#REF!</v>
      </c>
      <c r="W52" s="606" t="s">
        <v>587</v>
      </c>
      <c r="X52" s="936"/>
      <c r="Y52" s="936"/>
      <c r="Z52" s="936"/>
      <c r="AA52" s="936"/>
      <c r="AB52" s="936"/>
      <c r="AC52" s="936"/>
      <c r="AD52" s="936"/>
      <c r="AE52" s="936"/>
      <c r="AF52" s="936"/>
      <c r="AG52" s="936"/>
    </row>
    <row r="53" spans="2:33" s="359" customFormat="1" ht="15" customHeight="1" x14ac:dyDescent="0.2">
      <c r="B53" s="453"/>
      <c r="C53" s="924"/>
      <c r="D53" s="924"/>
      <c r="E53" s="924"/>
      <c r="F53" s="924"/>
      <c r="G53" s="924"/>
      <c r="H53" s="924"/>
      <c r="I53" s="924"/>
      <c r="J53" s="924"/>
      <c r="K53" s="924"/>
      <c r="L53" s="924"/>
      <c r="M53" s="925"/>
      <c r="N53" s="926"/>
      <c r="O53" s="925"/>
      <c r="P53" s="925"/>
      <c r="Q53" s="925"/>
      <c r="R53" s="925"/>
      <c r="S53" s="925"/>
      <c r="T53" s="925"/>
      <c r="U53" s="925"/>
      <c r="V53" s="925"/>
      <c r="W53" s="604" t="s">
        <v>870</v>
      </c>
      <c r="X53" s="936"/>
      <c r="Y53" s="936"/>
      <c r="Z53" s="936"/>
      <c r="AA53" s="936"/>
      <c r="AB53" s="936"/>
      <c r="AC53" s="936"/>
      <c r="AD53" s="936"/>
      <c r="AE53" s="936"/>
      <c r="AF53" s="936"/>
      <c r="AG53" s="936"/>
    </row>
    <row r="54" spans="2:33" s="364" customFormat="1" ht="25.5" customHeight="1" x14ac:dyDescent="0.2">
      <c r="B54" s="605" t="s">
        <v>572</v>
      </c>
      <c r="C54" s="875" t="e">
        <f>+#REF!/(#REF!+#REF!)*100</f>
        <v>#REF!</v>
      </c>
      <c r="D54" s="875" t="e">
        <f>+#REF!/(#REF!+#REF!)*100</f>
        <v>#REF!</v>
      </c>
      <c r="E54" s="875" t="e">
        <f>+#REF!/(#REF!+#REF!)*100</f>
        <v>#REF!</v>
      </c>
      <c r="F54" s="875" t="e">
        <f>+#REF!/(#REF!+#REF!)*100</f>
        <v>#REF!</v>
      </c>
      <c r="G54" s="875" t="e">
        <f>+#REF!/(#REF!+#REF!)*100</f>
        <v>#REF!</v>
      </c>
      <c r="H54" s="875" t="e">
        <f>+#REF!/(#REF!+#REF!)*100</f>
        <v>#REF!</v>
      </c>
      <c r="I54" s="875" t="e">
        <f>+#REF!/(#REF!+#REF!)*100</f>
        <v>#REF!</v>
      </c>
      <c r="J54" s="875" t="e">
        <f>+#REF!/(#REF!+#REF!)*100</f>
        <v>#REF!</v>
      </c>
      <c r="K54" s="875" t="e">
        <f>+#REF!/(#REF!+#REF!)*100</f>
        <v>#REF!</v>
      </c>
      <c r="L54" s="875" t="e">
        <f>+#REF!/(#REF!+#REF!)*100</f>
        <v>#REF!</v>
      </c>
      <c r="M54" s="876"/>
      <c r="N54" s="877" t="e">
        <f>+#REF!/(#REF!+#REF!)*100</f>
        <v>#REF!</v>
      </c>
      <c r="O54" s="876" t="e">
        <f>+#REF!/(#REF!+#REF!)*100</f>
        <v>#REF!</v>
      </c>
      <c r="P54" s="876" t="e">
        <f>+#REF!/(#REF!+#REF!)*100</f>
        <v>#REF!</v>
      </c>
      <c r="Q54" s="876" t="e">
        <f>+#REF!/(#REF!+#REF!)*100</f>
        <v>#REF!</v>
      </c>
      <c r="R54" s="940" t="e">
        <f>+#REF!/(#REF!+#REF!)*100</f>
        <v>#REF!</v>
      </c>
      <c r="S54" s="876" t="e">
        <f>+#REF!/(#REF!+#REF!)*100</f>
        <v>#REF!</v>
      </c>
      <c r="T54" s="876" t="e">
        <f>+#REF!/(#REF!+#REF!)*100</f>
        <v>#REF!</v>
      </c>
      <c r="U54" s="876" t="e">
        <f>+#REF!/(#REF!+#REF!)*100</f>
        <v>#REF!</v>
      </c>
      <c r="V54" s="876" t="e">
        <f>+#REF!/(#REF!+#REF!)*100</f>
        <v>#REF!</v>
      </c>
      <c r="W54" s="606" t="s">
        <v>290</v>
      </c>
      <c r="X54" s="936"/>
      <c r="Y54" s="936"/>
      <c r="Z54" s="936"/>
      <c r="AA54" s="936"/>
      <c r="AB54" s="936"/>
      <c r="AC54" s="936"/>
      <c r="AD54" s="936"/>
      <c r="AE54" s="936"/>
      <c r="AF54" s="936"/>
      <c r="AG54" s="936"/>
    </row>
    <row r="55" spans="2:33" s="359" customFormat="1" ht="15" customHeight="1" x14ac:dyDescent="0.2">
      <c r="B55" s="453"/>
      <c r="C55" s="924"/>
      <c r="D55" s="924"/>
      <c r="E55" s="924"/>
      <c r="F55" s="924"/>
      <c r="G55" s="924"/>
      <c r="H55" s="924"/>
      <c r="I55" s="924"/>
      <c r="J55" s="924"/>
      <c r="K55" s="924"/>
      <c r="L55" s="924"/>
      <c r="M55" s="925"/>
      <c r="N55" s="926"/>
      <c r="O55" s="925"/>
      <c r="P55" s="925"/>
      <c r="Q55" s="925"/>
      <c r="R55" s="925"/>
      <c r="S55" s="925"/>
      <c r="T55" s="925"/>
      <c r="U55" s="925"/>
      <c r="V55" s="925"/>
      <c r="W55" s="604" t="s">
        <v>870</v>
      </c>
      <c r="X55" s="936"/>
      <c r="Y55" s="936"/>
      <c r="Z55" s="936"/>
      <c r="AA55" s="936"/>
      <c r="AB55" s="936"/>
      <c r="AC55" s="936"/>
      <c r="AD55" s="936"/>
      <c r="AE55" s="936"/>
      <c r="AF55" s="936"/>
      <c r="AG55" s="936"/>
    </row>
    <row r="56" spans="2:33" s="364" customFormat="1" ht="25.5" customHeight="1" x14ac:dyDescent="0.2">
      <c r="B56" s="605" t="s">
        <v>1237</v>
      </c>
      <c r="C56" s="875"/>
      <c r="D56" s="884" t="e">
        <f>+#REF!/جدول1!#REF!/10</f>
        <v>#REF!</v>
      </c>
      <c r="E56" s="884" t="e">
        <f>+#REF!/جدول1!#REF!/10</f>
        <v>#REF!</v>
      </c>
      <c r="F56" s="884" t="e">
        <f>+#REF!/جدول1!#REF!/10</f>
        <v>#REF!</v>
      </c>
      <c r="G56" s="884" t="e">
        <f>+#REF!/جدول1!#REF!/10</f>
        <v>#REF!</v>
      </c>
      <c r="H56" s="884" t="e">
        <f>+#REF!/جدول1!#REF!/10</f>
        <v>#REF!</v>
      </c>
      <c r="I56" s="884" t="e">
        <f>+#REF!/جدول1!#REF!/10</f>
        <v>#REF!</v>
      </c>
      <c r="J56" s="884" t="e">
        <f>+#REF!/جدول1!#REF!/10</f>
        <v>#REF!</v>
      </c>
      <c r="K56" s="884" t="e">
        <f>+#REF!/جدول1!#REF!/10</f>
        <v>#REF!</v>
      </c>
      <c r="L56" s="875" t="e">
        <f>+#REF!/جدول1!#REF!/10</f>
        <v>#REF!</v>
      </c>
      <c r="M56" s="876"/>
      <c r="N56" s="876" t="e">
        <f>+#REF!/جدول1!#REF!/10</f>
        <v>#REF!</v>
      </c>
      <c r="O56" s="875" t="e">
        <f>+#REF!/جدول1!#REF!/10</f>
        <v>#REF!</v>
      </c>
      <c r="P56" s="875" t="e">
        <f>+#REF!/جدول1!C21/10</f>
        <v>#REF!</v>
      </c>
      <c r="Q56" s="875" t="e">
        <f>+#REF!/جدول1!D21/10</f>
        <v>#REF!</v>
      </c>
      <c r="R56" s="875" t="e">
        <f>+#REF!/جدول1!E21/10</f>
        <v>#REF!</v>
      </c>
      <c r="S56" s="875" t="e">
        <f>+#REF!/جدول1!F21/10</f>
        <v>#REF!</v>
      </c>
      <c r="T56" s="886" t="e">
        <f>+#REF!/جدول1!G21/10</f>
        <v>#REF!</v>
      </c>
      <c r="U56" s="876" t="s">
        <v>850</v>
      </c>
      <c r="V56" s="876" t="s">
        <v>850</v>
      </c>
      <c r="W56" s="606" t="s">
        <v>1052</v>
      </c>
      <c r="X56" s="936"/>
      <c r="Y56" s="936"/>
      <c r="Z56" s="936"/>
      <c r="AA56" s="936"/>
      <c r="AB56" s="936"/>
      <c r="AC56" s="936"/>
      <c r="AD56" s="936"/>
      <c r="AE56" s="936"/>
      <c r="AF56" s="936"/>
      <c r="AG56" s="936"/>
    </row>
    <row r="57" spans="2:33" s="359" customFormat="1" ht="15" customHeight="1" x14ac:dyDescent="0.2">
      <c r="B57" s="453"/>
      <c r="C57" s="924"/>
      <c r="D57" s="944"/>
      <c r="E57" s="944"/>
      <c r="F57" s="944"/>
      <c r="G57" s="944"/>
      <c r="H57" s="944"/>
      <c r="I57" s="944"/>
      <c r="J57" s="944"/>
      <c r="K57" s="924"/>
      <c r="L57" s="924"/>
      <c r="M57" s="925"/>
      <c r="N57" s="925"/>
      <c r="O57" s="924"/>
      <c r="P57" s="925"/>
      <c r="Q57" s="939"/>
      <c r="R57" s="925"/>
      <c r="S57" s="925"/>
      <c r="T57" s="939"/>
      <c r="U57" s="925"/>
      <c r="V57" s="925"/>
      <c r="W57" s="604" t="s">
        <v>870</v>
      </c>
      <c r="X57" s="936"/>
      <c r="Y57" s="936"/>
      <c r="Z57" s="936"/>
      <c r="AA57" s="936"/>
      <c r="AB57" s="936"/>
      <c r="AC57" s="936"/>
      <c r="AD57" s="936"/>
      <c r="AE57" s="936"/>
      <c r="AF57" s="936"/>
      <c r="AG57" s="936"/>
    </row>
    <row r="58" spans="2:33" s="364" customFormat="1" ht="25.5" customHeight="1" x14ac:dyDescent="0.2">
      <c r="B58" s="605" t="s">
        <v>1043</v>
      </c>
      <c r="C58" s="875"/>
      <c r="D58" s="884" t="e">
        <f>+#REF!/جدول1!#REF!/10</f>
        <v>#REF!</v>
      </c>
      <c r="E58" s="884" t="e">
        <f>+#REF!/جدول1!#REF!/10</f>
        <v>#REF!</v>
      </c>
      <c r="F58" s="884" t="e">
        <f>+#REF!/جدول1!#REF!/10</f>
        <v>#REF!</v>
      </c>
      <c r="G58" s="884" t="e">
        <f>+#REF!/جدول1!#REF!/10</f>
        <v>#REF!</v>
      </c>
      <c r="H58" s="884" t="e">
        <f>+#REF!/جدول1!#REF!/10</f>
        <v>#REF!</v>
      </c>
      <c r="I58" s="884" t="e">
        <f>+#REF!/جدول1!#REF!/10</f>
        <v>#REF!</v>
      </c>
      <c r="J58" s="884" t="e">
        <f>+#REF!/جدول1!#REF!/10</f>
        <v>#REF!</v>
      </c>
      <c r="K58" s="884" t="e">
        <f>+#REF!/جدول1!#REF!/10</f>
        <v>#REF!</v>
      </c>
      <c r="L58" s="875" t="e">
        <f>+#REF!/جدول1!#REF!/10</f>
        <v>#REF!</v>
      </c>
      <c r="M58" s="876"/>
      <c r="N58" s="876" t="e">
        <f>+#REF!/جدول1!#REF!/10</f>
        <v>#REF!</v>
      </c>
      <c r="O58" s="875" t="e">
        <f>+#REF!/جدول1!#REF!/10</f>
        <v>#REF!</v>
      </c>
      <c r="P58" s="875" t="e">
        <f>+#REF!/جدول1!C21/10</f>
        <v>#REF!</v>
      </c>
      <c r="Q58" s="875" t="e">
        <f>+#REF!/جدول1!D21/10</f>
        <v>#REF!</v>
      </c>
      <c r="R58" s="875" t="e">
        <f>+#REF!/جدول1!E21/10</f>
        <v>#REF!</v>
      </c>
      <c r="S58" s="875" t="e">
        <f>+#REF!/جدول1!F21/10</f>
        <v>#REF!</v>
      </c>
      <c r="T58" s="875" t="e">
        <f>+#REF!/جدول1!G21/10</f>
        <v>#REF!</v>
      </c>
      <c r="U58" s="876" t="s">
        <v>850</v>
      </c>
      <c r="V58" s="876" t="s">
        <v>850</v>
      </c>
      <c r="W58" s="606" t="s">
        <v>1044</v>
      </c>
      <c r="X58" s="936"/>
      <c r="Y58" s="936"/>
      <c r="Z58" s="936"/>
      <c r="AA58" s="936"/>
      <c r="AB58" s="936"/>
      <c r="AC58" s="936"/>
      <c r="AD58" s="936"/>
      <c r="AE58" s="936"/>
      <c r="AF58" s="936"/>
      <c r="AG58" s="936"/>
    </row>
    <row r="59" spans="2:33" s="364" customFormat="1" ht="14.25" customHeight="1" x14ac:dyDescent="0.2">
      <c r="B59" s="605"/>
      <c r="C59" s="875"/>
      <c r="D59" s="875"/>
      <c r="E59" s="875"/>
      <c r="F59" s="875"/>
      <c r="G59" s="875"/>
      <c r="H59" s="875"/>
      <c r="I59" s="875"/>
      <c r="J59" s="875"/>
      <c r="K59" s="875"/>
      <c r="L59" s="875"/>
      <c r="M59" s="876"/>
      <c r="N59" s="876"/>
      <c r="O59" s="876"/>
      <c r="P59" s="876"/>
      <c r="Q59" s="876"/>
      <c r="R59" s="876"/>
      <c r="S59" s="876"/>
      <c r="T59" s="876"/>
      <c r="U59" s="876"/>
      <c r="V59" s="876"/>
      <c r="W59" s="606"/>
      <c r="X59" s="936"/>
      <c r="Y59" s="936"/>
      <c r="Z59" s="936"/>
      <c r="AA59" s="936"/>
      <c r="AB59" s="936"/>
      <c r="AC59" s="936"/>
      <c r="AD59" s="936"/>
      <c r="AE59" s="936"/>
      <c r="AF59" s="936"/>
      <c r="AG59" s="936"/>
    </row>
    <row r="60" spans="2:33" s="364" customFormat="1" ht="25.5" customHeight="1" x14ac:dyDescent="0.2">
      <c r="B60" s="605" t="s">
        <v>1045</v>
      </c>
      <c r="C60" s="875" t="e">
        <f>(('جدول  2'!#REF!+'جدول  2'!#REF!+'جدول  2'!#REF!)/('جدول  2'!#REF!+'جدول  2'!#REF!+'جدول  2'!#REF!+'جدول  2'!#REF!+'جدول  2'!#REF!+'جدول  2'!#REF!))*100</f>
        <v>#REF!</v>
      </c>
      <c r="D60" s="875" t="e">
        <f>(('جدول  2'!#REF!+'جدول  2'!#REF!+'جدول  2'!#REF!)/('جدول  2'!#REF!+'جدول  2'!#REF!+'جدول  2'!#REF!+'جدول  2'!#REF!+'جدول  2'!#REF!+'جدول  2'!#REF!))*100</f>
        <v>#REF!</v>
      </c>
      <c r="E60" s="875" t="e">
        <f>(('جدول  2'!#REF!+'جدول  2'!#REF!+'جدول  2'!#REF!)/('جدول  2'!#REF!+'جدول  2'!#REF!+'جدول  2'!#REF!+'جدول  2'!#REF!+'جدول  2'!#REF!+'جدول  2'!#REF!))*100</f>
        <v>#REF!</v>
      </c>
      <c r="F60" s="875" t="e">
        <f>(('جدول  2'!#REF!+'جدول  2'!#REF!+'جدول  2'!#REF!)/('جدول  2'!#REF!+'جدول  2'!#REF!+'جدول  2'!#REF!+'جدول  2'!#REF!+'جدول  2'!#REF!+'جدول  2'!#REF!))*100</f>
        <v>#REF!</v>
      </c>
      <c r="G60" s="875" t="e">
        <f>(('جدول  2'!#REF!+'جدول  2'!#REF!+'جدول  2'!#REF!)/('جدول  2'!#REF!+'جدول  2'!#REF!+'جدول  2'!#REF!+'جدول  2'!#REF!+'جدول  2'!#REF!+'جدول  2'!#REF!))*100</f>
        <v>#REF!</v>
      </c>
      <c r="H60" s="875" t="e">
        <f>(('جدول  2'!#REF!+'جدول  2'!#REF!+'جدول  2'!#REF!)/('جدول  2'!#REF!+'جدول  2'!#REF!+'جدول  2'!#REF!+'جدول  2'!#REF!+'جدول  2'!#REF!+'جدول  2'!#REF!))*100</f>
        <v>#REF!</v>
      </c>
      <c r="I60" s="875" t="e">
        <f>(('جدول  2'!#REF!+'جدول  2'!#REF!+'جدول  2'!#REF!)/('جدول  2'!#REF!+'جدول  2'!#REF!+'جدول  2'!#REF!+'جدول  2'!#REF!+'جدول  2'!#REF!+'جدول  2'!#REF!))*100</f>
        <v>#REF!</v>
      </c>
      <c r="J60" s="875" t="e">
        <f>(('جدول  2'!#REF!+'جدول  2'!#REF!+'جدول  2'!#REF!)/('جدول  2'!#REF!+'جدول  2'!#REF!+'جدول  2'!#REF!+'جدول  2'!#REF!+'جدول  2'!#REF!+'جدول  2'!#REF!))*100</f>
        <v>#REF!</v>
      </c>
      <c r="K60" s="875" t="e">
        <f>(('جدول  2'!#REF!+'جدول  2'!#REF!+'جدول  2'!#REF!)/('جدول  2'!#REF!+'جدول  2'!#REF!+'جدول  2'!#REF!+'جدول  2'!#REF!+'جدول  2'!#REF!+'جدول  2'!#REF!))*100</f>
        <v>#REF!</v>
      </c>
      <c r="L60" s="875" t="e">
        <f>(('جدول  2'!#REF!+'جدول  2'!#REF!+'جدول  2'!#REF!)/('جدول  2'!#REF!+'جدول  2'!#REF!+'جدول  2'!#REF!+'جدول  2'!#REF!+'جدول  2'!#REF!+'جدول  2'!#REF!))*100</f>
        <v>#REF!</v>
      </c>
      <c r="M60" s="876"/>
      <c r="N60" s="877" t="e">
        <f>(('جدول  2'!#REF!+'جدول  2'!#REF!+'جدول  2'!#REF!)/('جدول  2'!#REF!+'جدول  2'!#REF!+'جدول  2'!#REF!+'جدول  2'!#REF!+'جدول  2'!#REF!+'جدول  2'!#REF!))*100</f>
        <v>#REF!</v>
      </c>
      <c r="O60" s="876" t="e">
        <f>(('جدول  2'!#REF!+'جدول  2'!#REF!+'جدول  2'!#REF!)/('جدول  2'!#REF!+'جدول  2'!#REF!+'جدول  2'!#REF!+'جدول  2'!#REF!+'جدول  2'!#REF!+'جدول  2'!#REF!))*100</f>
        <v>#REF!</v>
      </c>
      <c r="P60" s="876" t="e">
        <f>(('جدول  2'!#REF!+'جدول  2'!#REF!+'جدول  2'!#REF!)/('جدول  2'!#REF!+'جدول  2'!#REF!+'جدول  2'!#REF!+'جدول  2'!#REF!+'جدول  2'!#REF!+'جدول  2'!#REF!))*100</f>
        <v>#REF!</v>
      </c>
      <c r="Q60" s="876">
        <f>(('جدول  2'!C21+'جدول  2'!C24+'جدول  2'!C25)/('جدول  2'!C39+'جدول  2'!C45+'جدول  2'!C47+'جدول  2'!C53+'جدول  2'!C61+'جدول  2'!C59))*100</f>
        <v>48.164952139594803</v>
      </c>
      <c r="R60" s="876">
        <f>(('جدول  2'!D21+'جدول  2'!D24+'جدول  2'!D25)/('جدول  2'!D39+'جدول  2'!D45+'جدول  2'!D47+'جدول  2'!D53+'جدول  2'!D61+'جدول  2'!D59))*100</f>
        <v>47.308859259943588</v>
      </c>
      <c r="S60" s="876">
        <f>(('جدول  2'!E21+'جدول  2'!E24+'جدول  2'!E25)/('جدول  2'!E39+'جدول  2'!E45+'جدول  2'!E47+'جدول  2'!E53+'جدول  2'!E61+'جدول  2'!E59))*100</f>
        <v>56.619372532068667</v>
      </c>
      <c r="T60" s="876">
        <f>(('جدول  2'!F21+'جدول  2'!F24+'جدول  2'!F25)/('جدول  2'!F39+'جدول  2'!F45+'جدول  2'!F47+'جدول  2'!F53+'جدول  2'!F61+'جدول  2'!F59))*100</f>
        <v>44.523078533583003</v>
      </c>
      <c r="U60" s="876">
        <f>(('جدول  2'!G21+'جدول  2'!G24+'جدول  2'!G25)/('جدول  2'!G39+'جدول  2'!G45+'جدول  2'!G47+'جدول  2'!G53+'جدول  2'!G61+'جدول  2'!G59))*100</f>
        <v>42.174515719480276</v>
      </c>
      <c r="V60" s="876">
        <f>(('جدول  2'!H21+'جدول  2'!H24+'جدول  2'!H25)/('جدول  2'!H39+'جدول  2'!H45+'جدول  2'!H47+'جدول  2'!H53+'جدول  2'!H61+'جدول  2'!H59))*100</f>
        <v>46.631998342827657</v>
      </c>
      <c r="W60" s="606" t="s">
        <v>1238</v>
      </c>
      <c r="X60" s="936"/>
      <c r="Y60" s="936"/>
      <c r="Z60" s="936"/>
      <c r="AA60" s="936"/>
      <c r="AB60" s="936"/>
      <c r="AC60" s="936"/>
      <c r="AD60" s="936"/>
      <c r="AE60" s="936"/>
      <c r="AF60" s="936"/>
      <c r="AG60" s="936"/>
    </row>
    <row r="61" spans="2:33" s="364" customFormat="1" ht="12.75" customHeight="1" x14ac:dyDescent="0.2">
      <c r="B61" s="605"/>
      <c r="C61" s="875"/>
      <c r="D61" s="875"/>
      <c r="E61" s="875"/>
      <c r="F61" s="875"/>
      <c r="G61" s="875"/>
      <c r="H61" s="875"/>
      <c r="I61" s="875"/>
      <c r="J61" s="875"/>
      <c r="K61" s="875"/>
      <c r="L61" s="875"/>
      <c r="M61" s="876"/>
      <c r="N61" s="877"/>
      <c r="O61" s="876"/>
      <c r="P61" s="876"/>
      <c r="Q61" s="876"/>
      <c r="R61" s="876"/>
      <c r="S61" s="876"/>
      <c r="T61" s="876"/>
      <c r="U61" s="876"/>
      <c r="V61" s="876"/>
      <c r="W61" s="606"/>
      <c r="X61" s="936"/>
      <c r="Y61" s="936"/>
      <c r="Z61" s="936"/>
      <c r="AA61" s="936"/>
      <c r="AB61" s="936"/>
      <c r="AC61" s="936"/>
      <c r="AD61" s="936"/>
      <c r="AE61" s="936"/>
      <c r="AF61" s="936"/>
      <c r="AG61" s="936"/>
    </row>
    <row r="62" spans="2:33" s="364" customFormat="1" ht="25.5" customHeight="1" x14ac:dyDescent="0.2">
      <c r="B62" s="605" t="s">
        <v>1046</v>
      </c>
      <c r="C62" s="875" t="e">
        <f>('جدول  2'!#REF!/('جدول  2'!#REF!+'جدول  2'!#REF!+'جدول  2'!#REF!))*100</f>
        <v>#REF!</v>
      </c>
      <c r="D62" s="875" t="e">
        <f>('جدول  2'!#REF!/('جدول  2'!#REF!+'جدول  2'!#REF!+'جدول  2'!#REF!))*100</f>
        <v>#REF!</v>
      </c>
      <c r="E62" s="875" t="e">
        <f>('جدول  2'!#REF!/('جدول  2'!#REF!+'جدول  2'!#REF!+'جدول  2'!#REF!))*100</f>
        <v>#REF!</v>
      </c>
      <c r="F62" s="875" t="e">
        <f>('جدول  2'!#REF!/('جدول  2'!#REF!+'جدول  2'!#REF!+'جدول  2'!#REF!))*100</f>
        <v>#REF!</v>
      </c>
      <c r="G62" s="875" t="e">
        <f>('جدول  2'!#REF!/('جدول  2'!#REF!+'جدول  2'!#REF!+'جدول  2'!#REF!))*100</f>
        <v>#REF!</v>
      </c>
      <c r="H62" s="875" t="e">
        <f>('جدول  2'!#REF!/('جدول  2'!#REF!+'جدول  2'!#REF!+'جدول  2'!#REF!))*100</f>
        <v>#REF!</v>
      </c>
      <c r="I62" s="875" t="e">
        <f>('جدول  2'!#REF!/('جدول  2'!#REF!+'جدول  2'!#REF!+'جدول  2'!#REF!))*100</f>
        <v>#REF!</v>
      </c>
      <c r="J62" s="875" t="e">
        <f>('جدول  2'!#REF!/('جدول  2'!#REF!+'جدول  2'!#REF!+'جدول  2'!#REF!))*100</f>
        <v>#REF!</v>
      </c>
      <c r="K62" s="875" t="e">
        <f>('جدول  2'!#REF!/('جدول  2'!#REF!+'جدول  2'!#REF!+'جدول  2'!#REF!))*100</f>
        <v>#REF!</v>
      </c>
      <c r="L62" s="875" t="e">
        <f>('جدول  2'!#REF!/('جدول  2'!#REF!+'جدول  2'!#REF!+'جدول  2'!#REF!))*100</f>
        <v>#REF!</v>
      </c>
      <c r="M62" s="876"/>
      <c r="N62" s="877" t="e">
        <f>('جدول  2'!#REF!/('جدول  2'!#REF!+'جدول  2'!#REF!+'جدول  2'!#REF!))*100</f>
        <v>#REF!</v>
      </c>
      <c r="O62" s="876" t="e">
        <f>('جدول  2'!#REF!/('جدول  2'!#REF!+'جدول  2'!#REF!+'جدول  2'!#REF!))*100</f>
        <v>#REF!</v>
      </c>
      <c r="P62" s="876" t="e">
        <f>('جدول  2'!#REF!/('جدول  2'!#REF!+'جدول  2'!#REF!+'جدول  2'!#REF!))*100</f>
        <v>#REF!</v>
      </c>
      <c r="Q62" s="876">
        <f>('جدول  2'!C24/('جدول  2'!C21+'جدول  2'!C25+'جدول  2'!C24))*100</f>
        <v>99.038139063744651</v>
      </c>
      <c r="R62" s="876">
        <f>('جدول  2'!D24/('جدول  2'!D21+'جدول  2'!D25+'جدول  2'!D24))*100</f>
        <v>99.219622661685889</v>
      </c>
      <c r="S62" s="876">
        <f>('جدول  2'!E24/('جدول  2'!E21+'جدول  2'!E25+'جدول  2'!E24))*100</f>
        <v>99.336688307377827</v>
      </c>
      <c r="T62" s="937">
        <f>('جدول  2'!F24/('جدول  2'!F21+'جدول  2'!F25+'جدول  2'!F24))*100</f>
        <v>99.194719195973164</v>
      </c>
      <c r="U62" s="937">
        <f>('جدول  2'!G24/('جدول  2'!G21+'جدول  2'!G25+'جدول  2'!G24))*100</f>
        <v>98.751386318493729</v>
      </c>
      <c r="V62" s="937">
        <f>('جدول  2'!H24/('جدول  2'!H21+'جدول  2'!H25+'جدول  2'!H24))*100</f>
        <v>99.026799155931656</v>
      </c>
      <c r="W62" s="606" t="s">
        <v>1047</v>
      </c>
      <c r="X62" s="936"/>
      <c r="Y62" s="936"/>
      <c r="Z62" s="936"/>
      <c r="AA62" s="936"/>
      <c r="AB62" s="936"/>
      <c r="AC62" s="936"/>
      <c r="AD62" s="936"/>
      <c r="AE62" s="936"/>
      <c r="AF62" s="936"/>
      <c r="AG62" s="936"/>
    </row>
    <row r="63" spans="2:33" s="364" customFormat="1" ht="24.75" customHeight="1" thickBot="1" x14ac:dyDescent="0.25">
      <c r="B63" s="578"/>
      <c r="C63" s="912"/>
      <c r="D63" s="912"/>
      <c r="E63" s="912"/>
      <c r="F63" s="912"/>
      <c r="G63" s="912"/>
      <c r="H63" s="912"/>
      <c r="I63" s="912"/>
      <c r="J63" s="912"/>
      <c r="K63" s="912"/>
      <c r="L63" s="913"/>
      <c r="M63" s="913"/>
      <c r="N63" s="914"/>
      <c r="O63" s="913"/>
      <c r="P63" s="945"/>
      <c r="Q63" s="913"/>
      <c r="R63" s="913"/>
      <c r="S63" s="913"/>
      <c r="T63" s="945"/>
      <c r="U63" s="945"/>
      <c r="V63" s="945"/>
      <c r="W63" s="938"/>
      <c r="X63" s="936"/>
      <c r="Y63" s="936"/>
      <c r="Z63" s="936"/>
      <c r="AA63" s="936"/>
      <c r="AB63" s="936"/>
      <c r="AC63" s="936"/>
      <c r="AD63" s="936"/>
      <c r="AE63" s="936"/>
      <c r="AF63" s="936"/>
      <c r="AG63" s="936"/>
    </row>
    <row r="64" spans="2:33" s="257" customFormat="1" ht="9" customHeight="1" thickTop="1" x14ac:dyDescent="0.7">
      <c r="C64" s="331"/>
      <c r="D64" s="331"/>
      <c r="E64" s="331"/>
      <c r="F64" s="331"/>
      <c r="G64" s="331"/>
      <c r="H64" s="331"/>
      <c r="I64" s="331"/>
      <c r="J64" s="331"/>
      <c r="K64" s="331"/>
      <c r="L64" s="331"/>
      <c r="M64" s="331"/>
      <c r="N64" s="395"/>
      <c r="O64" s="331"/>
      <c r="P64" s="331"/>
      <c r="Q64" s="331"/>
      <c r="R64" s="331"/>
      <c r="S64" s="331"/>
      <c r="T64" s="331"/>
      <c r="U64" s="331"/>
      <c r="V64" s="331"/>
      <c r="X64" s="392"/>
      <c r="Y64" s="392"/>
      <c r="Z64" s="392"/>
      <c r="AA64" s="392"/>
      <c r="AB64" s="392"/>
      <c r="AC64" s="392"/>
      <c r="AD64" s="392"/>
      <c r="AE64" s="392"/>
      <c r="AF64" s="392"/>
      <c r="AG64" s="392"/>
    </row>
    <row r="65" spans="2:28" s="189" customFormat="1" ht="23.25" x14ac:dyDescent="0.5">
      <c r="B65" s="189" t="s">
        <v>1534</v>
      </c>
      <c r="C65" s="116"/>
      <c r="D65" s="116"/>
      <c r="E65" s="116"/>
      <c r="F65" s="116"/>
      <c r="G65" s="116"/>
      <c r="H65" s="116"/>
      <c r="I65" s="116"/>
      <c r="J65" s="116"/>
      <c r="K65" s="116"/>
      <c r="L65" s="116"/>
      <c r="M65" s="116"/>
      <c r="N65" s="408"/>
      <c r="O65" s="116"/>
      <c r="P65" s="116"/>
      <c r="Q65" s="116"/>
      <c r="R65" s="116"/>
      <c r="S65" s="116"/>
      <c r="T65" s="116"/>
      <c r="U65" s="116"/>
      <c r="V65" s="116"/>
      <c r="W65" s="189" t="s">
        <v>1535</v>
      </c>
      <c r="Y65" s="409"/>
    </row>
    <row r="66" spans="2:28" s="189" customFormat="1" ht="39.75" hidden="1" customHeight="1" x14ac:dyDescent="0.5">
      <c r="B66" s="1775" t="s">
        <v>1614</v>
      </c>
      <c r="C66" s="1776"/>
      <c r="D66" s="1776"/>
      <c r="E66" s="1776"/>
      <c r="F66" s="1776"/>
      <c r="G66" s="1776"/>
      <c r="H66" s="1776"/>
      <c r="I66" s="1776"/>
      <c r="J66" s="1776"/>
      <c r="K66" s="1776"/>
      <c r="L66" s="1777" t="s">
        <v>1613</v>
      </c>
      <c r="M66" s="1777"/>
      <c r="N66" s="1777"/>
      <c r="O66" s="1777"/>
      <c r="P66" s="1777"/>
      <c r="Q66" s="1777"/>
      <c r="R66" s="1777"/>
      <c r="S66" s="1777"/>
      <c r="T66" s="1777"/>
      <c r="U66" s="1777"/>
      <c r="V66" s="1777"/>
      <c r="W66" s="1778"/>
      <c r="X66" s="410"/>
      <c r="Y66" s="410"/>
      <c r="Z66" s="410"/>
      <c r="AA66" s="410"/>
      <c r="AB66" s="410"/>
    </row>
    <row r="67" spans="2:28" s="51" customFormat="1" ht="23.25" x14ac:dyDescent="0.5">
      <c r="B67" s="145" t="s">
        <v>1440</v>
      </c>
      <c r="C67" s="116"/>
      <c r="D67" s="116"/>
      <c r="E67" s="116"/>
      <c r="F67" s="116"/>
      <c r="G67" s="116"/>
      <c r="H67" s="116"/>
      <c r="I67" s="116"/>
      <c r="J67" s="116"/>
      <c r="K67" s="116"/>
      <c r="L67" s="116"/>
      <c r="M67" s="116"/>
      <c r="N67" s="408"/>
      <c r="O67" s="116"/>
      <c r="P67" s="116"/>
      <c r="Q67" s="116"/>
      <c r="R67" s="116"/>
      <c r="S67" s="116"/>
      <c r="T67" s="116"/>
      <c r="U67" s="411"/>
      <c r="V67" s="411"/>
      <c r="W67" s="51" t="s">
        <v>1441</v>
      </c>
    </row>
    <row r="68" spans="2:28" s="257" customFormat="1" ht="30.75" x14ac:dyDescent="0.7">
      <c r="B68" s="257" t="s">
        <v>261</v>
      </c>
      <c r="C68" s="331" t="e">
        <f t="shared" ref="C68:V68" si="10">+C15+C19-C28-C32</f>
        <v>#REF!</v>
      </c>
      <c r="D68" s="331" t="e">
        <f t="shared" si="10"/>
        <v>#REF!</v>
      </c>
      <c r="E68" s="331" t="e">
        <f t="shared" si="10"/>
        <v>#REF!</v>
      </c>
      <c r="F68" s="331" t="e">
        <f t="shared" si="10"/>
        <v>#REF!</v>
      </c>
      <c r="G68" s="331" t="e">
        <f t="shared" si="10"/>
        <v>#REF!</v>
      </c>
      <c r="H68" s="331" t="e">
        <f t="shared" si="10"/>
        <v>#REF!</v>
      </c>
      <c r="I68" s="331" t="e">
        <f t="shared" si="10"/>
        <v>#REF!</v>
      </c>
      <c r="J68" s="331" t="e">
        <f t="shared" si="10"/>
        <v>#REF!</v>
      </c>
      <c r="K68" s="331" t="e">
        <f t="shared" si="10"/>
        <v>#REF!</v>
      </c>
      <c r="L68" s="331" t="e">
        <f t="shared" si="10"/>
        <v>#REF!</v>
      </c>
      <c r="M68" s="331">
        <f t="shared" si="10"/>
        <v>0</v>
      </c>
      <c r="N68" s="395" t="e">
        <f t="shared" si="10"/>
        <v>#REF!</v>
      </c>
      <c r="O68" s="331" t="e">
        <f t="shared" si="10"/>
        <v>#REF!</v>
      </c>
      <c r="P68" s="331" t="e">
        <f t="shared" si="10"/>
        <v>#REF!</v>
      </c>
      <c r="Q68" s="331" t="e">
        <f t="shared" si="10"/>
        <v>#REF!</v>
      </c>
      <c r="R68" s="331" t="e">
        <f t="shared" si="10"/>
        <v>#REF!</v>
      </c>
      <c r="S68" s="331" t="e">
        <f t="shared" si="10"/>
        <v>#REF!</v>
      </c>
      <c r="T68" s="331" t="e">
        <f t="shared" si="10"/>
        <v>#REF!</v>
      </c>
      <c r="U68" s="331" t="e">
        <f t="shared" si="10"/>
        <v>#REF!</v>
      </c>
      <c r="V68" s="331" t="e">
        <f t="shared" si="10"/>
        <v>#REF!</v>
      </c>
      <c r="W68" s="257" t="s">
        <v>289</v>
      </c>
    </row>
    <row r="69" spans="2:28" s="257" customFormat="1" ht="30.75" x14ac:dyDescent="0.7">
      <c r="C69" s="331"/>
      <c r="D69" s="331"/>
      <c r="E69" s="331"/>
      <c r="F69" s="331"/>
      <c r="G69" s="331"/>
      <c r="H69" s="331"/>
      <c r="I69" s="331"/>
      <c r="J69" s="331"/>
      <c r="K69" s="331"/>
      <c r="L69" s="331"/>
      <c r="M69" s="331"/>
      <c r="N69" s="395"/>
      <c r="O69" s="331"/>
      <c r="P69" s="399"/>
      <c r="Q69" s="331"/>
      <c r="R69" s="331"/>
      <c r="S69" s="331"/>
      <c r="T69" s="399"/>
      <c r="U69" s="331"/>
      <c r="V69" s="331"/>
    </row>
    <row r="70" spans="2:28" s="257" customFormat="1" ht="30.75" x14ac:dyDescent="0.7">
      <c r="C70" s="331"/>
      <c r="D70" s="331"/>
      <c r="E70" s="331"/>
      <c r="F70" s="331"/>
      <c r="G70" s="331"/>
      <c r="H70" s="331"/>
      <c r="I70" s="331"/>
      <c r="J70" s="331"/>
      <c r="K70" s="331"/>
      <c r="L70" s="331"/>
      <c r="M70" s="331"/>
      <c r="N70" s="395"/>
      <c r="O70" s="331"/>
      <c r="P70" s="399"/>
      <c r="Q70" s="399"/>
      <c r="R70" s="399"/>
      <c r="S70" s="399"/>
      <c r="T70" s="331"/>
      <c r="U70" s="399"/>
      <c r="V70" s="399"/>
    </row>
    <row r="71" spans="2:28" s="257" customFormat="1" ht="30.75" x14ac:dyDescent="0.7">
      <c r="C71" s="331"/>
      <c r="D71" s="331"/>
      <c r="E71" s="331"/>
      <c r="F71" s="331"/>
      <c r="G71" s="331"/>
      <c r="H71" s="331"/>
      <c r="I71" s="331"/>
      <c r="J71" s="331"/>
      <c r="K71" s="331"/>
      <c r="L71" s="331"/>
      <c r="M71" s="331"/>
      <c r="N71" s="395"/>
      <c r="O71" s="331"/>
      <c r="P71" s="331"/>
      <c r="Q71" s="331"/>
      <c r="R71" s="331"/>
      <c r="S71" s="331"/>
      <c r="T71" s="331"/>
      <c r="U71" s="331"/>
      <c r="V71" s="399"/>
    </row>
    <row r="72" spans="2:28" s="257" customFormat="1" ht="30.75" x14ac:dyDescent="0.7">
      <c r="C72" s="331"/>
      <c r="D72" s="331"/>
      <c r="E72" s="331"/>
      <c r="F72" s="331"/>
      <c r="G72" s="331"/>
      <c r="H72" s="331"/>
      <c r="I72" s="331"/>
      <c r="J72" s="331"/>
      <c r="K72" s="331"/>
      <c r="L72" s="331"/>
      <c r="M72" s="331"/>
      <c r="N72" s="395"/>
      <c r="O72" s="331"/>
      <c r="P72" s="331"/>
      <c r="Q72" s="331"/>
      <c r="R72" s="331"/>
      <c r="S72" s="331"/>
      <c r="T72" s="331"/>
      <c r="U72" s="331"/>
      <c r="V72" s="399"/>
    </row>
    <row r="73" spans="2:28" s="257" customFormat="1" ht="30.75" x14ac:dyDescent="0.7">
      <c r="C73" s="331"/>
      <c r="D73" s="331"/>
      <c r="E73" s="331"/>
      <c r="F73" s="331"/>
      <c r="G73" s="331"/>
      <c r="H73" s="331"/>
      <c r="I73" s="331"/>
      <c r="J73" s="331"/>
      <c r="K73" s="331"/>
      <c r="L73" s="331"/>
      <c r="M73" s="331"/>
      <c r="N73" s="395"/>
      <c r="O73" s="331"/>
      <c r="P73" s="331"/>
      <c r="Q73" s="331"/>
      <c r="R73" s="331"/>
      <c r="S73" s="331"/>
      <c r="T73" s="331"/>
      <c r="U73" s="331"/>
      <c r="V73" s="399"/>
    </row>
    <row r="74" spans="2:28" s="257" customFormat="1" ht="30.75" x14ac:dyDescent="0.7">
      <c r="C74" s="331"/>
      <c r="D74" s="331"/>
      <c r="E74" s="331"/>
      <c r="F74" s="331"/>
      <c r="G74" s="331"/>
      <c r="H74" s="331"/>
      <c r="I74" s="331"/>
      <c r="J74" s="331"/>
      <c r="K74" s="331"/>
      <c r="L74" s="331"/>
      <c r="M74" s="331"/>
      <c r="N74" s="395"/>
      <c r="O74" s="331"/>
      <c r="P74" s="331"/>
      <c r="Q74" s="331"/>
      <c r="R74" s="331"/>
      <c r="S74" s="331"/>
      <c r="T74" s="331"/>
      <c r="U74" s="331"/>
      <c r="V74" s="399"/>
    </row>
    <row r="75" spans="2:28" s="257" customFormat="1" ht="30.75" x14ac:dyDescent="0.7">
      <c r="C75" s="331"/>
      <c r="D75" s="331"/>
      <c r="E75" s="331"/>
      <c r="F75" s="331"/>
      <c r="G75" s="331"/>
      <c r="H75" s="331"/>
      <c r="I75" s="331"/>
      <c r="J75" s="331"/>
      <c r="K75" s="331"/>
      <c r="L75" s="331"/>
      <c r="M75" s="331"/>
      <c r="N75" s="395"/>
      <c r="O75" s="331"/>
      <c r="P75" s="331"/>
      <c r="Q75" s="331"/>
      <c r="R75" s="331"/>
      <c r="S75" s="331"/>
      <c r="T75" s="331"/>
      <c r="U75" s="331"/>
      <c r="V75" s="399"/>
    </row>
    <row r="76" spans="2:28" s="257" customFormat="1" ht="30.75" x14ac:dyDescent="0.7">
      <c r="C76" s="331"/>
      <c r="D76" s="331"/>
      <c r="E76" s="331"/>
      <c r="F76" s="331"/>
      <c r="G76" s="331"/>
      <c r="H76" s="331"/>
      <c r="I76" s="331"/>
      <c r="J76" s="331"/>
      <c r="K76" s="331"/>
      <c r="L76" s="331"/>
      <c r="M76" s="331"/>
      <c r="N76" s="395"/>
      <c r="O76" s="331"/>
      <c r="P76" s="331"/>
      <c r="Q76" s="331"/>
      <c r="R76" s="331"/>
      <c r="S76" s="331"/>
      <c r="T76" s="331"/>
      <c r="U76" s="331"/>
      <c r="V76" s="399"/>
    </row>
    <row r="77" spans="2:28" s="257" customFormat="1" ht="30.75" x14ac:dyDescent="0.7">
      <c r="C77" s="331"/>
      <c r="D77" s="331"/>
      <c r="E77" s="331"/>
      <c r="F77" s="331"/>
      <c r="G77" s="331"/>
      <c r="H77" s="331"/>
      <c r="I77" s="331"/>
      <c r="J77" s="331"/>
      <c r="K77" s="331"/>
      <c r="L77" s="331"/>
      <c r="M77" s="331"/>
      <c r="N77" s="395"/>
      <c r="O77" s="331"/>
      <c r="P77" s="331"/>
      <c r="Q77" s="331"/>
      <c r="R77" s="331"/>
      <c r="S77" s="331"/>
      <c r="T77" s="331"/>
      <c r="U77" s="331"/>
      <c r="V77" s="399"/>
    </row>
    <row r="78" spans="2:28" s="257" customFormat="1" ht="30.75" x14ac:dyDescent="0.7">
      <c r="C78" s="331"/>
      <c r="D78" s="331"/>
      <c r="E78" s="331"/>
      <c r="F78" s="331"/>
      <c r="G78" s="331"/>
      <c r="H78" s="331"/>
      <c r="I78" s="331"/>
      <c r="J78" s="331"/>
      <c r="K78" s="331"/>
      <c r="L78" s="331"/>
      <c r="M78" s="331"/>
      <c r="N78" s="395"/>
      <c r="O78" s="331"/>
      <c r="P78" s="331"/>
      <c r="Q78" s="331"/>
      <c r="R78" s="399"/>
      <c r="S78" s="331"/>
      <c r="T78" s="331"/>
      <c r="U78" s="331"/>
      <c r="V78" s="399"/>
    </row>
    <row r="79" spans="2:28" s="257" customFormat="1" ht="30.75" x14ac:dyDescent="0.7">
      <c r="C79" s="331"/>
      <c r="D79" s="331"/>
      <c r="E79" s="331"/>
      <c r="F79" s="331"/>
      <c r="G79" s="331"/>
      <c r="H79" s="331"/>
      <c r="I79" s="331"/>
      <c r="J79" s="331"/>
      <c r="K79" s="331"/>
      <c r="L79" s="331"/>
      <c r="M79" s="331"/>
      <c r="N79" s="395"/>
      <c r="O79" s="331"/>
      <c r="P79" s="331"/>
      <c r="Q79" s="331"/>
      <c r="R79" s="331"/>
      <c r="S79" s="331"/>
      <c r="T79" s="331"/>
      <c r="U79" s="331"/>
      <c r="V79" s="399"/>
    </row>
    <row r="80" spans="2:28" s="257" customFormat="1" ht="30.75" x14ac:dyDescent="0.7">
      <c r="C80" s="331"/>
      <c r="D80" s="331"/>
      <c r="E80" s="331"/>
      <c r="F80" s="331"/>
      <c r="G80" s="331"/>
      <c r="H80" s="331"/>
      <c r="I80" s="331"/>
      <c r="J80" s="331"/>
      <c r="K80" s="331"/>
      <c r="L80" s="331"/>
      <c r="M80" s="331"/>
      <c r="N80" s="395"/>
      <c r="O80" s="331"/>
      <c r="P80" s="331"/>
      <c r="Q80" s="331"/>
      <c r="R80" s="331"/>
      <c r="S80" s="331"/>
      <c r="T80" s="399"/>
      <c r="U80" s="331"/>
      <c r="V80" s="399"/>
    </row>
    <row r="81" spans="3:22" s="257" customFormat="1" ht="30.75" x14ac:dyDescent="0.7">
      <c r="C81" s="331"/>
      <c r="D81" s="331"/>
      <c r="E81" s="331"/>
      <c r="F81" s="331"/>
      <c r="G81" s="331"/>
      <c r="H81" s="331"/>
      <c r="I81" s="331"/>
      <c r="J81" s="331"/>
      <c r="K81" s="331"/>
      <c r="L81" s="331"/>
      <c r="M81" s="331"/>
      <c r="N81" s="395"/>
      <c r="O81" s="331"/>
      <c r="P81" s="331"/>
      <c r="Q81" s="399"/>
      <c r="R81" s="331"/>
      <c r="S81" s="331"/>
      <c r="T81" s="399"/>
      <c r="U81" s="331"/>
      <c r="V81" s="399"/>
    </row>
    <row r="82" spans="3:22" s="257" customFormat="1" ht="30.75" x14ac:dyDescent="0.7">
      <c r="N82" s="393"/>
      <c r="V82" s="399"/>
    </row>
    <row r="83" spans="3:22" ht="30.75" x14ac:dyDescent="0.7">
      <c r="V83" s="399"/>
    </row>
    <row r="84" spans="3:22" ht="30.75" x14ac:dyDescent="0.7">
      <c r="V84" s="399"/>
    </row>
    <row r="85" spans="3:22" ht="30.75" x14ac:dyDescent="0.7">
      <c r="V85" s="399"/>
    </row>
    <row r="86" spans="3:22" ht="30.75" x14ac:dyDescent="0.7">
      <c r="V86" s="399"/>
    </row>
    <row r="87" spans="3:22" ht="30.75" x14ac:dyDescent="0.7">
      <c r="V87" s="399"/>
    </row>
    <row r="88" spans="3:22" ht="30.75" x14ac:dyDescent="0.7">
      <c r="V88" s="399"/>
    </row>
    <row r="89" spans="3:22" ht="30.75" x14ac:dyDescent="0.7">
      <c r="V89" s="399"/>
    </row>
    <row r="90" spans="3:22" ht="30.75" x14ac:dyDescent="0.7">
      <c r="V90" s="399"/>
    </row>
    <row r="91" spans="3:22" ht="30.75" x14ac:dyDescent="0.7">
      <c r="V91" s="399"/>
    </row>
    <row r="92" spans="3:22" ht="30.75" x14ac:dyDescent="0.7">
      <c r="V92" s="399"/>
    </row>
    <row r="93" spans="3:22" ht="30.75" x14ac:dyDescent="0.7">
      <c r="V93" s="399"/>
    </row>
    <row r="94" spans="3:22" ht="30.75" x14ac:dyDescent="0.7">
      <c r="V94" s="399"/>
    </row>
    <row r="95" spans="3:22" ht="30.75" x14ac:dyDescent="0.7">
      <c r="V95" s="399"/>
    </row>
    <row r="96" spans="3:22" ht="30.75" x14ac:dyDescent="0.7">
      <c r="V96" s="399"/>
    </row>
    <row r="97" spans="22:22" ht="30.75" x14ac:dyDescent="0.7">
      <c r="V97" s="399"/>
    </row>
    <row r="98" spans="22:22" ht="30.75" x14ac:dyDescent="0.7">
      <c r="V98" s="399"/>
    </row>
    <row r="99" spans="22:22" ht="30.75" x14ac:dyDescent="0.7">
      <c r="V99" s="399"/>
    </row>
    <row r="100" spans="22:22" ht="30.75" x14ac:dyDescent="0.7">
      <c r="V100" s="399"/>
    </row>
    <row r="101" spans="22:22" ht="30.75" x14ac:dyDescent="0.7">
      <c r="V101" s="399"/>
    </row>
    <row r="102" spans="22:22" ht="30.75" x14ac:dyDescent="0.7">
      <c r="V102" s="399"/>
    </row>
    <row r="103" spans="22:22" ht="30.75" x14ac:dyDescent="0.7">
      <c r="V103" s="399"/>
    </row>
    <row r="104" spans="22:22" ht="30.75" x14ac:dyDescent="0.7">
      <c r="V104" s="399"/>
    </row>
    <row r="105" spans="22:22" ht="30.75" x14ac:dyDescent="0.7">
      <c r="V105" s="399"/>
    </row>
    <row r="106" spans="22:22" ht="30.75" x14ac:dyDescent="0.7">
      <c r="V106" s="399"/>
    </row>
    <row r="107" spans="22:22" ht="30.75" x14ac:dyDescent="0.7">
      <c r="V107" s="399"/>
    </row>
    <row r="108" spans="22:22" ht="30.75" x14ac:dyDescent="0.7">
      <c r="V108" s="399"/>
    </row>
    <row r="109" spans="22:22" ht="30.75" x14ac:dyDescent="0.7">
      <c r="V109" s="399"/>
    </row>
    <row r="110" spans="22:22" ht="30.75" x14ac:dyDescent="0.7">
      <c r="V110" s="399"/>
    </row>
    <row r="111" spans="22:22" ht="30.75" x14ac:dyDescent="0.7">
      <c r="V111" s="399"/>
    </row>
    <row r="112" spans="22:22" ht="30.75" x14ac:dyDescent="0.7">
      <c r="V112" s="399"/>
    </row>
    <row r="113" spans="22:22" ht="30.75" x14ac:dyDescent="0.7">
      <c r="V113" s="399"/>
    </row>
    <row r="114" spans="22:22" ht="30.75" x14ac:dyDescent="0.7">
      <c r="V114" s="399"/>
    </row>
    <row r="115" spans="22:22" ht="30.75" x14ac:dyDescent="0.7">
      <c r="V115" s="399"/>
    </row>
    <row r="116" spans="22:22" ht="30.75" x14ac:dyDescent="0.7">
      <c r="V116" s="399"/>
    </row>
    <row r="117" spans="22:22" ht="30.75" x14ac:dyDescent="0.7">
      <c r="V117" s="399"/>
    </row>
    <row r="118" spans="22:22" ht="30.75" x14ac:dyDescent="0.7">
      <c r="V118" s="399"/>
    </row>
    <row r="119" spans="22:22" ht="30.75" x14ac:dyDescent="0.7">
      <c r="V119" s="399"/>
    </row>
    <row r="120" spans="22:22" ht="30.75" x14ac:dyDescent="0.7">
      <c r="V120" s="399"/>
    </row>
    <row r="121" spans="22:22" ht="30.75" x14ac:dyDescent="0.7">
      <c r="V121" s="399"/>
    </row>
    <row r="122" spans="22:22" ht="30.75" x14ac:dyDescent="0.7">
      <c r="V122" s="399"/>
    </row>
    <row r="123" spans="22:22" ht="30.75" x14ac:dyDescent="0.7">
      <c r="V123" s="399"/>
    </row>
    <row r="124" spans="22:22" ht="30.75" x14ac:dyDescent="0.7">
      <c r="V124" s="399"/>
    </row>
    <row r="125" spans="22:22" ht="30.75" x14ac:dyDescent="0.7">
      <c r="V125" s="399"/>
    </row>
    <row r="126" spans="22:22" ht="30.75" x14ac:dyDescent="0.7">
      <c r="V126" s="399"/>
    </row>
    <row r="127" spans="22:22" ht="30.75" x14ac:dyDescent="0.7">
      <c r="V127" s="399"/>
    </row>
    <row r="128" spans="22:22" ht="30.75" x14ac:dyDescent="0.7">
      <c r="V128" s="399"/>
    </row>
    <row r="129" spans="22:22" ht="30.75" x14ac:dyDescent="0.7">
      <c r="V129" s="399"/>
    </row>
    <row r="130" spans="22:22" ht="30.75" x14ac:dyDescent="0.7">
      <c r="V130" s="399"/>
    </row>
    <row r="131" spans="22:22" ht="30.75" x14ac:dyDescent="0.7">
      <c r="V131" s="399"/>
    </row>
    <row r="132" spans="22:22" ht="30.75" x14ac:dyDescent="0.7">
      <c r="V132" s="399"/>
    </row>
    <row r="133" spans="22:22" ht="30.75" x14ac:dyDescent="0.7">
      <c r="V133" s="399"/>
    </row>
    <row r="134" spans="22:22" ht="30.75" x14ac:dyDescent="0.7">
      <c r="V134" s="399"/>
    </row>
    <row r="135" spans="22:22" ht="30.75" x14ac:dyDescent="0.7">
      <c r="V135" s="399"/>
    </row>
    <row r="136" spans="22:22" ht="30.75" x14ac:dyDescent="0.7">
      <c r="V136" s="399"/>
    </row>
    <row r="137" spans="22:22" ht="30.75" x14ac:dyDescent="0.7">
      <c r="V137" s="399"/>
    </row>
    <row r="138" spans="22:22" ht="30.75" x14ac:dyDescent="0.7">
      <c r="V138" s="399"/>
    </row>
    <row r="139" spans="22:22" ht="30.75" x14ac:dyDescent="0.7">
      <c r="V139" s="399"/>
    </row>
    <row r="140" spans="22:22" ht="30.75" x14ac:dyDescent="0.7">
      <c r="V140" s="399"/>
    </row>
    <row r="141" spans="22:22" ht="30.75" x14ac:dyDescent="0.7">
      <c r="V141" s="399"/>
    </row>
    <row r="142" spans="22:22" ht="30.75" x14ac:dyDescent="0.7">
      <c r="V142" s="399"/>
    </row>
    <row r="143" spans="22:22" ht="30.75" x14ac:dyDescent="0.7">
      <c r="V143" s="399"/>
    </row>
    <row r="144" spans="22:22" ht="30.75" x14ac:dyDescent="0.7">
      <c r="V144" s="399"/>
    </row>
    <row r="145" spans="22:22" ht="30.75" x14ac:dyDescent="0.7">
      <c r="V145" s="399"/>
    </row>
    <row r="146" spans="22:22" ht="30.75" x14ac:dyDescent="0.7">
      <c r="V146" s="399"/>
    </row>
    <row r="147" spans="22:22" ht="30.75" x14ac:dyDescent="0.7">
      <c r="V147" s="399"/>
    </row>
    <row r="148" spans="22:22" ht="30.75" x14ac:dyDescent="0.7">
      <c r="V148" s="399"/>
    </row>
    <row r="149" spans="22:22" ht="30.75" x14ac:dyDescent="0.7">
      <c r="V149" s="399"/>
    </row>
    <row r="150" spans="22:22" ht="30.75" x14ac:dyDescent="0.7">
      <c r="V150" s="399"/>
    </row>
    <row r="151" spans="22:22" ht="30.75" x14ac:dyDescent="0.7">
      <c r="V151" s="399"/>
    </row>
    <row r="152" spans="22:22" ht="30.75" x14ac:dyDescent="0.7">
      <c r="V152" s="399"/>
    </row>
    <row r="153" spans="22:22" ht="30.75" x14ac:dyDescent="0.7">
      <c r="V153" s="399"/>
    </row>
    <row r="154" spans="22:22" ht="30.75" x14ac:dyDescent="0.7">
      <c r="V154" s="399"/>
    </row>
    <row r="155" spans="22:22" ht="30.75" x14ac:dyDescent="0.7">
      <c r="V155" s="399"/>
    </row>
    <row r="156" spans="22:22" ht="30.75" x14ac:dyDescent="0.7">
      <c r="V156" s="399"/>
    </row>
    <row r="157" spans="22:22" ht="30.75" x14ac:dyDescent="0.7">
      <c r="V157" s="399"/>
    </row>
    <row r="158" spans="22:22" ht="30.75" x14ac:dyDescent="0.7">
      <c r="V158" s="399"/>
    </row>
    <row r="159" spans="22:22" ht="30.75" x14ac:dyDescent="0.7">
      <c r="V159" s="399"/>
    </row>
    <row r="160" spans="22:22" ht="30.75" x14ac:dyDescent="0.7">
      <c r="V160" s="399"/>
    </row>
    <row r="161" spans="22:22" ht="30.75" x14ac:dyDescent="0.7">
      <c r="V161" s="399"/>
    </row>
    <row r="162" spans="22:22" ht="30.75" x14ac:dyDescent="0.7">
      <c r="V162" s="399"/>
    </row>
    <row r="163" spans="22:22" ht="30.75" x14ac:dyDescent="0.7">
      <c r="V163" s="399"/>
    </row>
    <row r="164" spans="22:22" ht="30.75" x14ac:dyDescent="0.7">
      <c r="V164" s="399"/>
    </row>
    <row r="165" spans="22:22" ht="30.75" x14ac:dyDescent="0.7">
      <c r="V165" s="399"/>
    </row>
    <row r="166" spans="22:22" ht="30.75" x14ac:dyDescent="0.7">
      <c r="V166" s="399"/>
    </row>
    <row r="167" spans="22:22" ht="30.75" x14ac:dyDescent="0.7">
      <c r="V167" s="399"/>
    </row>
    <row r="168" spans="22:22" ht="30.75" x14ac:dyDescent="0.7">
      <c r="V168" s="399"/>
    </row>
    <row r="169" spans="22:22" ht="30.75" x14ac:dyDescent="0.7">
      <c r="V169" s="399"/>
    </row>
    <row r="170" spans="22:22" ht="30.75" x14ac:dyDescent="0.7">
      <c r="V170" s="399"/>
    </row>
    <row r="171" spans="22:22" ht="30.75" x14ac:dyDescent="0.7">
      <c r="V171" s="399"/>
    </row>
    <row r="172" spans="22:22" ht="30.75" x14ac:dyDescent="0.7">
      <c r="V172" s="399"/>
    </row>
    <row r="173" spans="22:22" ht="30.75" x14ac:dyDescent="0.7">
      <c r="V173" s="399"/>
    </row>
    <row r="174" spans="22:22" ht="30.75" x14ac:dyDescent="0.7">
      <c r="V174" s="399"/>
    </row>
    <row r="175" spans="22:22" ht="30.75" x14ac:dyDescent="0.7">
      <c r="V175" s="399"/>
    </row>
    <row r="176" spans="22:22" ht="30.75" x14ac:dyDescent="0.7">
      <c r="V176" s="399"/>
    </row>
    <row r="177" spans="22:22" ht="30.75" x14ac:dyDescent="0.7">
      <c r="V177" s="399"/>
    </row>
    <row r="178" spans="22:22" ht="30.75" x14ac:dyDescent="0.7">
      <c r="V178" s="399"/>
    </row>
    <row r="179" spans="22:22" ht="30.75" x14ac:dyDescent="0.7">
      <c r="V179" s="399"/>
    </row>
    <row r="180" spans="22:22" ht="30.75" x14ac:dyDescent="0.7">
      <c r="V180" s="399"/>
    </row>
    <row r="181" spans="22:22" ht="30.75" x14ac:dyDescent="0.7">
      <c r="V181" s="399"/>
    </row>
    <row r="182" spans="22:22" ht="30.75" x14ac:dyDescent="0.7">
      <c r="V182" s="399"/>
    </row>
    <row r="183" spans="22:22" ht="30.75" x14ac:dyDescent="0.7">
      <c r="V183" s="399"/>
    </row>
    <row r="184" spans="22:22" ht="30.75" x14ac:dyDescent="0.7">
      <c r="V184" s="399"/>
    </row>
    <row r="185" spans="22:22" ht="30.75" x14ac:dyDescent="0.7">
      <c r="V185" s="399"/>
    </row>
    <row r="186" spans="22:22" ht="30.75" x14ac:dyDescent="0.7">
      <c r="V186" s="399"/>
    </row>
    <row r="187" spans="22:22" ht="30.75" x14ac:dyDescent="0.7">
      <c r="V187" s="399"/>
    </row>
    <row r="188" spans="22:22" ht="30.75" x14ac:dyDescent="0.7">
      <c r="V188" s="399"/>
    </row>
    <row r="189" spans="22:22" ht="30.75" x14ac:dyDescent="0.7">
      <c r="V189" s="399"/>
    </row>
    <row r="190" spans="22:22" ht="30.75" x14ac:dyDescent="0.7">
      <c r="V190" s="399"/>
    </row>
    <row r="191" spans="22:22" ht="30.75" x14ac:dyDescent="0.7">
      <c r="V191" s="399"/>
    </row>
    <row r="192" spans="22:22" ht="30.75" x14ac:dyDescent="0.7">
      <c r="V192" s="399"/>
    </row>
    <row r="193" spans="22:22" ht="30.75" x14ac:dyDescent="0.7">
      <c r="V193" s="399"/>
    </row>
    <row r="194" spans="22:22" ht="30.75" x14ac:dyDescent="0.7">
      <c r="V194" s="399"/>
    </row>
    <row r="195" spans="22:22" ht="30.75" x14ac:dyDescent="0.7">
      <c r="V195" s="399"/>
    </row>
    <row r="196" spans="22:22" ht="30.75" x14ac:dyDescent="0.7">
      <c r="V196" s="399"/>
    </row>
    <row r="197" spans="22:22" ht="30.75" x14ac:dyDescent="0.7">
      <c r="V197" s="399"/>
    </row>
    <row r="198" spans="22:22" ht="30.75" x14ac:dyDescent="0.7">
      <c r="V198" s="399"/>
    </row>
    <row r="199" spans="22:22" ht="30.75" x14ac:dyDescent="0.7">
      <c r="V199" s="399"/>
    </row>
    <row r="200" spans="22:22" ht="30.75" x14ac:dyDescent="0.7">
      <c r="V200" s="399"/>
    </row>
    <row r="201" spans="22:22" ht="30.75" x14ac:dyDescent="0.7">
      <c r="V201" s="399"/>
    </row>
    <row r="202" spans="22:22" ht="30.75" x14ac:dyDescent="0.7">
      <c r="V202" s="399"/>
    </row>
    <row r="203" spans="22:22" ht="30.75" x14ac:dyDescent="0.7">
      <c r="V203" s="399"/>
    </row>
    <row r="204" spans="22:22" ht="30.75" x14ac:dyDescent="0.7">
      <c r="V204" s="399"/>
    </row>
    <row r="205" spans="22:22" ht="30.75" x14ac:dyDescent="0.7">
      <c r="V205" s="399"/>
    </row>
    <row r="206" spans="22:22" ht="30.75" x14ac:dyDescent="0.7">
      <c r="V206" s="399"/>
    </row>
    <row r="207" spans="22:22" ht="30.75" x14ac:dyDescent="0.7">
      <c r="V207" s="399"/>
    </row>
    <row r="208" spans="22:22" ht="30.75" x14ac:dyDescent="0.7">
      <c r="V208" s="399"/>
    </row>
    <row r="209" spans="22:22" ht="30.75" x14ac:dyDescent="0.7">
      <c r="V209" s="399"/>
    </row>
    <row r="210" spans="22:22" ht="30.75" x14ac:dyDescent="0.7">
      <c r="V210" s="399"/>
    </row>
    <row r="211" spans="22:22" ht="30.75" x14ac:dyDescent="0.7">
      <c r="V211" s="399"/>
    </row>
    <row r="212" spans="22:22" ht="30.75" x14ac:dyDescent="0.7">
      <c r="V212" s="399"/>
    </row>
    <row r="213" spans="22:22" ht="30.75" x14ac:dyDescent="0.7">
      <c r="V213" s="399"/>
    </row>
    <row r="214" spans="22:22" ht="30.75" x14ac:dyDescent="0.7">
      <c r="V214" s="399"/>
    </row>
    <row r="215" spans="22:22" ht="30.75" x14ac:dyDescent="0.7">
      <c r="V215" s="399"/>
    </row>
    <row r="216" spans="22:22" ht="30.75" x14ac:dyDescent="0.7">
      <c r="V216" s="399"/>
    </row>
    <row r="217" spans="22:22" ht="30.75" x14ac:dyDescent="0.7">
      <c r="V217" s="399"/>
    </row>
    <row r="218" spans="22:22" ht="30.75" x14ac:dyDescent="0.7">
      <c r="V218" s="399"/>
    </row>
    <row r="219" spans="22:22" ht="30.75" x14ac:dyDescent="0.7">
      <c r="V219" s="399"/>
    </row>
    <row r="220" spans="22:22" ht="30.75" x14ac:dyDescent="0.7">
      <c r="V220" s="399"/>
    </row>
    <row r="221" spans="22:22" ht="30.75" x14ac:dyDescent="0.7">
      <c r="V221" s="399"/>
    </row>
    <row r="222" spans="22:22" ht="30.75" x14ac:dyDescent="0.7">
      <c r="V222" s="399"/>
    </row>
    <row r="223" spans="22:22" ht="30.75" x14ac:dyDescent="0.7">
      <c r="V223" s="399"/>
    </row>
    <row r="224" spans="22:22" ht="30.75" x14ac:dyDescent="0.7">
      <c r="V224" s="399"/>
    </row>
    <row r="225" spans="22:22" ht="30.75" x14ac:dyDescent="0.7">
      <c r="V225" s="399"/>
    </row>
    <row r="226" spans="22:22" ht="30.75" x14ac:dyDescent="0.7">
      <c r="V226" s="399"/>
    </row>
    <row r="227" spans="22:22" ht="30.75" x14ac:dyDescent="0.7">
      <c r="V227" s="399"/>
    </row>
    <row r="228" spans="22:22" ht="30.75" x14ac:dyDescent="0.7">
      <c r="V228" s="399"/>
    </row>
    <row r="229" spans="22:22" ht="30.75" x14ac:dyDescent="0.7">
      <c r="V229" s="399"/>
    </row>
    <row r="230" spans="22:22" ht="30.75" x14ac:dyDescent="0.7">
      <c r="V230" s="399"/>
    </row>
    <row r="231" spans="22:22" ht="30.75" x14ac:dyDescent="0.7">
      <c r="V231" s="399"/>
    </row>
    <row r="232" spans="22:22" ht="30.75" x14ac:dyDescent="0.7">
      <c r="V232" s="399"/>
    </row>
    <row r="233" spans="22:22" ht="30.75" x14ac:dyDescent="0.7">
      <c r="V233" s="399"/>
    </row>
    <row r="234" spans="22:22" ht="30.75" x14ac:dyDescent="0.7">
      <c r="V234" s="399"/>
    </row>
    <row r="235" spans="22:22" ht="30.75" x14ac:dyDescent="0.7">
      <c r="V235" s="399"/>
    </row>
    <row r="236" spans="22:22" ht="30.75" x14ac:dyDescent="0.7">
      <c r="V236" s="399"/>
    </row>
    <row r="237" spans="22:22" ht="30.75" x14ac:dyDescent="0.7">
      <c r="V237" s="399"/>
    </row>
    <row r="238" spans="22:22" ht="30.75" x14ac:dyDescent="0.7">
      <c r="V238" s="399"/>
    </row>
    <row r="239" spans="22:22" ht="30.75" x14ac:dyDescent="0.7">
      <c r="V239" s="399"/>
    </row>
    <row r="240" spans="22:22" ht="30.75" x14ac:dyDescent="0.7">
      <c r="V240" s="399"/>
    </row>
    <row r="241" spans="22:22" ht="30.75" x14ac:dyDescent="0.7">
      <c r="V241" s="399"/>
    </row>
    <row r="242" spans="22:22" ht="30.75" x14ac:dyDescent="0.7">
      <c r="V242" s="399"/>
    </row>
    <row r="243" spans="22:22" ht="30.75" x14ac:dyDescent="0.7">
      <c r="V243" s="399"/>
    </row>
    <row r="244" spans="22:22" ht="30.75" x14ac:dyDescent="0.7">
      <c r="V244" s="399"/>
    </row>
    <row r="245" spans="22:22" ht="30.75" x14ac:dyDescent="0.7">
      <c r="V245" s="399"/>
    </row>
    <row r="246" spans="22:22" ht="30.75" x14ac:dyDescent="0.7">
      <c r="V246" s="399"/>
    </row>
    <row r="247" spans="22:22" ht="30.75" x14ac:dyDescent="0.7">
      <c r="V247" s="399"/>
    </row>
    <row r="248" spans="22:22" ht="30.75" x14ac:dyDescent="0.7">
      <c r="V248" s="399"/>
    </row>
    <row r="249" spans="22:22" ht="30.75" x14ac:dyDescent="0.7">
      <c r="V249" s="399"/>
    </row>
    <row r="250" spans="22:22" ht="30.75" x14ac:dyDescent="0.7">
      <c r="V250" s="399"/>
    </row>
    <row r="251" spans="22:22" ht="30.75" x14ac:dyDescent="0.7">
      <c r="V251" s="399"/>
    </row>
    <row r="252" spans="22:22" ht="30.75" x14ac:dyDescent="0.7">
      <c r="V252" s="399"/>
    </row>
    <row r="253" spans="22:22" ht="30.75" x14ac:dyDescent="0.7">
      <c r="V253" s="399"/>
    </row>
    <row r="254" spans="22:22" ht="30.75" x14ac:dyDescent="0.7">
      <c r="V254" s="399"/>
    </row>
    <row r="255" spans="22:22" ht="30.75" x14ac:dyDescent="0.7">
      <c r="V255" s="399"/>
    </row>
    <row r="256" spans="22:22" ht="30.75" x14ac:dyDescent="0.7">
      <c r="V256" s="399"/>
    </row>
    <row r="257" spans="22:22" ht="30.75" x14ac:dyDescent="0.7">
      <c r="V257" s="399"/>
    </row>
    <row r="258" spans="22:22" ht="30.75" x14ac:dyDescent="0.7">
      <c r="V258" s="399"/>
    </row>
    <row r="259" spans="22:22" ht="30.75" x14ac:dyDescent="0.7">
      <c r="V259" s="399"/>
    </row>
    <row r="260" spans="22:22" ht="30.75" x14ac:dyDescent="0.7">
      <c r="V260" s="399"/>
    </row>
    <row r="261" spans="22:22" ht="30.75" x14ac:dyDescent="0.7">
      <c r="V261" s="399"/>
    </row>
    <row r="262" spans="22:22" ht="30.75" x14ac:dyDescent="0.7">
      <c r="V262" s="399"/>
    </row>
    <row r="263" spans="22:22" ht="30.75" x14ac:dyDescent="0.7">
      <c r="V263" s="399"/>
    </row>
    <row r="264" spans="22:22" ht="30.75" x14ac:dyDescent="0.7">
      <c r="V264" s="399"/>
    </row>
    <row r="265" spans="22:22" ht="30.75" x14ac:dyDescent="0.7">
      <c r="V265" s="399"/>
    </row>
    <row r="266" spans="22:22" ht="30.75" x14ac:dyDescent="0.7">
      <c r="V266" s="399"/>
    </row>
    <row r="267" spans="22:22" ht="30.75" x14ac:dyDescent="0.7">
      <c r="V267" s="399"/>
    </row>
    <row r="268" spans="22:22" ht="30.75" x14ac:dyDescent="0.7">
      <c r="V268" s="399"/>
    </row>
    <row r="269" spans="22:22" ht="30.75" x14ac:dyDescent="0.7">
      <c r="V269" s="399"/>
    </row>
    <row r="270" spans="22:22" ht="30.75" x14ac:dyDescent="0.7">
      <c r="V270" s="399"/>
    </row>
    <row r="271" spans="22:22" ht="30.75" x14ac:dyDescent="0.7">
      <c r="V271" s="399"/>
    </row>
    <row r="272" spans="22:22" ht="30.75" x14ac:dyDescent="0.7">
      <c r="V272" s="399"/>
    </row>
    <row r="273" spans="22:22" ht="30.75" x14ac:dyDescent="0.7">
      <c r="V273" s="399"/>
    </row>
    <row r="274" spans="22:22" ht="30.75" x14ac:dyDescent="0.7">
      <c r="V274" s="399"/>
    </row>
  </sheetData>
  <mergeCells count="24">
    <mergeCell ref="B3:W3"/>
    <mergeCell ref="B5:W5"/>
    <mergeCell ref="B9:B11"/>
    <mergeCell ref="C9:C11"/>
    <mergeCell ref="D9:D11"/>
    <mergeCell ref="E9:E11"/>
    <mergeCell ref="F9:F11"/>
    <mergeCell ref="G9:G11"/>
    <mergeCell ref="H9:H11"/>
    <mergeCell ref="I9:I11"/>
    <mergeCell ref="B66:K66"/>
    <mergeCell ref="L66:W66"/>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55" customFormat="1" ht="36.75" x14ac:dyDescent="0.85">
      <c r="B4" s="1773" t="s">
        <v>1790</v>
      </c>
      <c r="C4" s="1773"/>
      <c r="D4" s="1773"/>
      <c r="E4" s="1773"/>
      <c r="F4" s="1773"/>
      <c r="G4" s="1773"/>
      <c r="H4" s="1773"/>
      <c r="I4" s="1773"/>
      <c r="J4" s="1773"/>
      <c r="K4" s="1773"/>
      <c r="L4" s="1752" t="s">
        <v>1789</v>
      </c>
      <c r="M4" s="1752"/>
      <c r="N4" s="1752"/>
      <c r="O4" s="1752"/>
      <c r="P4" s="1752"/>
      <c r="Q4" s="1752"/>
      <c r="R4" s="1752"/>
      <c r="S4" s="1752"/>
      <c r="T4" s="1752"/>
      <c r="U4" s="1752"/>
      <c r="V4" s="467"/>
      <c r="W4" s="467"/>
      <c r="X4" s="467"/>
      <c r="Y4" s="467"/>
      <c r="Z4" s="467"/>
      <c r="AA4" s="467"/>
      <c r="AB4" s="467"/>
      <c r="AC4" s="467"/>
      <c r="AD4" s="467"/>
      <c r="AE4" s="467"/>
      <c r="AF4" s="467"/>
      <c r="AG4" s="467"/>
    </row>
    <row r="5" spans="1:40" s="76" customFormat="1" ht="19.5" customHeight="1" x14ac:dyDescent="0.65">
      <c r="B5" s="75"/>
      <c r="C5" s="75"/>
      <c r="D5" s="1518"/>
      <c r="E5" s="1518"/>
      <c r="F5" s="1518"/>
      <c r="G5" s="1518"/>
      <c r="H5" s="1518"/>
      <c r="I5" s="75"/>
      <c r="J5" s="75"/>
      <c r="K5" s="75"/>
      <c r="L5" s="75"/>
      <c r="M5" s="75"/>
      <c r="N5" s="75"/>
      <c r="O5" s="75"/>
      <c r="P5" s="75"/>
      <c r="Q5" s="75"/>
      <c r="R5" s="75"/>
      <c r="S5" s="75"/>
      <c r="T5" s="75"/>
      <c r="U5" s="75"/>
    </row>
    <row r="6" spans="1:40" s="76" customFormat="1" ht="19.5" customHeight="1" x14ac:dyDescent="0.65">
      <c r="B6" s="75"/>
      <c r="C6" s="1518"/>
      <c r="D6" s="1518"/>
      <c r="E6" s="1518"/>
      <c r="F6" s="1518"/>
      <c r="G6" s="1518"/>
      <c r="H6" s="1518"/>
      <c r="I6" s="75"/>
      <c r="J6" s="75"/>
      <c r="K6" s="75"/>
      <c r="L6" s="75"/>
      <c r="M6" s="75"/>
      <c r="N6" s="75"/>
      <c r="O6" s="75"/>
      <c r="P6" s="75"/>
      <c r="Q6" s="75"/>
      <c r="R6" s="75"/>
      <c r="S6" s="75"/>
      <c r="T6" s="75"/>
      <c r="U6" s="75"/>
    </row>
    <row r="7" spans="1:40" s="416" customFormat="1" ht="22.5" x14ac:dyDescent="0.5">
      <c r="B7" s="354" t="s">
        <v>1725</v>
      </c>
      <c r="C7" s="471"/>
      <c r="D7" s="471"/>
      <c r="E7" s="471"/>
      <c r="F7" s="471"/>
      <c r="G7" s="471"/>
      <c r="H7" s="471"/>
      <c r="U7" s="228" t="s">
        <v>1729</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498" customFormat="1" ht="25.5" customHeight="1" thickTop="1" x14ac:dyDescent="0.7">
      <c r="A9" s="257"/>
      <c r="B9" s="1757"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row>
    <row r="10" spans="1:40" s="257" customFormat="1" ht="22.5" customHeight="1" x14ac:dyDescent="0.7">
      <c r="B10" s="1758"/>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83"/>
    </row>
    <row r="11" spans="1:40" s="337" customFormat="1" ht="22.5" customHeight="1" x14ac:dyDescent="0.7">
      <c r="A11" s="257"/>
      <c r="B11" s="1759"/>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84"/>
    </row>
    <row r="12" spans="1:40" s="338" customFormat="1" ht="13.5" customHeight="1" x14ac:dyDescent="0.7">
      <c r="B12" s="339"/>
      <c r="C12" s="352"/>
      <c r="D12" s="352"/>
      <c r="E12" s="352"/>
      <c r="F12" s="352"/>
      <c r="G12" s="352"/>
      <c r="H12" s="352"/>
      <c r="I12" s="419"/>
      <c r="J12" s="420"/>
      <c r="K12" s="420"/>
      <c r="L12" s="420"/>
      <c r="M12" s="420"/>
      <c r="N12" s="420"/>
      <c r="O12" s="420"/>
      <c r="P12" s="420"/>
      <c r="Q12" s="420"/>
      <c r="R12" s="420"/>
      <c r="S12" s="420"/>
      <c r="T12" s="421"/>
      <c r="U12" s="353"/>
    </row>
    <row r="13" spans="1:40" s="359" customFormat="1" ht="24.95" customHeight="1" x14ac:dyDescent="0.2">
      <c r="A13" s="364"/>
      <c r="B13" s="454" t="s">
        <v>7</v>
      </c>
      <c r="C13" s="619"/>
      <c r="D13" s="619"/>
      <c r="E13" s="619"/>
      <c r="F13" s="619"/>
      <c r="G13" s="619"/>
      <c r="H13" s="619"/>
      <c r="I13" s="856"/>
      <c r="J13" s="854"/>
      <c r="K13" s="854"/>
      <c r="L13" s="854"/>
      <c r="M13" s="854"/>
      <c r="N13" s="854"/>
      <c r="O13" s="854"/>
      <c r="P13" s="854"/>
      <c r="Q13" s="854"/>
      <c r="R13" s="854"/>
      <c r="S13" s="854"/>
      <c r="T13" s="857"/>
      <c r="U13" s="378" t="s">
        <v>378</v>
      </c>
    </row>
    <row r="14" spans="1:40" s="359" customFormat="1" ht="13.5" customHeight="1" x14ac:dyDescent="0.2">
      <c r="B14" s="453"/>
      <c r="C14" s="955"/>
      <c r="D14" s="955"/>
      <c r="E14" s="955"/>
      <c r="F14" s="955"/>
      <c r="G14" s="955"/>
      <c r="H14" s="955"/>
      <c r="I14" s="956"/>
      <c r="J14" s="957"/>
      <c r="K14" s="957"/>
      <c r="L14" s="957"/>
      <c r="M14" s="957"/>
      <c r="N14" s="957"/>
      <c r="O14" s="957"/>
      <c r="P14" s="957"/>
      <c r="Q14" s="957"/>
      <c r="R14" s="957"/>
      <c r="S14" s="957"/>
      <c r="T14" s="958"/>
      <c r="U14" s="604"/>
    </row>
    <row r="15" spans="1:40" s="359" customFormat="1" ht="24.95" customHeight="1" x14ac:dyDescent="0.2">
      <c r="A15" s="1549"/>
      <c r="B15" s="453" t="s">
        <v>8</v>
      </c>
      <c r="C15" s="860">
        <v>376643.94188615988</v>
      </c>
      <c r="D15" s="860">
        <v>430561.2511793492</v>
      </c>
      <c r="E15" s="860">
        <v>646426.67522117204</v>
      </c>
      <c r="F15" s="860">
        <v>1044398.472149483</v>
      </c>
      <c r="G15" s="860">
        <v>881980.79910431104</v>
      </c>
      <c r="H15" s="860">
        <v>871497.2086756269</v>
      </c>
      <c r="I15" s="773">
        <v>893283.99110197881</v>
      </c>
      <c r="J15" s="771">
        <v>880536.35202117846</v>
      </c>
      <c r="K15" s="771">
        <v>866620.80771845777</v>
      </c>
      <c r="L15" s="771">
        <v>866758.47235718952</v>
      </c>
      <c r="M15" s="771">
        <v>878789.08968544193</v>
      </c>
      <c r="N15" s="771">
        <v>887992.71418903337</v>
      </c>
      <c r="O15" s="771">
        <v>898172.86747349007</v>
      </c>
      <c r="P15" s="771">
        <v>900979.86861267861</v>
      </c>
      <c r="Q15" s="771">
        <v>887126.97272813204</v>
      </c>
      <c r="R15" s="771">
        <v>871481.90227831155</v>
      </c>
      <c r="S15" s="771">
        <v>870261.29421942239</v>
      </c>
      <c r="T15" s="772">
        <v>871497.2086756269</v>
      </c>
      <c r="U15" s="604" t="s">
        <v>379</v>
      </c>
      <c r="V15" s="880">
        <v>376643.94188615988</v>
      </c>
      <c r="W15" s="880">
        <v>430561.2511793492</v>
      </c>
      <c r="X15" s="880">
        <v>646426.67522117204</v>
      </c>
      <c r="Y15" s="880">
        <v>1044398.472149483</v>
      </c>
      <c r="Z15" s="880">
        <v>881980.79910431104</v>
      </c>
      <c r="AA15" s="880"/>
      <c r="AB15" s="880">
        <v>0</v>
      </c>
      <c r="AC15" s="880">
        <v>0</v>
      </c>
      <c r="AD15" s="880">
        <v>0</v>
      </c>
      <c r="AE15" s="880">
        <v>0</v>
      </c>
      <c r="AF15" s="880">
        <v>0</v>
      </c>
      <c r="AG15" s="880"/>
      <c r="AH15" s="880"/>
      <c r="AI15" s="880"/>
      <c r="AJ15" s="880"/>
      <c r="AK15" s="880"/>
      <c r="AL15" s="880"/>
      <c r="AM15" s="362"/>
      <c r="AN15" s="362"/>
    </row>
    <row r="16" spans="1:40" s="364" customFormat="1" ht="24.95" customHeight="1" x14ac:dyDescent="0.2">
      <c r="A16" s="1549"/>
      <c r="B16" s="605" t="s">
        <v>173</v>
      </c>
      <c r="C16" s="864">
        <v>11803.844086610003</v>
      </c>
      <c r="D16" s="864">
        <v>14567.013548509998</v>
      </c>
      <c r="E16" s="864">
        <v>24392.853378949996</v>
      </c>
      <c r="F16" s="864">
        <v>41581.421628469994</v>
      </c>
      <c r="G16" s="864">
        <v>46212.285310620005</v>
      </c>
      <c r="H16" s="864">
        <v>38894.988327519997</v>
      </c>
      <c r="I16" s="770">
        <v>47020.863758660002</v>
      </c>
      <c r="J16" s="768">
        <v>39792.857998120002</v>
      </c>
      <c r="K16" s="768">
        <v>37026.819193080002</v>
      </c>
      <c r="L16" s="768">
        <v>39657.014087149997</v>
      </c>
      <c r="M16" s="768">
        <v>39291.096719339999</v>
      </c>
      <c r="N16" s="768">
        <v>40560.462740819996</v>
      </c>
      <c r="O16" s="768">
        <v>45536.617461119997</v>
      </c>
      <c r="P16" s="768">
        <v>48328.622167059992</v>
      </c>
      <c r="Q16" s="768">
        <v>43423.140650389993</v>
      </c>
      <c r="R16" s="768">
        <v>40410.936057800005</v>
      </c>
      <c r="S16" s="768">
        <v>39355.563741910002</v>
      </c>
      <c r="T16" s="769">
        <v>38894.988327519997</v>
      </c>
      <c r="U16" s="606" t="s">
        <v>887</v>
      </c>
      <c r="V16" s="880">
        <v>11803.844086610003</v>
      </c>
      <c r="W16" s="880">
        <v>14567.013548509998</v>
      </c>
      <c r="X16" s="880">
        <v>24392.853378949996</v>
      </c>
      <c r="Y16" s="880">
        <v>41581.421628469994</v>
      </c>
      <c r="Z16" s="880">
        <v>46212.285310620005</v>
      </c>
      <c r="AA16" s="880"/>
      <c r="AB16" s="880">
        <v>0</v>
      </c>
      <c r="AC16" s="880">
        <v>0</v>
      </c>
      <c r="AD16" s="880">
        <v>0</v>
      </c>
      <c r="AE16" s="880">
        <v>0</v>
      </c>
      <c r="AF16" s="880">
        <v>0</v>
      </c>
      <c r="AG16" s="880"/>
      <c r="AH16" s="880"/>
      <c r="AI16" s="880"/>
      <c r="AJ16" s="880"/>
      <c r="AK16" s="880"/>
      <c r="AL16" s="880"/>
      <c r="AM16" s="362"/>
      <c r="AN16" s="362"/>
    </row>
    <row r="17" spans="1:40" s="364" customFormat="1" ht="24.95" customHeight="1" x14ac:dyDescent="0.2">
      <c r="A17" s="1549"/>
      <c r="B17" s="605" t="s">
        <v>951</v>
      </c>
      <c r="C17" s="864">
        <v>308402.85858072276</v>
      </c>
      <c r="D17" s="864">
        <v>359028.9112086512</v>
      </c>
      <c r="E17" s="864">
        <v>544145.15667505842</v>
      </c>
      <c r="F17" s="864">
        <v>938087.34609286673</v>
      </c>
      <c r="G17" s="864">
        <v>798003.01889561233</v>
      </c>
      <c r="H17" s="864">
        <v>779043.81346647465</v>
      </c>
      <c r="I17" s="770">
        <v>801429.57232555957</v>
      </c>
      <c r="J17" s="768">
        <v>795830.38934146473</v>
      </c>
      <c r="K17" s="768">
        <v>784541.04478190397</v>
      </c>
      <c r="L17" s="768">
        <v>785570.69044965366</v>
      </c>
      <c r="M17" s="768">
        <v>784151.21138309152</v>
      </c>
      <c r="N17" s="768">
        <v>793167.43272670475</v>
      </c>
      <c r="O17" s="768">
        <v>798322.6615171833</v>
      </c>
      <c r="P17" s="768">
        <v>798172.95858383342</v>
      </c>
      <c r="Q17" s="768">
        <v>789348.44926876039</v>
      </c>
      <c r="R17" s="768">
        <v>776754.18882722943</v>
      </c>
      <c r="S17" s="768">
        <v>777194.0406085595</v>
      </c>
      <c r="T17" s="769">
        <v>779043.81346647465</v>
      </c>
      <c r="U17" s="987" t="s">
        <v>1456</v>
      </c>
      <c r="V17" s="880">
        <v>308402.85858072276</v>
      </c>
      <c r="W17" s="880">
        <v>359028.9112086512</v>
      </c>
      <c r="X17" s="880">
        <v>544145.15667505842</v>
      </c>
      <c r="Y17" s="880">
        <v>938087.34609286673</v>
      </c>
      <c r="Z17" s="880">
        <v>798003.01889561233</v>
      </c>
      <c r="AA17" s="880"/>
      <c r="AB17" s="880">
        <v>0</v>
      </c>
      <c r="AC17" s="880">
        <v>0</v>
      </c>
      <c r="AD17" s="880">
        <v>0</v>
      </c>
      <c r="AE17" s="880">
        <v>0</v>
      </c>
      <c r="AF17" s="880">
        <v>0</v>
      </c>
      <c r="AG17" s="880"/>
      <c r="AH17" s="880"/>
      <c r="AI17" s="880"/>
      <c r="AJ17" s="880"/>
      <c r="AK17" s="880"/>
      <c r="AL17" s="880"/>
      <c r="AM17" s="362"/>
      <c r="AN17" s="362"/>
    </row>
    <row r="18" spans="1:40" s="364" customFormat="1" ht="24.95" customHeight="1" x14ac:dyDescent="0.2">
      <c r="A18" s="1549"/>
      <c r="B18" s="605" t="s">
        <v>156</v>
      </c>
      <c r="C18" s="864">
        <v>56437.239218827104</v>
      </c>
      <c r="D18" s="864">
        <v>56965.326422188002</v>
      </c>
      <c r="E18" s="864">
        <v>77888.665167163519</v>
      </c>
      <c r="F18" s="864">
        <v>64729.704428146339</v>
      </c>
      <c r="G18" s="864">
        <v>37765.494898078599</v>
      </c>
      <c r="H18" s="864">
        <v>53558.406881632269</v>
      </c>
      <c r="I18" s="770">
        <v>44833.555017759376</v>
      </c>
      <c r="J18" s="768">
        <v>44913.104681593744</v>
      </c>
      <c r="K18" s="768">
        <v>45052.943743473836</v>
      </c>
      <c r="L18" s="768">
        <v>41530.76782038586</v>
      </c>
      <c r="M18" s="768">
        <v>55346.781583010517</v>
      </c>
      <c r="N18" s="768">
        <v>54264.8187215086</v>
      </c>
      <c r="O18" s="768">
        <v>54313.588495186807</v>
      </c>
      <c r="P18" s="768">
        <v>54478.287861785197</v>
      </c>
      <c r="Q18" s="768">
        <v>54355.382808981674</v>
      </c>
      <c r="R18" s="768">
        <v>54316.777393282129</v>
      </c>
      <c r="S18" s="768">
        <v>53711.68986895305</v>
      </c>
      <c r="T18" s="769">
        <v>53558.406881632269</v>
      </c>
      <c r="U18" s="606" t="s">
        <v>382</v>
      </c>
      <c r="V18" s="880">
        <v>56437.239218827104</v>
      </c>
      <c r="W18" s="880">
        <v>56965.326422188002</v>
      </c>
      <c r="X18" s="880">
        <v>77888.665167163519</v>
      </c>
      <c r="Y18" s="880">
        <v>64729.704428146339</v>
      </c>
      <c r="Z18" s="880">
        <v>37765.494898078599</v>
      </c>
      <c r="AA18" s="880"/>
      <c r="AB18" s="880">
        <v>0</v>
      </c>
      <c r="AC18" s="880">
        <v>0</v>
      </c>
      <c r="AD18" s="880">
        <v>0</v>
      </c>
      <c r="AE18" s="880">
        <v>0</v>
      </c>
      <c r="AF18" s="880">
        <v>0</v>
      </c>
      <c r="AG18" s="880"/>
      <c r="AH18" s="880"/>
      <c r="AI18" s="880"/>
      <c r="AJ18" s="880"/>
      <c r="AK18" s="880"/>
      <c r="AL18" s="880"/>
      <c r="AM18" s="362"/>
      <c r="AN18" s="362"/>
    </row>
    <row r="19" spans="1:40" s="359" customFormat="1" ht="12" customHeight="1" x14ac:dyDescent="0.2">
      <c r="A19" s="1549"/>
      <c r="B19" s="453"/>
      <c r="C19" s="860"/>
      <c r="D19" s="860"/>
      <c r="E19" s="860"/>
      <c r="F19" s="860"/>
      <c r="G19" s="860"/>
      <c r="H19" s="860"/>
      <c r="I19" s="773"/>
      <c r="J19" s="771"/>
      <c r="K19" s="771"/>
      <c r="L19" s="771"/>
      <c r="M19" s="771"/>
      <c r="N19" s="771"/>
      <c r="O19" s="771"/>
      <c r="P19" s="771"/>
      <c r="Q19" s="771"/>
      <c r="R19" s="771"/>
      <c r="S19" s="771"/>
      <c r="T19" s="772"/>
      <c r="U19" s="604"/>
      <c r="V19" s="880"/>
      <c r="W19" s="880"/>
      <c r="X19" s="880"/>
      <c r="Y19" s="880"/>
      <c r="Z19" s="880"/>
      <c r="AA19" s="880"/>
      <c r="AB19" s="880">
        <v>0</v>
      </c>
      <c r="AC19" s="880">
        <v>0</v>
      </c>
      <c r="AD19" s="880">
        <v>0</v>
      </c>
      <c r="AE19" s="880">
        <v>0</v>
      </c>
      <c r="AF19" s="880">
        <v>0</v>
      </c>
      <c r="AG19" s="880"/>
      <c r="AH19" s="880"/>
      <c r="AI19" s="880"/>
      <c r="AJ19" s="880"/>
      <c r="AK19" s="880"/>
      <c r="AL19" s="880"/>
      <c r="AM19" s="362"/>
      <c r="AN19" s="362"/>
    </row>
    <row r="20" spans="1:40" s="359" customFormat="1" ht="24.95" customHeight="1" x14ac:dyDescent="0.2">
      <c r="A20" s="1549"/>
      <c r="B20" s="453" t="s">
        <v>9</v>
      </c>
      <c r="C20" s="860">
        <v>419475.60533903376</v>
      </c>
      <c r="D20" s="860">
        <v>525769.74041375623</v>
      </c>
      <c r="E20" s="860">
        <v>645305.75882865069</v>
      </c>
      <c r="F20" s="860">
        <v>675611.5099696992</v>
      </c>
      <c r="G20" s="860">
        <v>901801.10378433869</v>
      </c>
      <c r="H20" s="860">
        <v>1302007.2379509376</v>
      </c>
      <c r="I20" s="773">
        <v>916254.72113099881</v>
      </c>
      <c r="J20" s="771">
        <v>955872.03975522774</v>
      </c>
      <c r="K20" s="771">
        <v>984208.57324773411</v>
      </c>
      <c r="L20" s="771">
        <v>1008910.1260147918</v>
      </c>
      <c r="M20" s="771">
        <v>1025139.5354113424</v>
      </c>
      <c r="N20" s="771">
        <v>1081143.0170049586</v>
      </c>
      <c r="O20" s="771">
        <v>1115871.8058976124</v>
      </c>
      <c r="P20" s="771">
        <v>1157475.4270929932</v>
      </c>
      <c r="Q20" s="771">
        <v>1177956.1534069953</v>
      </c>
      <c r="R20" s="771">
        <v>1249398.0680656775</v>
      </c>
      <c r="S20" s="771">
        <v>1262885.2262127225</v>
      </c>
      <c r="T20" s="772">
        <v>1302007.2379509376</v>
      </c>
      <c r="U20" s="604" t="s">
        <v>383</v>
      </c>
      <c r="V20" s="880">
        <v>419475.60533903376</v>
      </c>
      <c r="W20" s="880">
        <v>525769.74041375623</v>
      </c>
      <c r="X20" s="880">
        <v>645305.75882865069</v>
      </c>
      <c r="Y20" s="880">
        <v>675611.5099696992</v>
      </c>
      <c r="Z20" s="880">
        <v>901801.10378433869</v>
      </c>
      <c r="AA20" s="880"/>
      <c r="AB20" s="880">
        <v>0</v>
      </c>
      <c r="AC20" s="880">
        <v>0</v>
      </c>
      <c r="AD20" s="880">
        <v>0</v>
      </c>
      <c r="AE20" s="880">
        <v>0</v>
      </c>
      <c r="AF20" s="880">
        <v>0</v>
      </c>
      <c r="AG20" s="880"/>
      <c r="AH20" s="880"/>
      <c r="AI20" s="880"/>
      <c r="AJ20" s="880"/>
      <c r="AK20" s="880"/>
      <c r="AL20" s="880"/>
      <c r="AM20" s="362"/>
      <c r="AN20" s="362"/>
    </row>
    <row r="21" spans="1:40" s="359" customFormat="1" ht="24.95" customHeight="1" x14ac:dyDescent="0.2">
      <c r="A21" s="1549"/>
      <c r="B21" s="605" t="s">
        <v>952</v>
      </c>
      <c r="C21" s="864">
        <v>504.69421199999999</v>
      </c>
      <c r="D21" s="864">
        <v>2.7438000000000001E-4</v>
      </c>
      <c r="E21" s="864">
        <v>4.0000000000000001E-3</v>
      </c>
      <c r="F21" s="864">
        <v>2E-3</v>
      </c>
      <c r="G21" s="864">
        <v>1E-3</v>
      </c>
      <c r="H21" s="864">
        <v>0</v>
      </c>
      <c r="I21" s="770">
        <v>1E-3</v>
      </c>
      <c r="J21" s="768">
        <v>0</v>
      </c>
      <c r="K21" s="768">
        <v>0</v>
      </c>
      <c r="L21" s="768">
        <v>1E-4</v>
      </c>
      <c r="M21" s="768">
        <v>0</v>
      </c>
      <c r="N21" s="768">
        <v>0</v>
      </c>
      <c r="O21" s="768">
        <v>0</v>
      </c>
      <c r="P21" s="768">
        <v>0</v>
      </c>
      <c r="Q21" s="768">
        <v>0</v>
      </c>
      <c r="R21" s="768">
        <v>0</v>
      </c>
      <c r="S21" s="768">
        <v>0</v>
      </c>
      <c r="T21" s="769">
        <v>0</v>
      </c>
      <c r="U21" s="606" t="s">
        <v>942</v>
      </c>
      <c r="V21" s="880">
        <v>504.69421199999999</v>
      </c>
      <c r="W21" s="880">
        <v>2.7438000000000001E-4</v>
      </c>
      <c r="X21" s="880">
        <v>4.0000000000000001E-3</v>
      </c>
      <c r="Y21" s="880">
        <v>2E-3</v>
      </c>
      <c r="Z21" s="880">
        <v>1E-3</v>
      </c>
      <c r="AA21" s="880"/>
      <c r="AB21" s="880">
        <v>0</v>
      </c>
      <c r="AC21" s="880">
        <v>0</v>
      </c>
      <c r="AD21" s="880">
        <v>0</v>
      </c>
      <c r="AE21" s="880">
        <v>0</v>
      </c>
      <c r="AF21" s="880">
        <v>0</v>
      </c>
      <c r="AG21" s="880"/>
      <c r="AH21" s="880"/>
      <c r="AI21" s="880"/>
      <c r="AJ21" s="880"/>
      <c r="AK21" s="880"/>
      <c r="AL21" s="880"/>
      <c r="AM21" s="362"/>
      <c r="AN21" s="362"/>
    </row>
    <row r="22" spans="1:40" s="364" customFormat="1" ht="24.95" customHeight="1" x14ac:dyDescent="0.2">
      <c r="A22" s="1549"/>
      <c r="B22" s="889" t="s">
        <v>949</v>
      </c>
      <c r="C22" s="864">
        <v>504.69421199999999</v>
      </c>
      <c r="D22" s="864">
        <v>0</v>
      </c>
      <c r="E22" s="864">
        <v>0</v>
      </c>
      <c r="F22" s="864">
        <v>0</v>
      </c>
      <c r="G22" s="864">
        <v>0</v>
      </c>
      <c r="H22" s="864">
        <v>0</v>
      </c>
      <c r="I22" s="770">
        <v>0</v>
      </c>
      <c r="J22" s="768">
        <v>0</v>
      </c>
      <c r="K22" s="768">
        <v>0</v>
      </c>
      <c r="L22" s="768">
        <v>0</v>
      </c>
      <c r="M22" s="768">
        <v>0</v>
      </c>
      <c r="N22" s="768">
        <v>0</v>
      </c>
      <c r="O22" s="768">
        <v>0</v>
      </c>
      <c r="P22" s="768">
        <v>0</v>
      </c>
      <c r="Q22" s="768">
        <v>0</v>
      </c>
      <c r="R22" s="768">
        <v>0</v>
      </c>
      <c r="S22" s="768">
        <v>0</v>
      </c>
      <c r="T22" s="769">
        <v>0</v>
      </c>
      <c r="U22" s="892" t="s">
        <v>1302</v>
      </c>
      <c r="V22" s="880">
        <v>504.69421199999999</v>
      </c>
      <c r="W22" s="880">
        <v>0</v>
      </c>
      <c r="X22" s="880">
        <v>0</v>
      </c>
      <c r="Y22" s="880">
        <v>0</v>
      </c>
      <c r="Z22" s="880">
        <v>0</v>
      </c>
      <c r="AA22" s="880"/>
      <c r="AB22" s="880">
        <v>0</v>
      </c>
      <c r="AC22" s="880">
        <v>0</v>
      </c>
      <c r="AD22" s="880">
        <v>0</v>
      </c>
      <c r="AE22" s="880">
        <v>0</v>
      </c>
      <c r="AF22" s="880">
        <v>0</v>
      </c>
      <c r="AG22" s="880"/>
      <c r="AH22" s="880"/>
      <c r="AI22" s="880"/>
      <c r="AJ22" s="880"/>
      <c r="AK22" s="880"/>
      <c r="AL22" s="880"/>
      <c r="AM22" s="362"/>
      <c r="AN22" s="362"/>
    </row>
    <row r="23" spans="1:40" s="364" customFormat="1" ht="24.95" customHeight="1" x14ac:dyDescent="0.2">
      <c r="A23" s="1549"/>
      <c r="B23" s="889" t="s">
        <v>930</v>
      </c>
      <c r="C23" s="864">
        <v>0</v>
      </c>
      <c r="D23" s="864">
        <v>2.7438000000000001E-4</v>
      </c>
      <c r="E23" s="864">
        <v>4.0000000000000001E-3</v>
      </c>
      <c r="F23" s="864">
        <v>2E-3</v>
      </c>
      <c r="G23" s="864">
        <v>1E-3</v>
      </c>
      <c r="H23" s="864">
        <v>0</v>
      </c>
      <c r="I23" s="770">
        <v>1E-3</v>
      </c>
      <c r="J23" s="768">
        <v>0</v>
      </c>
      <c r="K23" s="768">
        <v>0</v>
      </c>
      <c r="L23" s="768">
        <v>1E-4</v>
      </c>
      <c r="M23" s="768">
        <v>0</v>
      </c>
      <c r="N23" s="768">
        <v>0</v>
      </c>
      <c r="O23" s="768">
        <v>0</v>
      </c>
      <c r="P23" s="768">
        <v>0</v>
      </c>
      <c r="Q23" s="768">
        <v>0</v>
      </c>
      <c r="R23" s="768">
        <v>0</v>
      </c>
      <c r="S23" s="768">
        <v>0</v>
      </c>
      <c r="T23" s="769">
        <v>0</v>
      </c>
      <c r="U23" s="892" t="s">
        <v>1303</v>
      </c>
      <c r="V23" s="880">
        <v>0</v>
      </c>
      <c r="W23" s="880">
        <v>2.7438000000000001E-4</v>
      </c>
      <c r="X23" s="880">
        <v>4.0000000000000001E-3</v>
      </c>
      <c r="Y23" s="880">
        <v>2E-3</v>
      </c>
      <c r="Z23" s="880">
        <v>1E-3</v>
      </c>
      <c r="AA23" s="880"/>
      <c r="AB23" s="880">
        <v>0</v>
      </c>
      <c r="AC23" s="880">
        <v>0</v>
      </c>
      <c r="AD23" s="880">
        <v>0</v>
      </c>
      <c r="AE23" s="880">
        <v>0</v>
      </c>
      <c r="AF23" s="880">
        <v>0</v>
      </c>
      <c r="AG23" s="880"/>
      <c r="AH23" s="880"/>
      <c r="AI23" s="880"/>
      <c r="AJ23" s="880"/>
      <c r="AK23" s="880"/>
      <c r="AL23" s="880"/>
      <c r="AM23" s="362"/>
      <c r="AN23" s="362"/>
    </row>
    <row r="24" spans="1:40" s="364" customFormat="1" ht="24.95" customHeight="1" x14ac:dyDescent="0.2">
      <c r="A24" s="1549"/>
      <c r="B24" s="605" t="s">
        <v>931</v>
      </c>
      <c r="C24" s="864">
        <v>231625.82754513717</v>
      </c>
      <c r="D24" s="864">
        <v>263555.64072067221</v>
      </c>
      <c r="E24" s="864">
        <v>375769.01741653541</v>
      </c>
      <c r="F24" s="864">
        <v>374740.33670812577</v>
      </c>
      <c r="G24" s="864">
        <v>409066.68294859352</v>
      </c>
      <c r="H24" s="864">
        <v>582732.8219362807</v>
      </c>
      <c r="I24" s="770">
        <v>427679.27151007636</v>
      </c>
      <c r="J24" s="768">
        <v>435959.62820129748</v>
      </c>
      <c r="K24" s="768">
        <v>442451.51903180289</v>
      </c>
      <c r="L24" s="768">
        <v>447372.53056782798</v>
      </c>
      <c r="M24" s="768">
        <v>450872.82024653931</v>
      </c>
      <c r="N24" s="768">
        <v>474157.87269722065</v>
      </c>
      <c r="O24" s="768">
        <v>475914.19032023952</v>
      </c>
      <c r="P24" s="768">
        <v>476764.99491552456</v>
      </c>
      <c r="Q24" s="768">
        <v>485369.53672341781</v>
      </c>
      <c r="R24" s="768">
        <v>502642.24526969902</v>
      </c>
      <c r="S24" s="768">
        <v>535083.20667962381</v>
      </c>
      <c r="T24" s="769">
        <v>582732.8219362807</v>
      </c>
      <c r="U24" s="606" t="s">
        <v>943</v>
      </c>
      <c r="V24" s="880">
        <v>231625.82754513717</v>
      </c>
      <c r="W24" s="880">
        <v>263555.64072067221</v>
      </c>
      <c r="X24" s="880">
        <v>375769.01741653541</v>
      </c>
      <c r="Y24" s="880">
        <v>374740.33670812577</v>
      </c>
      <c r="Z24" s="880">
        <v>409066.68294859352</v>
      </c>
      <c r="AA24" s="880"/>
      <c r="AB24" s="880">
        <v>0</v>
      </c>
      <c r="AC24" s="880">
        <v>0</v>
      </c>
      <c r="AD24" s="880">
        <v>0</v>
      </c>
      <c r="AE24" s="880">
        <v>0</v>
      </c>
      <c r="AF24" s="880">
        <v>0</v>
      </c>
      <c r="AG24" s="880"/>
      <c r="AH24" s="880"/>
      <c r="AI24" s="880"/>
      <c r="AJ24" s="880"/>
      <c r="AK24" s="880"/>
      <c r="AL24" s="880"/>
      <c r="AM24" s="362"/>
      <c r="AN24" s="362"/>
    </row>
    <row r="25" spans="1:40" s="364" customFormat="1" ht="24.95" customHeight="1" x14ac:dyDescent="0.2">
      <c r="A25" s="1549"/>
      <c r="B25" s="605" t="s">
        <v>932</v>
      </c>
      <c r="C25" s="864">
        <v>1744.8617413897</v>
      </c>
      <c r="D25" s="864">
        <v>2072.9047003200003</v>
      </c>
      <c r="E25" s="864">
        <v>2509.1594040211999</v>
      </c>
      <c r="F25" s="864">
        <v>3042.2083322799999</v>
      </c>
      <c r="G25" s="864">
        <v>5172.242914942899</v>
      </c>
      <c r="H25" s="864">
        <v>5726.8949315600003</v>
      </c>
      <c r="I25" s="770">
        <v>5169.1244396547991</v>
      </c>
      <c r="J25" s="768">
        <v>5222.3455787232015</v>
      </c>
      <c r="K25" s="768">
        <v>5203.0492149696001</v>
      </c>
      <c r="L25" s="768">
        <v>5161.9505909428008</v>
      </c>
      <c r="M25" s="768">
        <v>5047.5733382236003</v>
      </c>
      <c r="N25" s="768">
        <v>5016.5558574680008</v>
      </c>
      <c r="O25" s="768">
        <v>4949.3257452525004</v>
      </c>
      <c r="P25" s="768">
        <v>5040.55762822</v>
      </c>
      <c r="Q25" s="768">
        <v>5100.2787225900001</v>
      </c>
      <c r="R25" s="768">
        <v>5200.6861494699997</v>
      </c>
      <c r="S25" s="768">
        <v>5206.0802287445995</v>
      </c>
      <c r="T25" s="769">
        <v>5726.8949315600003</v>
      </c>
      <c r="U25" s="606" t="s">
        <v>944</v>
      </c>
      <c r="V25" s="880">
        <v>1744.8617413897</v>
      </c>
      <c r="W25" s="880">
        <v>2072.9047003200003</v>
      </c>
      <c r="X25" s="880">
        <v>2509.1594040211999</v>
      </c>
      <c r="Y25" s="880">
        <v>3042.2083322799999</v>
      </c>
      <c r="Z25" s="880">
        <v>5172.242914942899</v>
      </c>
      <c r="AA25" s="880"/>
      <c r="AB25" s="880">
        <v>0</v>
      </c>
      <c r="AC25" s="880">
        <v>0</v>
      </c>
      <c r="AD25" s="880">
        <v>0</v>
      </c>
      <c r="AE25" s="880">
        <v>0</v>
      </c>
      <c r="AF25" s="880">
        <v>0</v>
      </c>
      <c r="AG25" s="880"/>
      <c r="AH25" s="880"/>
      <c r="AI25" s="880"/>
      <c r="AJ25" s="880"/>
      <c r="AK25" s="880"/>
      <c r="AL25" s="880"/>
      <c r="AM25" s="362"/>
      <c r="AN25" s="362"/>
    </row>
    <row r="26" spans="1:40" s="364" customFormat="1" ht="24.95" customHeight="1" x14ac:dyDescent="0.2">
      <c r="A26" s="1549"/>
      <c r="B26" s="453" t="s">
        <v>939</v>
      </c>
      <c r="C26" s="860">
        <v>162033.333922736</v>
      </c>
      <c r="D26" s="860">
        <v>221568.63793079002</v>
      </c>
      <c r="E26" s="860">
        <v>233280.66294496099</v>
      </c>
      <c r="F26" s="860">
        <v>306285.29725126305</v>
      </c>
      <c r="G26" s="860">
        <v>514904.65523542528</v>
      </c>
      <c r="H26" s="860">
        <v>716777.64159261191</v>
      </c>
      <c r="I26" s="773">
        <v>514297.71946801792</v>
      </c>
      <c r="J26" s="771">
        <v>523659.57349384303</v>
      </c>
      <c r="K26" s="771">
        <v>553412.82104562002</v>
      </c>
      <c r="L26" s="771">
        <v>579462.20412719599</v>
      </c>
      <c r="M26" s="771">
        <v>595711.35694589</v>
      </c>
      <c r="N26" s="771">
        <v>622574.10976501007</v>
      </c>
      <c r="O26" s="771">
        <v>651041.94811450504</v>
      </c>
      <c r="P26" s="771">
        <v>691648.75566534</v>
      </c>
      <c r="Q26" s="771">
        <v>694345.90656194976</v>
      </c>
      <c r="R26" s="771">
        <v>749288.01967503736</v>
      </c>
      <c r="S26" s="771">
        <v>734688.42115540954</v>
      </c>
      <c r="T26" s="772">
        <v>716777.64159261191</v>
      </c>
      <c r="U26" s="604" t="s">
        <v>945</v>
      </c>
      <c r="V26" s="880">
        <v>162033.333922736</v>
      </c>
      <c r="W26" s="880">
        <v>221568.63793079002</v>
      </c>
      <c r="X26" s="880">
        <v>233280.66294496099</v>
      </c>
      <c r="Y26" s="880">
        <v>306285.29725126305</v>
      </c>
      <c r="Z26" s="880">
        <v>514904.65523542528</v>
      </c>
      <c r="AA26" s="880"/>
      <c r="AB26" s="880">
        <v>0</v>
      </c>
      <c r="AC26" s="880">
        <v>0</v>
      </c>
      <c r="AD26" s="880">
        <v>0</v>
      </c>
      <c r="AE26" s="880">
        <v>0</v>
      </c>
      <c r="AF26" s="880">
        <v>0</v>
      </c>
      <c r="AG26" s="880"/>
      <c r="AH26" s="880"/>
      <c r="AI26" s="880"/>
      <c r="AJ26" s="880"/>
      <c r="AK26" s="880"/>
      <c r="AL26" s="880"/>
      <c r="AM26" s="362"/>
      <c r="AN26" s="362"/>
    </row>
    <row r="27" spans="1:40" s="364" customFormat="1" ht="24.95" customHeight="1" x14ac:dyDescent="0.2">
      <c r="A27" s="1549"/>
      <c r="B27" s="975" t="s">
        <v>787</v>
      </c>
      <c r="C27" s="864">
        <v>7264.8685752399997</v>
      </c>
      <c r="D27" s="864">
        <v>6441.8547688899989</v>
      </c>
      <c r="E27" s="864">
        <v>9083.2584834199988</v>
      </c>
      <c r="F27" s="864">
        <v>15443.285547539999</v>
      </c>
      <c r="G27" s="864">
        <v>25115.508172510006</v>
      </c>
      <c r="H27" s="864">
        <v>32268.351544779998</v>
      </c>
      <c r="I27" s="770">
        <v>29268.71190514</v>
      </c>
      <c r="J27" s="768">
        <v>29469.122476130004</v>
      </c>
      <c r="K27" s="768">
        <v>32175.381080359999</v>
      </c>
      <c r="L27" s="768">
        <v>32500.529017379999</v>
      </c>
      <c r="M27" s="768">
        <v>28834.769996789997</v>
      </c>
      <c r="N27" s="768">
        <v>37511.335088079999</v>
      </c>
      <c r="O27" s="768">
        <v>36756.01786539</v>
      </c>
      <c r="P27" s="768">
        <v>37802.236974670006</v>
      </c>
      <c r="Q27" s="768">
        <v>41401.4562191</v>
      </c>
      <c r="R27" s="768">
        <v>35615.011947889994</v>
      </c>
      <c r="S27" s="768">
        <v>36974.296691510004</v>
      </c>
      <c r="T27" s="769">
        <v>32268.351544779998</v>
      </c>
      <c r="U27" s="892" t="s">
        <v>1053</v>
      </c>
      <c r="V27" s="880">
        <v>7264.8685752399997</v>
      </c>
      <c r="W27" s="880">
        <v>6441.8547688899989</v>
      </c>
      <c r="X27" s="880">
        <v>9083.2584834199988</v>
      </c>
      <c r="Y27" s="880">
        <v>15443.285547539999</v>
      </c>
      <c r="Z27" s="880">
        <v>25115.508172510006</v>
      </c>
      <c r="AA27" s="880"/>
      <c r="AB27" s="880">
        <v>0</v>
      </c>
      <c r="AC27" s="880">
        <v>0</v>
      </c>
      <c r="AD27" s="880">
        <v>0</v>
      </c>
      <c r="AE27" s="880">
        <v>0</v>
      </c>
      <c r="AF27" s="880">
        <v>0</v>
      </c>
      <c r="AG27" s="880"/>
      <c r="AH27" s="880"/>
      <c r="AI27" s="880"/>
      <c r="AJ27" s="880"/>
      <c r="AK27" s="880"/>
      <c r="AL27" s="880"/>
      <c r="AM27" s="362"/>
      <c r="AN27" s="362"/>
    </row>
    <row r="28" spans="1:40" s="364" customFormat="1" ht="24.95" customHeight="1" x14ac:dyDescent="0.2">
      <c r="A28" s="1549"/>
      <c r="B28" s="975" t="s">
        <v>174</v>
      </c>
      <c r="C28" s="864">
        <v>154768.46534749598</v>
      </c>
      <c r="D28" s="864">
        <v>215126.78316190001</v>
      </c>
      <c r="E28" s="864">
        <v>224197.40446154098</v>
      </c>
      <c r="F28" s="864">
        <v>290842.01170372299</v>
      </c>
      <c r="G28" s="864">
        <v>489789.14706291526</v>
      </c>
      <c r="H28" s="864">
        <v>684509.29004783183</v>
      </c>
      <c r="I28" s="770">
        <v>485029.00756287796</v>
      </c>
      <c r="J28" s="768">
        <v>494190.451017713</v>
      </c>
      <c r="K28" s="768">
        <v>521237.43996526004</v>
      </c>
      <c r="L28" s="768">
        <v>546961.67510981602</v>
      </c>
      <c r="M28" s="768">
        <v>566876.58694910002</v>
      </c>
      <c r="N28" s="768">
        <v>585062.77467693004</v>
      </c>
      <c r="O28" s="768">
        <v>614285.93024911499</v>
      </c>
      <c r="P28" s="768">
        <v>653846.51869066991</v>
      </c>
      <c r="Q28" s="768">
        <v>652944.45034284983</v>
      </c>
      <c r="R28" s="768">
        <v>713673.00772714743</v>
      </c>
      <c r="S28" s="768">
        <v>697714.12446389953</v>
      </c>
      <c r="T28" s="769">
        <v>684509.29004783183</v>
      </c>
      <c r="U28" s="606" t="s">
        <v>946</v>
      </c>
      <c r="V28" s="880">
        <v>154768.46534749598</v>
      </c>
      <c r="W28" s="880">
        <v>215126.78316190001</v>
      </c>
      <c r="X28" s="880">
        <v>224197.40446154098</v>
      </c>
      <c r="Y28" s="880">
        <v>290842.01170372299</v>
      </c>
      <c r="Z28" s="880">
        <v>489789.14706291526</v>
      </c>
      <c r="AA28" s="880"/>
      <c r="AB28" s="880">
        <v>0</v>
      </c>
      <c r="AC28" s="880">
        <v>0</v>
      </c>
      <c r="AD28" s="880">
        <v>0</v>
      </c>
      <c r="AE28" s="880">
        <v>0</v>
      </c>
      <c r="AF28" s="880">
        <v>0</v>
      </c>
      <c r="AG28" s="880"/>
      <c r="AH28" s="880"/>
      <c r="AI28" s="880"/>
      <c r="AJ28" s="880"/>
      <c r="AK28" s="880"/>
      <c r="AL28" s="880"/>
      <c r="AM28" s="362"/>
      <c r="AN28" s="362"/>
    </row>
    <row r="29" spans="1:40" s="364" customFormat="1" ht="24.95" customHeight="1" x14ac:dyDescent="0.2">
      <c r="A29" s="1549"/>
      <c r="B29" s="889" t="s">
        <v>921</v>
      </c>
      <c r="C29" s="864">
        <v>106831.88958136499</v>
      </c>
      <c r="D29" s="864">
        <v>150109.87484234001</v>
      </c>
      <c r="E29" s="864">
        <v>110771.45601392</v>
      </c>
      <c r="F29" s="864">
        <v>162501.44961764</v>
      </c>
      <c r="G29" s="864">
        <v>337809.00665868004</v>
      </c>
      <c r="H29" s="864">
        <v>461678.55112674192</v>
      </c>
      <c r="I29" s="770">
        <v>333818.06476906996</v>
      </c>
      <c r="J29" s="768">
        <v>340595.46891644003</v>
      </c>
      <c r="K29" s="768">
        <v>342599.46734799002</v>
      </c>
      <c r="L29" s="768">
        <v>366385.16495507001</v>
      </c>
      <c r="M29" s="768">
        <v>393028.81767440005</v>
      </c>
      <c r="N29" s="768">
        <v>403833.86220305</v>
      </c>
      <c r="O29" s="768">
        <v>418918.55137690995</v>
      </c>
      <c r="P29" s="768">
        <v>446716.16997644998</v>
      </c>
      <c r="Q29" s="768">
        <v>455284.47840760997</v>
      </c>
      <c r="R29" s="768">
        <v>476243.60146111314</v>
      </c>
      <c r="S29" s="768">
        <v>478790.16574621998</v>
      </c>
      <c r="T29" s="769">
        <v>461678.55112674192</v>
      </c>
      <c r="U29" s="892" t="s">
        <v>172</v>
      </c>
      <c r="V29" s="880">
        <v>106831.88958136499</v>
      </c>
      <c r="W29" s="880">
        <v>150109.87484234001</v>
      </c>
      <c r="X29" s="880">
        <v>110771.45601392</v>
      </c>
      <c r="Y29" s="880">
        <v>162501.44961764</v>
      </c>
      <c r="Z29" s="880">
        <v>337809.00665868004</v>
      </c>
      <c r="AA29" s="880"/>
      <c r="AB29" s="880">
        <v>0</v>
      </c>
      <c r="AC29" s="880">
        <v>0</v>
      </c>
      <c r="AD29" s="880">
        <v>0</v>
      </c>
      <c r="AE29" s="880">
        <v>0</v>
      </c>
      <c r="AF29" s="880">
        <v>0</v>
      </c>
      <c r="AG29" s="880"/>
      <c r="AH29" s="880"/>
      <c r="AI29" s="880"/>
      <c r="AJ29" s="880"/>
      <c r="AK29" s="880"/>
      <c r="AL29" s="880"/>
      <c r="AM29" s="362"/>
      <c r="AN29" s="362"/>
    </row>
    <row r="30" spans="1:40" s="364" customFormat="1" ht="24.95" customHeight="1" x14ac:dyDescent="0.2">
      <c r="A30" s="1549"/>
      <c r="B30" s="889" t="s">
        <v>882</v>
      </c>
      <c r="C30" s="864">
        <v>47936.575766130998</v>
      </c>
      <c r="D30" s="864">
        <v>65016.908319560003</v>
      </c>
      <c r="E30" s="864">
        <v>113425.94844762099</v>
      </c>
      <c r="F30" s="864">
        <v>128340.56208608299</v>
      </c>
      <c r="G30" s="864">
        <v>151980.14040423519</v>
      </c>
      <c r="H30" s="864">
        <v>222830.73892109003</v>
      </c>
      <c r="I30" s="770">
        <v>151210.942793808</v>
      </c>
      <c r="J30" s="768">
        <v>153594.982101273</v>
      </c>
      <c r="K30" s="768">
        <v>178637.97261727002</v>
      </c>
      <c r="L30" s="768">
        <v>180576.51015474601</v>
      </c>
      <c r="M30" s="768">
        <v>173847.7692747</v>
      </c>
      <c r="N30" s="768">
        <v>181228.91247388002</v>
      </c>
      <c r="O30" s="768">
        <v>195367.37887220498</v>
      </c>
      <c r="P30" s="768">
        <v>207130.34871421999</v>
      </c>
      <c r="Q30" s="768">
        <v>197659.9719352398</v>
      </c>
      <c r="R30" s="768">
        <v>237429.40626603426</v>
      </c>
      <c r="S30" s="768">
        <v>218923.95871767955</v>
      </c>
      <c r="T30" s="769">
        <v>222830.73892109003</v>
      </c>
      <c r="U30" s="892" t="s">
        <v>795</v>
      </c>
      <c r="V30" s="880">
        <v>47936.575766130998</v>
      </c>
      <c r="W30" s="880">
        <v>65016.908319560003</v>
      </c>
      <c r="X30" s="880">
        <v>113425.94844762099</v>
      </c>
      <c r="Y30" s="880">
        <v>128340.56208608299</v>
      </c>
      <c r="Z30" s="880">
        <v>151980.14040423519</v>
      </c>
      <c r="AA30" s="880"/>
      <c r="AB30" s="880">
        <v>0</v>
      </c>
      <c r="AC30" s="880">
        <v>0</v>
      </c>
      <c r="AD30" s="880">
        <v>0</v>
      </c>
      <c r="AE30" s="880">
        <v>0</v>
      </c>
      <c r="AF30" s="880">
        <v>0</v>
      </c>
      <c r="AG30" s="880"/>
      <c r="AH30" s="880"/>
      <c r="AI30" s="880"/>
      <c r="AJ30" s="880"/>
      <c r="AK30" s="880"/>
      <c r="AL30" s="880"/>
      <c r="AM30" s="362"/>
      <c r="AN30" s="362"/>
    </row>
    <row r="31" spans="1:40" s="359" customFormat="1" ht="24.95" customHeight="1" x14ac:dyDescent="0.2">
      <c r="A31" s="1549"/>
      <c r="B31" s="453" t="s">
        <v>602</v>
      </c>
      <c r="C31" s="860">
        <v>23566.887917770891</v>
      </c>
      <c r="D31" s="860">
        <v>38572.556787593996</v>
      </c>
      <c r="E31" s="860">
        <v>33746.915063133063</v>
      </c>
      <c r="F31" s="860">
        <v>-8456.3343219696617</v>
      </c>
      <c r="G31" s="860">
        <v>-27342.478314623004</v>
      </c>
      <c r="H31" s="860">
        <v>-3230.1205095149571</v>
      </c>
      <c r="I31" s="773">
        <v>-30891.395286750383</v>
      </c>
      <c r="J31" s="771">
        <v>-8969.5075186360045</v>
      </c>
      <c r="K31" s="771">
        <v>-16858.816044658408</v>
      </c>
      <c r="L31" s="771">
        <v>-23086.559371175004</v>
      </c>
      <c r="M31" s="771">
        <v>-26492.215119310433</v>
      </c>
      <c r="N31" s="771">
        <v>-20605.521314740003</v>
      </c>
      <c r="O31" s="771">
        <v>-16033.658282384578</v>
      </c>
      <c r="P31" s="771">
        <v>-15978.881116091416</v>
      </c>
      <c r="Q31" s="771">
        <v>-6859.5686009622723</v>
      </c>
      <c r="R31" s="771">
        <v>-7732.8830285289168</v>
      </c>
      <c r="S31" s="771">
        <v>-12092.481851055338</v>
      </c>
      <c r="T31" s="772">
        <v>-3230.1205095149571</v>
      </c>
      <c r="U31" s="604" t="s">
        <v>178</v>
      </c>
      <c r="V31" s="880">
        <v>23566.887917770891</v>
      </c>
      <c r="W31" s="880">
        <v>38572.556787593996</v>
      </c>
      <c r="X31" s="880">
        <v>33746.915063133063</v>
      </c>
      <c r="Y31" s="880">
        <v>-8456.3343219696617</v>
      </c>
      <c r="Z31" s="880">
        <v>-27342.478314623004</v>
      </c>
      <c r="AA31" s="880"/>
      <c r="AB31" s="880">
        <v>0</v>
      </c>
      <c r="AC31" s="880">
        <v>0</v>
      </c>
      <c r="AD31" s="880">
        <v>0</v>
      </c>
      <c r="AE31" s="880">
        <v>0</v>
      </c>
      <c r="AF31" s="880">
        <v>0</v>
      </c>
      <c r="AG31" s="880"/>
      <c r="AH31" s="880"/>
      <c r="AI31" s="880"/>
      <c r="AJ31" s="880"/>
      <c r="AK31" s="880"/>
      <c r="AL31" s="880"/>
      <c r="AM31" s="362"/>
      <c r="AN31" s="362"/>
    </row>
    <row r="32" spans="1:40" s="966" customFormat="1" ht="13.5" customHeight="1" x14ac:dyDescent="0.2">
      <c r="A32" s="1549"/>
      <c r="B32" s="976"/>
      <c r="C32" s="850"/>
      <c r="D32" s="850"/>
      <c r="E32" s="850"/>
      <c r="F32" s="850"/>
      <c r="G32" s="850"/>
      <c r="H32" s="850"/>
      <c r="I32" s="961"/>
      <c r="J32" s="962"/>
      <c r="K32" s="962"/>
      <c r="L32" s="962"/>
      <c r="M32" s="962"/>
      <c r="N32" s="962"/>
      <c r="O32" s="962"/>
      <c r="P32" s="962"/>
      <c r="Q32" s="962"/>
      <c r="R32" s="962"/>
      <c r="S32" s="962"/>
      <c r="T32" s="964"/>
      <c r="U32" s="978"/>
      <c r="V32" s="880"/>
      <c r="W32" s="880"/>
      <c r="X32" s="880"/>
      <c r="Y32" s="880"/>
      <c r="Z32" s="880"/>
      <c r="AA32" s="880"/>
      <c r="AB32" s="880">
        <v>0</v>
      </c>
      <c r="AC32" s="880">
        <v>0</v>
      </c>
      <c r="AD32" s="880">
        <v>0</v>
      </c>
      <c r="AE32" s="880">
        <v>0</v>
      </c>
      <c r="AF32" s="880">
        <v>0</v>
      </c>
      <c r="AG32" s="880"/>
      <c r="AH32" s="880"/>
      <c r="AI32" s="880"/>
      <c r="AJ32" s="880"/>
      <c r="AK32" s="880"/>
      <c r="AL32" s="880"/>
      <c r="AM32" s="362"/>
      <c r="AN32" s="362"/>
    </row>
    <row r="33" spans="1:40" s="359" customFormat="1" ht="24.95" customHeight="1" x14ac:dyDescent="0.2">
      <c r="A33" s="1549"/>
      <c r="B33" s="887"/>
      <c r="C33" s="867"/>
      <c r="D33" s="867"/>
      <c r="E33" s="867"/>
      <c r="F33" s="867"/>
      <c r="G33" s="867"/>
      <c r="H33" s="867"/>
      <c r="I33" s="1510"/>
      <c r="J33" s="1508"/>
      <c r="K33" s="1508"/>
      <c r="L33" s="1508"/>
      <c r="M33" s="1508"/>
      <c r="N33" s="1508"/>
      <c r="O33" s="1508"/>
      <c r="P33" s="1508"/>
      <c r="Q33" s="1508"/>
      <c r="R33" s="1508"/>
      <c r="S33" s="1508"/>
      <c r="T33" s="1509"/>
      <c r="U33" s="890"/>
      <c r="V33" s="880"/>
      <c r="W33" s="880"/>
      <c r="X33" s="880"/>
      <c r="Y33" s="880"/>
      <c r="Z33" s="880"/>
      <c r="AA33" s="880"/>
      <c r="AB33" s="880">
        <v>0</v>
      </c>
      <c r="AC33" s="880">
        <v>0</v>
      </c>
      <c r="AD33" s="880">
        <v>0</v>
      </c>
      <c r="AE33" s="880">
        <v>0</v>
      </c>
      <c r="AF33" s="880">
        <v>0</v>
      </c>
      <c r="AG33" s="880"/>
      <c r="AH33" s="880"/>
      <c r="AI33" s="880"/>
      <c r="AJ33" s="880"/>
      <c r="AK33" s="880"/>
      <c r="AL33" s="880"/>
      <c r="AM33" s="362"/>
      <c r="AN33" s="362"/>
    </row>
    <row r="34" spans="1:40" s="359" customFormat="1" ht="24.95" customHeight="1" x14ac:dyDescent="0.2">
      <c r="A34" s="1549"/>
      <c r="B34" s="453" t="s">
        <v>880</v>
      </c>
      <c r="C34" s="860">
        <v>796119.54722519359</v>
      </c>
      <c r="D34" s="860">
        <v>956330.99159310549</v>
      </c>
      <c r="E34" s="860">
        <v>1291732.4340498229</v>
      </c>
      <c r="F34" s="860">
        <v>1720009.9821191821</v>
      </c>
      <c r="G34" s="860">
        <v>1783781.9028886496</v>
      </c>
      <c r="H34" s="860">
        <v>2173504.4466265645</v>
      </c>
      <c r="I34" s="773">
        <v>1809538.7122329776</v>
      </c>
      <c r="J34" s="771">
        <v>1836408.3917764062</v>
      </c>
      <c r="K34" s="771">
        <v>1850829.3809661919</v>
      </c>
      <c r="L34" s="771">
        <v>1875668.5983719812</v>
      </c>
      <c r="M34" s="771">
        <v>1903928.6250967844</v>
      </c>
      <c r="N34" s="771">
        <v>1969135.7311939918</v>
      </c>
      <c r="O34" s="771">
        <v>2014044.6733711024</v>
      </c>
      <c r="P34" s="771">
        <v>2058455.2957056719</v>
      </c>
      <c r="Q34" s="771">
        <v>2065083.1261351276</v>
      </c>
      <c r="R34" s="771">
        <v>2120879.9703439893</v>
      </c>
      <c r="S34" s="771">
        <v>2133146.5204321449</v>
      </c>
      <c r="T34" s="772">
        <v>2173504.4466265645</v>
      </c>
      <c r="U34" s="604" t="s">
        <v>384</v>
      </c>
      <c r="V34" s="880">
        <v>796119.54722519359</v>
      </c>
      <c r="W34" s="880">
        <v>956330.99159310549</v>
      </c>
      <c r="X34" s="880">
        <v>1291732.4340498229</v>
      </c>
      <c r="Y34" s="880">
        <v>1720009.9821191821</v>
      </c>
      <c r="Z34" s="880">
        <v>1783781.9028886496</v>
      </c>
      <c r="AA34" s="880"/>
      <c r="AB34" s="880">
        <v>0</v>
      </c>
      <c r="AC34" s="880">
        <v>0</v>
      </c>
      <c r="AD34" s="880">
        <v>0</v>
      </c>
      <c r="AE34" s="880">
        <v>0</v>
      </c>
      <c r="AF34" s="880">
        <v>0</v>
      </c>
      <c r="AG34" s="880"/>
      <c r="AH34" s="880"/>
      <c r="AI34" s="880"/>
      <c r="AJ34" s="880"/>
      <c r="AK34" s="880"/>
      <c r="AL34" s="880"/>
      <c r="AM34" s="362"/>
      <c r="AN34" s="362"/>
    </row>
    <row r="35" spans="1:40" s="359" customFormat="1" ht="24.95" customHeight="1" x14ac:dyDescent="0.2">
      <c r="A35" s="1549"/>
      <c r="B35" s="888"/>
      <c r="C35" s="868"/>
      <c r="D35" s="868"/>
      <c r="E35" s="868"/>
      <c r="F35" s="868"/>
      <c r="G35" s="868"/>
      <c r="H35" s="868"/>
      <c r="I35" s="869"/>
      <c r="J35" s="870"/>
      <c r="K35" s="870"/>
      <c r="L35" s="870"/>
      <c r="M35" s="870"/>
      <c r="N35" s="870"/>
      <c r="O35" s="870"/>
      <c r="P35" s="870"/>
      <c r="Q35" s="870"/>
      <c r="R35" s="870"/>
      <c r="S35" s="870"/>
      <c r="T35" s="871"/>
      <c r="U35" s="891"/>
      <c r="V35" s="880"/>
      <c r="W35" s="880"/>
      <c r="X35" s="880"/>
      <c r="Y35" s="880"/>
      <c r="Z35" s="880"/>
      <c r="AA35" s="880"/>
      <c r="AB35" s="880">
        <v>0</v>
      </c>
      <c r="AC35" s="880">
        <v>0</v>
      </c>
      <c r="AD35" s="880">
        <v>0</v>
      </c>
      <c r="AE35" s="880">
        <v>0</v>
      </c>
      <c r="AF35" s="880">
        <v>0</v>
      </c>
      <c r="AG35" s="880"/>
      <c r="AH35" s="880"/>
      <c r="AI35" s="880"/>
      <c r="AJ35" s="880"/>
      <c r="AK35" s="880"/>
      <c r="AL35" s="880"/>
      <c r="AM35" s="362"/>
      <c r="AN35" s="362"/>
    </row>
    <row r="36" spans="1:40" s="359" customFormat="1" ht="13.5" customHeight="1" x14ac:dyDescent="0.2">
      <c r="A36" s="1549"/>
      <c r="B36" s="453"/>
      <c r="C36" s="860"/>
      <c r="D36" s="860"/>
      <c r="E36" s="860"/>
      <c r="F36" s="860"/>
      <c r="G36" s="860"/>
      <c r="H36" s="860"/>
      <c r="I36" s="773"/>
      <c r="J36" s="771"/>
      <c r="K36" s="771"/>
      <c r="L36" s="771"/>
      <c r="M36" s="771"/>
      <c r="N36" s="771"/>
      <c r="O36" s="771"/>
      <c r="P36" s="771"/>
      <c r="Q36" s="771"/>
      <c r="R36" s="771"/>
      <c r="S36" s="771"/>
      <c r="T36" s="772"/>
      <c r="U36" s="604"/>
      <c r="V36" s="880"/>
      <c r="W36" s="880"/>
      <c r="X36" s="880"/>
      <c r="Y36" s="880"/>
      <c r="Z36" s="880"/>
      <c r="AA36" s="880"/>
      <c r="AB36" s="880">
        <v>0</v>
      </c>
      <c r="AC36" s="880">
        <v>0</v>
      </c>
      <c r="AD36" s="880">
        <v>0</v>
      </c>
      <c r="AE36" s="880">
        <v>0</v>
      </c>
      <c r="AF36" s="880">
        <v>0</v>
      </c>
      <c r="AG36" s="880"/>
      <c r="AH36" s="880"/>
      <c r="AI36" s="880"/>
      <c r="AJ36" s="880"/>
      <c r="AK36" s="880"/>
      <c r="AL36" s="880"/>
      <c r="AM36" s="362"/>
      <c r="AN36" s="362"/>
    </row>
    <row r="37" spans="1:40" s="359" customFormat="1" ht="24.95" customHeight="1" x14ac:dyDescent="0.2">
      <c r="A37" s="1549"/>
      <c r="B37" s="454" t="s">
        <v>881</v>
      </c>
      <c r="C37" s="860"/>
      <c r="D37" s="860"/>
      <c r="E37" s="860"/>
      <c r="F37" s="860"/>
      <c r="G37" s="860"/>
      <c r="H37" s="860"/>
      <c r="I37" s="773"/>
      <c r="J37" s="771"/>
      <c r="K37" s="771"/>
      <c r="L37" s="771"/>
      <c r="M37" s="771"/>
      <c r="N37" s="771"/>
      <c r="O37" s="771"/>
      <c r="P37" s="771"/>
      <c r="Q37" s="771"/>
      <c r="R37" s="771"/>
      <c r="S37" s="771"/>
      <c r="T37" s="772"/>
      <c r="U37" s="378" t="s">
        <v>385</v>
      </c>
      <c r="V37" s="880"/>
      <c r="W37" s="880"/>
      <c r="X37" s="880"/>
      <c r="Y37" s="880"/>
      <c r="Z37" s="880"/>
      <c r="AA37" s="880"/>
      <c r="AB37" s="880">
        <v>0</v>
      </c>
      <c r="AC37" s="880">
        <v>0</v>
      </c>
      <c r="AD37" s="880">
        <v>0</v>
      </c>
      <c r="AE37" s="880">
        <v>0</v>
      </c>
      <c r="AF37" s="880">
        <v>0</v>
      </c>
      <c r="AG37" s="880"/>
      <c r="AH37" s="880"/>
      <c r="AI37" s="880"/>
      <c r="AJ37" s="880"/>
      <c r="AK37" s="880"/>
      <c r="AL37" s="880"/>
      <c r="AM37" s="362"/>
      <c r="AN37" s="362"/>
    </row>
    <row r="38" spans="1:40" s="966" customFormat="1" ht="13.5" customHeight="1" x14ac:dyDescent="0.2">
      <c r="A38" s="1549"/>
      <c r="B38" s="976"/>
      <c r="C38" s="850"/>
      <c r="D38" s="850"/>
      <c r="E38" s="850"/>
      <c r="F38" s="850"/>
      <c r="G38" s="850"/>
      <c r="H38" s="850"/>
      <c r="I38" s="961"/>
      <c r="J38" s="962"/>
      <c r="K38" s="962"/>
      <c r="L38" s="962"/>
      <c r="M38" s="962"/>
      <c r="N38" s="962"/>
      <c r="O38" s="962"/>
      <c r="P38" s="962"/>
      <c r="Q38" s="962"/>
      <c r="R38" s="962"/>
      <c r="S38" s="962"/>
      <c r="T38" s="964"/>
      <c r="U38" s="978"/>
      <c r="V38" s="880"/>
      <c r="W38" s="880"/>
      <c r="X38" s="880"/>
      <c r="Y38" s="880"/>
      <c r="Z38" s="880"/>
      <c r="AA38" s="880"/>
      <c r="AB38" s="880">
        <v>0</v>
      </c>
      <c r="AC38" s="880">
        <v>0</v>
      </c>
      <c r="AD38" s="880">
        <v>0</v>
      </c>
      <c r="AE38" s="880">
        <v>0</v>
      </c>
      <c r="AF38" s="880">
        <v>0</v>
      </c>
      <c r="AG38" s="880"/>
      <c r="AH38" s="880"/>
      <c r="AI38" s="880"/>
      <c r="AJ38" s="880"/>
      <c r="AK38" s="880"/>
      <c r="AL38" s="880"/>
      <c r="AM38" s="362"/>
      <c r="AN38" s="362"/>
    </row>
    <row r="39" spans="1:40" s="359" customFormat="1" ht="24.95" customHeight="1" x14ac:dyDescent="0.2">
      <c r="A39" s="1549"/>
      <c r="B39" s="453" t="s">
        <v>856</v>
      </c>
      <c r="C39" s="860">
        <v>89557.37744474996</v>
      </c>
      <c r="D39" s="860">
        <v>130710.72325676125</v>
      </c>
      <c r="E39" s="860">
        <v>122358.14244074411</v>
      </c>
      <c r="F39" s="860">
        <v>164173.03839129803</v>
      </c>
      <c r="G39" s="860">
        <v>256043.59753682403</v>
      </c>
      <c r="H39" s="860">
        <v>396541.11867683468</v>
      </c>
      <c r="I39" s="773">
        <v>250524.84280645393</v>
      </c>
      <c r="J39" s="771">
        <v>258698.25195842411</v>
      </c>
      <c r="K39" s="771">
        <v>257763.59600951424</v>
      </c>
      <c r="L39" s="771">
        <v>266146.96177840407</v>
      </c>
      <c r="M39" s="771">
        <v>293009.50710602425</v>
      </c>
      <c r="N39" s="771">
        <v>312763.33885660826</v>
      </c>
      <c r="O39" s="771">
        <v>318743.85670498444</v>
      </c>
      <c r="P39" s="771">
        <v>333538.55012541468</v>
      </c>
      <c r="Q39" s="771">
        <v>357587.00892593473</v>
      </c>
      <c r="R39" s="771">
        <v>370284.50175617432</v>
      </c>
      <c r="S39" s="771">
        <v>383048.30959245458</v>
      </c>
      <c r="T39" s="772">
        <v>396541.11867683468</v>
      </c>
      <c r="U39" s="604" t="s">
        <v>788</v>
      </c>
      <c r="V39" s="880">
        <v>89557.37744474996</v>
      </c>
      <c r="W39" s="880">
        <v>130710.72325676125</v>
      </c>
      <c r="X39" s="880">
        <v>122358.14244074411</v>
      </c>
      <c r="Y39" s="880">
        <v>164173.03839129803</v>
      </c>
      <c r="Z39" s="880">
        <v>256043.59753682403</v>
      </c>
      <c r="AA39" s="880"/>
      <c r="AB39" s="880">
        <v>0</v>
      </c>
      <c r="AC39" s="880">
        <v>0</v>
      </c>
      <c r="AD39" s="880">
        <v>0</v>
      </c>
      <c r="AE39" s="880">
        <v>0</v>
      </c>
      <c r="AF39" s="880">
        <v>0</v>
      </c>
      <c r="AG39" s="880"/>
      <c r="AH39" s="880"/>
      <c r="AI39" s="880"/>
      <c r="AJ39" s="880"/>
      <c r="AK39" s="880"/>
      <c r="AL39" s="880"/>
      <c r="AM39" s="362"/>
      <c r="AN39" s="362"/>
    </row>
    <row r="40" spans="1:40" s="359" customFormat="1" ht="24.95" customHeight="1" x14ac:dyDescent="0.2">
      <c r="A40" s="1549"/>
      <c r="B40" s="605" t="s">
        <v>934</v>
      </c>
      <c r="C40" s="864">
        <v>6.5859437700000001</v>
      </c>
      <c r="D40" s="864">
        <v>5.1629365000000007</v>
      </c>
      <c r="E40" s="864">
        <v>7.1697666600000014</v>
      </c>
      <c r="F40" s="864">
        <v>1.9003849499999999</v>
      </c>
      <c r="G40" s="864">
        <v>2.4137762299999999</v>
      </c>
      <c r="H40" s="864">
        <v>16.75072583</v>
      </c>
      <c r="I40" s="770">
        <v>2.5424465699999996</v>
      </c>
      <c r="J40" s="768">
        <v>2.5416465699999997</v>
      </c>
      <c r="K40" s="768">
        <v>2.5408465700000002</v>
      </c>
      <c r="L40" s="768">
        <v>2.6557149599999996</v>
      </c>
      <c r="M40" s="768">
        <v>2.65516496</v>
      </c>
      <c r="N40" s="768">
        <v>2.65461496</v>
      </c>
      <c r="O40" s="768">
        <v>2.7807037599999997</v>
      </c>
      <c r="P40" s="768">
        <v>2.7804037599999996</v>
      </c>
      <c r="Q40" s="768">
        <v>6.4294037600000005</v>
      </c>
      <c r="R40" s="768">
        <v>9.0409758299999989</v>
      </c>
      <c r="S40" s="768">
        <v>16.75072583</v>
      </c>
      <c r="T40" s="769">
        <v>16.75072583</v>
      </c>
      <c r="U40" s="606" t="s">
        <v>937</v>
      </c>
      <c r="V40" s="880">
        <v>6.5859437700000001</v>
      </c>
      <c r="W40" s="880">
        <v>5.1629365000000007</v>
      </c>
      <c r="X40" s="880">
        <v>7.1697666600000014</v>
      </c>
      <c r="Y40" s="880">
        <v>1.9003849499999999</v>
      </c>
      <c r="Z40" s="880">
        <v>2.4137762299999999</v>
      </c>
      <c r="AA40" s="880"/>
      <c r="AB40" s="880">
        <v>0</v>
      </c>
      <c r="AC40" s="880">
        <v>0</v>
      </c>
      <c r="AD40" s="880">
        <v>0</v>
      </c>
      <c r="AE40" s="880">
        <v>0</v>
      </c>
      <c r="AF40" s="880">
        <v>0</v>
      </c>
      <c r="AG40" s="880"/>
      <c r="AH40" s="880"/>
      <c r="AI40" s="880"/>
      <c r="AJ40" s="880"/>
      <c r="AK40" s="880"/>
      <c r="AL40" s="880"/>
      <c r="AM40" s="362"/>
      <c r="AN40" s="362"/>
    </row>
    <row r="41" spans="1:40" s="364" customFormat="1" ht="24.95" customHeight="1" x14ac:dyDescent="0.2">
      <c r="A41" s="1549"/>
      <c r="B41" s="605" t="s">
        <v>953</v>
      </c>
      <c r="C41" s="864">
        <v>6065.1069232199998</v>
      </c>
      <c r="D41" s="864">
        <v>2050.8913568899998</v>
      </c>
      <c r="E41" s="864">
        <v>16191.287446540004</v>
      </c>
      <c r="F41" s="864">
        <v>20569.778435340002</v>
      </c>
      <c r="G41" s="864">
        <v>19389.457011639999</v>
      </c>
      <c r="H41" s="864">
        <v>24142.802180180002</v>
      </c>
      <c r="I41" s="770">
        <v>16097.363840280001</v>
      </c>
      <c r="J41" s="768">
        <v>17620.683511399999</v>
      </c>
      <c r="K41" s="768">
        <v>15567.840338239999</v>
      </c>
      <c r="L41" s="768">
        <v>14162.636696760001</v>
      </c>
      <c r="M41" s="768">
        <v>16196.344222330004</v>
      </c>
      <c r="N41" s="768">
        <v>17419.670307</v>
      </c>
      <c r="O41" s="768">
        <v>17667.183770149997</v>
      </c>
      <c r="P41" s="768">
        <v>19086.77400858</v>
      </c>
      <c r="Q41" s="768">
        <v>21509.720566380001</v>
      </c>
      <c r="R41" s="768">
        <v>21421.505053020002</v>
      </c>
      <c r="S41" s="768">
        <v>23042.07901324</v>
      </c>
      <c r="T41" s="769">
        <v>24142.802180180002</v>
      </c>
      <c r="U41" s="606" t="s">
        <v>1272</v>
      </c>
      <c r="V41" s="880">
        <v>6065.1069232199998</v>
      </c>
      <c r="W41" s="880">
        <v>2050.8913568899998</v>
      </c>
      <c r="X41" s="880">
        <v>16191.287446540004</v>
      </c>
      <c r="Y41" s="880">
        <v>20569.778435340002</v>
      </c>
      <c r="Z41" s="880">
        <v>19389.457011639999</v>
      </c>
      <c r="AA41" s="880"/>
      <c r="AB41" s="880">
        <v>0</v>
      </c>
      <c r="AC41" s="880">
        <v>0</v>
      </c>
      <c r="AD41" s="880">
        <v>0</v>
      </c>
      <c r="AE41" s="880">
        <v>0</v>
      </c>
      <c r="AF41" s="880">
        <v>0</v>
      </c>
      <c r="AG41" s="880"/>
      <c r="AH41" s="880"/>
      <c r="AI41" s="880"/>
      <c r="AJ41" s="880"/>
      <c r="AK41" s="880"/>
      <c r="AL41" s="880"/>
      <c r="AM41" s="362"/>
      <c r="AN41" s="362"/>
    </row>
    <row r="42" spans="1:40" s="364" customFormat="1" ht="24.95" customHeight="1" x14ac:dyDescent="0.2">
      <c r="A42" s="1549"/>
      <c r="B42" s="605" t="s">
        <v>1474</v>
      </c>
      <c r="C42" s="864">
        <v>82033.222576889952</v>
      </c>
      <c r="D42" s="864">
        <v>127266.28710622125</v>
      </c>
      <c r="E42" s="864">
        <v>104470.04655873412</v>
      </c>
      <c r="F42" s="864">
        <v>141143.95825662802</v>
      </c>
      <c r="G42" s="864">
        <v>229198.96954724402</v>
      </c>
      <c r="H42" s="864">
        <v>357938.5011590246</v>
      </c>
      <c r="I42" s="770">
        <v>227385.4889416139</v>
      </c>
      <c r="J42" s="768">
        <v>234773.05957762414</v>
      </c>
      <c r="K42" s="768">
        <v>235526.96016796422</v>
      </c>
      <c r="L42" s="768">
        <v>244150.40513863412</v>
      </c>
      <c r="M42" s="768">
        <v>266861.73929383425</v>
      </c>
      <c r="N42" s="768">
        <v>284349.97229222825</v>
      </c>
      <c r="O42" s="768">
        <v>289659.24118600442</v>
      </c>
      <c r="P42" s="768">
        <v>302948.88144920464</v>
      </c>
      <c r="Q42" s="768">
        <v>324305.26473264478</v>
      </c>
      <c r="R42" s="768">
        <v>335025.60985914432</v>
      </c>
      <c r="S42" s="768">
        <v>346038.46247665456</v>
      </c>
      <c r="T42" s="769">
        <v>357938.5011590246</v>
      </c>
      <c r="U42" s="606" t="s">
        <v>1455</v>
      </c>
      <c r="V42" s="880">
        <v>82033.222576889952</v>
      </c>
      <c r="W42" s="880">
        <v>127266.28710622125</v>
      </c>
      <c r="X42" s="880">
        <v>104470.04655873412</v>
      </c>
      <c r="Y42" s="880">
        <v>141143.95825662802</v>
      </c>
      <c r="Z42" s="880">
        <v>229198.96954724402</v>
      </c>
      <c r="AA42" s="880"/>
      <c r="AB42" s="880">
        <v>0</v>
      </c>
      <c r="AC42" s="880">
        <v>0</v>
      </c>
      <c r="AD42" s="880">
        <v>0</v>
      </c>
      <c r="AE42" s="880">
        <v>0</v>
      </c>
      <c r="AF42" s="880">
        <v>0</v>
      </c>
      <c r="AG42" s="880"/>
      <c r="AH42" s="880"/>
      <c r="AI42" s="880"/>
      <c r="AJ42" s="880"/>
      <c r="AK42" s="880"/>
      <c r="AL42" s="880"/>
      <c r="AM42" s="362"/>
      <c r="AN42" s="362"/>
    </row>
    <row r="43" spans="1:40" s="364" customFormat="1" ht="24.95" customHeight="1" x14ac:dyDescent="0.2">
      <c r="A43" s="1549"/>
      <c r="B43" s="605" t="s">
        <v>935</v>
      </c>
      <c r="C43" s="864">
        <v>1452.4620008699999</v>
      </c>
      <c r="D43" s="864">
        <v>1388.3818571500001</v>
      </c>
      <c r="E43" s="864">
        <v>1689.6386688099999</v>
      </c>
      <c r="F43" s="864">
        <v>2457.4013143799998</v>
      </c>
      <c r="G43" s="864">
        <v>7452.7572017099992</v>
      </c>
      <c r="H43" s="864">
        <v>14443.0646118</v>
      </c>
      <c r="I43" s="770">
        <v>7039.4475779900004</v>
      </c>
      <c r="J43" s="768">
        <v>6301.9672228300005</v>
      </c>
      <c r="K43" s="768">
        <v>6666.2546567399995</v>
      </c>
      <c r="L43" s="768">
        <v>7831.2642280499986</v>
      </c>
      <c r="M43" s="768">
        <v>9948.7684248999994</v>
      </c>
      <c r="N43" s="768">
        <v>10991.041642419999</v>
      </c>
      <c r="O43" s="768">
        <v>11414.651045070001</v>
      </c>
      <c r="P43" s="768">
        <v>11500.11426387</v>
      </c>
      <c r="Q43" s="768">
        <v>11765.594223150001</v>
      </c>
      <c r="R43" s="768">
        <v>13828.345868180002</v>
      </c>
      <c r="S43" s="768">
        <v>13951.01737673</v>
      </c>
      <c r="T43" s="769">
        <v>14443.0646118</v>
      </c>
      <c r="U43" s="606" t="s">
        <v>1228</v>
      </c>
      <c r="V43" s="880">
        <v>1452.4620008699999</v>
      </c>
      <c r="W43" s="880">
        <v>1388.3818571500001</v>
      </c>
      <c r="X43" s="880">
        <v>1689.6386688099999</v>
      </c>
      <c r="Y43" s="880">
        <v>2457.4013143799998</v>
      </c>
      <c r="Z43" s="880">
        <v>7452.7572017099992</v>
      </c>
      <c r="AA43" s="880"/>
      <c r="AB43" s="880">
        <v>0</v>
      </c>
      <c r="AC43" s="880">
        <v>0</v>
      </c>
      <c r="AD43" s="880">
        <v>0</v>
      </c>
      <c r="AE43" s="880">
        <v>0</v>
      </c>
      <c r="AF43" s="880">
        <v>0</v>
      </c>
      <c r="AG43" s="880"/>
      <c r="AH43" s="880"/>
      <c r="AI43" s="880"/>
      <c r="AJ43" s="880"/>
      <c r="AK43" s="880"/>
      <c r="AL43" s="880"/>
      <c r="AM43" s="362"/>
      <c r="AN43" s="362"/>
    </row>
    <row r="44" spans="1:40" s="966" customFormat="1" ht="12" customHeight="1" x14ac:dyDescent="0.2">
      <c r="A44" s="1549"/>
      <c r="B44" s="976"/>
      <c r="C44" s="850"/>
      <c r="D44" s="850"/>
      <c r="E44" s="850"/>
      <c r="F44" s="850"/>
      <c r="G44" s="850"/>
      <c r="H44" s="850"/>
      <c r="I44" s="961"/>
      <c r="J44" s="962"/>
      <c r="K44" s="962"/>
      <c r="L44" s="962"/>
      <c r="M44" s="962"/>
      <c r="N44" s="962"/>
      <c r="O44" s="962"/>
      <c r="P44" s="962"/>
      <c r="Q44" s="962"/>
      <c r="R44" s="962"/>
      <c r="S44" s="962"/>
      <c r="T44" s="964"/>
      <c r="U44" s="978"/>
      <c r="V44" s="880"/>
      <c r="W44" s="880"/>
      <c r="X44" s="880"/>
      <c r="Y44" s="880"/>
      <c r="Z44" s="880"/>
      <c r="AA44" s="880"/>
      <c r="AB44" s="880">
        <v>0</v>
      </c>
      <c r="AC44" s="880">
        <v>0</v>
      </c>
      <c r="AD44" s="880">
        <v>0</v>
      </c>
      <c r="AE44" s="880">
        <v>0</v>
      </c>
      <c r="AF44" s="880">
        <v>0</v>
      </c>
      <c r="AG44" s="880"/>
      <c r="AH44" s="880"/>
      <c r="AI44" s="880"/>
      <c r="AJ44" s="880"/>
      <c r="AK44" s="880"/>
      <c r="AL44" s="880"/>
      <c r="AM44" s="362"/>
      <c r="AN44" s="362"/>
    </row>
    <row r="45" spans="1:40" s="359" customFormat="1" ht="28.5" customHeight="1" x14ac:dyDescent="0.2">
      <c r="A45" s="1549"/>
      <c r="B45" s="453" t="s">
        <v>955</v>
      </c>
      <c r="C45" s="860">
        <v>23533.116719432626</v>
      </c>
      <c r="D45" s="860">
        <v>34114.267934714975</v>
      </c>
      <c r="E45" s="860">
        <v>29342.643422339017</v>
      </c>
      <c r="F45" s="860">
        <v>32152.465431248987</v>
      </c>
      <c r="G45" s="860">
        <v>59503.619265209891</v>
      </c>
      <c r="H45" s="860">
        <v>116157.15686912995</v>
      </c>
      <c r="I45" s="773">
        <v>61844.758415499971</v>
      </c>
      <c r="J45" s="771">
        <v>66161.138659060001</v>
      </c>
      <c r="K45" s="771">
        <v>67663.855933309969</v>
      </c>
      <c r="L45" s="771">
        <v>71448.456272309995</v>
      </c>
      <c r="M45" s="771">
        <v>75448.446517640055</v>
      </c>
      <c r="N45" s="771">
        <v>79515.785165819994</v>
      </c>
      <c r="O45" s="771">
        <v>85774.997012573062</v>
      </c>
      <c r="P45" s="771">
        <v>89103.940726530098</v>
      </c>
      <c r="Q45" s="771">
        <v>95701.048958049971</v>
      </c>
      <c r="R45" s="771">
        <v>104007.14548859998</v>
      </c>
      <c r="S45" s="771">
        <v>108813.54729381981</v>
      </c>
      <c r="T45" s="772">
        <v>116157.15686912995</v>
      </c>
      <c r="U45" s="604" t="s">
        <v>826</v>
      </c>
      <c r="V45" s="880">
        <v>23533.116719432626</v>
      </c>
      <c r="W45" s="880">
        <v>34114.267934714975</v>
      </c>
      <c r="X45" s="880">
        <v>29342.643422339017</v>
      </c>
      <c r="Y45" s="880">
        <v>32152.465431248987</v>
      </c>
      <c r="Z45" s="880">
        <v>59503.619265209891</v>
      </c>
      <c r="AA45" s="880"/>
      <c r="AB45" s="880">
        <v>0</v>
      </c>
      <c r="AC45" s="880">
        <v>0</v>
      </c>
      <c r="AD45" s="880">
        <v>0</v>
      </c>
      <c r="AE45" s="880">
        <v>0</v>
      </c>
      <c r="AF45" s="880">
        <v>0</v>
      </c>
      <c r="AG45" s="880"/>
      <c r="AH45" s="880"/>
      <c r="AI45" s="880"/>
      <c r="AJ45" s="880"/>
      <c r="AK45" s="880"/>
      <c r="AL45" s="880"/>
      <c r="AM45" s="362"/>
      <c r="AN45" s="362"/>
    </row>
    <row r="46" spans="1:40" s="966" customFormat="1" ht="13.5" customHeight="1" x14ac:dyDescent="0.2">
      <c r="A46" s="1549"/>
      <c r="B46" s="976"/>
      <c r="C46" s="850"/>
      <c r="D46" s="850"/>
      <c r="E46" s="850"/>
      <c r="F46" s="850"/>
      <c r="G46" s="850"/>
      <c r="H46" s="850"/>
      <c r="I46" s="961"/>
      <c r="J46" s="962"/>
      <c r="K46" s="962"/>
      <c r="L46" s="962"/>
      <c r="M46" s="962"/>
      <c r="N46" s="962"/>
      <c r="O46" s="962"/>
      <c r="P46" s="962"/>
      <c r="Q46" s="962"/>
      <c r="R46" s="962"/>
      <c r="S46" s="962"/>
      <c r="T46" s="964"/>
      <c r="U46" s="978"/>
      <c r="V46" s="880"/>
      <c r="W46" s="880"/>
      <c r="X46" s="880"/>
      <c r="Y46" s="880"/>
      <c r="Z46" s="880"/>
      <c r="AA46" s="880"/>
      <c r="AB46" s="880">
        <v>0</v>
      </c>
      <c r="AC46" s="880">
        <v>0</v>
      </c>
      <c r="AD46" s="880">
        <v>0</v>
      </c>
      <c r="AE46" s="880">
        <v>0</v>
      </c>
      <c r="AF46" s="880">
        <v>0</v>
      </c>
      <c r="AG46" s="880"/>
      <c r="AH46" s="880"/>
      <c r="AI46" s="880"/>
      <c r="AJ46" s="880"/>
      <c r="AK46" s="880"/>
      <c r="AL46" s="880"/>
      <c r="AM46" s="362"/>
      <c r="AN46" s="362"/>
    </row>
    <row r="47" spans="1:40" s="359" customFormat="1" ht="24.95" customHeight="1" x14ac:dyDescent="0.2">
      <c r="A47" s="1549"/>
      <c r="B47" s="453" t="s">
        <v>13</v>
      </c>
      <c r="C47" s="860">
        <v>129884.78874444599</v>
      </c>
      <c r="D47" s="860">
        <v>121443.88868171308</v>
      </c>
      <c r="E47" s="860">
        <v>116330.19659556373</v>
      </c>
      <c r="F47" s="860">
        <v>120174.82495992701</v>
      </c>
      <c r="G47" s="860">
        <v>229720.67025880958</v>
      </c>
      <c r="H47" s="860">
        <v>270103.51446006866</v>
      </c>
      <c r="I47" s="773">
        <v>237793.96446929511</v>
      </c>
      <c r="J47" s="771">
        <v>238814.17602239479</v>
      </c>
      <c r="K47" s="771">
        <v>245356.05449454451</v>
      </c>
      <c r="L47" s="771">
        <v>252717.89355285259</v>
      </c>
      <c r="M47" s="771">
        <v>255540.15464296396</v>
      </c>
      <c r="N47" s="771">
        <v>261622.52127299958</v>
      </c>
      <c r="O47" s="771">
        <v>268930.23796403076</v>
      </c>
      <c r="P47" s="771">
        <v>271261.44919720921</v>
      </c>
      <c r="Q47" s="771">
        <v>270670.42548678722</v>
      </c>
      <c r="R47" s="771">
        <v>274409.51380206249</v>
      </c>
      <c r="S47" s="771">
        <v>272221.68195821863</v>
      </c>
      <c r="T47" s="772">
        <v>270103.51446006866</v>
      </c>
      <c r="U47" s="604" t="s">
        <v>825</v>
      </c>
      <c r="V47" s="880">
        <v>129884.78874444599</v>
      </c>
      <c r="W47" s="880">
        <v>121443.88868171308</v>
      </c>
      <c r="X47" s="880">
        <v>116330.19659556373</v>
      </c>
      <c r="Y47" s="880">
        <v>120174.82495992701</v>
      </c>
      <c r="Z47" s="880">
        <v>229720.67025880958</v>
      </c>
      <c r="AA47" s="880"/>
      <c r="AB47" s="880">
        <v>0</v>
      </c>
      <c r="AC47" s="880">
        <v>0</v>
      </c>
      <c r="AD47" s="880">
        <v>0</v>
      </c>
      <c r="AE47" s="880">
        <v>0</v>
      </c>
      <c r="AF47" s="880">
        <v>0</v>
      </c>
      <c r="AG47" s="880"/>
      <c r="AH47" s="880"/>
      <c r="AI47" s="880"/>
      <c r="AJ47" s="880"/>
      <c r="AK47" s="880"/>
      <c r="AL47" s="880"/>
      <c r="AM47" s="362"/>
      <c r="AN47" s="362"/>
    </row>
    <row r="48" spans="1:40" s="359" customFormat="1" ht="24.95" customHeight="1" x14ac:dyDescent="0.2">
      <c r="A48" s="1549"/>
      <c r="B48" s="605" t="s">
        <v>934</v>
      </c>
      <c r="C48" s="864">
        <v>92.1</v>
      </c>
      <c r="D48" s="864">
        <v>29.1</v>
      </c>
      <c r="E48" s="864">
        <v>29.1</v>
      </c>
      <c r="F48" s="864">
        <v>8.1</v>
      </c>
      <c r="G48" s="864">
        <v>8.1</v>
      </c>
      <c r="H48" s="864">
        <v>8.1</v>
      </c>
      <c r="I48" s="770">
        <v>8.1</v>
      </c>
      <c r="J48" s="768">
        <v>8.1</v>
      </c>
      <c r="K48" s="768">
        <v>8.1</v>
      </c>
      <c r="L48" s="768">
        <v>8.1</v>
      </c>
      <c r="M48" s="768">
        <v>8.1</v>
      </c>
      <c r="N48" s="768">
        <v>8.1</v>
      </c>
      <c r="O48" s="768">
        <v>8.1</v>
      </c>
      <c r="P48" s="768">
        <v>8.1</v>
      </c>
      <c r="Q48" s="768">
        <v>8.1</v>
      </c>
      <c r="R48" s="768">
        <v>8.1</v>
      </c>
      <c r="S48" s="768">
        <v>8.1</v>
      </c>
      <c r="T48" s="769">
        <v>8.1</v>
      </c>
      <c r="U48" s="606" t="s">
        <v>937</v>
      </c>
      <c r="V48" s="880">
        <v>92.1</v>
      </c>
      <c r="W48" s="880">
        <v>29.1</v>
      </c>
      <c r="X48" s="880">
        <v>29.1</v>
      </c>
      <c r="Y48" s="880">
        <v>8.1</v>
      </c>
      <c r="Z48" s="880">
        <v>8.1</v>
      </c>
      <c r="AA48" s="880"/>
      <c r="AB48" s="880">
        <v>0</v>
      </c>
      <c r="AC48" s="880">
        <v>0</v>
      </c>
      <c r="AD48" s="880">
        <v>0</v>
      </c>
      <c r="AE48" s="880">
        <v>0</v>
      </c>
      <c r="AF48" s="880">
        <v>0</v>
      </c>
      <c r="AG48" s="880"/>
      <c r="AH48" s="880"/>
      <c r="AI48" s="880"/>
      <c r="AJ48" s="880"/>
      <c r="AK48" s="880"/>
      <c r="AL48" s="880"/>
      <c r="AM48" s="362"/>
      <c r="AN48" s="362"/>
    </row>
    <row r="49" spans="1:40" s="359" customFormat="1" ht="24.95" customHeight="1" x14ac:dyDescent="0.2">
      <c r="A49" s="1549"/>
      <c r="B49" s="605" t="s">
        <v>953</v>
      </c>
      <c r="C49" s="864">
        <v>896.31498977000001</v>
      </c>
      <c r="D49" s="864">
        <v>562.61401561000002</v>
      </c>
      <c r="E49" s="864">
        <v>647.54046114000005</v>
      </c>
      <c r="F49" s="864">
        <v>9569.4137873399995</v>
      </c>
      <c r="G49" s="864">
        <v>15064.093753090001</v>
      </c>
      <c r="H49" s="864">
        <v>11534.104578030001</v>
      </c>
      <c r="I49" s="770">
        <v>6982.4058937099999</v>
      </c>
      <c r="J49" s="768">
        <v>11983.994068470001</v>
      </c>
      <c r="K49" s="768">
        <v>12512.042231830001</v>
      </c>
      <c r="L49" s="768">
        <v>12459.327648359998</v>
      </c>
      <c r="M49" s="768">
        <v>12723.045607060001</v>
      </c>
      <c r="N49" s="768">
        <v>12814.922701430001</v>
      </c>
      <c r="O49" s="768">
        <v>12814.06350235</v>
      </c>
      <c r="P49" s="768">
        <v>12748.18012721</v>
      </c>
      <c r="Q49" s="768">
        <v>11445.339849520002</v>
      </c>
      <c r="R49" s="768">
        <v>11573.100281840001</v>
      </c>
      <c r="S49" s="768">
        <v>11539.374408259999</v>
      </c>
      <c r="T49" s="769">
        <v>11534.104578030001</v>
      </c>
      <c r="U49" s="606" t="s">
        <v>1272</v>
      </c>
      <c r="V49" s="880">
        <v>896.31498977000001</v>
      </c>
      <c r="W49" s="880">
        <v>562.61401561000002</v>
      </c>
      <c r="X49" s="880">
        <v>647.54046114000005</v>
      </c>
      <c r="Y49" s="880">
        <v>9569.4137873399995</v>
      </c>
      <c r="Z49" s="880">
        <v>15064.093753090001</v>
      </c>
      <c r="AA49" s="880"/>
      <c r="AB49" s="880">
        <v>0</v>
      </c>
      <c r="AC49" s="880">
        <v>0</v>
      </c>
      <c r="AD49" s="880">
        <v>0</v>
      </c>
      <c r="AE49" s="880">
        <v>0</v>
      </c>
      <c r="AF49" s="880">
        <v>0</v>
      </c>
      <c r="AG49" s="880"/>
      <c r="AH49" s="880"/>
      <c r="AI49" s="880"/>
      <c r="AJ49" s="880"/>
      <c r="AK49" s="880"/>
      <c r="AL49" s="880"/>
      <c r="AM49" s="362"/>
      <c r="AN49" s="362"/>
    </row>
    <row r="50" spans="1:40" s="359" customFormat="1" ht="24.95" customHeight="1" x14ac:dyDescent="0.2">
      <c r="A50" s="1549"/>
      <c r="B50" s="605" t="s">
        <v>954</v>
      </c>
      <c r="C50" s="864">
        <v>110734.55230139616</v>
      </c>
      <c r="D50" s="864">
        <v>101573.01048830016</v>
      </c>
      <c r="E50" s="864">
        <v>97023.166041155448</v>
      </c>
      <c r="F50" s="864">
        <v>92991.339690664841</v>
      </c>
      <c r="G50" s="864">
        <v>194214.41416260792</v>
      </c>
      <c r="H50" s="864">
        <v>235796.49059203363</v>
      </c>
      <c r="I50" s="770">
        <v>200839.28349546931</v>
      </c>
      <c r="J50" s="768">
        <v>202041.94621047907</v>
      </c>
      <c r="K50" s="768">
        <v>209072.76124001166</v>
      </c>
      <c r="L50" s="768">
        <v>217002.16295572653</v>
      </c>
      <c r="M50" s="768">
        <v>217679.9105357583</v>
      </c>
      <c r="N50" s="768">
        <v>223806.69622934709</v>
      </c>
      <c r="O50" s="768">
        <v>230751.34640931769</v>
      </c>
      <c r="P50" s="768">
        <v>232737.20543168063</v>
      </c>
      <c r="Q50" s="768">
        <v>234175.83475475569</v>
      </c>
      <c r="R50" s="768">
        <v>239625.52919045894</v>
      </c>
      <c r="S50" s="768">
        <v>237927.34971503218</v>
      </c>
      <c r="T50" s="769">
        <v>235796.49059203363</v>
      </c>
      <c r="U50" s="606" t="s">
        <v>938</v>
      </c>
      <c r="V50" s="880">
        <v>110734.55230139616</v>
      </c>
      <c r="W50" s="880">
        <v>101573.01048830016</v>
      </c>
      <c r="X50" s="880">
        <v>97023.166041155448</v>
      </c>
      <c r="Y50" s="880">
        <v>92991.339690664841</v>
      </c>
      <c r="Z50" s="880">
        <v>194214.41416260792</v>
      </c>
      <c r="AA50" s="880"/>
      <c r="AB50" s="880">
        <v>0</v>
      </c>
      <c r="AC50" s="880">
        <v>0</v>
      </c>
      <c r="AD50" s="880">
        <v>0</v>
      </c>
      <c r="AE50" s="880">
        <v>0</v>
      </c>
      <c r="AF50" s="880">
        <v>0</v>
      </c>
      <c r="AG50" s="880"/>
      <c r="AH50" s="880"/>
      <c r="AI50" s="880"/>
      <c r="AJ50" s="880"/>
      <c r="AK50" s="880"/>
      <c r="AL50" s="880"/>
      <c r="AM50" s="362"/>
      <c r="AN50" s="362"/>
    </row>
    <row r="51" spans="1:40" s="359" customFormat="1" ht="24.95" customHeight="1" x14ac:dyDescent="0.2">
      <c r="A51" s="1549"/>
      <c r="B51" s="605" t="s">
        <v>935</v>
      </c>
      <c r="C51" s="864">
        <v>18161.821453279834</v>
      </c>
      <c r="D51" s="864">
        <v>19279.164177802919</v>
      </c>
      <c r="E51" s="864">
        <v>18630.390093268288</v>
      </c>
      <c r="F51" s="864">
        <v>17605.971481922159</v>
      </c>
      <c r="G51" s="864">
        <v>20434.062343111658</v>
      </c>
      <c r="H51" s="864">
        <v>22764.819290005002</v>
      </c>
      <c r="I51" s="770">
        <v>29964.175080115787</v>
      </c>
      <c r="J51" s="768">
        <v>24780.135743445728</v>
      </c>
      <c r="K51" s="768">
        <v>23763.151022702838</v>
      </c>
      <c r="L51" s="768">
        <v>23248.302948766075</v>
      </c>
      <c r="M51" s="768">
        <v>25129.09850014569</v>
      </c>
      <c r="N51" s="768">
        <v>24992.802342222483</v>
      </c>
      <c r="O51" s="768">
        <v>25356.728052363051</v>
      </c>
      <c r="P51" s="768">
        <v>25767.963638318532</v>
      </c>
      <c r="Q51" s="768">
        <v>25041.150882511505</v>
      </c>
      <c r="R51" s="768">
        <v>23202.784329763592</v>
      </c>
      <c r="S51" s="768">
        <v>22746.857834926454</v>
      </c>
      <c r="T51" s="769">
        <v>22764.819290005002</v>
      </c>
      <c r="U51" s="606" t="s">
        <v>1228</v>
      </c>
      <c r="V51" s="880">
        <v>18161.821453279834</v>
      </c>
      <c r="W51" s="880">
        <v>19279.164177802919</v>
      </c>
      <c r="X51" s="880">
        <v>18630.390093268288</v>
      </c>
      <c r="Y51" s="880">
        <v>17605.971481922159</v>
      </c>
      <c r="Z51" s="880">
        <v>20434.062343111658</v>
      </c>
      <c r="AA51" s="880"/>
      <c r="AB51" s="880">
        <v>0</v>
      </c>
      <c r="AC51" s="880">
        <v>0</v>
      </c>
      <c r="AD51" s="880">
        <v>0</v>
      </c>
      <c r="AE51" s="880">
        <v>0</v>
      </c>
      <c r="AF51" s="880">
        <v>0</v>
      </c>
      <c r="AG51" s="880"/>
      <c r="AH51" s="880"/>
      <c r="AI51" s="880"/>
      <c r="AJ51" s="880"/>
      <c r="AK51" s="880"/>
      <c r="AL51" s="880"/>
      <c r="AM51" s="362"/>
      <c r="AN51" s="362"/>
    </row>
    <row r="52" spans="1:40" s="966" customFormat="1" ht="12" customHeight="1" x14ac:dyDescent="0.2">
      <c r="A52" s="1549"/>
      <c r="B52" s="976"/>
      <c r="C52" s="850"/>
      <c r="D52" s="850"/>
      <c r="E52" s="850"/>
      <c r="F52" s="850"/>
      <c r="G52" s="850"/>
      <c r="H52" s="850"/>
      <c r="I52" s="961"/>
      <c r="J52" s="962"/>
      <c r="K52" s="962"/>
      <c r="L52" s="962"/>
      <c r="M52" s="962"/>
      <c r="N52" s="962"/>
      <c r="O52" s="962"/>
      <c r="P52" s="962"/>
      <c r="Q52" s="962"/>
      <c r="R52" s="962"/>
      <c r="S52" s="962"/>
      <c r="T52" s="964"/>
      <c r="U52" s="978"/>
      <c r="V52" s="880"/>
      <c r="W52" s="880"/>
      <c r="X52" s="880"/>
      <c r="Y52" s="880"/>
      <c r="Z52" s="880"/>
      <c r="AA52" s="880"/>
      <c r="AB52" s="880">
        <v>0</v>
      </c>
      <c r="AC52" s="880">
        <v>0</v>
      </c>
      <c r="AD52" s="880">
        <v>0</v>
      </c>
      <c r="AE52" s="880">
        <v>0</v>
      </c>
      <c r="AF52" s="880">
        <v>0</v>
      </c>
      <c r="AG52" s="880"/>
      <c r="AH52" s="880"/>
      <c r="AI52" s="880"/>
      <c r="AJ52" s="880"/>
      <c r="AK52" s="880"/>
      <c r="AL52" s="880"/>
      <c r="AM52" s="362"/>
      <c r="AN52" s="362"/>
    </row>
    <row r="53" spans="1:40" s="359" customFormat="1" ht="24.95" customHeight="1" x14ac:dyDescent="0.2">
      <c r="A53" s="1549"/>
      <c r="B53" s="453" t="s">
        <v>711</v>
      </c>
      <c r="C53" s="860">
        <v>226065.33020164896</v>
      </c>
      <c r="D53" s="860">
        <v>249020.05554202147</v>
      </c>
      <c r="E53" s="860">
        <v>368458.84867495293</v>
      </c>
      <c r="F53" s="860">
        <v>498464.60965402296</v>
      </c>
      <c r="G53" s="860">
        <v>420797.19209280459</v>
      </c>
      <c r="H53" s="860">
        <v>453224.8365060098</v>
      </c>
      <c r="I53" s="773">
        <v>427041.54455175286</v>
      </c>
      <c r="J53" s="771">
        <v>424461.47931948223</v>
      </c>
      <c r="K53" s="771">
        <v>427197.14936636045</v>
      </c>
      <c r="L53" s="771">
        <v>421291.45364161243</v>
      </c>
      <c r="M53" s="771">
        <v>418986.1062204091</v>
      </c>
      <c r="N53" s="771">
        <v>429584.32801887323</v>
      </c>
      <c r="O53" s="771">
        <v>435561.77939815377</v>
      </c>
      <c r="P53" s="771">
        <v>435504.77138265717</v>
      </c>
      <c r="Q53" s="771">
        <v>441643.15543665487</v>
      </c>
      <c r="R53" s="771">
        <v>447125.72534133849</v>
      </c>
      <c r="S53" s="771">
        <v>455122.2435259982</v>
      </c>
      <c r="T53" s="772">
        <v>453224.8365060098</v>
      </c>
      <c r="U53" s="604" t="s">
        <v>789</v>
      </c>
      <c r="V53" s="880">
        <v>226065.33020164896</v>
      </c>
      <c r="W53" s="880">
        <v>249020.05554202147</v>
      </c>
      <c r="X53" s="880">
        <v>368458.84867495293</v>
      </c>
      <c r="Y53" s="880">
        <v>498464.60965402296</v>
      </c>
      <c r="Z53" s="880">
        <v>420797.19209280459</v>
      </c>
      <c r="AA53" s="880"/>
      <c r="AB53" s="880">
        <v>0</v>
      </c>
      <c r="AC53" s="880">
        <v>0</v>
      </c>
      <c r="AD53" s="880">
        <v>0</v>
      </c>
      <c r="AE53" s="880">
        <v>0</v>
      </c>
      <c r="AF53" s="880">
        <v>0</v>
      </c>
      <c r="AG53" s="880"/>
      <c r="AH53" s="880"/>
      <c r="AI53" s="880"/>
      <c r="AJ53" s="880"/>
      <c r="AK53" s="880"/>
      <c r="AL53" s="880"/>
      <c r="AM53" s="362"/>
      <c r="AN53" s="362"/>
    </row>
    <row r="54" spans="1:40" s="855" customFormat="1" ht="24.95" customHeight="1" x14ac:dyDescent="0.2">
      <c r="A54" s="1549"/>
      <c r="B54" s="605" t="s">
        <v>934</v>
      </c>
      <c r="C54" s="864">
        <v>0.65480017999999995</v>
      </c>
      <c r="D54" s="864">
        <v>0.78972693999999999</v>
      </c>
      <c r="E54" s="864">
        <v>1.2021436899999998</v>
      </c>
      <c r="F54" s="864">
        <v>1.76166589</v>
      </c>
      <c r="G54" s="864">
        <v>1.6833586999999997</v>
      </c>
      <c r="H54" s="864">
        <v>1.60354551</v>
      </c>
      <c r="I54" s="770">
        <v>1.7542195599999999</v>
      </c>
      <c r="J54" s="768">
        <v>1.72339708</v>
      </c>
      <c r="K54" s="768">
        <v>1.7369325699999998</v>
      </c>
      <c r="L54" s="768">
        <v>1.70725427</v>
      </c>
      <c r="M54" s="768">
        <v>1.6426348699999997</v>
      </c>
      <c r="N54" s="768">
        <v>1.6254301100000004</v>
      </c>
      <c r="O54" s="768">
        <v>1.6462320399999999</v>
      </c>
      <c r="P54" s="768">
        <v>1.6428226500000001</v>
      </c>
      <c r="Q54" s="768">
        <v>1.6297489600000001</v>
      </c>
      <c r="R54" s="768">
        <v>1.59281966</v>
      </c>
      <c r="S54" s="768">
        <v>1.5979270099999998</v>
      </c>
      <c r="T54" s="769">
        <v>1.60354551</v>
      </c>
      <c r="U54" s="606" t="s">
        <v>937</v>
      </c>
      <c r="V54" s="880">
        <v>0.65480017999999995</v>
      </c>
      <c r="W54" s="880">
        <v>0.78972693999999999</v>
      </c>
      <c r="X54" s="880">
        <v>1.2021436899999998</v>
      </c>
      <c r="Y54" s="880">
        <v>1.76166589</v>
      </c>
      <c r="Z54" s="880">
        <v>1.6833586999999997</v>
      </c>
      <c r="AA54" s="880"/>
      <c r="AB54" s="880">
        <v>0</v>
      </c>
      <c r="AC54" s="880">
        <v>0</v>
      </c>
      <c r="AD54" s="880">
        <v>0</v>
      </c>
      <c r="AE54" s="880">
        <v>0</v>
      </c>
      <c r="AF54" s="880">
        <v>0</v>
      </c>
      <c r="AG54" s="880"/>
      <c r="AH54" s="880"/>
      <c r="AI54" s="880"/>
      <c r="AJ54" s="880"/>
      <c r="AK54" s="880"/>
      <c r="AL54" s="880"/>
      <c r="AM54" s="362"/>
      <c r="AN54" s="362"/>
    </row>
    <row r="55" spans="1:40" s="359" customFormat="1" ht="24.95" customHeight="1" x14ac:dyDescent="0.2">
      <c r="A55" s="1549"/>
      <c r="B55" s="605" t="s">
        <v>953</v>
      </c>
      <c r="C55" s="864">
        <v>1634.2420907337</v>
      </c>
      <c r="D55" s="864">
        <v>2091.0561000172002</v>
      </c>
      <c r="E55" s="864">
        <v>890.50864762879996</v>
      </c>
      <c r="F55" s="864">
        <v>396.67852551689998</v>
      </c>
      <c r="G55" s="864">
        <v>377.12491564090004</v>
      </c>
      <c r="H55" s="864">
        <v>2279.5909277559999</v>
      </c>
      <c r="I55" s="770">
        <v>352.2978651208</v>
      </c>
      <c r="J55" s="768">
        <v>229.48625745279998</v>
      </c>
      <c r="K55" s="768">
        <v>279.19909335540007</v>
      </c>
      <c r="L55" s="768">
        <v>255.20663452960011</v>
      </c>
      <c r="M55" s="768">
        <v>599.64774884959991</v>
      </c>
      <c r="N55" s="768">
        <v>601.30787225300003</v>
      </c>
      <c r="O55" s="768">
        <v>3583.2008366451</v>
      </c>
      <c r="P55" s="768">
        <v>3106.9042717611001</v>
      </c>
      <c r="Q55" s="768">
        <v>3154.9708137862999</v>
      </c>
      <c r="R55" s="768">
        <v>3361.3701099299997</v>
      </c>
      <c r="S55" s="768">
        <v>3276.9564865959996</v>
      </c>
      <c r="T55" s="769">
        <v>2279.5909277559999</v>
      </c>
      <c r="U55" s="606" t="s">
        <v>1272</v>
      </c>
      <c r="V55" s="880">
        <v>1634.2420907337</v>
      </c>
      <c r="W55" s="880">
        <v>2091.0561000172002</v>
      </c>
      <c r="X55" s="880">
        <v>890.50864762879996</v>
      </c>
      <c r="Y55" s="880">
        <v>396.67852551689998</v>
      </c>
      <c r="Z55" s="880">
        <v>377.12491564090004</v>
      </c>
      <c r="AA55" s="880"/>
      <c r="AB55" s="880">
        <v>0</v>
      </c>
      <c r="AC55" s="880">
        <v>0</v>
      </c>
      <c r="AD55" s="880">
        <v>0</v>
      </c>
      <c r="AE55" s="880">
        <v>0</v>
      </c>
      <c r="AF55" s="880">
        <v>0</v>
      </c>
      <c r="AG55" s="880"/>
      <c r="AH55" s="880"/>
      <c r="AI55" s="880"/>
      <c r="AJ55" s="880"/>
      <c r="AK55" s="880"/>
      <c r="AL55" s="880"/>
      <c r="AM55" s="362"/>
      <c r="AN55" s="362"/>
    </row>
    <row r="56" spans="1:40" s="359" customFormat="1" ht="24.95" customHeight="1" x14ac:dyDescent="0.2">
      <c r="A56" s="1549"/>
      <c r="B56" s="605" t="s">
        <v>954</v>
      </c>
      <c r="C56" s="864">
        <v>218678.32135893856</v>
      </c>
      <c r="D56" s="864">
        <v>237711.41113861711</v>
      </c>
      <c r="E56" s="864">
        <v>358526.84950489667</v>
      </c>
      <c r="F56" s="864">
        <v>482595.84847653226</v>
      </c>
      <c r="G56" s="864">
        <v>406490.98326685198</v>
      </c>
      <c r="H56" s="864">
        <v>436355.67809692933</v>
      </c>
      <c r="I56" s="770">
        <v>412215.86919692787</v>
      </c>
      <c r="J56" s="768">
        <v>406951.73026897979</v>
      </c>
      <c r="K56" s="768">
        <v>410263.90548679314</v>
      </c>
      <c r="L56" s="768">
        <v>401834.54053743312</v>
      </c>
      <c r="M56" s="768">
        <v>406133.54184501071</v>
      </c>
      <c r="N56" s="768">
        <v>413778.14435867238</v>
      </c>
      <c r="O56" s="768">
        <v>420056.90714582283</v>
      </c>
      <c r="P56" s="768">
        <v>416525.76934783865</v>
      </c>
      <c r="Q56" s="768">
        <v>422328.31950270606</v>
      </c>
      <c r="R56" s="768">
        <v>427249.45562128187</v>
      </c>
      <c r="S56" s="768">
        <v>431303.37908784579</v>
      </c>
      <c r="T56" s="769">
        <v>436355.67809692933</v>
      </c>
      <c r="U56" s="606" t="s">
        <v>938</v>
      </c>
      <c r="V56" s="880">
        <v>218678.32135893856</v>
      </c>
      <c r="W56" s="880">
        <v>237711.41113861711</v>
      </c>
      <c r="X56" s="880">
        <v>358526.84950489667</v>
      </c>
      <c r="Y56" s="880">
        <v>482595.84847653226</v>
      </c>
      <c r="Z56" s="880">
        <v>406490.98326685198</v>
      </c>
      <c r="AA56" s="880"/>
      <c r="AB56" s="880">
        <v>0</v>
      </c>
      <c r="AC56" s="880">
        <v>0</v>
      </c>
      <c r="AD56" s="880">
        <v>0</v>
      </c>
      <c r="AE56" s="880">
        <v>0</v>
      </c>
      <c r="AF56" s="880">
        <v>0</v>
      </c>
      <c r="AG56" s="880"/>
      <c r="AH56" s="880"/>
      <c r="AI56" s="880"/>
      <c r="AJ56" s="880"/>
      <c r="AK56" s="880"/>
      <c r="AL56" s="880"/>
      <c r="AM56" s="362"/>
      <c r="AN56" s="362"/>
    </row>
    <row r="57" spans="1:40" s="359" customFormat="1" ht="24.95" customHeight="1" x14ac:dyDescent="0.2">
      <c r="A57" s="1549"/>
      <c r="B57" s="605" t="s">
        <v>935</v>
      </c>
      <c r="C57" s="864">
        <v>5752.1119517967263</v>
      </c>
      <c r="D57" s="864">
        <v>9216.7985764471487</v>
      </c>
      <c r="E57" s="864">
        <v>9040.2883787374976</v>
      </c>
      <c r="F57" s="864">
        <v>15470.320986083814</v>
      </c>
      <c r="G57" s="864">
        <v>13927.400551611699</v>
      </c>
      <c r="H57" s="864">
        <v>14587.963935814514</v>
      </c>
      <c r="I57" s="770">
        <v>14471.623270144262</v>
      </c>
      <c r="J57" s="768">
        <v>17278.539395969605</v>
      </c>
      <c r="K57" s="768">
        <v>16652.307853641854</v>
      </c>
      <c r="L57" s="768">
        <v>19199.999215379717</v>
      </c>
      <c r="M57" s="768">
        <v>12251.273991678783</v>
      </c>
      <c r="N57" s="768">
        <v>15203.250357837862</v>
      </c>
      <c r="O57" s="768">
        <v>11920.025183645877</v>
      </c>
      <c r="P57" s="768">
        <v>15870.454940407424</v>
      </c>
      <c r="Q57" s="768">
        <v>16158.235371202525</v>
      </c>
      <c r="R57" s="768">
        <v>16513.306790466595</v>
      </c>
      <c r="S57" s="768">
        <v>20540.310024546372</v>
      </c>
      <c r="T57" s="769">
        <v>14587.963935814514</v>
      </c>
      <c r="U57" s="606" t="s">
        <v>1228</v>
      </c>
      <c r="V57" s="880">
        <v>5752.1119517967263</v>
      </c>
      <c r="W57" s="880">
        <v>9216.7985764471487</v>
      </c>
      <c r="X57" s="880">
        <v>9040.2883787374976</v>
      </c>
      <c r="Y57" s="880">
        <v>15470.320986083814</v>
      </c>
      <c r="Z57" s="880">
        <v>13927.400551611699</v>
      </c>
      <c r="AA57" s="880"/>
      <c r="AB57" s="880">
        <v>0</v>
      </c>
      <c r="AC57" s="880">
        <v>0</v>
      </c>
      <c r="AD57" s="880">
        <v>0</v>
      </c>
      <c r="AE57" s="880">
        <v>0</v>
      </c>
      <c r="AF57" s="880">
        <v>0</v>
      </c>
      <c r="AG57" s="880"/>
      <c r="AH57" s="880"/>
      <c r="AI57" s="880"/>
      <c r="AJ57" s="880"/>
      <c r="AK57" s="880"/>
      <c r="AL57" s="880"/>
      <c r="AM57" s="362"/>
      <c r="AN57" s="362"/>
    </row>
    <row r="58" spans="1:40" s="359" customFormat="1" ht="12" customHeight="1" x14ac:dyDescent="0.2">
      <c r="A58" s="1549"/>
      <c r="B58" s="453"/>
      <c r="C58" s="850"/>
      <c r="D58" s="850"/>
      <c r="E58" s="850"/>
      <c r="F58" s="850"/>
      <c r="G58" s="850"/>
      <c r="H58" s="850"/>
      <c r="I58" s="961"/>
      <c r="J58" s="962"/>
      <c r="K58" s="962"/>
      <c r="L58" s="962"/>
      <c r="M58" s="962"/>
      <c r="N58" s="962"/>
      <c r="O58" s="962"/>
      <c r="P58" s="962"/>
      <c r="Q58" s="962"/>
      <c r="R58" s="962"/>
      <c r="S58" s="962"/>
      <c r="T58" s="964"/>
      <c r="U58" s="604"/>
      <c r="V58" s="880"/>
      <c r="W58" s="880"/>
      <c r="X58" s="880"/>
      <c r="Y58" s="880"/>
      <c r="Z58" s="880"/>
      <c r="AA58" s="880"/>
      <c r="AB58" s="880">
        <v>0</v>
      </c>
      <c r="AC58" s="880">
        <v>0</v>
      </c>
      <c r="AD58" s="880">
        <v>0</v>
      </c>
      <c r="AE58" s="880">
        <v>0</v>
      </c>
      <c r="AF58" s="880">
        <v>0</v>
      </c>
      <c r="AG58" s="880"/>
      <c r="AH58" s="880"/>
      <c r="AI58" s="880"/>
      <c r="AJ58" s="880"/>
      <c r="AK58" s="880"/>
      <c r="AL58" s="880"/>
      <c r="AM58" s="362"/>
      <c r="AN58" s="362"/>
    </row>
    <row r="59" spans="1:40" s="359" customFormat="1" ht="24.6" customHeight="1" x14ac:dyDescent="0.2">
      <c r="A59" s="1549"/>
      <c r="B59" s="453" t="s">
        <v>936</v>
      </c>
      <c r="C59" s="860">
        <v>0</v>
      </c>
      <c r="D59" s="860">
        <v>0</v>
      </c>
      <c r="E59" s="860">
        <v>0</v>
      </c>
      <c r="F59" s="860">
        <v>0</v>
      </c>
      <c r="G59" s="860">
        <v>0</v>
      </c>
      <c r="H59" s="860">
        <v>0</v>
      </c>
      <c r="I59" s="773">
        <v>0</v>
      </c>
      <c r="J59" s="771">
        <v>0</v>
      </c>
      <c r="K59" s="771">
        <v>0</v>
      </c>
      <c r="L59" s="771">
        <v>0</v>
      </c>
      <c r="M59" s="771">
        <v>0</v>
      </c>
      <c r="N59" s="771">
        <v>0</v>
      </c>
      <c r="O59" s="771">
        <v>0</v>
      </c>
      <c r="P59" s="771">
        <v>0</v>
      </c>
      <c r="Q59" s="771">
        <v>0</v>
      </c>
      <c r="R59" s="771">
        <v>0</v>
      </c>
      <c r="S59" s="771">
        <v>0</v>
      </c>
      <c r="T59" s="772">
        <v>0</v>
      </c>
      <c r="U59" s="604" t="s">
        <v>947</v>
      </c>
      <c r="V59" s="880">
        <v>0</v>
      </c>
      <c r="W59" s="880">
        <v>0</v>
      </c>
      <c r="X59" s="880">
        <v>0</v>
      </c>
      <c r="Y59" s="880">
        <v>0</v>
      </c>
      <c r="Z59" s="880">
        <v>0</v>
      </c>
      <c r="AA59" s="880"/>
      <c r="AB59" s="880">
        <v>0</v>
      </c>
      <c r="AC59" s="880">
        <v>0</v>
      </c>
      <c r="AD59" s="880">
        <v>0</v>
      </c>
      <c r="AE59" s="880">
        <v>0</v>
      </c>
      <c r="AF59" s="880">
        <v>0</v>
      </c>
      <c r="AG59" s="880"/>
      <c r="AH59" s="880"/>
      <c r="AI59" s="880"/>
      <c r="AJ59" s="880"/>
      <c r="AK59" s="880"/>
      <c r="AL59" s="880"/>
      <c r="AM59" s="362"/>
      <c r="AN59" s="362"/>
    </row>
    <row r="60" spans="1:40" s="359" customFormat="1" ht="12" customHeight="1" x14ac:dyDescent="0.2">
      <c r="A60" s="1549"/>
      <c r="B60" s="453"/>
      <c r="C60" s="864"/>
      <c r="D60" s="864"/>
      <c r="E60" s="864"/>
      <c r="F60" s="864"/>
      <c r="G60" s="864"/>
      <c r="H60" s="864"/>
      <c r="I60" s="770"/>
      <c r="J60" s="768"/>
      <c r="K60" s="768"/>
      <c r="L60" s="768"/>
      <c r="M60" s="768"/>
      <c r="N60" s="768"/>
      <c r="O60" s="768"/>
      <c r="P60" s="768"/>
      <c r="Q60" s="768"/>
      <c r="R60" s="768"/>
      <c r="S60" s="768"/>
      <c r="T60" s="769"/>
      <c r="U60" s="604"/>
      <c r="V60" s="880"/>
      <c r="W60" s="880"/>
      <c r="X60" s="880"/>
      <c r="Y60" s="880"/>
      <c r="Z60" s="880"/>
      <c r="AA60" s="880"/>
      <c r="AB60" s="880">
        <v>0</v>
      </c>
      <c r="AC60" s="880">
        <v>0</v>
      </c>
      <c r="AD60" s="880">
        <v>0</v>
      </c>
      <c r="AE60" s="880">
        <v>0</v>
      </c>
      <c r="AF60" s="880">
        <v>0</v>
      </c>
      <c r="AG60" s="880"/>
      <c r="AH60" s="880"/>
      <c r="AI60" s="880"/>
      <c r="AJ60" s="880"/>
      <c r="AK60" s="880"/>
      <c r="AL60" s="880"/>
      <c r="AM60" s="362"/>
      <c r="AN60" s="362"/>
    </row>
    <row r="61" spans="1:40" s="359" customFormat="1" ht="24.95" customHeight="1" x14ac:dyDescent="0.2">
      <c r="A61" s="1549"/>
      <c r="B61" s="453" t="s">
        <v>848</v>
      </c>
      <c r="C61" s="860">
        <v>16531.1005720988</v>
      </c>
      <c r="D61" s="860">
        <v>26188.449266266602</v>
      </c>
      <c r="E61" s="860">
        <v>31617.503694781608</v>
      </c>
      <c r="F61" s="860">
        <v>33544.552558045798</v>
      </c>
      <c r="G61" s="860">
        <v>16136.897079598299</v>
      </c>
      <c r="H61" s="860">
        <v>25895.954076550006</v>
      </c>
      <c r="I61" s="773">
        <v>20489.126011152002</v>
      </c>
      <c r="J61" s="771">
        <v>44398.695204989999</v>
      </c>
      <c r="K61" s="771">
        <v>47382.138137853399</v>
      </c>
      <c r="L61" s="771">
        <v>42984.632936267393</v>
      </c>
      <c r="M61" s="771">
        <v>40470.010892642604</v>
      </c>
      <c r="N61" s="771">
        <v>36647.494843730005</v>
      </c>
      <c r="O61" s="771">
        <v>33543.962819964101</v>
      </c>
      <c r="P61" s="771">
        <v>31201.261547363905</v>
      </c>
      <c r="Q61" s="771">
        <v>28374.0678366266</v>
      </c>
      <c r="R61" s="771">
        <v>22157.134511062006</v>
      </c>
      <c r="S61" s="771">
        <v>17807.676155659992</v>
      </c>
      <c r="T61" s="772">
        <v>25895.954076550006</v>
      </c>
      <c r="U61" s="604" t="s">
        <v>313</v>
      </c>
      <c r="V61" s="880">
        <v>16531.1005720988</v>
      </c>
      <c r="W61" s="880">
        <v>26188.449266266602</v>
      </c>
      <c r="X61" s="880">
        <v>31617.503694781608</v>
      </c>
      <c r="Y61" s="880">
        <v>33544.552558045798</v>
      </c>
      <c r="Z61" s="880">
        <v>16136.897079598299</v>
      </c>
      <c r="AA61" s="880"/>
      <c r="AB61" s="880">
        <v>0</v>
      </c>
      <c r="AC61" s="880">
        <v>0</v>
      </c>
      <c r="AD61" s="880">
        <v>0</v>
      </c>
      <c r="AE61" s="880">
        <v>0</v>
      </c>
      <c r="AF61" s="880">
        <v>0</v>
      </c>
      <c r="AG61" s="880"/>
      <c r="AH61" s="880"/>
      <c r="AI61" s="880"/>
      <c r="AJ61" s="880"/>
      <c r="AK61" s="880"/>
      <c r="AL61" s="880"/>
      <c r="AM61" s="362"/>
      <c r="AN61" s="362"/>
    </row>
    <row r="62" spans="1:40" s="359" customFormat="1" ht="12" customHeight="1" x14ac:dyDescent="0.2">
      <c r="A62" s="1549"/>
      <c r="B62" s="453"/>
      <c r="C62" s="860"/>
      <c r="D62" s="860"/>
      <c r="E62" s="860"/>
      <c r="F62" s="860"/>
      <c r="G62" s="860"/>
      <c r="H62" s="860"/>
      <c r="I62" s="773"/>
      <c r="J62" s="771"/>
      <c r="K62" s="771"/>
      <c r="L62" s="771"/>
      <c r="M62" s="771"/>
      <c r="N62" s="771"/>
      <c r="O62" s="771"/>
      <c r="P62" s="771"/>
      <c r="Q62" s="771"/>
      <c r="R62" s="771"/>
      <c r="S62" s="771"/>
      <c r="T62" s="772"/>
      <c r="U62" s="604"/>
      <c r="V62" s="880"/>
      <c r="W62" s="880"/>
      <c r="X62" s="880"/>
      <c r="Y62" s="880"/>
      <c r="Z62" s="880"/>
      <c r="AA62" s="880"/>
      <c r="AB62" s="880">
        <v>0</v>
      </c>
      <c r="AC62" s="880">
        <v>0</v>
      </c>
      <c r="AD62" s="880">
        <v>0</v>
      </c>
      <c r="AE62" s="880">
        <v>0</v>
      </c>
      <c r="AF62" s="880">
        <v>0</v>
      </c>
      <c r="AG62" s="880"/>
      <c r="AH62" s="880"/>
      <c r="AI62" s="880"/>
      <c r="AJ62" s="880"/>
      <c r="AK62" s="880"/>
      <c r="AL62" s="880"/>
      <c r="AM62" s="362"/>
      <c r="AN62" s="362"/>
    </row>
    <row r="63" spans="1:40" s="359" customFormat="1" ht="24.95" customHeight="1" x14ac:dyDescent="0.2">
      <c r="A63" s="1549"/>
      <c r="B63" s="453" t="s">
        <v>712</v>
      </c>
      <c r="C63" s="860">
        <v>14752.09886758</v>
      </c>
      <c r="D63" s="860">
        <v>35136.477280960811</v>
      </c>
      <c r="E63" s="860">
        <v>89633.816764956879</v>
      </c>
      <c r="F63" s="860">
        <v>73513.776704704098</v>
      </c>
      <c r="G63" s="860">
        <v>74810.625146408973</v>
      </c>
      <c r="H63" s="860">
        <v>92178.872473967349</v>
      </c>
      <c r="I63" s="773">
        <v>84250.537110468678</v>
      </c>
      <c r="J63" s="771">
        <v>81734.261834501813</v>
      </c>
      <c r="K63" s="771">
        <v>82918.659962355247</v>
      </c>
      <c r="L63" s="771">
        <v>73138.992012121249</v>
      </c>
      <c r="M63" s="771">
        <v>70280.528583583102</v>
      </c>
      <c r="N63" s="771">
        <v>87866.102174462503</v>
      </c>
      <c r="O63" s="771">
        <v>75323.27488624418</v>
      </c>
      <c r="P63" s="771">
        <v>88578.214973255628</v>
      </c>
      <c r="Q63" s="771">
        <v>70100.227006269502</v>
      </c>
      <c r="R63" s="771">
        <v>98180.020120530709</v>
      </c>
      <c r="S63" s="771">
        <v>89302.021619313877</v>
      </c>
      <c r="T63" s="772">
        <v>92178.872473967349</v>
      </c>
      <c r="U63" s="604" t="s">
        <v>314</v>
      </c>
      <c r="V63" s="880">
        <v>14752.09886758</v>
      </c>
      <c r="W63" s="880">
        <v>35136.477280960811</v>
      </c>
      <c r="X63" s="880">
        <v>89633.816764956879</v>
      </c>
      <c r="Y63" s="880">
        <v>73513.776704704098</v>
      </c>
      <c r="Z63" s="880">
        <v>74810.625146408973</v>
      </c>
      <c r="AA63" s="880"/>
      <c r="AB63" s="880">
        <v>0</v>
      </c>
      <c r="AC63" s="880">
        <v>0</v>
      </c>
      <c r="AD63" s="880">
        <v>0</v>
      </c>
      <c r="AE63" s="880">
        <v>0</v>
      </c>
      <c r="AF63" s="880">
        <v>0</v>
      </c>
      <c r="AG63" s="880"/>
      <c r="AH63" s="880"/>
      <c r="AI63" s="880"/>
      <c r="AJ63" s="880"/>
      <c r="AK63" s="880"/>
      <c r="AL63" s="880"/>
      <c r="AM63" s="362"/>
      <c r="AN63" s="362"/>
    </row>
    <row r="64" spans="1:40" s="966" customFormat="1" ht="12" customHeight="1" x14ac:dyDescent="0.2">
      <c r="A64" s="1549"/>
      <c r="B64" s="976"/>
      <c r="C64" s="860"/>
      <c r="D64" s="860"/>
      <c r="E64" s="860"/>
      <c r="F64" s="860"/>
      <c r="G64" s="860"/>
      <c r="H64" s="860"/>
      <c r="I64" s="773"/>
      <c r="J64" s="771"/>
      <c r="K64" s="771"/>
      <c r="L64" s="771"/>
      <c r="M64" s="771"/>
      <c r="N64" s="771"/>
      <c r="O64" s="771"/>
      <c r="P64" s="771"/>
      <c r="Q64" s="771"/>
      <c r="R64" s="771"/>
      <c r="S64" s="771"/>
      <c r="T64" s="772"/>
      <c r="U64" s="978"/>
      <c r="V64" s="880"/>
      <c r="W64" s="880"/>
      <c r="X64" s="880"/>
      <c r="Y64" s="880"/>
      <c r="Z64" s="880"/>
      <c r="AA64" s="880"/>
      <c r="AB64" s="880">
        <v>0</v>
      </c>
      <c r="AC64" s="880">
        <v>0</v>
      </c>
      <c r="AD64" s="880">
        <v>0</v>
      </c>
      <c r="AE64" s="880">
        <v>0</v>
      </c>
      <c r="AF64" s="880">
        <v>0</v>
      </c>
      <c r="AG64" s="880"/>
      <c r="AH64" s="880"/>
      <c r="AI64" s="880"/>
      <c r="AJ64" s="880"/>
      <c r="AK64" s="880"/>
      <c r="AL64" s="880"/>
      <c r="AM64" s="362"/>
      <c r="AN64" s="362"/>
    </row>
    <row r="65" spans="1:40" s="359" customFormat="1" ht="24.95" customHeight="1" x14ac:dyDescent="0.2">
      <c r="A65" s="1549"/>
      <c r="B65" s="453" t="s">
        <v>883</v>
      </c>
      <c r="C65" s="860">
        <v>39777.532709635379</v>
      </c>
      <c r="D65" s="860">
        <v>41843.758301630136</v>
      </c>
      <c r="E65" s="860">
        <v>93328.931605783</v>
      </c>
      <c r="F65" s="860">
        <v>118544.09930837597</v>
      </c>
      <c r="G65" s="860">
        <v>116496.1628449592</v>
      </c>
      <c r="H65" s="860">
        <v>125333.93144696688</v>
      </c>
      <c r="I65" s="773">
        <v>116247.07166035152</v>
      </c>
      <c r="J65" s="771">
        <v>111592.41513329856</v>
      </c>
      <c r="K65" s="771">
        <v>110466.1175686744</v>
      </c>
      <c r="L65" s="771">
        <v>121934.16695146514</v>
      </c>
      <c r="M65" s="771">
        <v>106779.45313464814</v>
      </c>
      <c r="N65" s="771">
        <v>107178.1582224235</v>
      </c>
      <c r="O65" s="771">
        <v>114313.2207210036</v>
      </c>
      <c r="P65" s="771">
        <v>116517.90739390714</v>
      </c>
      <c r="Q65" s="771">
        <v>115824.87104685884</v>
      </c>
      <c r="R65" s="771">
        <v>121172.02069062786</v>
      </c>
      <c r="S65" s="771">
        <v>123198.04118737263</v>
      </c>
      <c r="T65" s="772">
        <v>125333.93144696688</v>
      </c>
      <c r="U65" s="604" t="s">
        <v>5</v>
      </c>
      <c r="V65" s="880">
        <v>39777.532709635379</v>
      </c>
      <c r="W65" s="880">
        <v>41843.758301630136</v>
      </c>
      <c r="X65" s="880">
        <v>93328.931605783</v>
      </c>
      <c r="Y65" s="880">
        <v>118544.09930837597</v>
      </c>
      <c r="Z65" s="880">
        <v>116496.1628449592</v>
      </c>
      <c r="AA65" s="880"/>
      <c r="AB65" s="880">
        <v>0</v>
      </c>
      <c r="AC65" s="880">
        <v>0</v>
      </c>
      <c r="AD65" s="880">
        <v>0</v>
      </c>
      <c r="AE65" s="880">
        <v>0</v>
      </c>
      <c r="AF65" s="880">
        <v>0</v>
      </c>
      <c r="AG65" s="880"/>
      <c r="AH65" s="880"/>
      <c r="AI65" s="880"/>
      <c r="AJ65" s="880"/>
      <c r="AK65" s="880"/>
      <c r="AL65" s="880"/>
      <c r="AM65" s="362"/>
      <c r="AN65" s="362"/>
    </row>
    <row r="66" spans="1:40" s="966" customFormat="1" ht="12" customHeight="1" x14ac:dyDescent="0.2">
      <c r="A66" s="1549"/>
      <c r="B66" s="976"/>
      <c r="C66" s="860"/>
      <c r="D66" s="860"/>
      <c r="E66" s="860"/>
      <c r="F66" s="860"/>
      <c r="G66" s="860"/>
      <c r="H66" s="860"/>
      <c r="I66" s="773"/>
      <c r="J66" s="771"/>
      <c r="K66" s="771"/>
      <c r="L66" s="771"/>
      <c r="M66" s="771"/>
      <c r="N66" s="771"/>
      <c r="O66" s="771"/>
      <c r="P66" s="771"/>
      <c r="Q66" s="771"/>
      <c r="R66" s="771"/>
      <c r="S66" s="771"/>
      <c r="T66" s="772"/>
      <c r="U66" s="978"/>
      <c r="V66" s="880"/>
      <c r="W66" s="880"/>
      <c r="X66" s="880"/>
      <c r="Y66" s="880"/>
      <c r="Z66" s="880"/>
      <c r="AA66" s="880"/>
      <c r="AB66" s="880">
        <v>0</v>
      </c>
      <c r="AC66" s="880">
        <v>0</v>
      </c>
      <c r="AD66" s="880">
        <v>0</v>
      </c>
      <c r="AE66" s="880">
        <v>0</v>
      </c>
      <c r="AF66" s="880">
        <v>0</v>
      </c>
      <c r="AG66" s="880"/>
      <c r="AH66" s="880"/>
      <c r="AI66" s="880"/>
      <c r="AJ66" s="880"/>
      <c r="AK66" s="880"/>
      <c r="AL66" s="880"/>
      <c r="AM66" s="362"/>
      <c r="AN66" s="362"/>
    </row>
    <row r="67" spans="1:40" s="359" customFormat="1" ht="24.95" customHeight="1" x14ac:dyDescent="0.2">
      <c r="A67" s="1549"/>
      <c r="B67" s="453" t="s">
        <v>713</v>
      </c>
      <c r="C67" s="860">
        <v>46769.263801370005</v>
      </c>
      <c r="D67" s="860">
        <v>61511.782134709996</v>
      </c>
      <c r="E67" s="860">
        <v>47800.185704470001</v>
      </c>
      <c r="F67" s="860">
        <v>99284.703823929987</v>
      </c>
      <c r="G67" s="860">
        <v>85077.845802324984</v>
      </c>
      <c r="H67" s="860">
        <v>145669.18878229003</v>
      </c>
      <c r="I67" s="773">
        <v>83840.538498059992</v>
      </c>
      <c r="J67" s="771">
        <v>81091.630436680003</v>
      </c>
      <c r="K67" s="771">
        <v>81091.144583269997</v>
      </c>
      <c r="L67" s="771">
        <v>93087.622566079997</v>
      </c>
      <c r="M67" s="771">
        <v>111175.70644297999</v>
      </c>
      <c r="N67" s="771">
        <v>122708.26771987</v>
      </c>
      <c r="O67" s="771">
        <v>149182.95242371003</v>
      </c>
      <c r="P67" s="771">
        <v>156104.10732924001</v>
      </c>
      <c r="Q67" s="771">
        <v>146714.73217913002</v>
      </c>
      <c r="R67" s="771">
        <v>141084.48038350997</v>
      </c>
      <c r="S67" s="771">
        <v>136867.62989494996</v>
      </c>
      <c r="T67" s="772">
        <v>145669.18878229003</v>
      </c>
      <c r="U67" s="604" t="s">
        <v>948</v>
      </c>
      <c r="V67" s="880">
        <v>46769.263801370005</v>
      </c>
      <c r="W67" s="880">
        <v>61511.782134709996</v>
      </c>
      <c r="X67" s="880">
        <v>47800.185704470001</v>
      </c>
      <c r="Y67" s="880">
        <v>99284.703823929987</v>
      </c>
      <c r="Z67" s="880">
        <v>85077.845802324984</v>
      </c>
      <c r="AA67" s="880"/>
      <c r="AB67" s="880">
        <v>0</v>
      </c>
      <c r="AC67" s="880">
        <v>0</v>
      </c>
      <c r="AD67" s="880">
        <v>0</v>
      </c>
      <c r="AE67" s="880">
        <v>0</v>
      </c>
      <c r="AF67" s="880">
        <v>0</v>
      </c>
      <c r="AG67" s="880"/>
      <c r="AH67" s="880"/>
      <c r="AI67" s="880"/>
      <c r="AJ67" s="880"/>
      <c r="AK67" s="880"/>
      <c r="AL67" s="880"/>
      <c r="AM67" s="362"/>
      <c r="AN67" s="362"/>
    </row>
    <row r="68" spans="1:40" s="966" customFormat="1" ht="12" customHeight="1" x14ac:dyDescent="0.2">
      <c r="A68" s="1549"/>
      <c r="B68" s="976"/>
      <c r="C68" s="860"/>
      <c r="D68" s="860"/>
      <c r="E68" s="860"/>
      <c r="F68" s="860"/>
      <c r="G68" s="860"/>
      <c r="H68" s="860"/>
      <c r="I68" s="773"/>
      <c r="J68" s="771"/>
      <c r="K68" s="771"/>
      <c r="L68" s="771"/>
      <c r="M68" s="771"/>
      <c r="N68" s="771"/>
      <c r="O68" s="771"/>
      <c r="P68" s="771"/>
      <c r="Q68" s="771"/>
      <c r="R68" s="771"/>
      <c r="S68" s="771"/>
      <c r="T68" s="772"/>
      <c r="U68" s="978"/>
      <c r="V68" s="880"/>
      <c r="W68" s="880"/>
      <c r="X68" s="880"/>
      <c r="Y68" s="880"/>
      <c r="Z68" s="880"/>
      <c r="AA68" s="880"/>
      <c r="AB68" s="880">
        <v>0</v>
      </c>
      <c r="AC68" s="880">
        <v>0</v>
      </c>
      <c r="AD68" s="880">
        <v>0</v>
      </c>
      <c r="AE68" s="880">
        <v>0</v>
      </c>
      <c r="AF68" s="880">
        <v>0</v>
      </c>
      <c r="AG68" s="880"/>
      <c r="AH68" s="880"/>
      <c r="AI68" s="880"/>
      <c r="AJ68" s="880"/>
      <c r="AK68" s="880"/>
      <c r="AL68" s="880"/>
      <c r="AM68" s="362"/>
      <c r="AN68" s="362"/>
    </row>
    <row r="69" spans="1:40" s="359" customFormat="1" ht="24.95" customHeight="1" x14ac:dyDescent="0.2">
      <c r="A69" s="1549"/>
      <c r="B69" s="453" t="s">
        <v>1199</v>
      </c>
      <c r="C69" s="860">
        <v>109386.76062086271</v>
      </c>
      <c r="D69" s="860">
        <v>133795.32268238062</v>
      </c>
      <c r="E69" s="860">
        <v>221439.08497060515</v>
      </c>
      <c r="F69" s="860">
        <v>352502.70199288276</v>
      </c>
      <c r="G69" s="860">
        <v>318520.1849369852</v>
      </c>
      <c r="H69" s="860">
        <v>331226.16380530671</v>
      </c>
      <c r="I69" s="773">
        <v>319000.80833901581</v>
      </c>
      <c r="J69" s="771">
        <v>319982.08617684082</v>
      </c>
      <c r="K69" s="771">
        <v>319700.04190390802</v>
      </c>
      <c r="L69" s="771">
        <v>320523.44856610685</v>
      </c>
      <c r="M69" s="771">
        <v>321796.79029737553</v>
      </c>
      <c r="N69" s="771">
        <v>323048.49128454458</v>
      </c>
      <c r="O69" s="771">
        <v>324046.99329857051</v>
      </c>
      <c r="P69" s="771">
        <v>325497.16271955241</v>
      </c>
      <c r="Q69" s="771">
        <v>326265.30590655812</v>
      </c>
      <c r="R69" s="771">
        <v>328088.37294592988</v>
      </c>
      <c r="S69" s="771">
        <v>330202.9995846196</v>
      </c>
      <c r="T69" s="772">
        <v>331226.16380530671</v>
      </c>
      <c r="U69" s="604" t="s">
        <v>1200</v>
      </c>
      <c r="V69" s="880">
        <v>109386.76062086271</v>
      </c>
      <c r="W69" s="880">
        <v>133795.32268238062</v>
      </c>
      <c r="X69" s="880">
        <v>221439.08497060515</v>
      </c>
      <c r="Y69" s="880">
        <v>352502.70199288276</v>
      </c>
      <c r="Z69" s="880">
        <v>318520.1849369852</v>
      </c>
      <c r="AA69" s="880"/>
      <c r="AB69" s="880">
        <v>0</v>
      </c>
      <c r="AC69" s="880">
        <v>0</v>
      </c>
      <c r="AD69" s="880">
        <v>0</v>
      </c>
      <c r="AE69" s="880">
        <v>0</v>
      </c>
      <c r="AF69" s="880">
        <v>0</v>
      </c>
      <c r="AG69" s="880"/>
      <c r="AH69" s="880"/>
      <c r="AI69" s="880"/>
      <c r="AJ69" s="880"/>
      <c r="AK69" s="880"/>
      <c r="AL69" s="880"/>
      <c r="AM69" s="362"/>
      <c r="AN69" s="362"/>
    </row>
    <row r="70" spans="1:40" s="966" customFormat="1" ht="12" customHeight="1" x14ac:dyDescent="0.2">
      <c r="A70" s="1549"/>
      <c r="B70" s="976"/>
      <c r="C70" s="860"/>
      <c r="D70" s="860"/>
      <c r="E70" s="860"/>
      <c r="F70" s="860"/>
      <c r="G70" s="860"/>
      <c r="H70" s="860"/>
      <c r="I70" s="773"/>
      <c r="J70" s="771"/>
      <c r="K70" s="771"/>
      <c r="L70" s="771"/>
      <c r="M70" s="771"/>
      <c r="N70" s="771"/>
      <c r="O70" s="771"/>
      <c r="P70" s="771"/>
      <c r="Q70" s="771"/>
      <c r="R70" s="771"/>
      <c r="S70" s="771"/>
      <c r="T70" s="772"/>
      <c r="U70" s="978"/>
      <c r="V70" s="880"/>
      <c r="W70" s="880"/>
      <c r="X70" s="880"/>
      <c r="Y70" s="880"/>
      <c r="Z70" s="880"/>
      <c r="AA70" s="880"/>
      <c r="AB70" s="880">
        <v>0</v>
      </c>
      <c r="AC70" s="880">
        <v>0</v>
      </c>
      <c r="AD70" s="880">
        <v>0</v>
      </c>
      <c r="AE70" s="880">
        <v>0</v>
      </c>
      <c r="AF70" s="880">
        <v>0</v>
      </c>
      <c r="AG70" s="880"/>
      <c r="AH70" s="880"/>
      <c r="AI70" s="880"/>
      <c r="AJ70" s="880"/>
      <c r="AK70" s="880"/>
      <c r="AL70" s="880"/>
      <c r="AM70" s="362"/>
      <c r="AN70" s="362"/>
    </row>
    <row r="71" spans="1:40" s="359" customFormat="1" ht="24.95" customHeight="1" x14ac:dyDescent="0.2">
      <c r="A71" s="1549"/>
      <c r="B71" s="453" t="s">
        <v>884</v>
      </c>
      <c r="C71" s="860">
        <v>99862.176543159905</v>
      </c>
      <c r="D71" s="860">
        <v>122566.2622117463</v>
      </c>
      <c r="E71" s="860">
        <v>171423.08060313482</v>
      </c>
      <c r="F71" s="860">
        <v>227655.21025057574</v>
      </c>
      <c r="G71" s="860">
        <v>206675.107937555</v>
      </c>
      <c r="H71" s="860">
        <v>217173.71061987284</v>
      </c>
      <c r="I71" s="773">
        <v>208505.52067897786</v>
      </c>
      <c r="J71" s="771">
        <v>209474.25547272933</v>
      </c>
      <c r="K71" s="771">
        <v>211290.62081558129</v>
      </c>
      <c r="L71" s="771">
        <v>212394.9711323783</v>
      </c>
      <c r="M71" s="771">
        <v>210441.92105725061</v>
      </c>
      <c r="N71" s="771">
        <v>208201.24068899057</v>
      </c>
      <c r="O71" s="771">
        <v>208623.39802327601</v>
      </c>
      <c r="P71" s="771">
        <v>211147.93238734215</v>
      </c>
      <c r="Q71" s="771">
        <v>212202.28292119934</v>
      </c>
      <c r="R71" s="771">
        <v>214371.05517318065</v>
      </c>
      <c r="S71" s="771">
        <v>216562.37162830043</v>
      </c>
      <c r="T71" s="772">
        <v>217173.71061987284</v>
      </c>
      <c r="U71" s="604" t="s">
        <v>6</v>
      </c>
      <c r="V71" s="880">
        <v>99862.176543159905</v>
      </c>
      <c r="W71" s="880">
        <v>122566.2622117463</v>
      </c>
      <c r="X71" s="880">
        <v>171423.08060313482</v>
      </c>
      <c r="Y71" s="880">
        <v>227655.21025057574</v>
      </c>
      <c r="Z71" s="880">
        <v>206675.107937555</v>
      </c>
      <c r="AA71" s="880"/>
      <c r="AB71" s="880">
        <v>0</v>
      </c>
      <c r="AC71" s="880">
        <v>0</v>
      </c>
      <c r="AD71" s="880">
        <v>0</v>
      </c>
      <c r="AE71" s="880">
        <v>0</v>
      </c>
      <c r="AF71" s="880">
        <v>0</v>
      </c>
      <c r="AG71" s="880"/>
      <c r="AH71" s="880"/>
      <c r="AI71" s="880"/>
      <c r="AJ71" s="880"/>
      <c r="AK71" s="880"/>
      <c r="AL71" s="880"/>
      <c r="AM71" s="362"/>
      <c r="AN71" s="362"/>
    </row>
    <row r="72" spans="1:40" s="359" customFormat="1" ht="24.95" customHeight="1" thickBot="1" x14ac:dyDescent="0.25">
      <c r="B72" s="625"/>
      <c r="C72" s="967"/>
      <c r="D72" s="967"/>
      <c r="E72" s="967"/>
      <c r="F72" s="972"/>
      <c r="G72" s="972"/>
      <c r="H72" s="972"/>
      <c r="I72" s="968"/>
      <c r="J72" s="969"/>
      <c r="K72" s="969"/>
      <c r="L72" s="969"/>
      <c r="M72" s="969"/>
      <c r="N72" s="969"/>
      <c r="O72" s="969"/>
      <c r="P72" s="969"/>
      <c r="Q72" s="969"/>
      <c r="R72" s="969"/>
      <c r="S72" s="969"/>
      <c r="T72" s="970"/>
      <c r="U72" s="938"/>
      <c r="W72" s="362"/>
      <c r="X72" s="362"/>
      <c r="AB72" s="880">
        <v>0</v>
      </c>
      <c r="AC72" s="880">
        <v>0</v>
      </c>
      <c r="AD72" s="880">
        <v>0</v>
      </c>
      <c r="AE72" s="880">
        <v>0</v>
      </c>
      <c r="AF72" s="880">
        <v>0</v>
      </c>
    </row>
    <row r="73" spans="1:40" s="974" customFormat="1" ht="9" customHeight="1" thickTop="1" x14ac:dyDescent="0.2">
      <c r="B73" s="45"/>
      <c r="C73" s="973"/>
      <c r="D73" s="973"/>
      <c r="E73" s="973"/>
      <c r="F73" s="973"/>
      <c r="G73" s="973"/>
      <c r="H73" s="973"/>
      <c r="I73" s="973"/>
      <c r="J73" s="973"/>
      <c r="K73" s="973"/>
      <c r="L73" s="973"/>
      <c r="M73" s="973"/>
      <c r="N73" s="973"/>
      <c r="O73" s="973"/>
      <c r="P73" s="973"/>
      <c r="Q73" s="973"/>
      <c r="R73" s="973"/>
      <c r="S73" s="973"/>
      <c r="T73" s="973"/>
      <c r="U73" s="45"/>
      <c r="W73" s="157"/>
      <c r="X73" s="157"/>
    </row>
    <row r="74" spans="1:40" s="333" customFormat="1" ht="18.95" customHeight="1" x14ac:dyDescent="0.5">
      <c r="B74" s="333" t="s">
        <v>1726</v>
      </c>
      <c r="C74" s="417"/>
      <c r="D74" s="417"/>
      <c r="E74" s="417"/>
      <c r="F74" s="417"/>
      <c r="G74" s="417"/>
      <c r="H74" s="417"/>
      <c r="I74" s="417"/>
      <c r="J74" s="417"/>
      <c r="K74" s="417"/>
      <c r="L74" s="417"/>
      <c r="M74" s="417"/>
      <c r="N74" s="417"/>
      <c r="O74" s="417"/>
      <c r="P74" s="417"/>
      <c r="Q74" s="417"/>
      <c r="R74" s="417"/>
      <c r="S74" s="417"/>
      <c r="T74" s="417"/>
      <c r="U74" s="479" t="s">
        <v>1728</v>
      </c>
    </row>
    <row r="75" spans="1:40" s="333" customFormat="1" ht="18.95" customHeight="1" x14ac:dyDescent="0.5">
      <c r="B75" s="356" t="s">
        <v>1727</v>
      </c>
      <c r="C75" s="417"/>
      <c r="D75" s="417"/>
      <c r="E75" s="417"/>
      <c r="F75" s="417"/>
      <c r="G75" s="417"/>
      <c r="H75" s="417"/>
      <c r="I75" s="417"/>
      <c r="J75" s="417"/>
      <c r="K75" s="417"/>
      <c r="L75" s="417"/>
      <c r="M75" s="417"/>
      <c r="N75" s="417"/>
      <c r="O75" s="417"/>
      <c r="P75" s="417"/>
      <c r="Q75" s="417"/>
      <c r="R75" s="417"/>
      <c r="S75" s="417"/>
      <c r="T75" s="417"/>
      <c r="U75" s="479" t="s">
        <v>1439</v>
      </c>
    </row>
    <row r="76" spans="1:40" s="333" customFormat="1" ht="18.95" customHeight="1" x14ac:dyDescent="0.5">
      <c r="B76" s="418" t="s">
        <v>1460</v>
      </c>
      <c r="C76" s="417"/>
      <c r="D76" s="417"/>
      <c r="E76" s="417"/>
      <c r="F76" s="417"/>
      <c r="G76" s="417"/>
      <c r="H76" s="417"/>
      <c r="I76" s="417"/>
      <c r="J76" s="417"/>
      <c r="K76" s="417"/>
      <c r="L76" s="417"/>
      <c r="M76" s="417"/>
      <c r="N76" s="417"/>
      <c r="O76" s="417"/>
      <c r="P76" s="417"/>
      <c r="Q76" s="417"/>
      <c r="R76" s="417"/>
      <c r="S76" s="417"/>
      <c r="T76" s="417"/>
      <c r="U76" s="479" t="s">
        <v>1537</v>
      </c>
    </row>
    <row r="77" spans="1:40" s="333" customFormat="1" ht="18.95" customHeight="1" x14ac:dyDescent="0.5">
      <c r="B77" s="356" t="s">
        <v>1536</v>
      </c>
      <c r="C77" s="417"/>
      <c r="D77" s="417"/>
      <c r="E77" s="417"/>
      <c r="F77" s="417"/>
      <c r="G77" s="417"/>
      <c r="H77" s="417"/>
      <c r="I77" s="417"/>
      <c r="J77" s="417"/>
      <c r="K77" s="417"/>
      <c r="L77" s="417"/>
      <c r="M77" s="417"/>
      <c r="N77" s="417"/>
      <c r="O77" s="417"/>
      <c r="P77" s="417"/>
      <c r="Q77" s="417"/>
      <c r="R77" s="417"/>
      <c r="S77" s="417"/>
      <c r="T77" s="417"/>
      <c r="U77" s="479" t="s">
        <v>1538</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680"/>
      <c r="D79" s="1680"/>
      <c r="E79" s="1680"/>
      <c r="F79" s="1680"/>
      <c r="G79" s="1680"/>
      <c r="H79" s="1680"/>
      <c r="I79" s="1680"/>
      <c r="J79" s="1680"/>
      <c r="K79" s="1680"/>
      <c r="L79" s="1680"/>
      <c r="M79" s="1680"/>
      <c r="N79" s="1680"/>
      <c r="O79" s="1680"/>
      <c r="P79" s="1680"/>
      <c r="Q79" s="1680"/>
      <c r="R79" s="1680"/>
      <c r="S79" s="1680"/>
      <c r="T79" s="1680"/>
    </row>
    <row r="80" spans="1:40" x14ac:dyDescent="0.5">
      <c r="C80" s="1680"/>
      <c r="D80" s="1680"/>
      <c r="E80" s="1680"/>
      <c r="F80" s="1680"/>
      <c r="G80" s="1680"/>
      <c r="H80" s="1680"/>
      <c r="I80" s="1680"/>
      <c r="J80" s="1680"/>
      <c r="K80" s="1680"/>
      <c r="L80" s="1680"/>
      <c r="M80" s="1680"/>
      <c r="N80" s="1680"/>
      <c r="O80" s="1680"/>
      <c r="P80" s="1680"/>
      <c r="Q80" s="1680"/>
      <c r="R80" s="1680"/>
      <c r="S80" s="1680"/>
      <c r="T80" s="1680"/>
    </row>
    <row r="81" spans="3:20" x14ac:dyDescent="0.5">
      <c r="C81" s="103"/>
      <c r="D81" s="103"/>
      <c r="E81" s="103"/>
      <c r="F81" s="103"/>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4"/>
  <sheetViews>
    <sheetView rightToLeft="1" view="pageBreakPreview" zoomScale="50" zoomScaleNormal="50" zoomScaleSheetLayoutView="50" workbookViewId="0"/>
  </sheetViews>
  <sheetFormatPr defaultColWidth="6" defaultRowHeight="21.75" x14ac:dyDescent="0.5"/>
  <cols>
    <col min="1" max="1" width="4" style="275" customWidth="1"/>
    <col min="2" max="2" width="74" style="273" customWidth="1"/>
    <col min="3" max="20" width="15.85546875" style="275" customWidth="1"/>
    <col min="21" max="21" width="67.28515625" style="273" customWidth="1"/>
    <col min="22" max="24" width="6" style="275"/>
    <col min="25" max="25" width="13.28515625" style="275" bestFit="1" customWidth="1"/>
    <col min="26" max="28" width="6" style="275"/>
    <col min="29" max="29" width="6.42578125" style="275" bestFit="1" customWidth="1"/>
    <col min="30" max="30" width="12.140625" style="275" bestFit="1" customWidth="1"/>
    <col min="31" max="32" width="6.42578125" style="275" bestFit="1" customWidth="1"/>
    <col min="33" max="33" width="8.140625" style="275" bestFit="1" customWidth="1"/>
    <col min="34" max="35" width="13.28515625" style="275" bestFit="1" customWidth="1"/>
    <col min="36" max="36" width="13.85546875" style="275" customWidth="1"/>
    <col min="37" max="16384" width="6" style="275"/>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09" customFormat="1" ht="36.75" x14ac:dyDescent="0.85">
      <c r="B4" s="1788" t="s">
        <v>1793</v>
      </c>
      <c r="C4" s="1788"/>
      <c r="D4" s="1788"/>
      <c r="E4" s="1788"/>
      <c r="F4" s="1788"/>
      <c r="G4" s="1788"/>
      <c r="H4" s="1788"/>
      <c r="I4" s="1788"/>
      <c r="J4" s="1788"/>
      <c r="K4" s="1788"/>
      <c r="L4" s="1752" t="s">
        <v>1962</v>
      </c>
      <c r="M4" s="1752"/>
      <c r="N4" s="1752"/>
      <c r="O4" s="1752"/>
      <c r="P4" s="1752"/>
      <c r="Q4" s="1752"/>
      <c r="R4" s="1752"/>
      <c r="S4" s="1752"/>
      <c r="T4" s="1752"/>
      <c r="U4" s="1752"/>
      <c r="V4" s="467"/>
      <c r="W4" s="467"/>
    </row>
    <row r="5" spans="1:36" s="270" customFormat="1" ht="17.100000000000001" customHeight="1" x14ac:dyDescent="0.65">
      <c r="B5" s="271"/>
      <c r="C5" s="271"/>
      <c r="D5" s="271"/>
      <c r="E5" s="271"/>
      <c r="F5" s="271"/>
      <c r="G5" s="271"/>
      <c r="H5" s="271"/>
      <c r="I5" s="271"/>
      <c r="J5" s="271"/>
      <c r="K5" s="271"/>
      <c r="L5" s="271"/>
      <c r="M5" s="271"/>
      <c r="N5" s="271"/>
      <c r="O5" s="271"/>
      <c r="P5" s="271"/>
      <c r="Q5" s="271"/>
      <c r="R5" s="271"/>
      <c r="S5" s="271"/>
      <c r="T5" s="271"/>
      <c r="U5" s="271"/>
    </row>
    <row r="6" spans="1:36" s="270" customFormat="1" ht="17.100000000000001" customHeight="1" x14ac:dyDescent="0.65">
      <c r="B6" s="271"/>
      <c r="C6" s="271"/>
      <c r="D6" s="271"/>
      <c r="E6" s="271"/>
      <c r="F6" s="271"/>
      <c r="G6" s="271"/>
      <c r="H6" s="271"/>
      <c r="I6" s="272"/>
      <c r="J6" s="272"/>
      <c r="K6" s="272"/>
      <c r="L6" s="272"/>
      <c r="M6" s="272"/>
      <c r="N6" s="272"/>
      <c r="O6" s="272"/>
      <c r="P6" s="272"/>
      <c r="Q6" s="272"/>
      <c r="R6" s="272"/>
      <c r="S6" s="272"/>
      <c r="T6" s="272"/>
      <c r="U6" s="271"/>
    </row>
    <row r="7" spans="1:36" s="477" customFormat="1" ht="22.5" x14ac:dyDescent="0.5">
      <c r="B7" s="476" t="s">
        <v>1725</v>
      </c>
      <c r="U7" s="478" t="s">
        <v>1729</v>
      </c>
    </row>
    <row r="8" spans="1:36" s="270" customFormat="1" ht="9.75" customHeight="1" thickBot="1" x14ac:dyDescent="0.7">
      <c r="B8" s="271"/>
      <c r="C8" s="271"/>
      <c r="D8" s="271"/>
      <c r="E8" s="271"/>
      <c r="F8" s="271"/>
      <c r="G8" s="271"/>
      <c r="H8" s="271"/>
      <c r="I8" s="271"/>
      <c r="J8" s="271"/>
      <c r="K8" s="271"/>
      <c r="L8" s="271"/>
      <c r="M8" s="271"/>
      <c r="N8" s="271"/>
      <c r="O8" s="271"/>
      <c r="P8" s="271"/>
      <c r="Q8" s="271"/>
      <c r="R8" s="271"/>
      <c r="S8" s="271"/>
      <c r="T8" s="271"/>
      <c r="U8" s="271"/>
    </row>
    <row r="9" spans="1:36" s="455" customFormat="1" ht="25.5" customHeight="1" thickTop="1" x14ac:dyDescent="0.7">
      <c r="A9" s="456"/>
      <c r="B9" s="1785" t="s">
        <v>886</v>
      </c>
      <c r="C9" s="1760">
        <v>2013</v>
      </c>
      <c r="D9" s="1760">
        <v>2014</v>
      </c>
      <c r="E9" s="1760">
        <v>2015</v>
      </c>
      <c r="F9" s="1760">
        <v>2016</v>
      </c>
      <c r="G9" s="1760">
        <v>2017</v>
      </c>
      <c r="H9" s="1760">
        <v>2018</v>
      </c>
      <c r="I9" s="1781">
        <v>2018</v>
      </c>
      <c r="J9" s="1782"/>
      <c r="K9" s="1782"/>
      <c r="L9" s="1779">
        <v>2018</v>
      </c>
      <c r="M9" s="1779"/>
      <c r="N9" s="1779"/>
      <c r="O9" s="1779"/>
      <c r="P9" s="1779"/>
      <c r="Q9" s="1779"/>
      <c r="R9" s="1779"/>
      <c r="S9" s="1779"/>
      <c r="T9" s="1780"/>
      <c r="U9" s="1754" t="s">
        <v>885</v>
      </c>
      <c r="V9" s="494"/>
    </row>
    <row r="10" spans="1:36" s="456" customFormat="1" ht="30.75" x14ac:dyDescent="0.7">
      <c r="B10" s="1786"/>
      <c r="C10" s="1761"/>
      <c r="D10" s="1761"/>
      <c r="E10" s="1761"/>
      <c r="F10" s="1761"/>
      <c r="G10" s="1761"/>
      <c r="H10" s="1761"/>
      <c r="I10" s="366" t="s">
        <v>373</v>
      </c>
      <c r="J10" s="367" t="s">
        <v>374</v>
      </c>
      <c r="K10" s="367" t="s">
        <v>375</v>
      </c>
      <c r="L10" s="367" t="s">
        <v>376</v>
      </c>
      <c r="M10" s="367" t="s">
        <v>377</v>
      </c>
      <c r="N10" s="367" t="s">
        <v>367</v>
      </c>
      <c r="O10" s="367" t="s">
        <v>368</v>
      </c>
      <c r="P10" s="367" t="s">
        <v>369</v>
      </c>
      <c r="Q10" s="367" t="s">
        <v>370</v>
      </c>
      <c r="R10" s="367" t="s">
        <v>371</v>
      </c>
      <c r="S10" s="367" t="s">
        <v>372</v>
      </c>
      <c r="T10" s="368" t="s">
        <v>1471</v>
      </c>
      <c r="U10" s="1783"/>
    </row>
    <row r="11" spans="1:36" s="457" customFormat="1" ht="21.75" customHeight="1" x14ac:dyDescent="0.7">
      <c r="A11" s="456"/>
      <c r="B11" s="1787"/>
      <c r="C11" s="1762"/>
      <c r="D11" s="1762"/>
      <c r="E11" s="1762"/>
      <c r="F11" s="1762"/>
      <c r="G11" s="1762"/>
      <c r="H11" s="1762"/>
      <c r="I11" s="369" t="s">
        <v>672</v>
      </c>
      <c r="J11" s="370" t="s">
        <v>149</v>
      </c>
      <c r="K11" s="370" t="s">
        <v>150</v>
      </c>
      <c r="L11" s="370" t="s">
        <v>151</v>
      </c>
      <c r="M11" s="370" t="s">
        <v>366</v>
      </c>
      <c r="N11" s="370" t="s">
        <v>666</v>
      </c>
      <c r="O11" s="370" t="s">
        <v>667</v>
      </c>
      <c r="P11" s="370" t="s">
        <v>668</v>
      </c>
      <c r="Q11" s="370" t="s">
        <v>669</v>
      </c>
      <c r="R11" s="370" t="s">
        <v>670</v>
      </c>
      <c r="S11" s="370" t="s">
        <v>671</v>
      </c>
      <c r="T11" s="371" t="s">
        <v>665</v>
      </c>
      <c r="U11" s="1784"/>
    </row>
    <row r="12" spans="1:36" s="428" customFormat="1" ht="9" customHeight="1" x14ac:dyDescent="0.7">
      <c r="B12" s="423"/>
      <c r="C12" s="424"/>
      <c r="D12" s="424"/>
      <c r="E12" s="424"/>
      <c r="F12" s="424"/>
      <c r="G12" s="424"/>
      <c r="H12" s="424"/>
      <c r="I12" s="426"/>
      <c r="J12" s="427"/>
      <c r="K12" s="427"/>
      <c r="L12" s="427"/>
      <c r="M12" s="427"/>
      <c r="N12" s="427"/>
      <c r="O12" s="427"/>
      <c r="P12" s="427"/>
      <c r="Q12" s="427"/>
      <c r="R12" s="427"/>
      <c r="S12" s="427"/>
      <c r="T12" s="495"/>
      <c r="U12" s="496"/>
    </row>
    <row r="13" spans="1:36" s="966" customFormat="1" ht="30.75" x14ac:dyDescent="0.2">
      <c r="A13" s="992"/>
      <c r="B13" s="454" t="s">
        <v>7</v>
      </c>
      <c r="C13" s="998"/>
      <c r="D13" s="998"/>
      <c r="E13" s="998"/>
      <c r="F13" s="998"/>
      <c r="G13" s="998"/>
      <c r="H13" s="998"/>
      <c r="I13" s="999"/>
      <c r="J13" s="1000"/>
      <c r="K13" s="1000"/>
      <c r="L13" s="1000"/>
      <c r="M13" s="1000"/>
      <c r="N13" s="1000"/>
      <c r="O13" s="1000"/>
      <c r="P13" s="1000"/>
      <c r="Q13" s="1000"/>
      <c r="R13" s="1000"/>
      <c r="S13" s="1000"/>
      <c r="T13" s="1001"/>
      <c r="U13" s="378" t="s">
        <v>378</v>
      </c>
    </row>
    <row r="14" spans="1:36" s="966" customFormat="1" ht="7.5" customHeight="1" x14ac:dyDescent="0.2">
      <c r="B14" s="453"/>
      <c r="C14" s="425"/>
      <c r="D14" s="425"/>
      <c r="E14" s="425"/>
      <c r="F14" s="425"/>
      <c r="G14" s="425"/>
      <c r="H14" s="425"/>
      <c r="I14" s="1002"/>
      <c r="J14" s="1003"/>
      <c r="K14" s="1003"/>
      <c r="L14" s="1003"/>
      <c r="M14" s="1003"/>
      <c r="N14" s="1003"/>
      <c r="O14" s="1003"/>
      <c r="P14" s="1003"/>
      <c r="Q14" s="1003"/>
      <c r="R14" s="1003"/>
      <c r="S14" s="1003"/>
      <c r="T14" s="1004"/>
      <c r="U14" s="604"/>
      <c r="Y14" s="1005"/>
      <c r="Z14" s="1005"/>
      <c r="AA14" s="1005"/>
      <c r="AB14" s="1005"/>
      <c r="AC14" s="1005"/>
      <c r="AD14" s="1005"/>
      <c r="AE14" s="1005"/>
      <c r="AF14" s="1005"/>
      <c r="AG14" s="1005"/>
      <c r="AH14" s="1005"/>
      <c r="AI14" s="1005"/>
      <c r="AJ14" s="1005"/>
    </row>
    <row r="15" spans="1:36" s="966" customFormat="1" ht="30.75" x14ac:dyDescent="0.2">
      <c r="A15" s="992"/>
      <c r="B15" s="453" t="s">
        <v>8</v>
      </c>
      <c r="C15" s="860">
        <v>249577.00735017401</v>
      </c>
      <c r="D15" s="860">
        <v>295059.75308882201</v>
      </c>
      <c r="E15" s="860">
        <v>474250.89125071623</v>
      </c>
      <c r="F15" s="860">
        <v>687038.30847340904</v>
      </c>
      <c r="G15" s="860">
        <v>553099.89317593607</v>
      </c>
      <c r="H15" s="860">
        <v>524643.69673674053</v>
      </c>
      <c r="I15" s="773">
        <v>547123.997389853</v>
      </c>
      <c r="J15" s="771">
        <v>543559.25425362377</v>
      </c>
      <c r="K15" s="771">
        <v>530974.25024580909</v>
      </c>
      <c r="L15" s="771">
        <v>530087.42884946661</v>
      </c>
      <c r="M15" s="771">
        <v>536008.11671532353</v>
      </c>
      <c r="N15" s="771">
        <v>543899.31646413531</v>
      </c>
      <c r="O15" s="771">
        <v>547800.88262060902</v>
      </c>
      <c r="P15" s="771">
        <v>550415.52108100918</v>
      </c>
      <c r="Q15" s="771">
        <v>540374.60280060559</v>
      </c>
      <c r="R15" s="771">
        <v>526024.27738669107</v>
      </c>
      <c r="S15" s="771">
        <v>526595.74198333104</v>
      </c>
      <c r="T15" s="772">
        <v>524643.69673674053</v>
      </c>
      <c r="U15" s="604" t="s">
        <v>379</v>
      </c>
      <c r="V15" s="991"/>
      <c r="W15" s="991"/>
      <c r="X15" s="991"/>
      <c r="Y15" s="1005"/>
      <c r="Z15" s="1005"/>
      <c r="AA15" s="1005"/>
      <c r="AB15" s="1005"/>
      <c r="AC15" s="1005"/>
      <c r="AD15" s="1005"/>
      <c r="AE15" s="1005"/>
      <c r="AF15" s="1005"/>
      <c r="AG15" s="1005"/>
      <c r="AH15" s="1005"/>
      <c r="AI15" s="1005"/>
      <c r="AJ15" s="1005"/>
    </row>
    <row r="16" spans="1:36" s="992" customFormat="1" ht="24.75" customHeight="1" x14ac:dyDescent="0.2">
      <c r="B16" s="605" t="s">
        <v>173</v>
      </c>
      <c r="C16" s="864">
        <v>9568.9586288300015</v>
      </c>
      <c r="D16" s="864">
        <v>11607.371453369999</v>
      </c>
      <c r="E16" s="864">
        <v>18344.423103129997</v>
      </c>
      <c r="F16" s="864">
        <v>26766.089193079999</v>
      </c>
      <c r="G16" s="864">
        <v>34461.790912260003</v>
      </c>
      <c r="H16" s="864">
        <v>30128.53088418</v>
      </c>
      <c r="I16" s="770">
        <v>33042.44515372</v>
      </c>
      <c r="J16" s="768">
        <v>31016.438817200004</v>
      </c>
      <c r="K16" s="768">
        <v>29932.375701960005</v>
      </c>
      <c r="L16" s="768">
        <v>32181.127708469994</v>
      </c>
      <c r="M16" s="768">
        <v>30878.348926040002</v>
      </c>
      <c r="N16" s="768">
        <v>30812.031521169996</v>
      </c>
      <c r="O16" s="768">
        <v>31517.193841020002</v>
      </c>
      <c r="P16" s="768">
        <v>34009.429938589994</v>
      </c>
      <c r="Q16" s="768">
        <v>32062.474289879996</v>
      </c>
      <c r="R16" s="768">
        <v>30005.503968620003</v>
      </c>
      <c r="S16" s="768">
        <v>30566.04953068</v>
      </c>
      <c r="T16" s="769">
        <v>30128.53088418</v>
      </c>
      <c r="U16" s="606" t="s">
        <v>1188</v>
      </c>
      <c r="V16" s="991"/>
      <c r="W16" s="991"/>
      <c r="X16" s="991"/>
      <c r="Y16" s="1005"/>
      <c r="Z16" s="1005"/>
      <c r="AA16" s="1005"/>
      <c r="AB16" s="1005"/>
      <c r="AC16" s="1005"/>
      <c r="AD16" s="1005"/>
      <c r="AE16" s="1005"/>
      <c r="AF16" s="1005"/>
      <c r="AG16" s="1005"/>
      <c r="AH16" s="1005"/>
      <c r="AI16" s="1005"/>
      <c r="AJ16" s="1005"/>
    </row>
    <row r="17" spans="2:36" s="992" customFormat="1" ht="24.75" customHeight="1" x14ac:dyDescent="0.2">
      <c r="B17" s="605" t="s">
        <v>1435</v>
      </c>
      <c r="C17" s="864">
        <v>184539.124997573</v>
      </c>
      <c r="D17" s="864">
        <v>228499.795188124</v>
      </c>
      <c r="E17" s="864">
        <v>381359.65444685268</v>
      </c>
      <c r="F17" s="864">
        <v>599514.98348490719</v>
      </c>
      <c r="G17" s="864">
        <v>482718.3688209735</v>
      </c>
      <c r="H17" s="864">
        <v>441389.39447583229</v>
      </c>
      <c r="I17" s="770">
        <v>471008.11321896955</v>
      </c>
      <c r="J17" s="768">
        <v>469480.53593708278</v>
      </c>
      <c r="K17" s="768">
        <v>457873.7666073849</v>
      </c>
      <c r="L17" s="768">
        <v>459492.16928239359</v>
      </c>
      <c r="M17" s="768">
        <v>452385.86547460326</v>
      </c>
      <c r="N17" s="768">
        <v>459195.51930590667</v>
      </c>
      <c r="O17" s="768">
        <v>462256.91021790565</v>
      </c>
      <c r="P17" s="768">
        <v>462265.29172446521</v>
      </c>
      <c r="Q17" s="768">
        <v>454235.42557625449</v>
      </c>
      <c r="R17" s="768">
        <v>441965.09193926601</v>
      </c>
      <c r="S17" s="768">
        <v>442713.07983132231</v>
      </c>
      <c r="T17" s="769">
        <v>441389.39447583229</v>
      </c>
      <c r="U17" s="987" t="s">
        <v>1364</v>
      </c>
      <c r="V17" s="991"/>
      <c r="W17" s="991"/>
      <c r="X17" s="991"/>
      <c r="Y17" s="1005"/>
      <c r="Z17" s="1005"/>
      <c r="AA17" s="1005"/>
      <c r="AB17" s="1005"/>
      <c r="AC17" s="1005"/>
      <c r="AD17" s="1005"/>
      <c r="AE17" s="1005"/>
      <c r="AF17" s="1005"/>
      <c r="AG17" s="1005"/>
      <c r="AH17" s="1005"/>
      <c r="AI17" s="1005"/>
      <c r="AJ17" s="1005"/>
    </row>
    <row r="18" spans="2:36" s="992" customFormat="1" ht="24.75" customHeight="1" x14ac:dyDescent="0.2">
      <c r="B18" s="605" t="s">
        <v>156</v>
      </c>
      <c r="C18" s="864">
        <v>55468.923723771004</v>
      </c>
      <c r="D18" s="864">
        <v>54952.586447328002</v>
      </c>
      <c r="E18" s="864">
        <v>74546.813700733517</v>
      </c>
      <c r="F18" s="864">
        <v>60757.235795421897</v>
      </c>
      <c r="G18" s="864">
        <v>35919.7334427026</v>
      </c>
      <c r="H18" s="864">
        <v>53125.771376728204</v>
      </c>
      <c r="I18" s="770">
        <v>43073.439017163495</v>
      </c>
      <c r="J18" s="768">
        <v>43062.279499341006</v>
      </c>
      <c r="K18" s="768">
        <v>43168.107936464199</v>
      </c>
      <c r="L18" s="768">
        <v>38414.131858603003</v>
      </c>
      <c r="M18" s="768">
        <v>52743.902314680308</v>
      </c>
      <c r="N18" s="768">
        <v>53891.765637058597</v>
      </c>
      <c r="O18" s="768">
        <v>54026.778561683401</v>
      </c>
      <c r="P18" s="768">
        <v>54140.799417954004</v>
      </c>
      <c r="Q18" s="768">
        <v>54076.70293447109</v>
      </c>
      <c r="R18" s="768">
        <v>54053.681478805003</v>
      </c>
      <c r="S18" s="768">
        <v>53316.612621328793</v>
      </c>
      <c r="T18" s="769">
        <v>53125.771376728204</v>
      </c>
      <c r="U18" s="606" t="s">
        <v>1189</v>
      </c>
      <c r="V18" s="991"/>
      <c r="W18" s="991"/>
      <c r="X18" s="991"/>
      <c r="Y18" s="1005"/>
      <c r="Z18" s="1005"/>
      <c r="AA18" s="1005"/>
      <c r="AB18" s="1005"/>
      <c r="AC18" s="1005"/>
      <c r="AD18" s="1005"/>
      <c r="AE18" s="1005"/>
      <c r="AF18" s="1005"/>
      <c r="AG18" s="1005"/>
      <c r="AH18" s="1005"/>
      <c r="AI18" s="1005"/>
      <c r="AJ18" s="1005"/>
    </row>
    <row r="19" spans="2:36" s="966" customFormat="1" ht="5.25" customHeight="1" x14ac:dyDescent="0.2">
      <c r="B19" s="453"/>
      <c r="C19" s="864"/>
      <c r="D19" s="864"/>
      <c r="E19" s="864"/>
      <c r="F19" s="864"/>
      <c r="G19" s="864"/>
      <c r="H19" s="864"/>
      <c r="I19" s="770"/>
      <c r="J19" s="768"/>
      <c r="K19" s="768"/>
      <c r="L19" s="768"/>
      <c r="M19" s="768"/>
      <c r="N19" s="768"/>
      <c r="O19" s="768"/>
      <c r="P19" s="768"/>
      <c r="Q19" s="768"/>
      <c r="R19" s="768"/>
      <c r="S19" s="768"/>
      <c r="T19" s="769"/>
      <c r="U19" s="604"/>
      <c r="V19" s="991"/>
      <c r="W19" s="991"/>
      <c r="X19" s="991"/>
      <c r="Y19" s="1005"/>
      <c r="Z19" s="1005"/>
      <c r="AA19" s="1005"/>
      <c r="AB19" s="1005"/>
      <c r="AC19" s="1005"/>
      <c r="AD19" s="1005"/>
      <c r="AE19" s="1005"/>
      <c r="AF19" s="1005"/>
      <c r="AG19" s="1005"/>
      <c r="AH19" s="1005"/>
      <c r="AI19" s="1005"/>
      <c r="AJ19" s="1005"/>
    </row>
    <row r="20" spans="2:36" s="966" customFormat="1" ht="24.95" customHeight="1" x14ac:dyDescent="0.2">
      <c r="B20" s="453" t="s">
        <v>9</v>
      </c>
      <c r="C20" s="860">
        <v>359278.2831534635</v>
      </c>
      <c r="D20" s="860">
        <v>423950.0783944194</v>
      </c>
      <c r="E20" s="860">
        <v>458004.9508842451</v>
      </c>
      <c r="F20" s="860">
        <v>524179.26445596275</v>
      </c>
      <c r="G20" s="860">
        <v>632396.55155844276</v>
      </c>
      <c r="H20" s="860">
        <v>809454.11469300918</v>
      </c>
      <c r="I20" s="773">
        <v>657415.11896219116</v>
      </c>
      <c r="J20" s="771">
        <v>676782.03370955435</v>
      </c>
      <c r="K20" s="771">
        <v>692452.92396204709</v>
      </c>
      <c r="L20" s="771">
        <v>701902.39856569201</v>
      </c>
      <c r="M20" s="771">
        <v>705170.77886705485</v>
      </c>
      <c r="N20" s="771">
        <v>721163.27800967998</v>
      </c>
      <c r="O20" s="771">
        <v>729435.99027998</v>
      </c>
      <c r="P20" s="771">
        <v>736777.95282643684</v>
      </c>
      <c r="Q20" s="771">
        <v>763828.28114393225</v>
      </c>
      <c r="R20" s="771">
        <v>785833.43531569699</v>
      </c>
      <c r="S20" s="771">
        <v>798793.24141815747</v>
      </c>
      <c r="T20" s="772">
        <v>809454.11469300918</v>
      </c>
      <c r="U20" s="604" t="s">
        <v>383</v>
      </c>
      <c r="V20" s="991"/>
      <c r="W20" s="991"/>
      <c r="X20" s="991"/>
      <c r="Y20" s="1005"/>
      <c r="Z20" s="1005"/>
      <c r="AA20" s="1005"/>
      <c r="AB20" s="1005"/>
      <c r="AC20" s="1005"/>
      <c r="AD20" s="1005"/>
      <c r="AE20" s="1005"/>
      <c r="AF20" s="1005"/>
      <c r="AG20" s="1005"/>
      <c r="AH20" s="1005"/>
      <c r="AI20" s="1005"/>
      <c r="AJ20" s="1005"/>
    </row>
    <row r="21" spans="2:36" s="992" customFormat="1" ht="24.95" customHeight="1" x14ac:dyDescent="0.2">
      <c r="B21" s="605" t="s">
        <v>952</v>
      </c>
      <c r="C21" s="864">
        <v>504.69421199999999</v>
      </c>
      <c r="D21" s="864">
        <v>2.7438000000000001E-4</v>
      </c>
      <c r="E21" s="864">
        <v>4.0000000000000001E-3</v>
      </c>
      <c r="F21" s="864">
        <v>2E-3</v>
      </c>
      <c r="G21" s="864">
        <v>1E-3</v>
      </c>
      <c r="H21" s="864">
        <v>0</v>
      </c>
      <c r="I21" s="770">
        <v>1E-3</v>
      </c>
      <c r="J21" s="768">
        <v>0</v>
      </c>
      <c r="K21" s="768">
        <v>0</v>
      </c>
      <c r="L21" s="768">
        <v>1E-4</v>
      </c>
      <c r="M21" s="768">
        <v>0</v>
      </c>
      <c r="N21" s="768">
        <v>0</v>
      </c>
      <c r="O21" s="768">
        <v>0</v>
      </c>
      <c r="P21" s="768">
        <v>0</v>
      </c>
      <c r="Q21" s="768">
        <v>0</v>
      </c>
      <c r="R21" s="768">
        <v>0</v>
      </c>
      <c r="S21" s="768">
        <v>0</v>
      </c>
      <c r="T21" s="769">
        <v>0</v>
      </c>
      <c r="U21" s="606" t="s">
        <v>942</v>
      </c>
      <c r="V21" s="991"/>
      <c r="W21" s="991"/>
      <c r="X21" s="991"/>
      <c r="Y21" s="1005"/>
      <c r="Z21" s="1005"/>
      <c r="AA21" s="1005"/>
      <c r="AB21" s="1005"/>
      <c r="AC21" s="1005"/>
      <c r="AD21" s="1005"/>
      <c r="AE21" s="1005"/>
      <c r="AF21" s="1005"/>
      <c r="AG21" s="1005"/>
      <c r="AH21" s="1005"/>
      <c r="AI21" s="1005"/>
      <c r="AJ21" s="1005"/>
    </row>
    <row r="22" spans="2:36" s="992" customFormat="1" ht="24.95" customHeight="1" x14ac:dyDescent="0.2">
      <c r="B22" s="889" t="s">
        <v>1461</v>
      </c>
      <c r="C22" s="864">
        <v>504.69421199999999</v>
      </c>
      <c r="D22" s="864">
        <v>0</v>
      </c>
      <c r="E22" s="864">
        <v>0</v>
      </c>
      <c r="F22" s="864">
        <v>0</v>
      </c>
      <c r="G22" s="864">
        <v>0</v>
      </c>
      <c r="H22" s="864">
        <v>0</v>
      </c>
      <c r="I22" s="770">
        <v>0</v>
      </c>
      <c r="J22" s="768">
        <v>0</v>
      </c>
      <c r="K22" s="768">
        <v>0</v>
      </c>
      <c r="L22" s="768">
        <v>0</v>
      </c>
      <c r="M22" s="768">
        <v>0</v>
      </c>
      <c r="N22" s="768">
        <v>0</v>
      </c>
      <c r="O22" s="768">
        <v>0</v>
      </c>
      <c r="P22" s="768">
        <v>0</v>
      </c>
      <c r="Q22" s="768">
        <v>0</v>
      </c>
      <c r="R22" s="768">
        <v>0</v>
      </c>
      <c r="S22" s="768">
        <v>0</v>
      </c>
      <c r="T22" s="769">
        <v>0</v>
      </c>
      <c r="U22" s="892" t="s">
        <v>1462</v>
      </c>
      <c r="V22" s="991"/>
      <c r="W22" s="991"/>
      <c r="X22" s="991"/>
      <c r="Y22" s="1005"/>
      <c r="Z22" s="1005"/>
      <c r="AA22" s="1005"/>
      <c r="AB22" s="1005"/>
      <c r="AC22" s="1005"/>
      <c r="AD22" s="1005"/>
      <c r="AE22" s="1005"/>
      <c r="AF22" s="1005"/>
      <c r="AG22" s="1005"/>
      <c r="AH22" s="1005"/>
      <c r="AI22" s="1005"/>
      <c r="AJ22" s="1005"/>
    </row>
    <row r="23" spans="2:36" s="992" customFormat="1" ht="24.95" customHeight="1" x14ac:dyDescent="0.2">
      <c r="B23" s="889" t="s">
        <v>930</v>
      </c>
      <c r="C23" s="864">
        <v>0</v>
      </c>
      <c r="D23" s="864">
        <v>2.7438000000000001E-4</v>
      </c>
      <c r="E23" s="864">
        <v>4.0000000000000001E-3</v>
      </c>
      <c r="F23" s="864">
        <v>2E-3</v>
      </c>
      <c r="G23" s="864">
        <v>1E-3</v>
      </c>
      <c r="H23" s="864">
        <v>0</v>
      </c>
      <c r="I23" s="770">
        <v>1E-3</v>
      </c>
      <c r="J23" s="768">
        <v>0</v>
      </c>
      <c r="K23" s="768">
        <v>0</v>
      </c>
      <c r="L23" s="768">
        <v>1E-4</v>
      </c>
      <c r="M23" s="768">
        <v>0</v>
      </c>
      <c r="N23" s="768">
        <v>0</v>
      </c>
      <c r="O23" s="768">
        <v>0</v>
      </c>
      <c r="P23" s="768">
        <v>0</v>
      </c>
      <c r="Q23" s="768">
        <v>0</v>
      </c>
      <c r="R23" s="768">
        <v>0</v>
      </c>
      <c r="S23" s="768">
        <v>0</v>
      </c>
      <c r="T23" s="769">
        <v>0</v>
      </c>
      <c r="U23" s="892" t="s">
        <v>1303</v>
      </c>
      <c r="V23" s="991"/>
      <c r="W23" s="991"/>
      <c r="X23" s="991"/>
      <c r="Y23" s="1005"/>
      <c r="Z23" s="1005"/>
      <c r="AA23" s="1005"/>
      <c r="AB23" s="1005"/>
      <c r="AC23" s="1005"/>
      <c r="AD23" s="1005"/>
      <c r="AE23" s="1005"/>
      <c r="AF23" s="1005"/>
      <c r="AG23" s="1005"/>
      <c r="AH23" s="1005"/>
      <c r="AI23" s="1005"/>
      <c r="AJ23" s="1005"/>
    </row>
    <row r="24" spans="2:36" s="992" customFormat="1" ht="24.95" customHeight="1" x14ac:dyDescent="0.2">
      <c r="B24" s="605" t="s">
        <v>931</v>
      </c>
      <c r="C24" s="864">
        <v>194183.39598881779</v>
      </c>
      <c r="D24" s="864">
        <v>212782.67527384174</v>
      </c>
      <c r="E24" s="864">
        <v>253261.26386785187</v>
      </c>
      <c r="F24" s="864">
        <v>270718.33194438828</v>
      </c>
      <c r="G24" s="864">
        <v>272009.85113281757</v>
      </c>
      <c r="H24" s="864">
        <v>353167.05961988942</v>
      </c>
      <c r="I24" s="770">
        <v>283126.38654768874</v>
      </c>
      <c r="J24" s="768">
        <v>286683.8202060021</v>
      </c>
      <c r="K24" s="768">
        <v>296277.66342313681</v>
      </c>
      <c r="L24" s="768">
        <v>300729.31765705824</v>
      </c>
      <c r="M24" s="768">
        <v>298031.48660969356</v>
      </c>
      <c r="N24" s="768">
        <v>316277.34720667207</v>
      </c>
      <c r="O24" s="768">
        <v>319923.43700478703</v>
      </c>
      <c r="P24" s="768">
        <v>320747.40878445824</v>
      </c>
      <c r="Q24" s="768">
        <v>327699.4762759647</v>
      </c>
      <c r="R24" s="768">
        <v>332362.31138293486</v>
      </c>
      <c r="S24" s="768">
        <v>343514.58773379878</v>
      </c>
      <c r="T24" s="769">
        <v>353167.05961988942</v>
      </c>
      <c r="U24" s="606" t="s">
        <v>943</v>
      </c>
      <c r="V24" s="991"/>
      <c r="W24" s="991"/>
      <c r="X24" s="991"/>
      <c r="Y24" s="1005"/>
      <c r="Z24" s="1005"/>
      <c r="AA24" s="1005"/>
      <c r="AB24" s="1005"/>
      <c r="AC24" s="1005"/>
      <c r="AD24" s="1005"/>
      <c r="AE24" s="1005"/>
      <c r="AF24" s="1005"/>
      <c r="AG24" s="1005"/>
      <c r="AH24" s="1005"/>
      <c r="AI24" s="1005"/>
      <c r="AJ24" s="1005"/>
    </row>
    <row r="25" spans="2:36" s="992" customFormat="1" ht="24.95" customHeight="1" x14ac:dyDescent="0.2">
      <c r="B25" s="605" t="s">
        <v>932</v>
      </c>
      <c r="C25" s="864">
        <v>1442.4974233897001</v>
      </c>
      <c r="D25" s="864">
        <v>1682.7775123200001</v>
      </c>
      <c r="E25" s="864">
        <v>1869.9792864712001</v>
      </c>
      <c r="F25" s="864">
        <v>2449.5907567899999</v>
      </c>
      <c r="G25" s="864">
        <v>4237.2663135928997</v>
      </c>
      <c r="H25" s="864">
        <v>4672.0983627100004</v>
      </c>
      <c r="I25" s="770">
        <v>4188.7827347347993</v>
      </c>
      <c r="J25" s="768">
        <v>4258.0792144332008</v>
      </c>
      <c r="K25" s="768">
        <v>4240.6091057296007</v>
      </c>
      <c r="L25" s="768">
        <v>4216.9331648428006</v>
      </c>
      <c r="M25" s="768">
        <v>4114.7057383436004</v>
      </c>
      <c r="N25" s="768">
        <v>4071.2662121280005</v>
      </c>
      <c r="O25" s="768">
        <v>4005.3974596025</v>
      </c>
      <c r="P25" s="768">
        <v>4111.96704572</v>
      </c>
      <c r="Q25" s="768">
        <v>4166.3018959800002</v>
      </c>
      <c r="R25" s="768">
        <v>4139.7229873300003</v>
      </c>
      <c r="S25" s="768">
        <v>4154.6142454346</v>
      </c>
      <c r="T25" s="769">
        <v>4672.0983627100004</v>
      </c>
      <c r="U25" s="606" t="s">
        <v>944</v>
      </c>
      <c r="V25" s="991"/>
      <c r="W25" s="991"/>
      <c r="X25" s="991"/>
      <c r="Y25" s="1005"/>
      <c r="Z25" s="1005"/>
      <c r="AA25" s="1005"/>
      <c r="AB25" s="1005"/>
      <c r="AC25" s="1005"/>
      <c r="AD25" s="1005"/>
      <c r="AE25" s="1005"/>
      <c r="AF25" s="1005"/>
      <c r="AG25" s="1005"/>
      <c r="AH25" s="1005"/>
      <c r="AI25" s="1005"/>
      <c r="AJ25" s="1005"/>
    </row>
    <row r="26" spans="2:36" s="992" customFormat="1" ht="24.95" customHeight="1" x14ac:dyDescent="0.2">
      <c r="B26" s="453" t="s">
        <v>939</v>
      </c>
      <c r="C26" s="860">
        <v>133373.10442578699</v>
      </c>
      <c r="D26" s="860">
        <v>171451.62506707103</v>
      </c>
      <c r="E26" s="860">
        <v>152519.62058737199</v>
      </c>
      <c r="F26" s="860">
        <v>196759.79700435401</v>
      </c>
      <c r="G26" s="860">
        <v>307669.38159648527</v>
      </c>
      <c r="H26" s="860">
        <v>406789.11726856191</v>
      </c>
      <c r="I26" s="773">
        <v>314573.23474749795</v>
      </c>
      <c r="J26" s="771">
        <v>329149.00365155307</v>
      </c>
      <c r="K26" s="771">
        <v>338703.95487970003</v>
      </c>
      <c r="L26" s="771">
        <v>342921.89726436598</v>
      </c>
      <c r="M26" s="771">
        <v>351592.97677980998</v>
      </c>
      <c r="N26" s="771">
        <v>352048.65484002</v>
      </c>
      <c r="O26" s="771">
        <v>359404.18600206502</v>
      </c>
      <c r="P26" s="771">
        <v>370191.17066057998</v>
      </c>
      <c r="Q26" s="771">
        <v>384042.48362347978</v>
      </c>
      <c r="R26" s="771">
        <v>401302.69890240737</v>
      </c>
      <c r="S26" s="771">
        <v>404886.00669669954</v>
      </c>
      <c r="T26" s="772">
        <v>406789.11726856191</v>
      </c>
      <c r="U26" s="604" t="s">
        <v>945</v>
      </c>
      <c r="V26" s="991"/>
      <c r="W26" s="991"/>
      <c r="X26" s="991"/>
      <c r="Y26" s="1005"/>
      <c r="Z26" s="1005"/>
      <c r="AA26" s="1005"/>
      <c r="AB26" s="1005"/>
      <c r="AC26" s="1005"/>
      <c r="AD26" s="1005"/>
      <c r="AE26" s="1005"/>
      <c r="AF26" s="1005"/>
      <c r="AG26" s="1005"/>
      <c r="AH26" s="1005"/>
      <c r="AI26" s="1005"/>
      <c r="AJ26" s="1005"/>
    </row>
    <row r="27" spans="2:36" s="992" customFormat="1" ht="24.95" customHeight="1" x14ac:dyDescent="0.2">
      <c r="B27" s="975" t="s">
        <v>787</v>
      </c>
      <c r="C27" s="864">
        <v>6114.7058715999992</v>
      </c>
      <c r="D27" s="864">
        <v>5399.0190564399991</v>
      </c>
      <c r="E27" s="864">
        <v>7281.315284629999</v>
      </c>
      <c r="F27" s="864">
        <v>12997.181896769998</v>
      </c>
      <c r="G27" s="864">
        <v>17309.884194770006</v>
      </c>
      <c r="H27" s="864">
        <v>24184.370982639997</v>
      </c>
      <c r="I27" s="770">
        <v>21562.57548996</v>
      </c>
      <c r="J27" s="768">
        <v>21509.017750770003</v>
      </c>
      <c r="K27" s="768">
        <v>22810.384658969997</v>
      </c>
      <c r="L27" s="768">
        <v>23347.52459764</v>
      </c>
      <c r="M27" s="768">
        <v>21041.398482639997</v>
      </c>
      <c r="N27" s="768">
        <v>26072.357725640002</v>
      </c>
      <c r="O27" s="768">
        <v>28059.96224764</v>
      </c>
      <c r="P27" s="768">
        <v>28575.761539640003</v>
      </c>
      <c r="Q27" s="768">
        <v>29129.158340640002</v>
      </c>
      <c r="R27" s="768">
        <v>26304.558708639994</v>
      </c>
      <c r="S27" s="768">
        <v>25793.590228640005</v>
      </c>
      <c r="T27" s="769">
        <v>24184.370982639997</v>
      </c>
      <c r="U27" s="606" t="s">
        <v>1053</v>
      </c>
      <c r="V27" s="991"/>
      <c r="W27" s="991"/>
      <c r="X27" s="991"/>
      <c r="Y27" s="1005"/>
      <c r="Z27" s="1005"/>
      <c r="AA27" s="1005"/>
      <c r="AB27" s="1005"/>
      <c r="AC27" s="1005"/>
      <c r="AD27" s="1005"/>
      <c r="AE27" s="1005"/>
      <c r="AF27" s="1005"/>
      <c r="AG27" s="1005"/>
      <c r="AH27" s="1005"/>
      <c r="AI27" s="1005"/>
      <c r="AJ27" s="1005"/>
    </row>
    <row r="28" spans="2:36" s="992" customFormat="1" ht="24.95" customHeight="1" x14ac:dyDescent="0.2">
      <c r="B28" s="975" t="s">
        <v>174</v>
      </c>
      <c r="C28" s="864">
        <v>127258.39855418699</v>
      </c>
      <c r="D28" s="864">
        <v>166052.60601063102</v>
      </c>
      <c r="E28" s="864">
        <v>145238.305302742</v>
      </c>
      <c r="F28" s="864">
        <v>183762.61510758402</v>
      </c>
      <c r="G28" s="864">
        <v>290359.49740171526</v>
      </c>
      <c r="H28" s="864">
        <v>382604.74628592189</v>
      </c>
      <c r="I28" s="770">
        <v>293010.65925753798</v>
      </c>
      <c r="J28" s="768">
        <v>307639.98590078304</v>
      </c>
      <c r="K28" s="768">
        <v>315893.57022073003</v>
      </c>
      <c r="L28" s="768">
        <v>319574.37266672601</v>
      </c>
      <c r="M28" s="768">
        <v>330551.57829717</v>
      </c>
      <c r="N28" s="768">
        <v>325976.29711438</v>
      </c>
      <c r="O28" s="768">
        <v>331344.22375442501</v>
      </c>
      <c r="P28" s="768">
        <v>341615.40912093996</v>
      </c>
      <c r="Q28" s="768">
        <v>354913.32528283977</v>
      </c>
      <c r="R28" s="768">
        <v>374998.14019376738</v>
      </c>
      <c r="S28" s="768">
        <v>379092.41646805953</v>
      </c>
      <c r="T28" s="769">
        <v>382604.74628592189</v>
      </c>
      <c r="U28" s="606" t="s">
        <v>946</v>
      </c>
      <c r="V28" s="991"/>
      <c r="W28" s="991"/>
      <c r="X28" s="991"/>
      <c r="Y28" s="1005"/>
      <c r="Z28" s="1005"/>
      <c r="AA28" s="1005"/>
      <c r="AB28" s="1005"/>
      <c r="AC28" s="1005"/>
      <c r="AD28" s="1005"/>
      <c r="AE28" s="1005"/>
      <c r="AF28" s="1005"/>
      <c r="AG28" s="1005"/>
      <c r="AH28" s="1005"/>
      <c r="AI28" s="1005"/>
      <c r="AJ28" s="1005"/>
    </row>
    <row r="29" spans="2:36" s="992" customFormat="1" ht="24.95" customHeight="1" x14ac:dyDescent="0.2">
      <c r="B29" s="889" t="s">
        <v>921</v>
      </c>
      <c r="C29" s="864">
        <v>89612.277393244993</v>
      </c>
      <c r="D29" s="864">
        <v>119945.73388785002</v>
      </c>
      <c r="E29" s="864">
        <v>65663.398104070002</v>
      </c>
      <c r="F29" s="864">
        <v>99263.370985060013</v>
      </c>
      <c r="G29" s="864">
        <v>216450.97796894005</v>
      </c>
      <c r="H29" s="864">
        <v>271938.9750780419</v>
      </c>
      <c r="I29" s="770">
        <v>212485.95773551997</v>
      </c>
      <c r="J29" s="768">
        <v>216201.04620975003</v>
      </c>
      <c r="K29" s="768">
        <v>215795.76210127003</v>
      </c>
      <c r="L29" s="768">
        <v>216171.16335009001</v>
      </c>
      <c r="M29" s="768">
        <v>232684.37549328001</v>
      </c>
      <c r="N29" s="768">
        <v>238601.11179422998</v>
      </c>
      <c r="O29" s="768">
        <v>239553.07343868</v>
      </c>
      <c r="P29" s="768">
        <v>251794.16811135999</v>
      </c>
      <c r="Q29" s="768">
        <v>261471.0037187</v>
      </c>
      <c r="R29" s="768">
        <v>272980.06359777314</v>
      </c>
      <c r="S29" s="768">
        <v>275566.29303931998</v>
      </c>
      <c r="T29" s="769">
        <v>271938.9750780419</v>
      </c>
      <c r="U29" s="892" t="s">
        <v>172</v>
      </c>
      <c r="V29" s="991"/>
      <c r="W29" s="991"/>
      <c r="X29" s="991"/>
      <c r="Y29" s="1005"/>
      <c r="Z29" s="1005"/>
      <c r="AA29" s="1005"/>
      <c r="AB29" s="1005"/>
      <c r="AC29" s="1005"/>
      <c r="AD29" s="1005"/>
      <c r="AE29" s="1005"/>
      <c r="AF29" s="1005"/>
      <c r="AG29" s="1005"/>
      <c r="AH29" s="1005"/>
      <c r="AI29" s="1005"/>
      <c r="AJ29" s="1005"/>
    </row>
    <row r="30" spans="2:36" s="992" customFormat="1" ht="24.95" customHeight="1" x14ac:dyDescent="0.2">
      <c r="B30" s="889" t="s">
        <v>882</v>
      </c>
      <c r="C30" s="864">
        <v>37646.121160941999</v>
      </c>
      <c r="D30" s="864">
        <v>46106.872122781002</v>
      </c>
      <c r="E30" s="864">
        <v>79574.907198671994</v>
      </c>
      <c r="F30" s="864">
        <v>84499.244122524004</v>
      </c>
      <c r="G30" s="864">
        <v>73908.519432775196</v>
      </c>
      <c r="H30" s="864">
        <v>110665.77120788001</v>
      </c>
      <c r="I30" s="770">
        <v>80524.701522018004</v>
      </c>
      <c r="J30" s="768">
        <v>91438.939691033011</v>
      </c>
      <c r="K30" s="768">
        <v>100097.80811945999</v>
      </c>
      <c r="L30" s="768">
        <v>103403.20931663601</v>
      </c>
      <c r="M30" s="768">
        <v>97867.202803889988</v>
      </c>
      <c r="N30" s="768">
        <v>87375.185320150005</v>
      </c>
      <c r="O30" s="768">
        <v>91791.150315745006</v>
      </c>
      <c r="P30" s="768">
        <v>89821.241009579986</v>
      </c>
      <c r="Q30" s="768">
        <v>93442.321564139784</v>
      </c>
      <c r="R30" s="768">
        <v>102018.07659599424</v>
      </c>
      <c r="S30" s="768">
        <v>103526.12342873955</v>
      </c>
      <c r="T30" s="769">
        <v>110665.77120788001</v>
      </c>
      <c r="U30" s="892" t="s">
        <v>795</v>
      </c>
      <c r="V30" s="991"/>
      <c r="W30" s="991"/>
      <c r="X30" s="991"/>
      <c r="Y30" s="1005"/>
      <c r="Z30" s="1005"/>
      <c r="AA30" s="1005"/>
      <c r="AB30" s="1005"/>
      <c r="AC30" s="1005"/>
      <c r="AD30" s="1005"/>
      <c r="AE30" s="1005"/>
      <c r="AF30" s="1005"/>
      <c r="AG30" s="1005"/>
      <c r="AH30" s="1005"/>
      <c r="AI30" s="1005"/>
      <c r="AJ30" s="1005"/>
    </row>
    <row r="31" spans="2:36" s="992" customFormat="1" ht="24.95" customHeight="1" x14ac:dyDescent="0.2">
      <c r="B31" s="453" t="s">
        <v>157</v>
      </c>
      <c r="C31" s="860">
        <v>29774.591103468996</v>
      </c>
      <c r="D31" s="860">
        <v>38033.000266806601</v>
      </c>
      <c r="E31" s="860">
        <v>50354.083142550066</v>
      </c>
      <c r="F31" s="860">
        <v>54251.542750430453</v>
      </c>
      <c r="G31" s="860">
        <v>48480.051515547006</v>
      </c>
      <c r="H31" s="860">
        <v>44825.839441847922</v>
      </c>
      <c r="I31" s="773">
        <v>55526.713932269602</v>
      </c>
      <c r="J31" s="771">
        <v>56691.130637565926</v>
      </c>
      <c r="K31" s="771">
        <v>53230.696553480622</v>
      </c>
      <c r="L31" s="771">
        <v>54034.250379425001</v>
      </c>
      <c r="M31" s="771">
        <v>51431.609739207786</v>
      </c>
      <c r="N31" s="771">
        <v>48766.009750859979</v>
      </c>
      <c r="O31" s="771">
        <v>46102.969813525422</v>
      </c>
      <c r="P31" s="771">
        <v>41727.406335678592</v>
      </c>
      <c r="Q31" s="771">
        <v>47920.019348507718</v>
      </c>
      <c r="R31" s="771">
        <v>48028.702043024765</v>
      </c>
      <c r="S31" s="771">
        <v>46238.032742224648</v>
      </c>
      <c r="T31" s="772">
        <v>44825.839441847922</v>
      </c>
      <c r="U31" s="604" t="s">
        <v>178</v>
      </c>
      <c r="V31" s="991"/>
      <c r="W31" s="991"/>
      <c r="X31" s="991"/>
      <c r="Y31" s="1005"/>
      <c r="Z31" s="1005"/>
      <c r="AA31" s="1005"/>
      <c r="AB31" s="1005"/>
      <c r="AC31" s="1005"/>
      <c r="AD31" s="1005"/>
      <c r="AE31" s="1005"/>
      <c r="AF31" s="1005"/>
      <c r="AG31" s="1005"/>
      <c r="AH31" s="1005"/>
      <c r="AI31" s="1005"/>
      <c r="AJ31" s="1005"/>
    </row>
    <row r="32" spans="2:36" s="966" customFormat="1" ht="9" customHeight="1" x14ac:dyDescent="0.2">
      <c r="B32" s="976"/>
      <c r="C32" s="864"/>
      <c r="D32" s="864"/>
      <c r="E32" s="864"/>
      <c r="F32" s="864"/>
      <c r="G32" s="864"/>
      <c r="H32" s="864"/>
      <c r="I32" s="770"/>
      <c r="J32" s="768"/>
      <c r="K32" s="768"/>
      <c r="L32" s="768"/>
      <c r="M32" s="768"/>
      <c r="N32" s="768"/>
      <c r="O32" s="768"/>
      <c r="P32" s="768"/>
      <c r="Q32" s="768"/>
      <c r="R32" s="768"/>
      <c r="S32" s="768"/>
      <c r="T32" s="769"/>
      <c r="U32" s="978"/>
      <c r="V32" s="991"/>
      <c r="W32" s="991"/>
      <c r="X32" s="991"/>
      <c r="Y32" s="1005"/>
      <c r="Z32" s="1005"/>
      <c r="AA32" s="1005"/>
      <c r="AB32" s="1005"/>
      <c r="AC32" s="1005"/>
      <c r="AD32" s="1005"/>
      <c r="AE32" s="1005"/>
      <c r="AF32" s="1005"/>
      <c r="AG32" s="1005"/>
      <c r="AH32" s="1005"/>
      <c r="AI32" s="1005"/>
      <c r="AJ32" s="1005"/>
    </row>
    <row r="33" spans="2:36" s="966" customFormat="1" ht="15.95" customHeight="1" x14ac:dyDescent="0.2">
      <c r="B33" s="887"/>
      <c r="C33" s="1627"/>
      <c r="D33" s="1627"/>
      <c r="E33" s="1627"/>
      <c r="F33" s="1627"/>
      <c r="G33" s="1627"/>
      <c r="H33" s="1627"/>
      <c r="I33" s="1510"/>
      <c r="J33" s="1508"/>
      <c r="K33" s="1508"/>
      <c r="L33" s="1508"/>
      <c r="M33" s="1508"/>
      <c r="N33" s="1508"/>
      <c r="O33" s="1508"/>
      <c r="P33" s="1508"/>
      <c r="Q33" s="1508"/>
      <c r="R33" s="1508"/>
      <c r="S33" s="1508"/>
      <c r="T33" s="1509"/>
      <c r="U33" s="890"/>
      <c r="V33" s="991"/>
      <c r="W33" s="991"/>
      <c r="X33" s="991"/>
      <c r="Y33" s="1005"/>
      <c r="Z33" s="1005"/>
      <c r="AA33" s="1005"/>
      <c r="AB33" s="1005"/>
      <c r="AC33" s="1005"/>
      <c r="AD33" s="1005"/>
      <c r="AE33" s="1005"/>
      <c r="AF33" s="1005"/>
      <c r="AG33" s="1005"/>
      <c r="AH33" s="1005"/>
      <c r="AI33" s="1005"/>
      <c r="AJ33" s="1005"/>
    </row>
    <row r="34" spans="2:36" s="966" customFormat="1" ht="24.75" customHeight="1" x14ac:dyDescent="0.2">
      <c r="B34" s="453" t="s">
        <v>880</v>
      </c>
      <c r="C34" s="860">
        <v>608855.29050363752</v>
      </c>
      <c r="D34" s="860">
        <v>719009.8314832414</v>
      </c>
      <c r="E34" s="860">
        <v>932255.84213496139</v>
      </c>
      <c r="F34" s="860">
        <v>1211217.5729293718</v>
      </c>
      <c r="G34" s="860">
        <v>1185496.4447343787</v>
      </c>
      <c r="H34" s="860">
        <v>1334097.8114297497</v>
      </c>
      <c r="I34" s="773">
        <v>1204539.116352044</v>
      </c>
      <c r="J34" s="771">
        <v>1220341.287963178</v>
      </c>
      <c r="K34" s="771">
        <v>1223427.1742078562</v>
      </c>
      <c r="L34" s="771">
        <v>1231989.8274151585</v>
      </c>
      <c r="M34" s="771">
        <v>1241178.8955823784</v>
      </c>
      <c r="N34" s="771">
        <v>1265062.5944738153</v>
      </c>
      <c r="O34" s="771">
        <v>1277236.8729005889</v>
      </c>
      <c r="P34" s="771">
        <v>1287193.473907446</v>
      </c>
      <c r="Q34" s="771">
        <v>1304202.883944538</v>
      </c>
      <c r="R34" s="771">
        <v>1311857.7127023879</v>
      </c>
      <c r="S34" s="771">
        <v>1325388.9834014885</v>
      </c>
      <c r="T34" s="772">
        <v>1334097.8114297497</v>
      </c>
      <c r="U34" s="604" t="s">
        <v>384</v>
      </c>
      <c r="V34" s="991"/>
      <c r="W34" s="991"/>
      <c r="X34" s="991"/>
      <c r="Y34" s="1005"/>
      <c r="Z34" s="1005"/>
      <c r="AA34" s="1005"/>
      <c r="AB34" s="1005"/>
      <c r="AC34" s="1005"/>
      <c r="AD34" s="1005"/>
      <c r="AE34" s="1005"/>
      <c r="AF34" s="1005"/>
      <c r="AG34" s="1005"/>
      <c r="AH34" s="1005"/>
      <c r="AI34" s="1005"/>
      <c r="AJ34" s="1005"/>
    </row>
    <row r="35" spans="2:36" s="966" customFormat="1" ht="15.95" customHeight="1" x14ac:dyDescent="0.2">
      <c r="B35" s="888"/>
      <c r="C35" s="868"/>
      <c r="D35" s="868"/>
      <c r="E35" s="868"/>
      <c r="F35" s="868"/>
      <c r="G35" s="868"/>
      <c r="H35" s="868"/>
      <c r="I35" s="869"/>
      <c r="J35" s="870"/>
      <c r="K35" s="870"/>
      <c r="L35" s="870"/>
      <c r="M35" s="870"/>
      <c r="N35" s="870"/>
      <c r="O35" s="870"/>
      <c r="P35" s="870"/>
      <c r="Q35" s="870"/>
      <c r="R35" s="870"/>
      <c r="S35" s="870"/>
      <c r="T35" s="871"/>
      <c r="U35" s="891"/>
      <c r="V35" s="991"/>
      <c r="W35" s="991"/>
      <c r="X35" s="991"/>
      <c r="Y35" s="1005"/>
      <c r="Z35" s="1005"/>
      <c r="AA35" s="1005"/>
      <c r="AB35" s="1005"/>
      <c r="AC35" s="1005"/>
      <c r="AD35" s="1005"/>
      <c r="AE35" s="1005"/>
      <c r="AF35" s="1005"/>
      <c r="AG35" s="1005"/>
      <c r="AH35" s="1005"/>
      <c r="AI35" s="1005"/>
      <c r="AJ35" s="1005"/>
    </row>
    <row r="36" spans="2:36" s="966" customFormat="1" ht="7.5" customHeight="1" x14ac:dyDescent="0.2">
      <c r="B36" s="453"/>
      <c r="C36" s="864"/>
      <c r="D36" s="864"/>
      <c r="E36" s="864"/>
      <c r="F36" s="864"/>
      <c r="G36" s="864"/>
      <c r="H36" s="864"/>
      <c r="I36" s="770"/>
      <c r="J36" s="768"/>
      <c r="K36" s="768"/>
      <c r="L36" s="768"/>
      <c r="M36" s="768"/>
      <c r="N36" s="768"/>
      <c r="O36" s="768"/>
      <c r="P36" s="768"/>
      <c r="Q36" s="768"/>
      <c r="R36" s="768"/>
      <c r="S36" s="768"/>
      <c r="T36" s="769"/>
      <c r="U36" s="604"/>
      <c r="V36" s="991"/>
      <c r="W36" s="991"/>
      <c r="X36" s="991"/>
      <c r="Y36" s="1005"/>
      <c r="Z36" s="1005"/>
      <c r="AA36" s="1005"/>
      <c r="AB36" s="1005"/>
      <c r="AC36" s="1005"/>
      <c r="AD36" s="1005"/>
      <c r="AE36" s="1005"/>
      <c r="AF36" s="1005"/>
      <c r="AG36" s="1005"/>
      <c r="AH36" s="1005"/>
      <c r="AI36" s="1005"/>
      <c r="AJ36" s="1005"/>
    </row>
    <row r="37" spans="2:36" s="966" customFormat="1" ht="24.95" customHeight="1" x14ac:dyDescent="0.2">
      <c r="B37" s="454" t="s">
        <v>881</v>
      </c>
      <c r="C37" s="860"/>
      <c r="D37" s="860"/>
      <c r="E37" s="860"/>
      <c r="F37" s="860"/>
      <c r="G37" s="860"/>
      <c r="H37" s="860"/>
      <c r="I37" s="773"/>
      <c r="J37" s="771"/>
      <c r="K37" s="771"/>
      <c r="L37" s="771"/>
      <c r="M37" s="771"/>
      <c r="N37" s="771"/>
      <c r="O37" s="771"/>
      <c r="P37" s="771"/>
      <c r="Q37" s="771"/>
      <c r="R37" s="771"/>
      <c r="S37" s="771"/>
      <c r="T37" s="772"/>
      <c r="U37" s="378" t="s">
        <v>385</v>
      </c>
      <c r="V37" s="991"/>
      <c r="W37" s="991"/>
      <c r="X37" s="991"/>
      <c r="Y37" s="1005"/>
      <c r="Z37" s="1005"/>
      <c r="AA37" s="1005"/>
      <c r="AB37" s="1005"/>
      <c r="AC37" s="1005"/>
      <c r="AD37" s="1005"/>
      <c r="AE37" s="1005"/>
      <c r="AF37" s="1005"/>
      <c r="AG37" s="1005"/>
      <c r="AH37" s="1005"/>
      <c r="AI37" s="1005"/>
      <c r="AJ37" s="1005"/>
    </row>
    <row r="38" spans="2:36" s="966" customFormat="1" ht="7.5" customHeight="1" x14ac:dyDescent="0.2">
      <c r="B38" s="976"/>
      <c r="C38" s="864"/>
      <c r="D38" s="864"/>
      <c r="E38" s="864"/>
      <c r="F38" s="864"/>
      <c r="G38" s="864"/>
      <c r="H38" s="864"/>
      <c r="I38" s="770"/>
      <c r="J38" s="768"/>
      <c r="K38" s="768"/>
      <c r="L38" s="768"/>
      <c r="M38" s="768"/>
      <c r="N38" s="768"/>
      <c r="O38" s="768"/>
      <c r="P38" s="768"/>
      <c r="Q38" s="768"/>
      <c r="R38" s="768"/>
      <c r="S38" s="768"/>
      <c r="T38" s="769"/>
      <c r="U38" s="978"/>
      <c r="V38" s="991"/>
      <c r="W38" s="991"/>
      <c r="X38" s="991"/>
      <c r="Y38" s="1005"/>
      <c r="Z38" s="1005"/>
      <c r="AA38" s="1005"/>
      <c r="AB38" s="1005"/>
      <c r="AC38" s="1005"/>
      <c r="AD38" s="1005"/>
      <c r="AE38" s="1005"/>
      <c r="AF38" s="1005"/>
      <c r="AG38" s="1005"/>
      <c r="AH38" s="1005"/>
      <c r="AI38" s="1005"/>
      <c r="AJ38" s="1005"/>
    </row>
    <row r="39" spans="2:36" s="966" customFormat="1" ht="24.95" customHeight="1" x14ac:dyDescent="0.2">
      <c r="B39" s="453" t="s">
        <v>856</v>
      </c>
      <c r="C39" s="860">
        <v>75264.140329485992</v>
      </c>
      <c r="D39" s="860">
        <v>115031.01299361624</v>
      </c>
      <c r="E39" s="860">
        <v>84504.600825326095</v>
      </c>
      <c r="F39" s="860">
        <v>105806.66104735005</v>
      </c>
      <c r="G39" s="860">
        <v>163206.51543908415</v>
      </c>
      <c r="H39" s="860">
        <v>272256.69071775465</v>
      </c>
      <c r="I39" s="773">
        <v>165043.37775784399</v>
      </c>
      <c r="J39" s="771">
        <v>176940.67319532414</v>
      </c>
      <c r="K39" s="771">
        <v>178361.49188159427</v>
      </c>
      <c r="L39" s="771">
        <v>181951.05239253418</v>
      </c>
      <c r="M39" s="771">
        <v>200149.5402334143</v>
      </c>
      <c r="N39" s="771">
        <v>215855.78200502464</v>
      </c>
      <c r="O39" s="771">
        <v>218324.61436785449</v>
      </c>
      <c r="P39" s="771">
        <v>229192.33374626475</v>
      </c>
      <c r="Q39" s="771">
        <v>248940.58116626478</v>
      </c>
      <c r="R39" s="771">
        <v>256613.17952995442</v>
      </c>
      <c r="S39" s="771">
        <v>264631.38677303458</v>
      </c>
      <c r="T39" s="772">
        <v>272256.69071775465</v>
      </c>
      <c r="U39" s="604" t="s">
        <v>788</v>
      </c>
      <c r="V39" s="991"/>
      <c r="W39" s="991"/>
      <c r="X39" s="991"/>
      <c r="Y39" s="1005"/>
      <c r="Z39" s="1005"/>
      <c r="AA39" s="1005"/>
      <c r="AB39" s="1005"/>
      <c r="AC39" s="1005"/>
      <c r="AD39" s="1005"/>
      <c r="AE39" s="1005"/>
      <c r="AF39" s="1005"/>
      <c r="AG39" s="1005"/>
      <c r="AH39" s="1005"/>
      <c r="AI39" s="1005"/>
      <c r="AJ39" s="1005"/>
    </row>
    <row r="40" spans="2:36" s="966" customFormat="1" ht="24.95" customHeight="1" x14ac:dyDescent="0.2">
      <c r="B40" s="605" t="s">
        <v>934</v>
      </c>
      <c r="C40" s="864">
        <v>0.29571356000000004</v>
      </c>
      <c r="D40" s="864">
        <v>0.41087656000000006</v>
      </c>
      <c r="E40" s="864">
        <v>1.7933560000000005E-2</v>
      </c>
      <c r="F40" s="864">
        <v>1.7933560000000005E-2</v>
      </c>
      <c r="G40" s="864">
        <v>1.7933560000000005E-2</v>
      </c>
      <c r="H40" s="864">
        <v>1.7933560000000005E-2</v>
      </c>
      <c r="I40" s="770">
        <v>1.7933560000000005E-2</v>
      </c>
      <c r="J40" s="768">
        <v>1.7933560000000005E-2</v>
      </c>
      <c r="K40" s="768">
        <v>1.7933560000000005E-2</v>
      </c>
      <c r="L40" s="768">
        <v>1.7933560000000005E-2</v>
      </c>
      <c r="M40" s="768">
        <v>1.7933560000000005E-2</v>
      </c>
      <c r="N40" s="768">
        <v>1.7933560000000005E-2</v>
      </c>
      <c r="O40" s="768">
        <v>1.7933560000000005E-2</v>
      </c>
      <c r="P40" s="768">
        <v>1.7933560000000005E-2</v>
      </c>
      <c r="Q40" s="768">
        <v>1.7933560000000005E-2</v>
      </c>
      <c r="R40" s="768">
        <v>1.7933560000000005E-2</v>
      </c>
      <c r="S40" s="768">
        <v>1.7933560000000005E-2</v>
      </c>
      <c r="T40" s="769">
        <v>1.7933560000000005E-2</v>
      </c>
      <c r="U40" s="606" t="s">
        <v>1186</v>
      </c>
      <c r="V40" s="991"/>
      <c r="W40" s="991"/>
      <c r="X40" s="991"/>
      <c r="Y40" s="1005"/>
      <c r="Z40" s="1005"/>
      <c r="AA40" s="1005"/>
      <c r="AB40" s="1005"/>
      <c r="AC40" s="1005"/>
      <c r="AD40" s="1005"/>
      <c r="AE40" s="1005"/>
      <c r="AF40" s="1005"/>
      <c r="AG40" s="1005"/>
      <c r="AH40" s="1005"/>
      <c r="AI40" s="1005"/>
      <c r="AJ40" s="1005"/>
    </row>
    <row r="41" spans="2:36" s="992" customFormat="1" ht="24.95" customHeight="1" x14ac:dyDescent="0.2">
      <c r="B41" s="605" t="s">
        <v>953</v>
      </c>
      <c r="C41" s="864">
        <v>4310.0693783999996</v>
      </c>
      <c r="D41" s="864">
        <v>1038.0251900999999</v>
      </c>
      <c r="E41" s="864">
        <v>928.07925239999997</v>
      </c>
      <c r="F41" s="864">
        <v>939.23852514000009</v>
      </c>
      <c r="G41" s="864">
        <v>1608.2747660900002</v>
      </c>
      <c r="H41" s="864">
        <v>7721.026621850001</v>
      </c>
      <c r="I41" s="770">
        <v>1685.67911196</v>
      </c>
      <c r="J41" s="768">
        <v>3620.7375306100002</v>
      </c>
      <c r="K41" s="768">
        <v>3406.3228462500001</v>
      </c>
      <c r="L41" s="768">
        <v>3252.1572247399999</v>
      </c>
      <c r="M41" s="768">
        <v>3736.7324749600002</v>
      </c>
      <c r="N41" s="768">
        <v>5928.9277009899997</v>
      </c>
      <c r="O41" s="768">
        <v>5814.0356703899997</v>
      </c>
      <c r="P41" s="768">
        <v>5809.0159060999995</v>
      </c>
      <c r="Q41" s="768">
        <v>6980.2046432500001</v>
      </c>
      <c r="R41" s="768">
        <v>7082.394742389999</v>
      </c>
      <c r="S41" s="768">
        <v>7551.3270487999998</v>
      </c>
      <c r="T41" s="769">
        <v>7721.026621850001</v>
      </c>
      <c r="U41" s="606" t="s">
        <v>1269</v>
      </c>
      <c r="V41" s="991"/>
      <c r="W41" s="991"/>
      <c r="X41" s="991"/>
      <c r="Y41" s="1005"/>
      <c r="Z41" s="1005"/>
      <c r="AA41" s="1005"/>
      <c r="AB41" s="1005"/>
      <c r="AC41" s="1005"/>
      <c r="AD41" s="1005"/>
      <c r="AE41" s="1005"/>
      <c r="AF41" s="1005"/>
      <c r="AG41" s="1005"/>
      <c r="AH41" s="1005"/>
      <c r="AI41" s="1005"/>
      <c r="AJ41" s="1005"/>
    </row>
    <row r="42" spans="2:36" s="992" customFormat="1" ht="24.95" customHeight="1" x14ac:dyDescent="0.2">
      <c r="B42" s="605" t="s">
        <v>954</v>
      </c>
      <c r="C42" s="864">
        <v>70101.286174385983</v>
      </c>
      <c r="D42" s="864">
        <v>112865.46518826624</v>
      </c>
      <c r="E42" s="864">
        <v>82306.035488806097</v>
      </c>
      <c r="F42" s="864">
        <v>102930.08674583005</v>
      </c>
      <c r="G42" s="864">
        <v>155648.79832779415</v>
      </c>
      <c r="H42" s="864">
        <v>255116.80476468461</v>
      </c>
      <c r="I42" s="770">
        <v>158045.79440291398</v>
      </c>
      <c r="J42" s="768">
        <v>168613.63041687413</v>
      </c>
      <c r="K42" s="768">
        <v>169766.04090589425</v>
      </c>
      <c r="L42" s="768">
        <v>173154.12931910419</v>
      </c>
      <c r="M42" s="768">
        <v>189574.15978298432</v>
      </c>
      <c r="N42" s="768">
        <v>201547.26920314462</v>
      </c>
      <c r="O42" s="768">
        <v>204506.22331931451</v>
      </c>
      <c r="P42" s="768">
        <v>215707.92297900474</v>
      </c>
      <c r="Q42" s="768">
        <v>233521.56062423479</v>
      </c>
      <c r="R42" s="768">
        <v>240989.3160564944</v>
      </c>
      <c r="S42" s="768">
        <v>247817.91175742459</v>
      </c>
      <c r="T42" s="769">
        <v>255116.80476468461</v>
      </c>
      <c r="U42" s="606" t="s">
        <v>1187</v>
      </c>
      <c r="V42" s="991"/>
      <c r="W42" s="991"/>
      <c r="X42" s="991"/>
      <c r="Y42" s="1005"/>
      <c r="Z42" s="1005"/>
      <c r="AA42" s="1005"/>
      <c r="AB42" s="1005"/>
      <c r="AC42" s="1005"/>
      <c r="AD42" s="1005"/>
      <c r="AE42" s="1005"/>
      <c r="AF42" s="1005"/>
      <c r="AG42" s="1005"/>
      <c r="AH42" s="1005"/>
      <c r="AI42" s="1005"/>
      <c r="AJ42" s="1005"/>
    </row>
    <row r="43" spans="2:36" s="992" customFormat="1" ht="24.95" customHeight="1" x14ac:dyDescent="0.2">
      <c r="B43" s="605" t="s">
        <v>935</v>
      </c>
      <c r="C43" s="864">
        <v>852.48906313999998</v>
      </c>
      <c r="D43" s="864">
        <v>1127.11173869</v>
      </c>
      <c r="E43" s="864">
        <v>1270.4681505599999</v>
      </c>
      <c r="F43" s="864">
        <v>1937.3178428199999</v>
      </c>
      <c r="G43" s="864">
        <v>5949.4244116399996</v>
      </c>
      <c r="H43" s="864">
        <v>9418.8413976600004</v>
      </c>
      <c r="I43" s="770">
        <v>5311.8863094100006</v>
      </c>
      <c r="J43" s="768">
        <v>4706.2873142799999</v>
      </c>
      <c r="K43" s="768">
        <v>5189.1101958899999</v>
      </c>
      <c r="L43" s="768">
        <v>5544.7479151299985</v>
      </c>
      <c r="M43" s="768">
        <v>6838.6300419099998</v>
      </c>
      <c r="N43" s="768">
        <v>8379.5671673299985</v>
      </c>
      <c r="O43" s="768">
        <v>8004.3374445900008</v>
      </c>
      <c r="P43" s="768">
        <v>7675.3769276000003</v>
      </c>
      <c r="Q43" s="768">
        <v>8438.7979652200011</v>
      </c>
      <c r="R43" s="768">
        <v>8541.4507975100023</v>
      </c>
      <c r="S43" s="768">
        <v>9262.1300332499995</v>
      </c>
      <c r="T43" s="769">
        <v>9418.8413976600004</v>
      </c>
      <c r="U43" s="606" t="s">
        <v>1039</v>
      </c>
      <c r="V43" s="991"/>
      <c r="W43" s="991"/>
      <c r="X43" s="991"/>
      <c r="Y43" s="1005"/>
      <c r="Z43" s="1005"/>
      <c r="AA43" s="1005"/>
      <c r="AB43" s="1005"/>
      <c r="AC43" s="1005"/>
      <c r="AD43" s="1005"/>
      <c r="AE43" s="1005"/>
      <c r="AF43" s="1005"/>
      <c r="AG43" s="1005"/>
      <c r="AH43" s="1005"/>
      <c r="AI43" s="1005"/>
      <c r="AJ43" s="1005"/>
    </row>
    <row r="44" spans="2:36" s="966" customFormat="1" ht="7.5" customHeight="1" x14ac:dyDescent="0.2">
      <c r="B44" s="976"/>
      <c r="C44" s="864"/>
      <c r="D44" s="864"/>
      <c r="E44" s="864"/>
      <c r="F44" s="864"/>
      <c r="G44" s="864"/>
      <c r="H44" s="864"/>
      <c r="I44" s="770"/>
      <c r="J44" s="768"/>
      <c r="K44" s="768"/>
      <c r="L44" s="768"/>
      <c r="M44" s="768"/>
      <c r="N44" s="768"/>
      <c r="O44" s="768"/>
      <c r="P44" s="768"/>
      <c r="Q44" s="768"/>
      <c r="R44" s="768"/>
      <c r="S44" s="768"/>
      <c r="T44" s="769"/>
      <c r="U44" s="978"/>
      <c r="V44" s="991"/>
      <c r="W44" s="991"/>
      <c r="X44" s="991"/>
      <c r="Y44" s="1005"/>
      <c r="Z44" s="1005"/>
      <c r="AA44" s="1005"/>
      <c r="AB44" s="1005"/>
      <c r="AC44" s="1005"/>
      <c r="AD44" s="1005"/>
      <c r="AE44" s="1005"/>
      <c r="AF44" s="1005"/>
      <c r="AG44" s="1005"/>
      <c r="AH44" s="1005"/>
      <c r="AI44" s="1005"/>
      <c r="AJ44" s="1005"/>
    </row>
    <row r="45" spans="2:36" s="966" customFormat="1" ht="24.95" customHeight="1" x14ac:dyDescent="0.2">
      <c r="B45" s="453" t="s">
        <v>955</v>
      </c>
      <c r="C45" s="860">
        <v>15652.806805550001</v>
      </c>
      <c r="D45" s="860">
        <v>22459.80858090999</v>
      </c>
      <c r="E45" s="860">
        <v>19794.703239869999</v>
      </c>
      <c r="F45" s="860">
        <v>19591.716667799996</v>
      </c>
      <c r="G45" s="860">
        <v>28856.230489420002</v>
      </c>
      <c r="H45" s="860">
        <v>51120.781788610002</v>
      </c>
      <c r="I45" s="773">
        <v>29322.862473370005</v>
      </c>
      <c r="J45" s="771">
        <v>31093.073803600004</v>
      </c>
      <c r="K45" s="771">
        <v>31844.759847390007</v>
      </c>
      <c r="L45" s="771">
        <v>33106.081233070006</v>
      </c>
      <c r="M45" s="771">
        <v>33739.371952370013</v>
      </c>
      <c r="N45" s="771">
        <v>35287.701987870001</v>
      </c>
      <c r="O45" s="771">
        <v>35867.09705312299</v>
      </c>
      <c r="P45" s="771">
        <v>36768.614951299998</v>
      </c>
      <c r="Q45" s="771">
        <v>40964.177254029993</v>
      </c>
      <c r="R45" s="771">
        <v>44623.492277649995</v>
      </c>
      <c r="S45" s="771">
        <v>47047.919054509999</v>
      </c>
      <c r="T45" s="772">
        <v>51120.781788610002</v>
      </c>
      <c r="U45" s="604" t="s">
        <v>826</v>
      </c>
      <c r="V45" s="991"/>
      <c r="W45" s="991"/>
      <c r="X45" s="991"/>
      <c r="Y45" s="1005"/>
      <c r="Z45" s="1005"/>
      <c r="AA45" s="1005"/>
      <c r="AB45" s="1005"/>
      <c r="AC45" s="1005"/>
      <c r="AD45" s="1005"/>
      <c r="AE45" s="1005"/>
      <c r="AF45" s="1005"/>
      <c r="AG45" s="1005"/>
      <c r="AH45" s="1005"/>
      <c r="AI45" s="1005"/>
      <c r="AJ45" s="1005"/>
    </row>
    <row r="46" spans="2:36" s="966" customFormat="1" ht="9" customHeight="1" x14ac:dyDescent="0.2">
      <c r="B46" s="976"/>
      <c r="C46" s="860"/>
      <c r="D46" s="860"/>
      <c r="E46" s="860"/>
      <c r="F46" s="860"/>
      <c r="G46" s="860"/>
      <c r="H46" s="860"/>
      <c r="I46" s="773"/>
      <c r="J46" s="771"/>
      <c r="K46" s="771"/>
      <c r="L46" s="771"/>
      <c r="M46" s="771"/>
      <c r="N46" s="771"/>
      <c r="O46" s="771"/>
      <c r="P46" s="771"/>
      <c r="Q46" s="771"/>
      <c r="R46" s="771"/>
      <c r="S46" s="771"/>
      <c r="T46" s="772"/>
      <c r="U46" s="978"/>
      <c r="V46" s="991"/>
      <c r="W46" s="991"/>
      <c r="X46" s="991"/>
      <c r="Y46" s="1005"/>
      <c r="Z46" s="1005"/>
      <c r="AA46" s="1005"/>
      <c r="AB46" s="1005"/>
      <c r="AC46" s="1005"/>
      <c r="AD46" s="1005"/>
      <c r="AE46" s="1005"/>
      <c r="AF46" s="1005"/>
      <c r="AG46" s="1005"/>
      <c r="AH46" s="1005"/>
      <c r="AI46" s="1005"/>
      <c r="AJ46" s="1005"/>
    </row>
    <row r="47" spans="2:36" s="966" customFormat="1" ht="24.95" customHeight="1" x14ac:dyDescent="0.2">
      <c r="B47" s="453" t="s">
        <v>13</v>
      </c>
      <c r="C47" s="860">
        <v>113913.78303650999</v>
      </c>
      <c r="D47" s="860">
        <v>103522.36450040255</v>
      </c>
      <c r="E47" s="860">
        <v>98974.732641564449</v>
      </c>
      <c r="F47" s="860">
        <v>97408.519300651853</v>
      </c>
      <c r="G47" s="860">
        <v>157668.47371378558</v>
      </c>
      <c r="H47" s="860">
        <v>163347.63065448205</v>
      </c>
      <c r="I47" s="773">
        <v>163438.112839957</v>
      </c>
      <c r="J47" s="771">
        <v>165940.27067883511</v>
      </c>
      <c r="K47" s="771">
        <v>170879.82111161907</v>
      </c>
      <c r="L47" s="771">
        <v>173377.66088567913</v>
      </c>
      <c r="M47" s="771">
        <v>171792.22787027564</v>
      </c>
      <c r="N47" s="771">
        <v>173907.41964017489</v>
      </c>
      <c r="O47" s="771">
        <v>175933.4670365265</v>
      </c>
      <c r="P47" s="771">
        <v>173386.81247888802</v>
      </c>
      <c r="Q47" s="771">
        <v>168828.16679092191</v>
      </c>
      <c r="R47" s="771">
        <v>169910.49871786038</v>
      </c>
      <c r="S47" s="771">
        <v>167182.28579773568</v>
      </c>
      <c r="T47" s="772">
        <v>163347.63065448205</v>
      </c>
      <c r="U47" s="604" t="s">
        <v>825</v>
      </c>
      <c r="V47" s="991"/>
      <c r="W47" s="991"/>
      <c r="X47" s="991"/>
      <c r="Y47" s="1005"/>
      <c r="Z47" s="1005"/>
      <c r="AA47" s="1005"/>
      <c r="AB47" s="1005"/>
      <c r="AC47" s="1005"/>
      <c r="AD47" s="1005"/>
      <c r="AE47" s="1005"/>
      <c r="AF47" s="1005"/>
      <c r="AG47" s="1005"/>
      <c r="AH47" s="1005"/>
      <c r="AI47" s="1005"/>
      <c r="AJ47" s="1005"/>
    </row>
    <row r="48" spans="2:36" s="966" customFormat="1" ht="24.95" customHeight="1" x14ac:dyDescent="0.2">
      <c r="B48" s="605" t="s">
        <v>934</v>
      </c>
      <c r="C48" s="864">
        <v>0</v>
      </c>
      <c r="D48" s="864">
        <v>0</v>
      </c>
      <c r="E48" s="864">
        <v>0</v>
      </c>
      <c r="F48" s="864">
        <v>0</v>
      </c>
      <c r="G48" s="864">
        <v>0</v>
      </c>
      <c r="H48" s="864">
        <v>0</v>
      </c>
      <c r="I48" s="770">
        <v>0</v>
      </c>
      <c r="J48" s="768">
        <v>0</v>
      </c>
      <c r="K48" s="768">
        <v>0</v>
      </c>
      <c r="L48" s="768">
        <v>0</v>
      </c>
      <c r="M48" s="768">
        <v>0</v>
      </c>
      <c r="N48" s="768">
        <v>0</v>
      </c>
      <c r="O48" s="768">
        <v>0</v>
      </c>
      <c r="P48" s="768">
        <v>0</v>
      </c>
      <c r="Q48" s="768">
        <v>0</v>
      </c>
      <c r="R48" s="768">
        <v>0</v>
      </c>
      <c r="S48" s="768">
        <v>0</v>
      </c>
      <c r="T48" s="769">
        <v>0</v>
      </c>
      <c r="U48" s="606" t="s">
        <v>1186</v>
      </c>
      <c r="V48" s="991"/>
      <c r="W48" s="991"/>
      <c r="X48" s="991"/>
      <c r="Y48" s="1005"/>
      <c r="Z48" s="1005"/>
      <c r="AA48" s="1005"/>
      <c r="AB48" s="1005"/>
      <c r="AC48" s="1005"/>
      <c r="AD48" s="1005"/>
      <c r="AE48" s="1005"/>
      <c r="AF48" s="1005"/>
      <c r="AG48" s="1005"/>
      <c r="AH48" s="1005"/>
      <c r="AI48" s="1005"/>
      <c r="AJ48" s="1005"/>
    </row>
    <row r="49" spans="2:36" s="966" customFormat="1" ht="24.95" customHeight="1" x14ac:dyDescent="0.2">
      <c r="B49" s="605" t="s">
        <v>953</v>
      </c>
      <c r="C49" s="864">
        <v>889.81498977000001</v>
      </c>
      <c r="D49" s="864">
        <v>556.11401561000002</v>
      </c>
      <c r="E49" s="864">
        <v>641.04046114000005</v>
      </c>
      <c r="F49" s="864">
        <v>7562.9137873399995</v>
      </c>
      <c r="G49" s="864">
        <v>5832.5937530900001</v>
      </c>
      <c r="H49" s="864">
        <v>5509.1045780300001</v>
      </c>
      <c r="I49" s="770">
        <v>5750.9058937099999</v>
      </c>
      <c r="J49" s="768">
        <v>5752.4940684700005</v>
      </c>
      <c r="K49" s="768">
        <v>6280.5422318299998</v>
      </c>
      <c r="L49" s="768">
        <v>6227.8276483599993</v>
      </c>
      <c r="M49" s="768">
        <v>6491.5456070600003</v>
      </c>
      <c r="N49" s="768">
        <v>6583.4227014300004</v>
      </c>
      <c r="O49" s="768">
        <v>6582.5635023499999</v>
      </c>
      <c r="P49" s="768">
        <v>6516.6801272100001</v>
      </c>
      <c r="Q49" s="768">
        <v>5413.8398495200008</v>
      </c>
      <c r="R49" s="768">
        <v>5541.6002818400002</v>
      </c>
      <c r="S49" s="768">
        <v>5507.8744082599997</v>
      </c>
      <c r="T49" s="769">
        <v>5509.1045780300001</v>
      </c>
      <c r="U49" s="606" t="s">
        <v>1269</v>
      </c>
      <c r="V49" s="991"/>
      <c r="W49" s="991"/>
      <c r="X49" s="991"/>
      <c r="Y49" s="1005"/>
      <c r="Z49" s="1005"/>
      <c r="AA49" s="1005"/>
      <c r="AB49" s="1005"/>
      <c r="AC49" s="1005"/>
      <c r="AD49" s="1005"/>
      <c r="AE49" s="1005"/>
      <c r="AF49" s="1005"/>
      <c r="AG49" s="1005"/>
      <c r="AH49" s="1005"/>
      <c r="AI49" s="1005"/>
      <c r="AJ49" s="1005"/>
    </row>
    <row r="50" spans="2:36" s="966" customFormat="1" ht="24.95" customHeight="1" x14ac:dyDescent="0.2">
      <c r="B50" s="605" t="s">
        <v>954</v>
      </c>
      <c r="C50" s="864">
        <v>98088.161825460164</v>
      </c>
      <c r="D50" s="864">
        <v>86881.081381989628</v>
      </c>
      <c r="E50" s="864">
        <v>82561.548292156163</v>
      </c>
      <c r="F50" s="864">
        <v>74594.734077392946</v>
      </c>
      <c r="G50" s="864">
        <v>133461.68716778216</v>
      </c>
      <c r="H50" s="864">
        <v>139452.58921002343</v>
      </c>
      <c r="I50" s="770">
        <v>138900.92696590294</v>
      </c>
      <c r="J50" s="768">
        <v>141456.37764599003</v>
      </c>
      <c r="K50" s="768">
        <v>145865.50765835057</v>
      </c>
      <c r="L50" s="768">
        <v>148923.29798398385</v>
      </c>
      <c r="M50" s="768">
        <v>145821.98716367286</v>
      </c>
      <c r="N50" s="768">
        <v>148532.22022600801</v>
      </c>
      <c r="O50" s="768">
        <v>150289.62840768322</v>
      </c>
      <c r="P50" s="768">
        <v>147286.53293657393</v>
      </c>
      <c r="Q50" s="768">
        <v>144132.68268698166</v>
      </c>
      <c r="R50" s="768">
        <v>145423.12879485267</v>
      </c>
      <c r="S50" s="768">
        <v>143258.61344894735</v>
      </c>
      <c r="T50" s="769">
        <v>139452.58921002343</v>
      </c>
      <c r="U50" s="606" t="s">
        <v>1187</v>
      </c>
      <c r="V50" s="991"/>
      <c r="W50" s="991"/>
      <c r="X50" s="991"/>
      <c r="Y50" s="1005"/>
      <c r="Z50" s="1005"/>
      <c r="AA50" s="1005"/>
      <c r="AB50" s="1005"/>
      <c r="AC50" s="1005"/>
      <c r="AD50" s="1005"/>
      <c r="AE50" s="1005"/>
      <c r="AF50" s="1005"/>
      <c r="AG50" s="1005"/>
      <c r="AH50" s="1005"/>
      <c r="AI50" s="1005"/>
      <c r="AJ50" s="1005"/>
    </row>
    <row r="51" spans="2:36" s="966" customFormat="1" ht="24.95" customHeight="1" x14ac:dyDescent="0.2">
      <c r="B51" s="605" t="s">
        <v>935</v>
      </c>
      <c r="C51" s="864">
        <v>14935.806221279832</v>
      </c>
      <c r="D51" s="864">
        <v>16085.16910280292</v>
      </c>
      <c r="E51" s="864">
        <v>15772.143888268287</v>
      </c>
      <c r="F51" s="864">
        <v>15250.871435918896</v>
      </c>
      <c r="G51" s="864">
        <v>18374.192792913418</v>
      </c>
      <c r="H51" s="864">
        <v>18385.93686642863</v>
      </c>
      <c r="I51" s="770">
        <v>18786.279980344058</v>
      </c>
      <c r="J51" s="768">
        <v>18731.39896437509</v>
      </c>
      <c r="K51" s="768">
        <v>18733.771221438485</v>
      </c>
      <c r="L51" s="768">
        <v>18226.535253335296</v>
      </c>
      <c r="M51" s="768">
        <v>19478.695099542791</v>
      </c>
      <c r="N51" s="768">
        <v>18791.776712736868</v>
      </c>
      <c r="O51" s="768">
        <v>19061.275126493267</v>
      </c>
      <c r="P51" s="768">
        <v>19583.599415104069</v>
      </c>
      <c r="Q51" s="768">
        <v>19281.644254420255</v>
      </c>
      <c r="R51" s="768">
        <v>18945.769641167724</v>
      </c>
      <c r="S51" s="768">
        <v>18415.797940528355</v>
      </c>
      <c r="T51" s="769">
        <v>18385.93686642863</v>
      </c>
      <c r="U51" s="606" t="s">
        <v>1039</v>
      </c>
      <c r="V51" s="991"/>
      <c r="W51" s="991"/>
      <c r="X51" s="991"/>
      <c r="Y51" s="1005"/>
      <c r="Z51" s="1005"/>
      <c r="AA51" s="1005"/>
      <c r="AB51" s="1005"/>
      <c r="AC51" s="1005"/>
      <c r="AD51" s="1005"/>
      <c r="AE51" s="1005"/>
      <c r="AF51" s="1005"/>
      <c r="AG51" s="1005"/>
      <c r="AH51" s="1005"/>
      <c r="AI51" s="1005"/>
      <c r="AJ51" s="1005"/>
    </row>
    <row r="52" spans="2:36" s="966" customFormat="1" ht="15" customHeight="1" x14ac:dyDescent="0.2">
      <c r="B52" s="976"/>
      <c r="C52" s="864"/>
      <c r="D52" s="864"/>
      <c r="E52" s="864"/>
      <c r="F52" s="864"/>
      <c r="G52" s="864"/>
      <c r="H52" s="864"/>
      <c r="I52" s="770"/>
      <c r="J52" s="768"/>
      <c r="K52" s="768"/>
      <c r="L52" s="768"/>
      <c r="M52" s="768"/>
      <c r="N52" s="768"/>
      <c r="O52" s="768"/>
      <c r="P52" s="768"/>
      <c r="Q52" s="768"/>
      <c r="R52" s="768"/>
      <c r="S52" s="768"/>
      <c r="T52" s="769"/>
      <c r="U52" s="978"/>
      <c r="V52" s="991"/>
      <c r="W52" s="991"/>
      <c r="X52" s="991"/>
      <c r="Y52" s="1005"/>
      <c r="Z52" s="1005"/>
      <c r="AA52" s="1005"/>
      <c r="AB52" s="1005"/>
      <c r="AC52" s="1005"/>
      <c r="AD52" s="1005"/>
      <c r="AE52" s="1005"/>
      <c r="AF52" s="1005"/>
      <c r="AG52" s="1005"/>
      <c r="AH52" s="1005"/>
      <c r="AI52" s="1005"/>
      <c r="AJ52" s="1005"/>
    </row>
    <row r="53" spans="2:36" s="966" customFormat="1" ht="24.95" customHeight="1" x14ac:dyDescent="0.2">
      <c r="B53" s="453" t="s">
        <v>711</v>
      </c>
      <c r="C53" s="860">
        <v>177984.94397284897</v>
      </c>
      <c r="D53" s="860">
        <v>204193.66223983507</v>
      </c>
      <c r="E53" s="860">
        <v>286624.80026932631</v>
      </c>
      <c r="F53" s="860">
        <v>378724.2567144215</v>
      </c>
      <c r="G53" s="860">
        <v>301947.06333474891</v>
      </c>
      <c r="H53" s="860">
        <v>308163.26632119564</v>
      </c>
      <c r="I53" s="773">
        <v>308461.63982104918</v>
      </c>
      <c r="J53" s="771">
        <v>314775.30322475336</v>
      </c>
      <c r="K53" s="771">
        <v>313124.71490391041</v>
      </c>
      <c r="L53" s="771">
        <v>313813.96067180717</v>
      </c>
      <c r="M53" s="771">
        <v>307942.76378867123</v>
      </c>
      <c r="N53" s="771">
        <v>309862.72813966451</v>
      </c>
      <c r="O53" s="771">
        <v>313588.96618753875</v>
      </c>
      <c r="P53" s="771">
        <v>310185.47139110346</v>
      </c>
      <c r="Q53" s="771">
        <v>306507.52377589064</v>
      </c>
      <c r="R53" s="771">
        <v>306302.17152114102</v>
      </c>
      <c r="S53" s="771">
        <v>310216.73678737716</v>
      </c>
      <c r="T53" s="772">
        <v>308163.26632119564</v>
      </c>
      <c r="U53" s="604" t="s">
        <v>789</v>
      </c>
      <c r="V53" s="991"/>
      <c r="W53" s="991"/>
      <c r="X53" s="991"/>
      <c r="Y53" s="1005"/>
      <c r="Z53" s="1005"/>
      <c r="AA53" s="1005"/>
      <c r="AB53" s="1005"/>
      <c r="AC53" s="1005"/>
      <c r="AD53" s="1005"/>
      <c r="AE53" s="1005"/>
      <c r="AF53" s="1005"/>
      <c r="AG53" s="1005"/>
      <c r="AH53" s="1005"/>
      <c r="AI53" s="1005"/>
      <c r="AJ53" s="1005"/>
    </row>
    <row r="54" spans="2:36" s="993" customFormat="1" ht="24.95" customHeight="1" x14ac:dyDescent="0.2">
      <c r="B54" s="605" t="s">
        <v>934</v>
      </c>
      <c r="C54" s="864">
        <v>3.7213999999999997E-2</v>
      </c>
      <c r="D54" s="864">
        <v>3.8827E-2</v>
      </c>
      <c r="E54" s="864">
        <v>5.4204000000000002E-2</v>
      </c>
      <c r="F54" s="864">
        <v>7.3233000000000006E-2</v>
      </c>
      <c r="G54" s="864">
        <v>6.4141999999999991E-2</v>
      </c>
      <c r="H54" s="864">
        <v>5.5463999999999999E-2</v>
      </c>
      <c r="I54" s="770">
        <v>6.6340999999999997E-2</v>
      </c>
      <c r="J54" s="768">
        <v>6.4683000000000004E-2</v>
      </c>
      <c r="K54" s="768">
        <v>6.4694000000000002E-2</v>
      </c>
      <c r="L54" s="768">
        <v>6.3100000000000003E-2</v>
      </c>
      <c r="M54" s="768">
        <v>6.0238999999999994E-2</v>
      </c>
      <c r="N54" s="768">
        <v>5.9140999999999999E-2</v>
      </c>
      <c r="O54" s="768">
        <v>5.9404999999999999E-2</v>
      </c>
      <c r="P54" s="768">
        <v>5.8792000000000004E-2</v>
      </c>
      <c r="Q54" s="768">
        <v>5.7835999999999999E-2</v>
      </c>
      <c r="R54" s="768">
        <v>5.6048000000000001E-2</v>
      </c>
      <c r="S54" s="768">
        <v>5.5749E-2</v>
      </c>
      <c r="T54" s="769">
        <v>5.5463999999999999E-2</v>
      </c>
      <c r="U54" s="606" t="s">
        <v>1186</v>
      </c>
      <c r="V54" s="991"/>
      <c r="W54" s="991"/>
      <c r="X54" s="991"/>
      <c r="Y54" s="1005"/>
      <c r="Z54" s="1005"/>
      <c r="AA54" s="1005"/>
      <c r="AB54" s="1005"/>
      <c r="AC54" s="1005"/>
      <c r="AD54" s="1005"/>
      <c r="AE54" s="1005"/>
      <c r="AF54" s="1005"/>
      <c r="AG54" s="1005"/>
      <c r="AH54" s="1005"/>
      <c r="AI54" s="1005"/>
      <c r="AJ54" s="1005"/>
    </row>
    <row r="55" spans="2:36" s="966" customFormat="1" ht="24.95" customHeight="1" x14ac:dyDescent="0.2">
      <c r="B55" s="605" t="s">
        <v>953</v>
      </c>
      <c r="C55" s="864">
        <v>1302.3867732537001</v>
      </c>
      <c r="D55" s="864">
        <v>1662.3258118172</v>
      </c>
      <c r="E55" s="864">
        <v>76.592831768800025</v>
      </c>
      <c r="F55" s="864">
        <v>174.48349775689996</v>
      </c>
      <c r="G55" s="864">
        <v>8.3864088709000129</v>
      </c>
      <c r="H55" s="864">
        <v>427.91345917599989</v>
      </c>
      <c r="I55" s="770">
        <v>8.3998983207999771</v>
      </c>
      <c r="J55" s="768">
        <v>10.513478332799954</v>
      </c>
      <c r="K55" s="768">
        <v>4.8450911354000343</v>
      </c>
      <c r="L55" s="768">
        <v>4.8316719596000981</v>
      </c>
      <c r="M55" s="768">
        <v>418.78820599959994</v>
      </c>
      <c r="N55" s="768">
        <v>405.96933294300004</v>
      </c>
      <c r="O55" s="768">
        <v>410.73521950509996</v>
      </c>
      <c r="P55" s="768">
        <v>410.30212213109996</v>
      </c>
      <c r="Q55" s="768">
        <v>427.5175143463</v>
      </c>
      <c r="R55" s="768">
        <v>423.27025189999995</v>
      </c>
      <c r="S55" s="768">
        <v>434.66985546600017</v>
      </c>
      <c r="T55" s="769">
        <v>427.91345917599989</v>
      </c>
      <c r="U55" s="606" t="s">
        <v>1269</v>
      </c>
      <c r="V55" s="991"/>
      <c r="W55" s="991"/>
      <c r="X55" s="991"/>
      <c r="Y55" s="1005"/>
      <c r="Z55" s="1005"/>
      <c r="AA55" s="1005"/>
      <c r="AB55" s="1005"/>
      <c r="AC55" s="1005"/>
      <c r="AD55" s="1005"/>
      <c r="AE55" s="1005"/>
      <c r="AF55" s="1005"/>
      <c r="AG55" s="1005"/>
      <c r="AH55" s="1005"/>
      <c r="AI55" s="1005"/>
      <c r="AJ55" s="1005"/>
    </row>
    <row r="56" spans="2:36" s="966" customFormat="1" ht="24.95" customHeight="1" x14ac:dyDescent="0.2">
      <c r="B56" s="605" t="s">
        <v>954</v>
      </c>
      <c r="C56" s="864">
        <v>171670.70653103857</v>
      </c>
      <c r="D56" s="864">
        <v>195538.64565815072</v>
      </c>
      <c r="E56" s="864">
        <v>279412.02964741003</v>
      </c>
      <c r="F56" s="864">
        <v>367469.0113501068</v>
      </c>
      <c r="G56" s="864">
        <v>291971.47605139494</v>
      </c>
      <c r="H56" s="864">
        <v>296905.56713305227</v>
      </c>
      <c r="I56" s="770">
        <v>297344.60850792879</v>
      </c>
      <c r="J56" s="768">
        <v>299982.00034058397</v>
      </c>
      <c r="K56" s="768">
        <v>301330.0384379368</v>
      </c>
      <c r="L56" s="768">
        <v>299755.49652403645</v>
      </c>
      <c r="M56" s="768">
        <v>298183.08579721459</v>
      </c>
      <c r="N56" s="768">
        <v>299712.63042805425</v>
      </c>
      <c r="O56" s="768">
        <v>303540.51709536015</v>
      </c>
      <c r="P56" s="768">
        <v>297683.88504043629</v>
      </c>
      <c r="Q56" s="768">
        <v>296289.29077528615</v>
      </c>
      <c r="R56" s="768">
        <v>293755.75880498625</v>
      </c>
      <c r="S56" s="768">
        <v>295775.05242325284</v>
      </c>
      <c r="T56" s="769">
        <v>296905.56713305227</v>
      </c>
      <c r="U56" s="606" t="s">
        <v>1187</v>
      </c>
      <c r="V56" s="991"/>
      <c r="W56" s="991"/>
      <c r="X56" s="991"/>
      <c r="Y56" s="1005"/>
      <c r="Z56" s="1005"/>
      <c r="AA56" s="1005"/>
      <c r="AB56" s="1005"/>
      <c r="AC56" s="1005"/>
      <c r="AD56" s="1005"/>
      <c r="AE56" s="1005"/>
      <c r="AF56" s="1005"/>
      <c r="AG56" s="1005"/>
      <c r="AH56" s="1005"/>
      <c r="AI56" s="1005"/>
      <c r="AJ56" s="1005"/>
    </row>
    <row r="57" spans="2:36" s="966" customFormat="1" ht="24.95" customHeight="1" x14ac:dyDescent="0.2">
      <c r="B57" s="605" t="s">
        <v>935</v>
      </c>
      <c r="C57" s="864">
        <v>5011.8134545567264</v>
      </c>
      <c r="D57" s="864">
        <v>6992.651942867149</v>
      </c>
      <c r="E57" s="864">
        <v>7136.1235861474979</v>
      </c>
      <c r="F57" s="864">
        <v>11080.688633557833</v>
      </c>
      <c r="G57" s="864">
        <v>9967.1367324830771</v>
      </c>
      <c r="H57" s="864">
        <v>10829.730264967337</v>
      </c>
      <c r="I57" s="770">
        <v>11108.565073799604</v>
      </c>
      <c r="J57" s="768">
        <v>14782.72472283655</v>
      </c>
      <c r="K57" s="768">
        <v>11789.766680838171</v>
      </c>
      <c r="L57" s="768">
        <v>14053.569375811134</v>
      </c>
      <c r="M57" s="768">
        <v>9340.8295464570547</v>
      </c>
      <c r="N57" s="768">
        <v>9744.0692376672596</v>
      </c>
      <c r="O57" s="768">
        <v>9637.6544676735066</v>
      </c>
      <c r="P57" s="768">
        <v>12091.225436536073</v>
      </c>
      <c r="Q57" s="768">
        <v>9790.6576502582011</v>
      </c>
      <c r="R57" s="768">
        <v>12123.086416254724</v>
      </c>
      <c r="S57" s="768">
        <v>14006.958759658344</v>
      </c>
      <c r="T57" s="769">
        <v>10829.730264967337</v>
      </c>
      <c r="U57" s="606" t="s">
        <v>1039</v>
      </c>
      <c r="V57" s="991"/>
      <c r="W57" s="991"/>
      <c r="X57" s="991"/>
      <c r="Y57" s="1005"/>
      <c r="Z57" s="1005"/>
      <c r="AA57" s="1005"/>
      <c r="AB57" s="1005"/>
      <c r="AC57" s="1005"/>
      <c r="AD57" s="1005"/>
      <c r="AE57" s="1005"/>
      <c r="AF57" s="1005"/>
      <c r="AG57" s="1005"/>
      <c r="AH57" s="1005"/>
      <c r="AI57" s="1005"/>
      <c r="AJ57" s="1005"/>
    </row>
    <row r="58" spans="2:36" s="966" customFormat="1" ht="15" customHeight="1" x14ac:dyDescent="0.2">
      <c r="B58" s="453"/>
      <c r="C58" s="864"/>
      <c r="D58" s="864"/>
      <c r="E58" s="864"/>
      <c r="F58" s="864"/>
      <c r="G58" s="864"/>
      <c r="H58" s="864"/>
      <c r="I58" s="770"/>
      <c r="J58" s="768"/>
      <c r="K58" s="768"/>
      <c r="L58" s="768"/>
      <c r="M58" s="768"/>
      <c r="N58" s="768"/>
      <c r="O58" s="768"/>
      <c r="P58" s="768"/>
      <c r="Q58" s="768"/>
      <c r="R58" s="768"/>
      <c r="S58" s="768"/>
      <c r="T58" s="769"/>
      <c r="U58" s="604"/>
      <c r="V58" s="991"/>
      <c r="W58" s="991"/>
      <c r="X58" s="991"/>
      <c r="Y58" s="1005"/>
      <c r="Z58" s="1005"/>
      <c r="AA58" s="1005"/>
      <c r="AB58" s="1005"/>
      <c r="AC58" s="1005"/>
      <c r="AD58" s="1005"/>
      <c r="AE58" s="1005"/>
      <c r="AF58" s="1005"/>
      <c r="AG58" s="1005"/>
      <c r="AH58" s="1005"/>
      <c r="AI58" s="1005"/>
      <c r="AJ58" s="1005"/>
    </row>
    <row r="59" spans="2:36" s="966" customFormat="1" ht="24.95" customHeight="1" x14ac:dyDescent="0.2">
      <c r="B59" s="453" t="s">
        <v>1160</v>
      </c>
      <c r="C59" s="860">
        <v>0</v>
      </c>
      <c r="D59" s="860">
        <v>0</v>
      </c>
      <c r="E59" s="860">
        <v>0</v>
      </c>
      <c r="F59" s="860">
        <v>0</v>
      </c>
      <c r="G59" s="860">
        <v>0</v>
      </c>
      <c r="H59" s="860">
        <v>0</v>
      </c>
      <c r="I59" s="773">
        <v>0</v>
      </c>
      <c r="J59" s="771">
        <v>0</v>
      </c>
      <c r="K59" s="771">
        <v>0</v>
      </c>
      <c r="L59" s="771">
        <v>0</v>
      </c>
      <c r="M59" s="771">
        <v>0</v>
      </c>
      <c r="N59" s="771">
        <v>0</v>
      </c>
      <c r="O59" s="771">
        <v>0</v>
      </c>
      <c r="P59" s="771">
        <v>0</v>
      </c>
      <c r="Q59" s="771">
        <v>0</v>
      </c>
      <c r="R59" s="771">
        <v>0</v>
      </c>
      <c r="S59" s="771">
        <v>0</v>
      </c>
      <c r="T59" s="772">
        <v>0</v>
      </c>
      <c r="U59" s="604" t="s">
        <v>947</v>
      </c>
      <c r="V59" s="991"/>
      <c r="W59" s="991"/>
      <c r="X59" s="991"/>
      <c r="Y59" s="1005"/>
      <c r="Z59" s="1005"/>
      <c r="AA59" s="1005"/>
      <c r="AB59" s="1005"/>
      <c r="AC59" s="1005"/>
      <c r="AD59" s="1005"/>
      <c r="AE59" s="1005"/>
      <c r="AF59" s="1005"/>
      <c r="AG59" s="1005"/>
      <c r="AH59" s="1005"/>
      <c r="AI59" s="1005"/>
      <c r="AJ59" s="1005"/>
    </row>
    <row r="60" spans="2:36" s="966" customFormat="1" ht="15" customHeight="1" x14ac:dyDescent="0.2">
      <c r="B60" s="453"/>
      <c r="C60" s="864"/>
      <c r="D60" s="864"/>
      <c r="E60" s="864"/>
      <c r="F60" s="864"/>
      <c r="G60" s="864"/>
      <c r="H60" s="864"/>
      <c r="I60" s="770"/>
      <c r="J60" s="768"/>
      <c r="K60" s="768"/>
      <c r="L60" s="768"/>
      <c r="M60" s="768"/>
      <c r="N60" s="768"/>
      <c r="O60" s="768"/>
      <c r="P60" s="768"/>
      <c r="Q60" s="768"/>
      <c r="R60" s="768"/>
      <c r="S60" s="768"/>
      <c r="T60" s="769"/>
      <c r="U60" s="604"/>
      <c r="V60" s="991"/>
      <c r="W60" s="991"/>
      <c r="X60" s="991"/>
      <c r="Y60" s="1005"/>
      <c r="Z60" s="1005"/>
      <c r="AA60" s="1005"/>
      <c r="AB60" s="1005"/>
      <c r="AC60" s="1005"/>
      <c r="AD60" s="1005"/>
      <c r="AE60" s="1005"/>
      <c r="AF60" s="1005"/>
      <c r="AG60" s="1005"/>
      <c r="AH60" s="1005"/>
      <c r="AI60" s="1005"/>
      <c r="AJ60" s="1005"/>
    </row>
    <row r="61" spans="2:36" s="966" customFormat="1" ht="24.95" customHeight="1" x14ac:dyDescent="0.2">
      <c r="B61" s="453" t="s">
        <v>848</v>
      </c>
      <c r="C61" s="860">
        <v>1852.9324659788001</v>
      </c>
      <c r="D61" s="860">
        <v>3714.7406192922003</v>
      </c>
      <c r="E61" s="860">
        <v>2208.2839004924003</v>
      </c>
      <c r="F61" s="860">
        <v>2505.1558849349999</v>
      </c>
      <c r="G61" s="860">
        <v>983.11487510009988</v>
      </c>
      <c r="H61" s="860">
        <v>1132.3456348199998</v>
      </c>
      <c r="I61" s="773">
        <v>1020.1995399520001</v>
      </c>
      <c r="J61" s="771">
        <v>1003.6799858100001</v>
      </c>
      <c r="K61" s="771">
        <v>1272.1480597933999</v>
      </c>
      <c r="L61" s="771">
        <v>1308.8815934323998</v>
      </c>
      <c r="M61" s="771">
        <v>1213.9686656626</v>
      </c>
      <c r="N61" s="771">
        <v>613.93613092500004</v>
      </c>
      <c r="O61" s="771">
        <v>605.35352190660001</v>
      </c>
      <c r="P61" s="771">
        <v>388.42496778140003</v>
      </c>
      <c r="Q61" s="771">
        <v>910.1922576966</v>
      </c>
      <c r="R61" s="771">
        <v>715.83456153200007</v>
      </c>
      <c r="S61" s="771">
        <v>367.69000170000004</v>
      </c>
      <c r="T61" s="772">
        <v>1132.3456348199998</v>
      </c>
      <c r="U61" s="604" t="s">
        <v>313</v>
      </c>
      <c r="V61" s="991"/>
      <c r="W61" s="991"/>
      <c r="X61" s="991"/>
      <c r="Y61" s="1005"/>
      <c r="Z61" s="1005"/>
      <c r="AA61" s="1005"/>
      <c r="AB61" s="1005"/>
      <c r="AC61" s="1005"/>
      <c r="AD61" s="1005"/>
      <c r="AE61" s="1005"/>
      <c r="AF61" s="1005"/>
      <c r="AG61" s="1005"/>
      <c r="AH61" s="1005"/>
      <c r="AI61" s="1005"/>
      <c r="AJ61" s="1005"/>
    </row>
    <row r="62" spans="2:36" s="966" customFormat="1" ht="15" customHeight="1" x14ac:dyDescent="0.2">
      <c r="B62" s="453"/>
      <c r="C62" s="864"/>
      <c r="D62" s="864"/>
      <c r="E62" s="864"/>
      <c r="F62" s="864"/>
      <c r="G62" s="864"/>
      <c r="H62" s="864"/>
      <c r="I62" s="770"/>
      <c r="J62" s="768"/>
      <c r="K62" s="768"/>
      <c r="L62" s="768"/>
      <c r="M62" s="768"/>
      <c r="N62" s="768"/>
      <c r="O62" s="768"/>
      <c r="P62" s="768"/>
      <c r="Q62" s="768"/>
      <c r="R62" s="768"/>
      <c r="S62" s="768"/>
      <c r="T62" s="769"/>
      <c r="U62" s="604"/>
      <c r="V62" s="991"/>
      <c r="W62" s="991"/>
      <c r="X62" s="991"/>
      <c r="Y62" s="1005"/>
      <c r="Z62" s="1005"/>
      <c r="AA62" s="1005"/>
      <c r="AB62" s="1005"/>
      <c r="AC62" s="1005"/>
      <c r="AD62" s="1005"/>
      <c r="AE62" s="1005"/>
      <c r="AF62" s="1005"/>
      <c r="AG62" s="1005"/>
      <c r="AH62" s="1005"/>
      <c r="AI62" s="1005"/>
      <c r="AJ62" s="1005"/>
    </row>
    <row r="63" spans="2:36" s="966" customFormat="1" ht="24.95" customHeight="1" x14ac:dyDescent="0.2">
      <c r="B63" s="453" t="s">
        <v>712</v>
      </c>
      <c r="C63" s="860">
        <v>12438.551809373001</v>
      </c>
      <c r="D63" s="860">
        <v>12536.234507886202</v>
      </c>
      <c r="E63" s="860">
        <v>16605.292986591081</v>
      </c>
      <c r="F63" s="860">
        <v>20294.283908242091</v>
      </c>
      <c r="G63" s="860">
        <v>27950.817078863271</v>
      </c>
      <c r="H63" s="860">
        <v>27790.960366919338</v>
      </c>
      <c r="I63" s="773">
        <v>30066.641186584049</v>
      </c>
      <c r="J63" s="771">
        <v>25016.958951107023</v>
      </c>
      <c r="K63" s="771">
        <v>22885.504922471064</v>
      </c>
      <c r="L63" s="771">
        <v>23403.12198988246</v>
      </c>
      <c r="M63" s="771">
        <v>22909.977424386896</v>
      </c>
      <c r="N63" s="771">
        <v>24322.14451161051</v>
      </c>
      <c r="O63" s="771">
        <v>24572.596599987468</v>
      </c>
      <c r="P63" s="771">
        <v>25108.157585525038</v>
      </c>
      <c r="Q63" s="771">
        <v>27489.321023563072</v>
      </c>
      <c r="R63" s="771">
        <v>27651.629258374684</v>
      </c>
      <c r="S63" s="771">
        <v>27811.789722944897</v>
      </c>
      <c r="T63" s="772">
        <v>27790.960366919338</v>
      </c>
      <c r="U63" s="604" t="s">
        <v>314</v>
      </c>
      <c r="V63" s="991"/>
      <c r="W63" s="991"/>
      <c r="X63" s="991"/>
      <c r="Y63" s="1005"/>
      <c r="Z63" s="1005"/>
      <c r="AA63" s="1005"/>
      <c r="AB63" s="1005"/>
      <c r="AC63" s="1005"/>
      <c r="AD63" s="1005"/>
      <c r="AE63" s="1005"/>
      <c r="AF63" s="1005"/>
      <c r="AG63" s="1005"/>
      <c r="AH63" s="1005"/>
      <c r="AI63" s="1005"/>
      <c r="AJ63" s="1005"/>
    </row>
    <row r="64" spans="2:36" s="966" customFormat="1" ht="15" customHeight="1" x14ac:dyDescent="0.2">
      <c r="B64" s="976"/>
      <c r="C64" s="864"/>
      <c r="D64" s="864"/>
      <c r="E64" s="864"/>
      <c r="F64" s="864"/>
      <c r="G64" s="864"/>
      <c r="H64" s="864"/>
      <c r="I64" s="770"/>
      <c r="J64" s="768"/>
      <c r="K64" s="768"/>
      <c r="L64" s="768"/>
      <c r="M64" s="768"/>
      <c r="N64" s="768"/>
      <c r="O64" s="768"/>
      <c r="P64" s="768"/>
      <c r="Q64" s="768"/>
      <c r="R64" s="768"/>
      <c r="S64" s="768"/>
      <c r="T64" s="769"/>
      <c r="U64" s="978"/>
      <c r="V64" s="991"/>
      <c r="W64" s="991"/>
      <c r="X64" s="991"/>
      <c r="Y64" s="1005"/>
      <c r="Z64" s="1005"/>
      <c r="AA64" s="1005"/>
      <c r="AB64" s="1005"/>
      <c r="AC64" s="1005"/>
      <c r="AD64" s="1005"/>
      <c r="AE64" s="1005"/>
      <c r="AF64" s="1005"/>
      <c r="AG64" s="1005"/>
      <c r="AH64" s="1005"/>
      <c r="AI64" s="1005"/>
      <c r="AJ64" s="1005"/>
    </row>
    <row r="65" spans="2:36" s="966" customFormat="1" ht="24.95" customHeight="1" x14ac:dyDescent="0.2">
      <c r="B65" s="453" t="s">
        <v>883</v>
      </c>
      <c r="C65" s="860">
        <v>37680.892141511991</v>
      </c>
      <c r="D65" s="860">
        <v>38037.061879801069</v>
      </c>
      <c r="E65" s="860">
        <v>88710.861035159905</v>
      </c>
      <c r="F65" s="860">
        <v>107279.47029512023</v>
      </c>
      <c r="G65" s="860">
        <v>96202.001786510911</v>
      </c>
      <c r="H65" s="860">
        <v>87540.969475347651</v>
      </c>
      <c r="I65" s="773">
        <v>96291.131443395338</v>
      </c>
      <c r="J65" s="771">
        <v>94263.55583751465</v>
      </c>
      <c r="K65" s="771">
        <v>93162.9664818499</v>
      </c>
      <c r="L65" s="771">
        <v>91657.137302914794</v>
      </c>
      <c r="M65" s="771">
        <v>89697.301324290733</v>
      </c>
      <c r="N65" s="771">
        <v>92422.894807581935</v>
      </c>
      <c r="O65" s="771">
        <v>94037.286442568526</v>
      </c>
      <c r="P65" s="771">
        <v>96116.856060161022</v>
      </c>
      <c r="Q65" s="771">
        <v>92901.0195289283</v>
      </c>
      <c r="R65" s="771">
        <v>87219.613281672195</v>
      </c>
      <c r="S65" s="771">
        <v>86678.003798024583</v>
      </c>
      <c r="T65" s="772">
        <v>87540.969475347651</v>
      </c>
      <c r="U65" s="604" t="s">
        <v>5</v>
      </c>
      <c r="V65" s="991"/>
      <c r="W65" s="991"/>
      <c r="X65" s="991"/>
      <c r="Y65" s="1005"/>
      <c r="Z65" s="1005"/>
      <c r="AA65" s="1005"/>
      <c r="AB65" s="1005"/>
      <c r="AC65" s="1005"/>
      <c r="AD65" s="1005"/>
      <c r="AE65" s="1005"/>
      <c r="AF65" s="1005"/>
      <c r="AG65" s="1005"/>
      <c r="AH65" s="1005"/>
      <c r="AI65" s="1005"/>
      <c r="AJ65" s="1005"/>
    </row>
    <row r="66" spans="2:36" s="966" customFormat="1" ht="9" customHeight="1" x14ac:dyDescent="0.2">
      <c r="B66" s="976"/>
      <c r="C66" s="864"/>
      <c r="D66" s="864"/>
      <c r="E66" s="864"/>
      <c r="F66" s="864"/>
      <c r="G66" s="864"/>
      <c r="H66" s="864"/>
      <c r="I66" s="770"/>
      <c r="J66" s="768"/>
      <c r="K66" s="768"/>
      <c r="L66" s="768"/>
      <c r="M66" s="768"/>
      <c r="N66" s="768"/>
      <c r="O66" s="768"/>
      <c r="P66" s="768"/>
      <c r="Q66" s="768"/>
      <c r="R66" s="768"/>
      <c r="S66" s="768"/>
      <c r="T66" s="769"/>
      <c r="U66" s="978"/>
      <c r="V66" s="991"/>
      <c r="W66" s="991"/>
      <c r="X66" s="991"/>
      <c r="Y66" s="1005"/>
      <c r="Z66" s="1005"/>
      <c r="AA66" s="1005"/>
      <c r="AB66" s="1005"/>
      <c r="AC66" s="1005"/>
      <c r="AD66" s="1005"/>
      <c r="AE66" s="1005"/>
      <c r="AF66" s="1005"/>
      <c r="AG66" s="1005"/>
      <c r="AH66" s="1005"/>
      <c r="AI66" s="1005"/>
      <c r="AJ66" s="1005"/>
    </row>
    <row r="67" spans="2:36" s="966" customFormat="1" ht="24.95" customHeight="1" x14ac:dyDescent="0.2">
      <c r="B67" s="453" t="s">
        <v>713</v>
      </c>
      <c r="C67" s="860">
        <v>12422.821834150001</v>
      </c>
      <c r="D67" s="860">
        <v>13181.570775009999</v>
      </c>
      <c r="E67" s="860">
        <v>20966.622949050001</v>
      </c>
      <c r="F67" s="860">
        <v>19074.010095849997</v>
      </c>
      <c r="G67" s="860">
        <v>809.33259735500008</v>
      </c>
      <c r="H67" s="860">
        <v>805.03692877000003</v>
      </c>
      <c r="I67" s="773">
        <v>1475.3541665000002</v>
      </c>
      <c r="J67" s="771">
        <v>1262.43247376</v>
      </c>
      <c r="K67" s="771">
        <v>972.65875163999999</v>
      </c>
      <c r="L67" s="771">
        <v>1330.5078196700001</v>
      </c>
      <c r="M67" s="771">
        <v>2230.2780241099995</v>
      </c>
      <c r="N67" s="771">
        <v>1016.7581258100001</v>
      </c>
      <c r="O67" s="771">
        <v>1657.92718995</v>
      </c>
      <c r="P67" s="771">
        <v>670.31785664999995</v>
      </c>
      <c r="Q67" s="771">
        <v>1593.9684599200002</v>
      </c>
      <c r="R67" s="771">
        <v>591.26595823999992</v>
      </c>
      <c r="S67" s="771">
        <v>906.89579377999996</v>
      </c>
      <c r="T67" s="772">
        <v>805.03692877000003</v>
      </c>
      <c r="U67" s="604" t="s">
        <v>948</v>
      </c>
      <c r="V67" s="991"/>
      <c r="W67" s="991"/>
      <c r="X67" s="991"/>
      <c r="Y67" s="1005"/>
      <c r="Z67" s="1005"/>
      <c r="AA67" s="1005"/>
      <c r="AB67" s="1005"/>
      <c r="AC67" s="1005"/>
      <c r="AD67" s="1005"/>
      <c r="AE67" s="1005"/>
      <c r="AF67" s="1005"/>
      <c r="AG67" s="1005"/>
      <c r="AH67" s="1005"/>
      <c r="AI67" s="1005"/>
      <c r="AJ67" s="1005"/>
    </row>
    <row r="68" spans="2:36" s="966" customFormat="1" ht="7.5" customHeight="1" x14ac:dyDescent="0.2">
      <c r="B68" s="976"/>
      <c r="C68" s="864"/>
      <c r="D68" s="864"/>
      <c r="E68" s="864"/>
      <c r="F68" s="864"/>
      <c r="G68" s="864"/>
      <c r="H68" s="864"/>
      <c r="I68" s="770"/>
      <c r="J68" s="768"/>
      <c r="K68" s="768"/>
      <c r="L68" s="768"/>
      <c r="M68" s="768"/>
      <c r="N68" s="768"/>
      <c r="O68" s="768"/>
      <c r="P68" s="768"/>
      <c r="Q68" s="768"/>
      <c r="R68" s="768"/>
      <c r="S68" s="768"/>
      <c r="T68" s="769"/>
      <c r="U68" s="978"/>
      <c r="V68" s="991"/>
      <c r="W68" s="991"/>
      <c r="X68" s="991"/>
      <c r="Y68" s="1005"/>
      <c r="Z68" s="1005"/>
      <c r="AA68" s="1005"/>
      <c r="AB68" s="1005"/>
      <c r="AC68" s="1005"/>
      <c r="AD68" s="1005"/>
      <c r="AE68" s="1005"/>
      <c r="AF68" s="1005"/>
      <c r="AG68" s="1005"/>
      <c r="AH68" s="1005"/>
      <c r="AI68" s="1005"/>
      <c r="AJ68" s="1005"/>
    </row>
    <row r="69" spans="2:36" s="966" customFormat="1" ht="24.95" customHeight="1" x14ac:dyDescent="0.2">
      <c r="B69" s="453" t="s">
        <v>714</v>
      </c>
      <c r="C69" s="860">
        <v>84597.41324665687</v>
      </c>
      <c r="D69" s="860">
        <v>104158.40741551619</v>
      </c>
      <c r="E69" s="860">
        <v>172777.10958852121</v>
      </c>
      <c r="F69" s="860">
        <v>271581.70370785368</v>
      </c>
      <c r="G69" s="860">
        <v>240980.23289838614</v>
      </c>
      <c r="H69" s="860">
        <v>246196.55713934562</v>
      </c>
      <c r="I69" s="773">
        <v>241122.78748199352</v>
      </c>
      <c r="J69" s="771">
        <v>241081.74673782481</v>
      </c>
      <c r="K69" s="771">
        <v>240444.66073499055</v>
      </c>
      <c r="L69" s="771">
        <v>240417.69623846115</v>
      </c>
      <c r="M69" s="771">
        <v>241473.68359574303</v>
      </c>
      <c r="N69" s="771">
        <v>242279.17382241704</v>
      </c>
      <c r="O69" s="771">
        <v>242810.9607205152</v>
      </c>
      <c r="P69" s="771">
        <v>243245.57358389406</v>
      </c>
      <c r="Q69" s="771">
        <v>244127.33696892261</v>
      </c>
      <c r="R69" s="771">
        <v>244959.4076054139</v>
      </c>
      <c r="S69" s="771">
        <v>245457.75569774699</v>
      </c>
      <c r="T69" s="772">
        <v>246196.55713934562</v>
      </c>
      <c r="U69" s="604" t="s">
        <v>855</v>
      </c>
      <c r="V69" s="991"/>
      <c r="W69" s="991"/>
      <c r="X69" s="991"/>
      <c r="Y69" s="1005"/>
      <c r="Z69" s="1005"/>
      <c r="AA69" s="1005"/>
      <c r="AB69" s="1005"/>
      <c r="AC69" s="1005"/>
      <c r="AD69" s="1005"/>
      <c r="AE69" s="1005"/>
      <c r="AF69" s="1005"/>
      <c r="AG69" s="1005"/>
      <c r="AH69" s="1005"/>
      <c r="AI69" s="1005"/>
      <c r="AJ69" s="1005"/>
    </row>
    <row r="70" spans="2:36" s="966" customFormat="1" ht="6" customHeight="1" x14ac:dyDescent="0.2">
      <c r="B70" s="976"/>
      <c r="C70" s="864"/>
      <c r="D70" s="864"/>
      <c r="E70" s="864"/>
      <c r="F70" s="864"/>
      <c r="G70" s="864"/>
      <c r="H70" s="864"/>
      <c r="I70" s="770"/>
      <c r="J70" s="768"/>
      <c r="K70" s="768"/>
      <c r="L70" s="768"/>
      <c r="M70" s="768"/>
      <c r="N70" s="768"/>
      <c r="O70" s="768"/>
      <c r="P70" s="768"/>
      <c r="Q70" s="768"/>
      <c r="R70" s="768"/>
      <c r="S70" s="768"/>
      <c r="T70" s="769"/>
      <c r="U70" s="978"/>
      <c r="V70" s="991"/>
      <c r="W70" s="991"/>
      <c r="X70" s="991"/>
      <c r="Y70" s="1005"/>
      <c r="Z70" s="1005"/>
      <c r="AA70" s="1005"/>
      <c r="AB70" s="1005"/>
      <c r="AC70" s="1005"/>
      <c r="AD70" s="1005"/>
      <c r="AE70" s="1005"/>
      <c r="AF70" s="1005"/>
      <c r="AG70" s="1005"/>
      <c r="AH70" s="1005"/>
      <c r="AI70" s="1005"/>
      <c r="AJ70" s="1005"/>
    </row>
    <row r="71" spans="2:36" s="966" customFormat="1" ht="24.75" customHeight="1" x14ac:dyDescent="0.2">
      <c r="B71" s="453" t="s">
        <v>884</v>
      </c>
      <c r="C71" s="860">
        <v>77047.003736248793</v>
      </c>
      <c r="D71" s="860">
        <v>102174.96545263479</v>
      </c>
      <c r="E71" s="860">
        <v>141088.83434680573</v>
      </c>
      <c r="F71" s="860">
        <v>188951.79609580463</v>
      </c>
      <c r="G71" s="860">
        <v>166892.66255297494</v>
      </c>
      <c r="H71" s="860">
        <v>175743.57402698309</v>
      </c>
      <c r="I71" s="773">
        <v>168297.00946104203</v>
      </c>
      <c r="J71" s="771">
        <v>168963.59235479432</v>
      </c>
      <c r="K71" s="771">
        <v>170478.44573008391</v>
      </c>
      <c r="L71" s="771">
        <v>171623.72872202814</v>
      </c>
      <c r="M71" s="771">
        <v>170029.78290697074</v>
      </c>
      <c r="N71" s="771">
        <v>169494.05235230274</v>
      </c>
      <c r="O71" s="771">
        <v>169838.6039076712</v>
      </c>
      <c r="P71" s="771">
        <v>172130.91178155827</v>
      </c>
      <c r="Q71" s="771">
        <v>171940.59665008562</v>
      </c>
      <c r="R71" s="771">
        <v>173270.62024326017</v>
      </c>
      <c r="S71" s="771">
        <v>175088.52267069535</v>
      </c>
      <c r="T71" s="772">
        <v>175743.57402698309</v>
      </c>
      <c r="U71" s="604" t="s">
        <v>6</v>
      </c>
      <c r="V71" s="991"/>
      <c r="W71" s="991"/>
      <c r="X71" s="991"/>
      <c r="Y71" s="1005"/>
      <c r="Z71" s="1005"/>
      <c r="AA71" s="1005"/>
      <c r="AB71" s="1005"/>
      <c r="AC71" s="1005"/>
      <c r="AD71" s="1005"/>
      <c r="AE71" s="1005"/>
      <c r="AF71" s="1005"/>
      <c r="AG71" s="1005"/>
      <c r="AH71" s="1005"/>
      <c r="AI71" s="1005"/>
      <c r="AJ71" s="1005"/>
    </row>
    <row r="72" spans="2:36" s="1012" customFormat="1" ht="19.5" customHeight="1" thickBot="1" x14ac:dyDescent="0.25">
      <c r="B72" s="1006"/>
      <c r="C72" s="1674"/>
      <c r="D72" s="1674"/>
      <c r="E72" s="1674"/>
      <c r="F72" s="1674"/>
      <c r="G72" s="1674"/>
      <c r="H72" s="1674"/>
      <c r="I72" s="1007"/>
      <c r="J72" s="1008"/>
      <c r="K72" s="1008"/>
      <c r="L72" s="1008"/>
      <c r="M72" s="1008"/>
      <c r="N72" s="1008"/>
      <c r="O72" s="1008"/>
      <c r="P72" s="1008"/>
      <c r="Q72" s="1008"/>
      <c r="R72" s="1008"/>
      <c r="S72" s="1008"/>
      <c r="T72" s="1009"/>
      <c r="U72" s="1010"/>
      <c r="V72" s="1011"/>
      <c r="W72" s="1011"/>
      <c r="X72" s="1011"/>
      <c r="AJ72" s="1013"/>
    </row>
    <row r="73" spans="2:36" ht="8.25" customHeight="1" thickTop="1" x14ac:dyDescent="0.65">
      <c r="C73" s="276"/>
      <c r="D73" s="276"/>
      <c r="E73" s="276"/>
      <c r="F73" s="276"/>
      <c r="G73" s="276"/>
      <c r="H73" s="276"/>
      <c r="I73" s="276"/>
      <c r="J73" s="276"/>
      <c r="K73" s="276"/>
      <c r="L73" s="276"/>
      <c r="M73" s="276"/>
      <c r="N73" s="276"/>
      <c r="O73" s="276"/>
      <c r="P73" s="276"/>
      <c r="Q73" s="276"/>
      <c r="R73" s="276"/>
      <c r="S73" s="276"/>
      <c r="T73" s="276"/>
      <c r="V73" s="268"/>
      <c r="W73" s="268"/>
      <c r="X73" s="268"/>
    </row>
    <row r="74" spans="2:36" s="333" customFormat="1" ht="22.5" x14ac:dyDescent="0.5">
      <c r="B74" s="333" t="s">
        <v>1726</v>
      </c>
      <c r="U74" s="479" t="s">
        <v>1728</v>
      </c>
      <c r="V74" s="480"/>
    </row>
    <row r="75" spans="2:36" s="333" customFormat="1" ht="22.5" x14ac:dyDescent="0.5">
      <c r="B75" s="356" t="s">
        <v>1539</v>
      </c>
      <c r="U75" s="333" t="s">
        <v>1540</v>
      </c>
    </row>
    <row r="76" spans="2:36" s="129" customFormat="1" ht="18.75" x14ac:dyDescent="0.45">
      <c r="B76" s="143"/>
    </row>
    <row r="77" spans="2:36" s="273" customFormat="1" ht="23.25" x14ac:dyDescent="0.5">
      <c r="C77" s="274"/>
      <c r="D77" s="274"/>
      <c r="E77" s="274"/>
      <c r="F77" s="274"/>
      <c r="G77" s="274"/>
      <c r="H77" s="274"/>
      <c r="I77" s="274"/>
      <c r="J77" s="274"/>
      <c r="K77" s="1573"/>
      <c r="L77" s="274"/>
      <c r="M77" s="274"/>
      <c r="N77" s="274"/>
      <c r="O77" s="274"/>
      <c r="P77" s="274"/>
      <c r="Q77" s="274"/>
      <c r="R77" s="274"/>
      <c r="S77" s="274"/>
      <c r="T77" s="274"/>
      <c r="U77" s="274"/>
      <c r="V77" s="274"/>
      <c r="W77" s="274"/>
      <c r="X77" s="274"/>
      <c r="Y77" s="274"/>
      <c r="Z77" s="274"/>
    </row>
    <row r="79" spans="2:36" x14ac:dyDescent="0.5">
      <c r="C79" s="274"/>
      <c r="D79" s="274"/>
      <c r="E79" s="274"/>
      <c r="F79" s="274"/>
      <c r="G79" s="274"/>
      <c r="H79" s="274"/>
      <c r="I79" s="274"/>
      <c r="J79" s="274"/>
      <c r="K79" s="274"/>
      <c r="L79" s="274"/>
      <c r="M79" s="274"/>
      <c r="N79" s="274"/>
      <c r="O79" s="274"/>
      <c r="P79" s="274"/>
      <c r="Q79" s="274"/>
      <c r="R79" s="274"/>
      <c r="S79" s="274"/>
      <c r="T79" s="274"/>
    </row>
    <row r="80" spans="2:36" x14ac:dyDescent="0.5">
      <c r="C80" s="277"/>
      <c r="D80" s="277"/>
      <c r="E80" s="277"/>
      <c r="F80" s="277"/>
      <c r="G80" s="277"/>
      <c r="H80" s="277"/>
      <c r="I80" s="277"/>
      <c r="J80" s="277"/>
      <c r="K80" s="277"/>
      <c r="L80" s="277"/>
      <c r="M80" s="277"/>
      <c r="N80" s="277"/>
      <c r="O80" s="277"/>
      <c r="P80" s="277"/>
      <c r="Q80" s="277"/>
      <c r="R80" s="277"/>
      <c r="S80" s="277"/>
      <c r="T80" s="277"/>
    </row>
    <row r="81" spans="2:21" ht="21.75" customHeight="1" x14ac:dyDescent="0.35">
      <c r="B81" s="275"/>
      <c r="C81" s="277"/>
      <c r="D81" s="277"/>
      <c r="E81" s="277"/>
      <c r="F81" s="277"/>
      <c r="G81" s="277"/>
      <c r="H81" s="277"/>
      <c r="I81" s="277"/>
      <c r="J81" s="277"/>
      <c r="K81" s="277"/>
      <c r="L81" s="277"/>
      <c r="M81" s="277"/>
      <c r="N81" s="277"/>
      <c r="O81" s="277"/>
      <c r="P81" s="277"/>
      <c r="Q81" s="277"/>
      <c r="R81" s="277"/>
      <c r="S81" s="277"/>
      <c r="T81" s="277"/>
      <c r="U81" s="275"/>
    </row>
    <row r="82" spans="2:21" ht="21.75" customHeight="1" x14ac:dyDescent="0.35">
      <c r="B82" s="275"/>
      <c r="C82" s="277"/>
      <c r="D82" s="277"/>
      <c r="E82" s="277"/>
      <c r="F82" s="277"/>
      <c r="G82" s="277"/>
      <c r="H82" s="277"/>
      <c r="I82" s="277"/>
      <c r="J82" s="277"/>
      <c r="K82" s="277"/>
      <c r="L82" s="277"/>
      <c r="M82" s="277"/>
      <c r="N82" s="277"/>
      <c r="O82" s="277"/>
      <c r="P82" s="277"/>
      <c r="Q82" s="277"/>
      <c r="R82" s="277"/>
      <c r="S82" s="277"/>
      <c r="T82" s="277"/>
      <c r="U82" s="275"/>
    </row>
    <row r="83" spans="2:21" ht="15" x14ac:dyDescent="0.35">
      <c r="B83" s="275"/>
      <c r="U83" s="275"/>
    </row>
    <row r="84" spans="2:21" ht="15" x14ac:dyDescent="0.35">
      <c r="B84" s="275"/>
      <c r="U84" s="275"/>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2022-01-31T11:11:35Z</cp:lastPrinted>
  <dcterms:created xsi:type="dcterms:W3CDTF">2003-10-27T16:49:11Z</dcterms:created>
  <dcterms:modified xsi:type="dcterms:W3CDTF">2022-01-31T11:41:03Z</dcterms:modified>
</cp:coreProperties>
</file>