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35" windowWidth="20730" windowHeight="705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'!$B$1:$D$26</definedName>
    <definedName name="_xlnm.Print_Area" localSheetId="20">'جدول 17'!$B$1:$U$24</definedName>
    <definedName name="_xlnm.Print_Area" localSheetId="21">'جدول 18'!$B$1:$I$79</definedName>
    <definedName name="_xlnm.Print_Area" localSheetId="23">'جدول 19'!$B$1:$I$45</definedName>
    <definedName name="_xlnm.Print_Area" localSheetId="24">'جدول 20 '!$B$1:$U$49</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'!$B$1:$I$78</definedName>
    <definedName name="_xlnm.Print_Area" localSheetId="8">'جدول 3'!$B$1:$U$75</definedName>
    <definedName name="_xlnm.Print_Area" localSheetId="35">'جدول 30 '!$B$1:$I$78</definedName>
    <definedName name="_xlnm.Print_Area" localSheetId="36">'جدول 31  '!$B$1:$U$68</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'!$B$1:$I$42</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'!$B$1:$J$41</definedName>
    <definedName name="_xlnm.Print_Area" localSheetId="9">'جدول 4'!$B$1:$U$77</definedName>
    <definedName name="_xlnm.Print_Area" localSheetId="46">'جدول 40 '!$B$1:$I$70</definedName>
    <definedName name="_xlnm.Print_Area" localSheetId="47">'جدول 41 '!$B$1:$I$38</definedName>
    <definedName name="_xlnm.Print_Area" localSheetId="48">'جدول 42'!$B$1:$I$30</definedName>
    <definedName name="_xlnm.Print_Area" localSheetId="49">'جدول 43'!$B$1:$V$68</definedName>
    <definedName name="_xlnm.Print_Area" localSheetId="10">'جدول 5'!$B$1:$U$61</definedName>
    <definedName name="_xlnm.Print_Area" localSheetId="11">'جدول 6'!$B$1:$U$76</definedName>
    <definedName name="_xlnm.Print_Area" localSheetId="12">'جدول 7'!$B$1:$U$66</definedName>
    <definedName name="_xlnm.Print_Area" localSheetId="13">'جدول 8'!$B$1:$U$70</definedName>
    <definedName name="_xlnm.Print_Area" localSheetId="14">'جدول 9-10'!$B$1:$U$75</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<sst xmlns="http://schemas.openxmlformats.org/spreadsheetml/2006/main" count="4173" uniqueCount="1965">
  <si>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</si>
  <si>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</si>
  <si>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</si>
  <si>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</si>
  <si>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</si>
  <si>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</si>
  <si>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</si>
  <si>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</si>
  <si>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</si>
  <si>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</si>
  <si>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</si>
  <si>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</si>
  <si>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</si>
  <si>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</si>
  <si>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</si>
  <si>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</si>
  <si>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</si>
  <si>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</si>
  <si>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</si>
  <si>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</si>
  <si>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</si>
  <si>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</si>
  <si>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</si>
  <si>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</si>
  <si>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</si>
  <si>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</si>
  <si>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</si>
  <si>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</si>
  <si>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</si>
  <si>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</si>
  <si>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</si>
  <si>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</si>
  <si>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</si>
  <si>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</si>
  <si>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</si>
  <si>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</si>
  <si>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</si>
  <si>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</si>
  <si>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</si>
  <si>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</si>
  <si>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</si>
  <si>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</si>
  <si>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</si>
  <si>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</si>
  <si>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</si>
  <si>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</si>
  <si>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</si>
  <si>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</si>
  <si>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</si>
  <si>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</si>
  <si>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</si>
  <si>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</si>
  <si>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</si>
  <si>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</si>
  <si>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</si>
  <si>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</si>
  <si>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</si>
  <si>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</si>
  <si>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</si>
  <si>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</si>
  <si>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</si>
  <si>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</si>
  <si>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</si>
  <si>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</si>
  <si>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</si>
  <si>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</si>
  <si>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</si>
  <si>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</si>
  <si>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</si>
  <si>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</si>
  <si>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</si>
  <si>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</si>
  <si>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</si>
  <si>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</si>
  <si>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</si>
  <si>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</si>
  <si>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</si>
  <si>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</si>
  <si>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</si>
  <si>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</si>
  <si>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</si>
  <si>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</si>
  <si>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</si>
  <si>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</si>
  <si>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</si>
  <si>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</si>
  <si>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</si>
  <si>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</si>
  <si>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</si>
  <si>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</si>
  <si>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</si>
  <si>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</si>
  <si>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</si>
  <si>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</si>
  <si>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</si>
  <si>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</si>
  <si>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</si>
  <si>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</si>
  <si>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</si>
  <si>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</si>
  <si>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</si>
  <si>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</si>
  <si>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</si>
  <si>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</si>
  <si>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</si>
  <si>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</si>
  <si>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</si>
  <si>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</si>
  <si>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</si>
  <si>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</si>
  <si>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</si>
  <si>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</si>
  <si>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</si>
  <si>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</si>
  <si>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</si>
  <si>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</si>
  <si>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</si>
  <si>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</si>
  <si>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</si>
  <si>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</si>
  <si>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</si>
  <si>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</si>
  <si>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</si>
  <si>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</si>
  <si>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</si>
  <si>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</si>
  <si>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</si>
  <si>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</si>
  <si>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</si>
  <si>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</si>
  <si>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</si>
  <si>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</si>
  <si>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</si>
  <si>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</si>
  <si>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</si>
  <si>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</si>
  <si>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</si>
  <si>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</si>
  <si>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</si>
  <si>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</si>
  <si>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</si>
  <si>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</si>
  <si>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</si>
  <si>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</si>
  <si>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</si>
  <si>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</si>
  <si>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</si>
  <si>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</si>
  <si>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</si>
  <si>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</si>
  <si>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</si>
  <si>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</si>
  <si>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</si>
  <si>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</si>
  <si>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</si>
  <si>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</si>
  <si>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</si>
  <si>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</si>
  <si>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</si>
  <si>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</si>
  <si>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</si>
  <si>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</si>
  <si>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</si>
  <si>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</si>
  <si>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</si>
  <si>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</si>
  <si>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</si>
  <si>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</si>
  <si>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</si>
  <si>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</si>
  <si>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</si>
  <si>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</si>
  <si>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</si>
  <si>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</si>
  <si>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</si>
  <si>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</si>
  <si>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</si>
  <si>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</si>
  <si>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</si>
  <si>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</si>
  <si>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</si>
  <si>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</si>
  <si>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</si>
  <si>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</si>
  <si>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</si>
  <si>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</si>
  <si>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</si>
  <si>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</si>
  <si>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</si>
  <si>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</si>
  <si>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</si>
  <si>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</si>
  <si>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</si>
  <si>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</si>
  <si>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</si>
  <si>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</si>
  <si>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</si>
  <si>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</si>
  <si>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</si>
  <si>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</si>
  <si>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</si>
  <si>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</si>
  <si>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</si>
  <si>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</si>
  <si>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</si>
  <si>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</si>
  <si>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</si>
  <si>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</si>
  <si>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</si>
  <si>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</si>
  <si>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</si>
  <si>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</si>
  <si>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</si>
  <si>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</si>
  <si>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</si>
  <si>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</si>
  <si>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</si>
  <si>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</si>
  <si>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</si>
  <si>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</si>
  <si>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</si>
  <si>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</si>
  <si>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</si>
  <si>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</si>
  <si>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</si>
  <si>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</si>
  <si>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</si>
  <si>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</si>
  <si>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</si>
  <si>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</si>
  <si>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</si>
  <si>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</si>
  <si>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</si>
  <si>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</si>
  <si>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</si>
  <si>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</si>
  <si>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</si>
  <si>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</si>
  <si>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</si>
  <si>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</si>
  <si>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</si>
  <si>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</si>
  <si>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</si>
  <si>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</si>
  <si>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</si>
  <si>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</si>
  <si>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</si>
  <si>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</si>
  <si>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</si>
  <si>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</si>
  <si>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</si>
  <si>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</si>
  <si>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</si>
  <si>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</si>
  <si>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</si>
  <si>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</si>
  <si>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</si>
  <si>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</si>
  <si>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</si>
  <si>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</si>
  <si>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</si>
  <si>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</si>
  <si>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</si>
  <si>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</si>
  <si>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</si>
  <si>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</si>
  <si>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</si>
  <si>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</si>
  <si>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</si>
  <si>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</si>
  <si>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</si>
  <si>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</si>
  <si>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</si>
  <si>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</si>
  <si>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</si>
  <si>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</si>
  <si>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</si>
  <si>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</si>
  <si>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</si>
  <si>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</si>
  <si>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</si>
  <si>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</si>
  <si>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</si>
  <si>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</si>
  <si>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</si>
  <si>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</si>
  <si>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</si>
  <si>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</si>
  <si>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</si>
  <si>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</si>
  <si>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</si>
  <si>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</si>
  <si>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</si>
  <si>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</si>
  <si>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</si>
  <si>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</si>
  <si>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</si>
  <si>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</si>
  <si>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</si>
  <si>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</si>
  <si>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</si>
  <si>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</si>
  <si>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</si>
  <si>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</si>
  <si>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</si>
  <si>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</si>
  <si>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</si>
  <si>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</si>
  <si>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</si>
  <si>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</si>
  <si>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</si>
  <si>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</si>
  <si>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</si>
  <si>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</si>
  <si>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</si>
  <si>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</si>
  <si>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</si>
  <si>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</si>
  <si>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</si>
  <si>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</si>
  <si>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</si>
  <si>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</si>
  <si>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</si>
  <si>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</si>
  <si>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</si>
  <si>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</si>
  <si>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</si>
  <si>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</si>
  <si>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</si>
  <si>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</si>
  <si>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</si>
  <si>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</si>
  <si>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</si>
  <si>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</si>
  <si>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</si>
  <si>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</si>
  <si>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</si>
  <si>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</si>
  <si>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</si>
  <si>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</si>
  <si>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</si>
  <si>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</si>
  <si>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</si>
  <si>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</si>
  <si>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</si>
  <si>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</si>
  <si>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</si>
  <si>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</si>
  <si>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</si>
  <si>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</si>
  <si>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</si>
  <si>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</si>
  <si>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</si>
  <si>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</si>
  <si>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</si>
  <si>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</si>
  <si>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</si>
  <si>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</si>
  <si>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</si>
  <si>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</si>
  <si>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</si>
  <si>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</si>
  <si>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</si>
  <si>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</si>
  <si>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</si>
  <si>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</si>
  <si>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</si>
  <si>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</si>
  <si>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</si>
  <si>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</si>
  <si>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</si>
  <si>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</si>
  <si>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</si>
  <si>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</si>
  <si>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</si>
  <si>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</si>
  <si>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</si>
  <si>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</si>
  <si>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</si>
  <si>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</si>
  <si>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</si>
  <si>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</si>
  <si>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</si>
  <si>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</si>
  <si>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</si>
  <si>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</si>
  <si>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</si>
  <si>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</si>
  <si>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</si>
  <si>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</si>
  <si>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</si>
  <si>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</si>
  <si>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</si>
  <si>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</si>
  <si>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</si>
  <si>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</si>
  <si>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</si>
  <si>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</si>
  <si>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</si>
  <si>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</si>
  <si>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</si>
  <si>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</si>
  <si>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</si>
  <si>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</si>
  <si>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</si>
  <si>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</si>
  <si>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</si>
  <si>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</si>
  <si>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</si>
  <si>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</si>
  <si>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</si>
  <si>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</si>
  <si>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</si>
  <si>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</si>
  <si>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</si>
  <si>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</si>
  <si>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</si>
  <si>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</si>
  <si>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</si>
  <si>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</si>
  <si>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</si>
  <si>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</si>
  <si>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</si>
  <si>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</si>
  <si>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</si>
  <si>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</si>
  <si>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</si>
  <si>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</si>
  <si>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</si>
  <si>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</si>
  <si>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</si>
  <si>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</si>
  <si>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</si>
  <si>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</si>
  <si>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</si>
  <si>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</si>
  <si>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</si>
  <si>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</si>
  <si>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</si>
  <si>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</si>
  <si>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</si>
  <si>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</si>
  <si>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</si>
  <si>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</si>
  <si>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</si>
  <si>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</si>
  <si>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</si>
  <si>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</si>
  <si>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</si>
  <si>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</si>
  <si>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</si>
  <si>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</si>
  <si>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</si>
  <si>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</si>
  <si>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</si>
  <si>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</si>
  <si>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</si>
  <si>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</si>
  <si>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</si>
  <si>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</si>
  <si>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</si>
  <si>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</si>
  <si>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</si>
  <si>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</si>
  <si>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</si>
  <si>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</si>
  <si>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</si>
  <si>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</si>
  <si>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</si>
  <si>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</si>
  <si>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</si>
  <si>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</si>
  <si>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</si>
  <si>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</si>
  <si>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</si>
  <si>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</si>
  <si>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</si>
  <si>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</si>
  <si>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</si>
  <si>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</si>
  <si>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</si>
  <si>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</si>
  <si>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</si>
  <si>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</si>
  <si>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</si>
  <si>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</si>
  <si>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</si>
  <si>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</si>
  <si>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</si>
  <si>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</si>
  <si>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</si>
  <si>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</si>
  <si>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</si>
  <si>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</si>
  <si>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</si>
  <si>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</si>
  <si>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</si>
  <si>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</si>
  <si>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</si>
  <si>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</si>
  <si>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</si>
  <si>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</si>
  <si>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</si>
  <si>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</si>
  <si>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</si>
  <si>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</si>
  <si>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</si>
  <si>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</si>
  <si>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</si>
  <si>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</si>
  <si>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</si>
  <si>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</si>
  <si>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</si>
  <si>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</si>
  <si>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</si>
  <si>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</si>
  <si>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</si>
  <si>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</si>
  <si>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</si>
  <si>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</si>
  <si>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</si>
  <si>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</si>
  <si>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</si>
  <si>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</si>
  <si>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</si>
  <si>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</si>
  <si>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</si>
  <si>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</si>
  <si>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</si>
  <si>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</si>
  <si>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</si>
  <si>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</si>
  <si>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</si>
  <si>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</si>
  <si>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</si>
  <si>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</si>
  <si>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</si>
  <si>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</si>
  <si>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</si>
  <si>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</si>
  <si>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</si>
  <si>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</si>
  <si>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</si>
  <si>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</si>
  <si>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</si>
  <si>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</si>
  <si>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</si>
  <si>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</si>
  <si>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</si>
  <si>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</si>
  <si>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</si>
  <si>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</si>
  <si>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</si>
  <si>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</si>
  <si>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</si>
  <si>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</si>
  <si>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</si>
  <si>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</si>
  <si>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</si>
  <si>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</si>
  <si>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</si>
  <si>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</si>
  <si>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</si>
  <si>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</si>
  <si>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</si>
  <si>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</si>
  <si>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</si>
  <si>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</si>
  <si>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</si>
  <si>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</si>
  <si>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</si>
  <si>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</si>
  <si>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</si>
  <si>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</si>
  <si>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</si>
  <si>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</si>
  <si>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</si>
  <si>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</si>
  <si>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</si>
  <si>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</si>
  <si>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</si>
  <si>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</si>
  <si>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</si>
  <si>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</si>
  <si>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</si>
  <si>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</si>
  <si>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</si>
  <si>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</si>
  <si>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</si>
  <si>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</si>
  <si>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</si>
  <si>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</si>
  <si>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</si>
  <si>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</si>
  <si>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</si>
  <si>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</si>
  <si>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</si>
  <si>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</si>
  <si>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</si>
  <si>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</si>
  <si>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</si>
  <si>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</si>
  <si>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</si>
  <si>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</si>
  <si>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</si>
  <si>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</si>
  <si>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</si>
  <si>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</si>
  <si>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</si>
  <si>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</si>
  <si>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</si>
  <si>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</si>
  <si>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</si>
  <si>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</si>
  <si>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</si>
  <si>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</si>
  <si>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</si>
  <si>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</si>
  <si>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</si>
  <si>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</si>
  <si>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</si>
  <si>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</si>
  <si>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</si>
  <si>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</si>
  <si>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</si>
  <si>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</si>
  <si>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</si>
  <si>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</si>
  <si>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</si>
  <si>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</si>
  <si>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</si>
  <si>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</si>
  <si>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</si>
  <si>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</si>
  <si>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</si>
  <si>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</si>
  <si>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</si>
  <si>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</si>
  <si>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</si>
  <si>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</si>
  <si>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</si>
  <si>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</si>
  <si>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</si>
  <si>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</si>
  <si>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</si>
  <si>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</si>
  <si>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</si>
  <si>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</si>
  <si>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</si>
  <si>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</si>
  <si>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</si>
  <si>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</si>
  <si>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</si>
  <si>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</si>
  <si>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</si>
  <si>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</si>
  <si>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</si>
  <si>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</si>
  <si>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</si>
  <si>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</si>
  <si>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</si>
  <si>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</si>
  <si>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</si>
  <si>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</si>
  <si>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</si>
  <si>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</si>
  <si>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</si>
  <si>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</si>
  <si>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</si>
  <si>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</si>
  <si>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</si>
  <si>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</si>
  <si>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</si>
  <si>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</si>
  <si>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</si>
  <si>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</si>
  <si>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</si>
  <si>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</si>
  <si>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</si>
  <si>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</si>
  <si>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</si>
  <si>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</si>
  <si>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</si>
  <si>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</si>
  <si>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</si>
  <si>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</si>
  <si>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</si>
  <si>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</si>
  <si>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</si>
  <si>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</si>
  <si>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</si>
  <si>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</si>
  <si>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</si>
  <si>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</si>
  <si>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</si>
  <si>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</si>
  <si>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</si>
  <si>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</si>
  <si>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</si>
  <si>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</si>
  <si>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</si>
  <si>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</si>
  <si>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</si>
  <si>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</si>
  <si>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</si>
  <si>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</si>
  <si>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</si>
  <si>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</si>
  <si>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</si>
  <si>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</si>
  <si>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</si>
  <si>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</si>
  <si>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</si>
  <si>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</si>
  <si>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</si>
  <si>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</si>
  <si>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</si>
  <si>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</si>
  <si>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</si>
  <si>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</si>
  <si>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</si>
  <si>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</si>
  <si>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</si>
  <si>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</si>
  <si>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</si>
  <si>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</si>
  <si>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</si>
  <si>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</si>
  <si>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</si>
  <si>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</si>
  <si>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</si>
  <si>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</si>
  <si>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</si>
  <si>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</si>
  <si>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</si>
  <si>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</si>
  <si>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</si>
  <si>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</si>
  <si>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</si>
  <si>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</si>
  <si>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</si>
  <si>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</si>
  <si>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</si>
  <si>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</si>
  <si>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</si>
  <si>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</si>
  <si>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</si>
  <si>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</si>
  <si>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</si>
  <si>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</si>
  <si>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</si>
  <si>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</si>
  <si>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</si>
  <si>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</si>
  <si>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</si>
  <si>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</si>
  <si>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</si>
  <si>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</si>
  <si>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</si>
  <si>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</si>
  <si>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</si>
  <si>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</si>
  <si>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</si>
  <si>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</si>
  <si>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</si>
  <si>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</si>
  <si>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</si>
  <si>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</si>
  <si>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</si>
  <si>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</si>
  <si>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</si>
  <si>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</si>
  <si>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</si>
  <si>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</si>
  <si>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</si>
  <si>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</si>
  <si>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</si>
  <si>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</si>
  <si>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</si>
  <si>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</si>
  <si>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</si>
  <si>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</si>
  <si>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</si>
  <si>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</si>
  <si>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</si>
  <si>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</si>
  <si>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</si>
  <si>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</si>
  <si>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</si>
  <si>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</si>
  <si>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</si>
  <si>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</si>
  <si>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</si>
  <si>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</si>
  <si>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</si>
  <si>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</si>
  <si>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</si>
  <si>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</si>
  <si>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</si>
  <si>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</si>
  <si>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</si>
  <si>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</si>
  <si>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</si>
  <si>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</si>
  <si>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</si>
  <si>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</si>
  <si>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</si>
  <si>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</si>
  <si>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</si>
  <si>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</si>
  <si>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</si>
  <si>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</si>
  <si>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</si>
  <si>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</si>
  <si>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</si>
  <si>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</si>
  <si>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</si>
  <si>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</si>
  <si>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</si>
  <si>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</si>
  <si>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</si>
  <si>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</si>
  <si>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</si>
  <si>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</si>
  <si>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</si>
  <si>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</si>
  <si>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</si>
  <si>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</si>
  <si>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</si>
  <si>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</si>
  <si>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</si>
  <si>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</si>
  <si>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</si>
  <si>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</si>
  <si>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</si>
  <si>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</si>
  <si>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</si>
  <si>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</si>
  <si>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</si>
  <si>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</si>
  <si>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</si>
  <si>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</si>
  <si>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</si>
  <si>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</si>
  <si>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</si>
  <si>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</si>
  <si>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</si>
  <si>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</si>
  <si>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</si>
  <si>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</si>
  <si>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</si>
  <si>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</si>
  <si>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</si>
  <si>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</si>
  <si>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</si>
  <si>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</si>
  <si>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</si>
  <si>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</si>
  <si>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</si>
  <si>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</si>
  <si>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</si>
  <si>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</si>
  <si>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</si>
  <si>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</si>
  <si>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</si>
  <si>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</si>
  <si>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</si>
  <si>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</si>
  <si>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</si>
  <si>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</si>
  <si>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</si>
  <si>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</si>
  <si>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</si>
  <si>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</si>
  <si>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</si>
  <si>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</si>
  <si>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</si>
  <si>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</si>
  <si>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</si>
  <si>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</si>
  <si>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</si>
  <si>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</si>
  <si>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</si>
  <si>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</si>
  <si>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</si>
  <si>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</si>
  <si>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</si>
  <si>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</si>
  <si>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</si>
  <si>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</si>
  <si>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</si>
  <si>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</si>
  <si>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</si>
  <si>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</si>
  <si>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</si>
  <si>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</si>
  <si>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</si>
  <si>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</si>
  <si>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</si>
  <si>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</si>
  <si>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</si>
  <si>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</si>
  <si>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</si>
  <si>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</si>
  <si>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</si>
  <si>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</si>
  <si>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</si>
  <si>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</si>
  <si>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</si>
  <si>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</si>
  <si>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</si>
  <si>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</si>
  <si>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</si>
  <si>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</si>
  <si>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</si>
  <si>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</si>
  <si>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</si>
  <si>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</si>
  <si>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</si>
  <si>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</si>
  <si>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</si>
  <si>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</si>
  <si>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</si>
  <si>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</si>
  <si>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</si>
  <si>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</si>
  <si>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</si>
  <si>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</si>
  <si>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</si>
  <si>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</si>
  <si>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</si>
  <si>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</si>
  <si>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</si>
  <si>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</si>
  <si>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</si>
  <si>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</si>
  <si>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</si>
  <si>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</si>
  <si>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</si>
  <si>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</si>
  <si>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</si>
  <si>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</si>
  <si>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</si>
  <si>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</si>
  <si>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</si>
  <si>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</si>
  <si>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</si>
  <si>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</si>
  <si>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</si>
  <si>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</si>
  <si>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</si>
  <si>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</si>
  <si>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</si>
  <si>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</si>
  <si>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</si>
  <si>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</si>
  <si>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</si>
  <si>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</si>
  <si>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</si>
  <si>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</si>
  <si>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</si>
  <si>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</si>
  <si>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</si>
  <si>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</si>
  <si>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</si>
  <si>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</si>
  <si>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</si>
  <si>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</si>
  <si>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</si>
  <si>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</si>
  <si>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</si>
  <si>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</si>
  <si>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</si>
  <si>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</si>
  <si>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</si>
  <si>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</si>
  <si>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</si>
  <si>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</si>
  <si>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</si>
  <si>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</si>
  <si>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</si>
  <si>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</si>
  <si>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</si>
  <si>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</si>
  <si>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</si>
  <si>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</si>
  <si>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</si>
  <si>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</si>
  <si>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</si>
  <si>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</si>
  <si>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</si>
  <si>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</si>
  <si>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</si>
  <si>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</si>
  <si>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</si>
  <si>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</si>
  <si>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</si>
  <si>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</si>
  <si>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</si>
  <si>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</si>
  <si>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</si>
  <si>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</si>
  <si>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</si>
  <si>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</si>
  <si>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</si>
  <si>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</si>
  <si>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</si>
  <si>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</si>
  <si>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</si>
  <si>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</si>
  <si>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</si>
  <si>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</si>
  <si>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</si>
  <si>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</si>
  <si>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</si>
  <si>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</si>
  <si>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</si>
  <si>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</si>
  <si>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</si>
  <si>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</si>
  <si>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</si>
  <si>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</si>
  <si>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</si>
  <si>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</si>
  <si>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</si>
  <si>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</si>
  <si>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</si>
  <si>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</si>
  <si>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</si>
  <si>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</si>
  <si>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</si>
  <si>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</si>
  <si>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</si>
  <si>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</si>
  <si>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</si>
  <si>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</si>
  <si>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</si>
  <si>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</si>
  <si>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</si>
  <si>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</si>
  <si>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</si>
  <si>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</si>
  <si>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</si>
  <si>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</si>
  <si>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</si>
  <si>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</si>
  <si>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</si>
  <si>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</si>
  <si>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</si>
  <si>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</si>
  <si>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</si>
  <si>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</si>
  <si>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</si>
  <si>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</si>
  <si>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</si>
  <si>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</si>
  <si>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</si>
  <si>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</si>
  <si>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</si>
  <si>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</si>
  <si>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</si>
  <si>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</si>
  <si>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</si>
  <si>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</si>
  <si>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</si>
  <si>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</si>
  <si>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</si>
  <si>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</si>
  <si>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</si>
  <si>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</si>
  <si>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</si>
  <si>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</si>
  <si>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</si>
  <si>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</si>
  <si>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</si>
  <si>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</si>
  <si>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</si>
  <si>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</si>
  <si>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</si>
  <si>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</si>
  <si>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</si>
  <si>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</si>
  <si>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</si>
  <si>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</si>
  <si>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</si>
  <si>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</si>
  <si>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</si>
  <si>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</si>
  <si>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</si>
  <si>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</si>
  <si>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</si>
  <si>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</si>
  <si>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</si>
  <si>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</si>
  <si>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</si>
  <si>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</si>
  <si>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</si>
  <si>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</si>
  <si>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</si>
  <si>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</si>
  <si>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</si>
  <si>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</si>
  <si>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</si>
  <si>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</si>
  <si>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</si>
  <si>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</si>
  <si>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</si>
  <si>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</si>
  <si>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</si>
  <si>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</si>
  <si>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</si>
  <si>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</si>
  <si>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</si>
  <si>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</si>
  <si>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</si>
  <si>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</si>
  <si>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</si>
  <si>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</si>
  <si>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</si>
  <si>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</si>
  <si>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</si>
  <si>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</si>
  <si>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</si>
  <si>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</si>
  <si>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</si>
  <si>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</si>
  <si>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</si>
  <si>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</si>
  <si>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</si>
  <si>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</si>
  <si>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</si>
  <si>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</si>
  <si>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</si>
  <si>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</si>
  <si>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</si>
  <si>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</si>
  <si>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</si>
  <si>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</si>
  <si>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</si>
  <si>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</si>
  <si>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</si>
  <si>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</si>
  <si>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</si>
  <si>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</si>
  <si>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</si>
  <si>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</si>
  <si>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</si>
  <si>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</si>
  <si>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</si>
  <si>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</si>
  <si>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</si>
  <si>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</si>
  <si>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</si>
  <si>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</si>
  <si>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</si>
  <si>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</si>
  <si>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</si>
  <si>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</si>
  <si>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</si>
  <si>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</si>
  <si>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</si>
  <si>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</si>
  <si>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</si>
  <si>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</si>
  <si>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</si>
  <si>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</si>
  <si>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</si>
  <si>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</si>
  <si>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</si>
  <si>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</si>
  <si>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</si>
  <si>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</si>
  <si>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</si>
  <si>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</si>
  <si>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</si>
  <si>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</si>
  <si>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</si>
  <si>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</si>
  <si>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</si>
  <si>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</si>
  <si>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</si>
  <si>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</si>
  <si>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</si>
  <si>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</si>
  <si>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</si>
  <si>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</si>
  <si>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</si>
  <si>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</si>
  <si>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</si>
  <si>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</si>
  <si>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</si>
  <si>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</si>
  <si>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</si>
  <si>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</si>
  <si>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</si>
  <si>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</si>
  <si>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</si>
  <si>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</si>
  <si>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</si>
  <si>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</si>
  <si>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</si>
  <si>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</si>
  <si>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</si>
  <si>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</si>
  <si>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</si>
  <si>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</si>
  <si>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</si>
  <si>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</si>
  <si>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</si>
  <si>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</si>
  <si>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</si>
  <si>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</si>
  <si>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</si>
  <si>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</si>
  <si>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</si>
  <si>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</si>
  <si>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</si>
  <si>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</si>
  <si>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</si>
  <si>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</si>
  <si>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</si>
  <si>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</si>
  <si>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</si>
  <si>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</si>
  <si>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</si>
  <si>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</si>
  <si>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</si>
  <si>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</si>
  <si>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</si>
  <si>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</si>
  <si>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</si>
  <si>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</si>
  <si>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</si>
  <si>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</si>
  <si>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</si>
  <si>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</si>
  <si>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</si>
  <si>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</si>
  <si>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</si>
  <si>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</si>
  <si>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</si>
  <si>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</si>
  <si>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</si>
  <si>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</si>
  <si>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</si>
  <si>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</si>
  <si>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</si>
  <si>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</si>
  <si>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</si>
  <si>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</si>
  <si>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</si>
  <si>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</si>
  <si>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</si>
  <si>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</si>
  <si>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</si>
  <si>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</si>
  <si>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</si>
  <si>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</si>
  <si>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</si>
  <si>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</si>
  <si>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</si>
  <si>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</si>
  <si>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</si>
  <si>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</si>
  <si>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</si>
  <si>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</si>
  <si>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</si>
  <si>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</si>
  <si>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</si>
  <si>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</si>
  <si>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</si>
  <si>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</si>
  <si>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</si>
  <si>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</si>
  <si>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</si>
  <si>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</si>
  <si>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</si>
  <si>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</si>
  <si>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</si>
  <si>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</si>
  <si>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</si>
  <si>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</si>
  <si>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</si>
  <si>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</si>
  <si>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</si>
  <si>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</si>
  <si>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</si>
  <si>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</si>
  <si>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</si>
  <si>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</si>
  <si>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</si>
  <si>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</si>
  <si>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</si>
  <si>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</si>
  <si>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</si>
  <si>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</si>
  <si>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</si>
  <si>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</si>
  <si>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</si>
  <si>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</si>
  <si>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</si>
  <si>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</si>
  <si>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</si>
  <si>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</si>
  <si>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</si>
  <si>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</si>
  <si>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</si>
  <si>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</si>
  <si>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</si>
  <si>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</si>
  <si>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</si>
  <si>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</si>
  <si>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</si>
  <si>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</si>
  <si>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</si>
  <si>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</si>
  <si>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</si>
  <si>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</si>
  <si>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</si>
  <si>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</si>
  <si>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</si>
  <si>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</si>
  <si>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</si>
  <si>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</si>
  <si>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</si>
  <si>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</si>
  <si>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</si>
  <si>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</si>
  <si>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</si>
  <si>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</si>
  <si>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</si>
  <si>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</si>
  <si>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</si>
  <si>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</si>
  <si>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</si>
  <si>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</si>
  <si>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</si>
  <si>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</si>
  <si>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</si>
  <si>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</si>
  <si>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</si>
  <si>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</si>
  <si>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</si>
  <si>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</si>
  <si>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</si>
  <si>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</si>
  <si>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</si>
  <si>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</si>
  <si>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</si>
  <si>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</si>
  <si>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</si>
  <si>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</si>
  <si>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</si>
  <si>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</si>
  <si>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</si>
  <si>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</si>
  <si>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</si>
  <si>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</si>
  <si>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</si>
  <si>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</si>
  <si>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</si>
  <si>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</si>
  <si>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</si>
  <si>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</si>
  <si>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</si>
  <si>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</si>
  <si>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</si>
  <si>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</si>
  <si>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</si>
  <si>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</si>
  <si>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</si>
  <si>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</si>
  <si>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</si>
  <si>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</si>
  <si>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</si>
  <si>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</si>
  <si>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</si>
  <si>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</si>
  <si>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</si>
  <si>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</si>
  <si>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</si>
  <si>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</si>
  <si>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</si>
  <si>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</si>
  <si>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</si>
  <si>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</si>
  <si>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</si>
  <si>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</si>
  <si>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</si>
  <si>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</si>
  <si>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</si>
  <si>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</si>
  <si>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</si>
  <si>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</si>
  <si>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</si>
  <si>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</si>
  <si>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</si>
  <si>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</si>
  <si>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</si>
  <si>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</si>
  <si>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</si>
  <si>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</si>
  <si>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</si>
  <si>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</si>
  <si>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</si>
  <si>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</si>
  <si>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</si>
  <si>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</si>
  <si>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</si>
  <si>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</si>
  <si>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</si>
  <si>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</si>
  <si>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</si>
  <si>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</si>
  <si>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</si>
  <si>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</si>
  <si>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</si>
  <si>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</si>
  <si>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</si>
  <si>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</si>
  <si>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</si>
  <si>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</si>
  <si>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</si>
  <si>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</si>
  <si>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</si>
  <si>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</si>
  <si>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</si>
  <si>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</si>
  <si>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</si>
  <si>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</si>
  <si>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</si>
  <si>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</si>
  <si>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</si>
  <si>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</si>
  <si>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</si>
  <si>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</si>
  <si>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</si>
  <si>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</si>
  <si>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</si>
  <si>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</si>
  <si>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</si>
  <si>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</si>
  <si>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</si>
  <si>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</si>
  <si>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</si>
  <si>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</si>
  <si>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</si>
  <si>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</si>
  <si>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</si>
  <si>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</si>
  <si>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</si>
  <si>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</si>
  <si>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</si>
  <si>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</si>
  <si>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</si>
  <si>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</si>
  <si>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</si>
  <si>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</si>
  <si>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</si>
  <si>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</si>
  <si>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</si>
  <si>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</si>
  <si>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</si>
  <si>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</si>
  <si>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</si>
  <si>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</si>
  <si>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</si>
  <si>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</si>
  <si>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</si>
  <si>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</si>
  <si>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</si>
  <si>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</si>
  <si>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</si>
  <si>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</si>
  <si>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</si>
  <si>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</si>
  <si>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</si>
  <si>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</si>
  <si>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</si>
  <si>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</si>
  <si>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</si>
  <si>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</si>
  <si>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</si>
  <si>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</si>
  <si>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</si>
  <si>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</si>
  <si>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</si>
  <si>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</si>
  <si>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</si>
  <si>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</si>
  <si>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</si>
  <si>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</si>
  <si>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</si>
  <si>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</si>
  <si>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</si>
  <si>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</si>
  <si>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</si>
  <si>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</si>
  <si>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</si>
  <si>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</si>
  <si>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</si>
  <si>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</si>
  <si>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</si>
  <si>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</si>
  <si>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</si>
  <si>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</si>
  <si>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</si>
  <si>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</si>
  <si>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</si>
  <si>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</si>
  <si>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</si>
  <si>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</si>
  <si>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</si>
  <si>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</si>
  <si>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</si>
  <si>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</si>
  <si>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</si>
  <si>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</si>
  <si>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</si>
  <si>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</si>
  <si>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</si>
  <si>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</si>
  <si>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</si>
  <si>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</si>
  <si>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</si>
  <si>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</si>
  <si>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</si>
  <si>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</si>
  <si>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</si>
  <si>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</si>
  <si>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</si>
  <si>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</si>
  <si>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</si>
  <si>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</si>
  <si>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</si>
  <si>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</si>
  <si>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</si>
  <si>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</si>
  <si>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</si>
  <si>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</si>
  <si>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</si>
  <si>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</si>
  <si>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</si>
  <si>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</si>
  <si>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</si>
  <si>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</si>
  <si>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</si>
  <si>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</si>
  <si>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</si>
  <si>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</si>
  <si>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</si>
  <si>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</si>
  <si>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</si>
  <si>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</si>
  <si>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</si>
  <si>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</si>
  <si>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</si>
  <si>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</si>
  <si>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</si>
  <si>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</si>
  <si>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</si>
  <si>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</si>
  <si>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</si>
  <si>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</si>
  <si>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</si>
  <si>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</si>
  <si>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</si>
  <si>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</si>
  <si>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</si>
  <si>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</si>
  <si>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</si>
  <si>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</si>
  <si>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</si>
  <si>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</si>
  <si>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</si>
  <si>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</si>
  <si>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</si>
  <si>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</si>
  <si>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</si>
  <si>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</si>
  <si>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</si>
  <si>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</si>
  <si>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</si>
  <si>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</si>
  <si>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</si>
  <si>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</si>
  <si>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</si>
  <si>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</si>
  <si>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</si>
  <si>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</si>
  <si>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</si>
  <si>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</si>
  <si>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</si>
  <si>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</si>
  <si>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</si>
  <si>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</si>
  <si>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</si>
  <si>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</si>
  <si>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</si>
  <si>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</si>
  <si>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</si>
  <si>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</si>
  <si>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</si>
  <si>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</si>
  <si>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</si>
  <si>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</si>
  <si>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</si>
  <si>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</si>
  <si>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</si>
  <si>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</si>
  <si>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</si>
  <si>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</si>
  <si>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</si>
  <si>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</si>
  <si>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</si>
  <si>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</si>
  <si>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</si>
  <si>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</si>
  <si>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</si>
  <si>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</si>
  <si>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</si>
  <si>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</si>
  <si>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</si>
  <si>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</si>
  <si>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</si>
  <si>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</si>
  <si>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</si>
  <si>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</si>
  <si>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</si>
  <si>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</si>
  <si>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</si>
  <si>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</si>
  <si>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</si>
  <si>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</si>
  <si>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</si>
  <si>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</si>
  <si>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</si>
  <si>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</si>
  <si>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</si>
  <si>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</si>
  <si>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</si>
  <si>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</si>
  <si>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</si>
  <si>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</si>
  <si>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</si>
  <si>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</si>
  <si>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</si>
  <si>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</si>
  <si>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</si>
  <si>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</si>
  <si>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</si>
  <si>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</si>
  <si>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</si>
  <si>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</si>
  <si>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</si>
  <si>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</si>
  <si>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</si>
  <si>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</si>
  <si>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</si>
  <si>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</si>
  <si>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</si>
  <si>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</si>
  <si>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</si>
  <si>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</si>
  <si>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</si>
  <si>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</si>
  <si>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</si>
  <si>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</si>
  <si>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</si>
  <si>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</si>
  <si>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</si>
  <si>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</si>
  <si>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</si>
  <si>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</si>
  <si>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</si>
  <si>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</si>
  <si>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</si>
  <si>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</si>
  <si>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</si>
  <si>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</si>
  <si>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</si>
  <si>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</si>
  <si>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</si>
  <si>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</si>
  <si>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</si>
  <si>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</si>
  <si>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</si>
  <si>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</si>
  <si>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</si>
  <si>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</si>
  <si>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</si>
  <si>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</si>
  <si>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</si>
  <si>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</si>
  <si>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</si>
  <si>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</si>
  <si>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</si>
  <si>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</si>
  <si>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</si>
  <si>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</si>
  <si>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</si>
  <si>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</si>
  <si>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</si>
  <si>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</si>
  <si>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</si>
  <si>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</si>
  <si>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2012</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</si>
  <si>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</si>
  <si>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</si>
  <si>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</si>
  <si>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</si>
  <si>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</si>
  <si>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</si>
  <si>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</si>
  <si>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</si>
  <si>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</si>
  <si>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</si>
  <si>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</si>
  <si>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</si>
  <si>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more than one year</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</si>
  <si>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</si>
  <si>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</si>
  <si>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</si>
  <si>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</si>
  <si>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</si>
  <si>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</si>
  <si>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</si>
  <si>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</si>
  <si>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</si>
  <si>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</si>
  <si>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</si>
  <si>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</si>
  <si>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</si>
  <si>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</si>
  <si>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</si>
  <si>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</si>
  <si>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</si>
  <si>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</si>
  <si>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</si>
  <si>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</si>
  <si>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</si>
  <si>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</si>
  <si>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</si>
  <si>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</si>
  <si>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</si>
  <si>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</si>
  <si>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</si>
  <si>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</si>
  <si>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</si>
  <si>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</si>
  <si>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</si>
  <si>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</si>
  <si>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</si>
  <si>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</si>
  <si>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</si>
  <si>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</si>
  <si>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</si>
  <si>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</si>
  <si>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</si>
  <si>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</si>
  <si>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</si>
  <si>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</si>
  <si>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</si>
  <si>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</si>
  <si>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</si>
  <si>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</si>
  <si>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</si>
  <si>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</si>
  <si>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</si>
  <si>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</si>
  <si>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</si>
  <si>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</si>
  <si>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</si>
  <si>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</si>
  <si>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</si>
  <si>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</si>
  <si>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</si>
  <si>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</si>
  <si>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</si>
  <si>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</si>
  <si>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</si>
  <si>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</si>
  <si>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</si>
  <si>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</si>
  <si>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</si>
  <si>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</si>
  <si>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</si>
  <si>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</si>
  <si>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</si>
  <si>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</si>
  <si>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</si>
  <si>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</si>
  <si>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</si>
  <si>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</si>
  <si>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</si>
  <si>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</si>
  <si>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</si>
  <si>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</si>
  <si>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</si>
  <si>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</si>
  <si>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</si>
  <si>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</si>
  <si>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</si>
  <si>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</si>
  <si>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</si>
  <si>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</si>
  <si>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</si>
  <si>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</si>
  <si>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</si>
  <si>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</si>
  <si>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</si>
  <si>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</si>
  <si>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</si>
  <si>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</si>
  <si>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</si>
  <si>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</si>
  <si>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</si>
  <si>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</si>
  <si>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</si>
  <si>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</si>
  <si>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</si>
  <si>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</si>
  <si>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</si>
  <si>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</si>
  <si>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</si>
  <si>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</si>
  <si>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</si>
  <si>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</si>
  <si>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</si>
  <si>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</si>
  <si>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</si>
  <si>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</si>
  <si>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</si>
  <si>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</si>
  <si>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</si>
  <si>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</si>
  <si>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</si>
  <si>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</si>
  <si>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</si>
  <si>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</si>
  <si>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</si>
  <si>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</si>
  <si>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</si>
  <si>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</si>
  <si>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</si>
  <si>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</si>
  <si>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</si>
  <si>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</si>
  <si>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</si>
  <si>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</si>
  <si>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</si>
  <si>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</si>
  <si>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</si>
  <si>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</si>
  <si>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</si>
  <si>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</si>
  <si>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</si>
  <si>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</si>
  <si>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</si>
  <si>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</si>
  <si>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</si>
  <si>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</si>
  <si>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</si>
  <si>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</si>
  <si>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</si>
  <si>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</si>
  <si>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</si>
  <si>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</si>
  <si>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</si>
  <si>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</si>
  <si>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</si>
  <si>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</si>
  <si>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</si>
  <si>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</si>
  <si>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</si>
  <si>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</si>
  <si>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</si>
  <si>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</si>
  <si>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</si>
  <si>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</si>
  <si>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</si>
  <si>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</si>
  <si>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</si>
  <si>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</si>
  <si>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</si>
  <si>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</si>
  <si>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</si>
  <si>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</si>
  <si>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</si>
  <si>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</si>
  <si>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</si>
  <si>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</si>
  <si>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</si>
  <si>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</si>
  <si>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</si>
  <si>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</si>
  <si>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</si>
  <si>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المصدر: سوق دمشق للأوراق المالية.</t>
  </si>
  <si>
    <t>2013</t>
  </si>
  <si>
    <t>*تم الاعتماد على بيانات السنة السابقة.</t>
  </si>
  <si>
    <t>*They have adopted the last year data.</t>
  </si>
  <si>
    <t>بنك الشام</t>
  </si>
  <si>
    <t>بنك البركة -سورية</t>
  </si>
  <si>
    <t>2014</t>
  </si>
  <si>
    <t>2015P</t>
  </si>
  <si>
    <t xml:space="preserve">10 months- 1 year </t>
  </si>
  <si>
    <t>20-10</t>
  </si>
  <si>
    <t>المصدر: مصرف سورية المركزي، قرار مجلس النقد والتسليف رقم 1266/م ن/ب1 تاريخ 2015/5/31.</t>
  </si>
  <si>
    <t>Source: The Central Bank of Syria,  According to the resolution No. /1266 /issued by CMC, 31/5/2015.</t>
  </si>
  <si>
    <t>2015</t>
  </si>
  <si>
    <t>2016P</t>
  </si>
  <si>
    <t>2016</t>
  </si>
  <si>
    <t>*Share Turnover is calculated by dividing the traded share`s value by its Market value.</t>
  </si>
  <si>
    <t>السنة: 2017</t>
  </si>
  <si>
    <t>2017**</t>
  </si>
  <si>
    <t>*بيانات غرفة التقاص للفترة (2012-2016) تشمل بيانات فرع دمشق فقط، وبدءً من عام 2017 تم إضافة بيانات جميع فروع مصرف سورية المركزي في المحافظات.</t>
  </si>
  <si>
    <t>*Clearance Room Statistics (2012-2016) were included just Damascus's Branch,from 2017 we were added all Branches of Central Bank of Syria.</t>
  </si>
  <si>
    <t>** لا تتضمن بيانات الفروع في كل من محافظة درعا، ادلب، دير الزور، والرقة.</t>
  </si>
  <si>
    <t>**the year of 2017 does not include the Data of Branches in each from Daraa, Idleb, Dier Alzore and Al-Raqa.</t>
  </si>
  <si>
    <t>* الشركات المدرجة في السوق النظامية والموازية وتمثل الوضع القائم لغاية  2017/12/31.</t>
  </si>
  <si>
    <t>*Companies listed in Regular and Parallel Market as in 31/12/2017.</t>
  </si>
  <si>
    <t>2017</t>
  </si>
  <si>
    <t xml:space="preserve">* سعر الصرف المستخدم في التحويل يعادل 64.66، 104.64، 167.73، 269.21، 461.56 و507.95 للأعوام 2012، 2013، 2014، 2015، 2016 و2017 على التوالي. </t>
  </si>
  <si>
    <t xml:space="preserve">*Exchange rates used in conversion is: 64.66, 104.64, 167.73, 269.21, 461.56 and 507.95 for years 2012, 2013, 2014, 2015, 2016 and 2017 on Sequence. </t>
  </si>
  <si>
    <t>بنغلادش</t>
  </si>
  <si>
    <t>Bangladesh</t>
  </si>
  <si>
    <t xml:space="preserve">  Year: 2017</t>
  </si>
  <si>
    <t>* تم تقدير عدد السكان من عام 2014 ولغاية 2017 وفق سيناريوهات محددة من قبل الفريق المشكّل لتقدير عدد السكان.</t>
  </si>
  <si>
    <t xml:space="preserve">*The population from 2014 till 2017 had been estimated by specific scenarios from the team formed to estimate the population.  </t>
  </si>
  <si>
    <t>قروض                                                         Loans</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</si>
  <si>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</si>
  <si>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</si>
  <si>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</si>
  <si>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Table No. (7): Distribution of the Private Banks and Microfinance Institutions</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</si>
  <si>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</si>
  <si>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</si>
  <si>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 لا تتضمن التسهيلات الائتمانية الممنوحة للحكومة المركزية.</t>
  </si>
  <si>
    <t>*Credit to the Central Government are not included.</t>
  </si>
  <si>
    <t>By Economic Activity*</t>
  </si>
  <si>
    <t>Credit by Banks*</t>
  </si>
  <si>
    <t>By Type of Credit*</t>
  </si>
  <si>
    <t>التسهيلات الائتمانية حسب النشاط الاقتصادي*</t>
  </si>
  <si>
    <t>التسهيلات الائتمانية حسب نوع التسهيل الائتماني*</t>
  </si>
  <si>
    <t>التسهيلات الائتمانية حسب النشاط الاقتصادي *</t>
  </si>
  <si>
    <t>التسهيلات الائتمانية*</t>
  </si>
  <si>
    <t>الجدول رقم (9): توزيع التسهيلات الائتمانية الممنوحة من المصارف الخاصة ومؤسسات التمويل الصغير حسب الجهة المقترضة ونوع العملة والآجال</t>
  </si>
  <si>
    <t>Table No. (9): Distribution of the Private Banks and Microfinance Institutions Credit according to Sectors and Currency and Terms</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</si>
  <si>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</si>
  <si>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</si>
  <si>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</si>
  <si>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</si>
  <si>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</si>
  <si>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</si>
  <si>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</si>
  <si>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</si>
  <si>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</si>
  <si>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</si>
  <si>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</si>
  <si>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 </t>
  </si>
  <si>
    <t xml:space="preserve"> Retail Price Indices</t>
  </si>
  <si>
    <t>تسعة أشهر</t>
  </si>
  <si>
    <t>9-Month</t>
  </si>
  <si>
    <t>Table No. (43):  Retail Price Indices</t>
  </si>
  <si>
    <t>الجدول رقم (43): الأرقام القياسية لأسعار التجزئة</t>
  </si>
  <si>
    <t xml:space="preserve"> Time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</si>
</sst>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4">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theme="0" tint="-0.14996795556505021"/>
      </right>
      <top style="double">
        <color indexed="64"/>
      </top>
      <bottom style="thin">
        <color indexed="64"/>
      </bottom>
      <diagonal/>
    </border>
    <border>
      <left style="thin">
        <color theme="0" tint="-0.14996795556505021"/>
      </left>
      <right/>
      <top style="double">
        <color indexed="64"/>
      </top>
      <bottom style="thin">
        <color indexed="64"/>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1990">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9" xfId="4" applyFont="1" applyFill="1" applyBorder="1" applyAlignment="1">
      <alignment horizontal="center" vertical="center"/>
    </xf>
    <xf numFmtId="0" fontId="14" fillId="2" borderId="60" xfId="4" applyFont="1" applyFill="1" applyBorder="1"/>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alignment horizontal="center" vertical="center"/>
    </xf>
    <xf numFmtId="0" fontId="14" fillId="2" borderId="63" xfId="4" applyFont="1" applyFill="1" applyBorder="1" applyAlignment="1"/>
    <xf numFmtId="0" fontId="14" fillId="2" borderId="63" xfId="4" applyFont="1" applyFill="1" applyBorder="1" applyAlignment="1">
      <alignment horizontal="center" vertical="center"/>
    </xf>
    <xf numFmtId="0" fontId="14" fillId="2" borderId="64" xfId="4" applyFont="1" applyFill="1" applyBorder="1" applyAlignment="1">
      <alignment horizontal="center" vertical="center"/>
    </xf>
    <xf numFmtId="0" fontId="17" fillId="0" borderId="0" xfId="4" applyFont="1" applyFill="1"/>
    <xf numFmtId="0" fontId="17" fillId="0" borderId="62" xfId="4" applyFont="1" applyFill="1" applyBorder="1" applyAlignment="1">
      <alignment horizontal="center" vertical="center"/>
    </xf>
    <xf numFmtId="0" fontId="17" fillId="0" borderId="63" xfId="4" applyFont="1" applyFill="1" applyBorder="1" applyAlignment="1">
      <alignment horizontal="right" readingOrder="2"/>
    </xf>
    <xf numFmtId="0" fontId="17" fillId="0" borderId="63" xfId="4" applyFont="1" applyFill="1" applyBorder="1" applyAlignment="1">
      <alignment horizontal="center" vertical="center"/>
    </xf>
    <xf numFmtId="0" fontId="17" fillId="0" borderId="63" xfId="4" applyFont="1" applyFill="1" applyBorder="1" applyAlignment="1"/>
    <xf numFmtId="0" fontId="16" fillId="0" borderId="64" xfId="4" applyFont="1" applyFill="1" applyBorder="1" applyAlignment="1">
      <alignment horizontal="center" vertical="center"/>
    </xf>
    <xf numFmtId="0" fontId="14" fillId="0" borderId="68" xfId="0" applyFont="1" applyFill="1" applyBorder="1" applyAlignment="1">
      <alignment horizontal="center" vertical="center"/>
    </xf>
    <xf numFmtId="0" fontId="15" fillId="0" borderId="69" xfId="0" applyFont="1" applyFill="1" applyBorder="1" applyAlignment="1">
      <alignment horizontal="right"/>
    </xf>
    <xf numFmtId="0" fontId="14" fillId="0" borderId="69" xfId="0" applyFont="1" applyFill="1" applyBorder="1" applyAlignment="1">
      <alignment horizontal="center" vertical="center"/>
    </xf>
    <xf numFmtId="0" fontId="14" fillId="0" borderId="69" xfId="0" applyFont="1" applyFill="1" applyBorder="1" applyAlignment="1">
      <alignment horizontal="right"/>
    </xf>
    <xf numFmtId="0" fontId="14" fillId="0" borderId="70"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7"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8"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5"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2" xfId="0" applyFont="1" applyFill="1" applyBorder="1"/>
    <xf numFmtId="0" fontId="20" fillId="0" borderId="36"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7"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2" xfId="0" quotePrefix="1" applyNumberFormat="1" applyFont="1" applyFill="1" applyBorder="1" applyAlignment="1">
      <alignment horizontal="right" indent="1"/>
    </xf>
    <xf numFmtId="1" fontId="17" fillId="0" borderId="36"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17" fillId="0" borderId="22" xfId="12" applyFont="1" applyFill="1" applyBorder="1" applyAlignment="1">
      <alignment horizontal="right" indent="2"/>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5" xfId="4" applyFont="1" applyFill="1" applyBorder="1" applyAlignment="1">
      <alignment horizontal="center" vertical="center"/>
    </xf>
    <xf numFmtId="0" fontId="11" fillId="0" borderId="66" xfId="4" applyFont="1" applyFill="1" applyBorder="1" applyAlignment="1">
      <alignment readingOrder="2"/>
    </xf>
    <xf numFmtId="49" fontId="11" fillId="0" borderId="66" xfId="4" applyNumberFormat="1" applyFont="1" applyFill="1" applyBorder="1" applyAlignment="1">
      <alignment horizontal="center" vertical="center" readingOrder="1"/>
    </xf>
    <xf numFmtId="0" fontId="11" fillId="0" borderId="66" xfId="12" applyFont="1" applyFill="1" applyBorder="1" applyAlignment="1">
      <alignment horizontal="left" readingOrder="1"/>
    </xf>
    <xf numFmtId="0" fontId="11" fillId="0" borderId="67" xfId="4" applyFont="1" applyFill="1" applyBorder="1" applyAlignment="1">
      <alignment horizontal="center" vertical="center"/>
    </xf>
    <xf numFmtId="0" fontId="11" fillId="0" borderId="0" xfId="4" applyFont="1" applyFill="1"/>
    <xf numFmtId="0" fontId="12" fillId="0" borderId="65" xfId="4" applyFont="1" applyFill="1" applyBorder="1" applyAlignment="1">
      <alignment horizontal="center" vertical="center"/>
    </xf>
    <xf numFmtId="49" fontId="12" fillId="0" borderId="66" xfId="22" applyNumberFormat="1" applyFont="1" applyFill="1" applyBorder="1" applyAlignment="1" applyProtection="1">
      <alignment horizontal="center" vertical="center" readingOrder="1"/>
    </xf>
    <xf numFmtId="0" fontId="12" fillId="0" borderId="66" xfId="12" applyFont="1" applyFill="1" applyBorder="1" applyAlignment="1">
      <alignment horizontal="left" readingOrder="1"/>
    </xf>
    <xf numFmtId="0" fontId="12" fillId="0" borderId="67" xfId="4" applyFont="1" applyFill="1" applyBorder="1" applyAlignment="1">
      <alignment horizontal="center" vertical="center"/>
    </xf>
    <xf numFmtId="0" fontId="12" fillId="0" borderId="66" xfId="4" applyFont="1" applyFill="1" applyBorder="1" applyAlignment="1">
      <alignment vertical="center" readingOrder="2"/>
    </xf>
    <xf numFmtId="0" fontId="12" fillId="0" borderId="66" xfId="4" applyFont="1" applyFill="1" applyBorder="1" applyAlignment="1">
      <alignment horizontal="left" readingOrder="1"/>
    </xf>
    <xf numFmtId="49" fontId="12" fillId="0" borderId="65" xfId="4" applyNumberFormat="1" applyFont="1" applyFill="1" applyBorder="1" applyAlignment="1">
      <alignment horizontal="center" vertical="center"/>
    </xf>
    <xf numFmtId="49" fontId="12" fillId="0" borderId="67" xfId="4" applyNumberFormat="1" applyFont="1" applyFill="1" applyBorder="1" applyAlignment="1">
      <alignment horizontal="center" vertical="center"/>
    </xf>
    <xf numFmtId="0" fontId="12" fillId="0" borderId="66" xfId="12" applyFont="1" applyFill="1" applyBorder="1" applyAlignment="1">
      <alignment horizontal="left" vertical="top" wrapText="1" readingOrder="1"/>
    </xf>
    <xf numFmtId="0" fontId="12" fillId="0" borderId="66" xfId="4" applyFont="1" applyFill="1" applyBorder="1" applyAlignment="1">
      <alignment readingOrder="2"/>
    </xf>
    <xf numFmtId="0" fontId="12" fillId="0" borderId="66" xfId="4" applyFont="1" applyFill="1" applyBorder="1" applyAlignment="1">
      <alignment horizontal="left" vertical="center"/>
    </xf>
    <xf numFmtId="0" fontId="11" fillId="0" borderId="66" xfId="4" applyFont="1" applyFill="1" applyBorder="1" applyAlignment="1">
      <alignment horizontal="left" vertical="center"/>
    </xf>
    <xf numFmtId="0" fontId="12" fillId="0" borderId="66" xfId="4" applyFont="1" applyFill="1" applyBorder="1" applyAlignment="1">
      <alignment horizontal="left"/>
    </xf>
    <xf numFmtId="0" fontId="12" fillId="0" borderId="66"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5" xfId="12" applyFont="1" applyFill="1" applyBorder="1"/>
    <xf numFmtId="0" fontId="32" fillId="0" borderId="46" xfId="12" applyFont="1" applyFill="1" applyBorder="1"/>
    <xf numFmtId="167" fontId="32" fillId="0" borderId="46"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6"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5"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5" xfId="0" applyNumberFormat="1" applyFont="1" applyFill="1" applyBorder="1" applyAlignment="1">
      <alignment horizontal="right"/>
    </xf>
    <xf numFmtId="1" fontId="33" fillId="0" borderId="48" xfId="0" applyNumberFormat="1" applyFont="1" applyFill="1" applyBorder="1" applyAlignment="1">
      <alignment horizontal="right"/>
    </xf>
    <xf numFmtId="1" fontId="33" fillId="0" borderId="55" xfId="0" applyNumberFormat="1" applyFont="1" applyFill="1" applyBorder="1" applyAlignment="1">
      <alignment horizontal="right"/>
    </xf>
    <xf numFmtId="1" fontId="33" fillId="0" borderId="58" xfId="0" applyNumberFormat="1" applyFont="1" applyFill="1" applyBorder="1" applyAlignment="1">
      <alignment horizontal="right"/>
    </xf>
    <xf numFmtId="0" fontId="32" fillId="0" borderId="9" xfId="0" applyFont="1" applyFill="1" applyBorder="1"/>
    <xf numFmtId="0" fontId="32" fillId="0" borderId="74" xfId="0" applyFont="1" applyFill="1" applyBorder="1"/>
    <xf numFmtId="1" fontId="32" fillId="0" borderId="45"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5" xfId="1" applyNumberFormat="1" applyFont="1" applyFill="1" applyBorder="1" applyAlignment="1">
      <alignment horizontal="right" vertical="center"/>
    </xf>
    <xf numFmtId="177" fontId="32" fillId="0" borderId="46"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5" xfId="1" applyNumberFormat="1" applyFont="1" applyFill="1" applyBorder="1" applyAlignment="1">
      <alignment horizontal="right" vertical="center"/>
    </xf>
    <xf numFmtId="0" fontId="17" fillId="2" borderId="55"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92"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4" xfId="0" applyFont="1" applyFill="1" applyBorder="1" applyAlignment="1">
      <alignment horizontal="center" vertical="center"/>
    </xf>
    <xf numFmtId="0" fontId="33" fillId="0" borderId="24" xfId="0" applyFont="1" applyFill="1" applyBorder="1" applyAlignment="1">
      <alignment horizontal="center"/>
    </xf>
    <xf numFmtId="0" fontId="33" fillId="0" borderId="43" xfId="0" applyFont="1" applyFill="1" applyBorder="1" applyAlignment="1">
      <alignment horizontal="center"/>
    </xf>
    <xf numFmtId="0" fontId="33" fillId="0" borderId="82" xfId="0" applyFont="1" applyFill="1" applyBorder="1" applyAlignment="1">
      <alignment horizontal="center"/>
    </xf>
    <xf numFmtId="0" fontId="28" fillId="0" borderId="82"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6" xfId="0" applyNumberFormat="1" applyFont="1" applyFill="1" applyBorder="1" applyAlignment="1"/>
    <xf numFmtId="0" fontId="33" fillId="0" borderId="8" xfId="0" applyFont="1" applyFill="1" applyBorder="1" applyAlignment="1">
      <alignment horizontal="center"/>
    </xf>
    <xf numFmtId="0" fontId="33" fillId="0" borderId="45" xfId="0" applyFont="1" applyFill="1" applyBorder="1" applyAlignment="1">
      <alignment horizontal="center"/>
    </xf>
    <xf numFmtId="0" fontId="33" fillId="0" borderId="46" xfId="0" applyFont="1" applyFill="1" applyBorder="1" applyAlignment="1">
      <alignment horizontal="center"/>
    </xf>
    <xf numFmtId="0" fontId="33" fillId="0" borderId="15" xfId="0" applyFont="1" applyFill="1" applyBorder="1" applyAlignment="1">
      <alignment horizontal="center"/>
    </xf>
    <xf numFmtId="0" fontId="32" fillId="0" borderId="36" xfId="0" applyFont="1" applyFill="1" applyBorder="1" applyAlignment="1">
      <alignment horizontal="right" indent="1"/>
    </xf>
    <xf numFmtId="0" fontId="32" fillId="0" borderId="37" xfId="0" applyFont="1" applyFill="1" applyBorder="1" applyAlignment="1">
      <alignment horizontal="right" indent="1"/>
    </xf>
    <xf numFmtId="0" fontId="48" fillId="0" borderId="37" xfId="0" applyFont="1" applyFill="1" applyBorder="1" applyAlignment="1">
      <alignment horizontal="right" indent="1"/>
    </xf>
    <xf numFmtId="0" fontId="32" fillId="0" borderId="24" xfId="0" applyFont="1" applyFill="1" applyBorder="1"/>
    <xf numFmtId="0" fontId="32" fillId="0" borderId="43" xfId="0" applyFont="1" applyFill="1" applyBorder="1"/>
    <xf numFmtId="0" fontId="32" fillId="0" borderId="82" xfId="0" applyFont="1" applyFill="1" applyBorder="1"/>
    <xf numFmtId="0" fontId="48" fillId="0" borderId="82"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5" xfId="1" applyNumberFormat="1" applyFont="1" applyFill="1" applyBorder="1" applyAlignment="1">
      <alignment horizontal="right" indent="1"/>
    </xf>
    <xf numFmtId="177" fontId="33" fillId="0" borderId="46" xfId="1" applyNumberFormat="1" applyFont="1" applyFill="1" applyBorder="1" applyAlignment="1">
      <alignment horizontal="right" indent="1"/>
    </xf>
    <xf numFmtId="3" fontId="33" fillId="0" borderId="46"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5" xfId="0" applyNumberFormat="1" applyFont="1" applyFill="1" applyBorder="1" applyAlignment="1">
      <alignment horizontal="right" indent="1"/>
    </xf>
    <xf numFmtId="1" fontId="32" fillId="0" borderId="48" xfId="0" applyNumberFormat="1" applyFont="1" applyFill="1" applyBorder="1" applyAlignment="1">
      <alignment horizontal="right" indent="1"/>
    </xf>
    <xf numFmtId="1" fontId="32" fillId="0" borderId="56"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5" xfId="6" applyNumberFormat="1" applyFont="1" applyFill="1" applyBorder="1" applyAlignment="1">
      <alignment horizontal="right"/>
    </xf>
    <xf numFmtId="1" fontId="33" fillId="0" borderId="45" xfId="6" applyNumberFormat="1" applyFont="1" applyFill="1" applyBorder="1" applyAlignment="1">
      <alignment horizontal="right" vertical="center"/>
    </xf>
    <xf numFmtId="1" fontId="33" fillId="0" borderId="55" xfId="6" applyNumberFormat="1" applyFont="1" applyFill="1" applyBorder="1" applyAlignment="1">
      <alignment horizontal="right"/>
    </xf>
    <xf numFmtId="1" fontId="33" fillId="0" borderId="48"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5"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6" xfId="0" applyFont="1" applyFill="1" applyBorder="1"/>
    <xf numFmtId="0" fontId="33" fillId="0" borderId="0" xfId="0" applyFont="1" applyFill="1" applyBorder="1" applyAlignment="1">
      <alignment horizontal="right" indent="1"/>
    </xf>
    <xf numFmtId="1" fontId="33" fillId="0" borderId="46"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5" xfId="5" applyFont="1" applyFill="1" applyBorder="1" applyAlignment="1">
      <alignment horizontal="center"/>
    </xf>
    <xf numFmtId="0" fontId="33" fillId="0" borderId="55" xfId="5" applyFont="1" applyFill="1" applyBorder="1" applyAlignment="1">
      <alignment horizontal="center"/>
    </xf>
    <xf numFmtId="0" fontId="33" fillId="0" borderId="48" xfId="5" applyFont="1" applyFill="1" applyBorder="1" applyAlignment="1">
      <alignment horizontal="center"/>
    </xf>
    <xf numFmtId="0" fontId="33" fillId="0" borderId="58"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5" xfId="0" applyNumberFormat="1" applyFont="1" applyFill="1" applyBorder="1" applyAlignment="1">
      <alignment horizontal="center"/>
    </xf>
    <xf numFmtId="1" fontId="33" fillId="0" borderId="48" xfId="0" applyNumberFormat="1" applyFont="1" applyFill="1" applyBorder="1" applyAlignment="1">
      <alignment horizontal="center"/>
    </xf>
    <xf numFmtId="1" fontId="33" fillId="0" borderId="55" xfId="0" applyNumberFormat="1" applyFont="1" applyFill="1" applyBorder="1" applyAlignment="1">
      <alignment horizontal="center"/>
    </xf>
    <xf numFmtId="1" fontId="33" fillId="0" borderId="56"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5"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5"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7"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5" xfId="8" applyFont="1" applyFill="1" applyBorder="1" applyAlignment="1">
      <alignment horizontal="right" indent="1"/>
    </xf>
    <xf numFmtId="0" fontId="32" fillId="0" borderId="45" xfId="8" applyFont="1" applyFill="1" applyBorder="1"/>
    <xf numFmtId="0" fontId="32" fillId="0" borderId="48" xfId="8" applyFont="1" applyFill="1" applyBorder="1"/>
    <xf numFmtId="0" fontId="32" fillId="0" borderId="55" xfId="8" applyFont="1" applyFill="1" applyBorder="1"/>
    <xf numFmtId="0" fontId="32" fillId="0" borderId="56"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6"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5" xfId="6" applyNumberFormat="1" applyFont="1" applyFill="1" applyBorder="1" applyAlignment="1">
      <alignment horizontal="right"/>
    </xf>
    <xf numFmtId="1" fontId="33" fillId="0" borderId="34"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6" xfId="21" applyFont="1" applyFill="1" applyBorder="1" applyAlignment="1">
      <alignment horizontal="right" indent="1"/>
    </xf>
    <xf numFmtId="0" fontId="32" fillId="0" borderId="78" xfId="21" applyFont="1" applyFill="1" applyBorder="1" applyAlignment="1">
      <alignment horizontal="right" indent="1"/>
    </xf>
    <xf numFmtId="0" fontId="32" fillId="0" borderId="49" xfId="21" applyFont="1" applyFill="1" applyBorder="1" applyAlignment="1">
      <alignment horizontal="right" indent="1"/>
    </xf>
    <xf numFmtId="0" fontId="32" fillId="0" borderId="57" xfId="21" applyFont="1" applyFill="1" applyBorder="1" applyAlignment="1">
      <alignment horizontal="right" indent="1"/>
    </xf>
    <xf numFmtId="0" fontId="32" fillId="0" borderId="42" xfId="21" applyFont="1" applyFill="1" applyBorder="1" applyAlignment="1">
      <alignment horizontal="right" indent="1"/>
    </xf>
    <xf numFmtId="0" fontId="32" fillId="0" borderId="74"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5"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3" xfId="13" applyFont="1" applyFill="1" applyBorder="1" applyAlignment="1">
      <alignment horizontal="center"/>
    </xf>
    <xf numFmtId="0" fontId="33" fillId="0" borderId="17" xfId="13" applyFont="1" applyFill="1" applyBorder="1" applyAlignment="1">
      <alignment horizontal="center"/>
    </xf>
    <xf numFmtId="0" fontId="11" fillId="2" borderId="45" xfId="13" applyFont="1" applyFill="1" applyBorder="1" applyAlignment="1">
      <alignment horizontal="center" vertical="center"/>
    </xf>
    <xf numFmtId="2" fontId="11" fillId="2" borderId="45"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applyAlignment="1">
      <alignment horizontal="center"/>
    </xf>
    <xf numFmtId="0" fontId="50" fillId="2" borderId="45" xfId="0" applyFont="1" applyFill="1" applyBorder="1" applyAlignment="1">
      <alignment horizontal="center"/>
    </xf>
    <xf numFmtId="0" fontId="47" fillId="0" borderId="9" xfId="11" applyFont="1" applyFill="1" applyBorder="1" applyAlignment="1">
      <alignment horizontal="right" indent="1"/>
    </xf>
    <xf numFmtId="2" fontId="33" fillId="0" borderId="36" xfId="11" applyNumberFormat="1" applyFont="1" applyFill="1" applyBorder="1" applyAlignment="1">
      <alignment horizontal="right" indent="3"/>
    </xf>
    <xf numFmtId="0" fontId="47" fillId="0" borderId="20"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50" xfId="4" applyFont="1" applyFill="1" applyBorder="1" applyAlignment="1">
      <alignment horizontal="right"/>
    </xf>
    <xf numFmtId="0" fontId="33" fillId="0" borderId="78" xfId="4" applyFont="1" applyFill="1" applyBorder="1" applyAlignment="1">
      <alignment horizontal="right"/>
    </xf>
    <xf numFmtId="0" fontId="33" fillId="0" borderId="49" xfId="4" applyFont="1" applyFill="1" applyBorder="1" applyAlignment="1">
      <alignment horizontal="right"/>
    </xf>
    <xf numFmtId="0" fontId="33" fillId="0" borderId="57" xfId="4" applyFont="1" applyFill="1" applyBorder="1" applyAlignment="1">
      <alignment horizontal="right"/>
    </xf>
    <xf numFmtId="0" fontId="33" fillId="0" borderId="74"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49" fontId="32" fillId="0" borderId="15" xfId="1" applyNumberFormat="1" applyFont="1" applyFill="1" applyBorder="1" applyAlignment="1">
      <alignment horizontal="left" vertical="center" indent="1"/>
    </xf>
    <xf numFmtId="0" fontId="32" fillId="0" borderId="45" xfId="0" applyFont="1" applyFill="1" applyBorder="1" applyAlignment="1">
      <alignment horizontal="right" indent="2"/>
    </xf>
    <xf numFmtId="0" fontId="32" fillId="0" borderId="46" xfId="0" applyFont="1" applyFill="1" applyBorder="1" applyAlignment="1">
      <alignment horizontal="right" indent="2"/>
    </xf>
    <xf numFmtId="0" fontId="39" fillId="0" borderId="0" xfId="0" applyFont="1" applyFill="1" applyBorder="1" applyAlignment="1">
      <alignment horizontal="right" readingOrder="2"/>
    </xf>
    <xf numFmtId="0" fontId="33" fillId="0" borderId="45" xfId="0" applyFont="1" applyFill="1" applyBorder="1" applyAlignment="1">
      <alignment horizontal="right" indent="1"/>
    </xf>
    <xf numFmtId="0" fontId="33" fillId="0" borderId="32" xfId="0" applyFont="1" applyFill="1" applyBorder="1" applyAlignment="1">
      <alignment horizontal="center" vertical="center"/>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7" xfId="0" applyNumberFormat="1" applyFont="1" applyFill="1" applyBorder="1" applyAlignment="1"/>
    <xf numFmtId="0" fontId="33" fillId="0" borderId="25" xfId="0" applyFont="1" applyFill="1" applyBorder="1"/>
    <xf numFmtId="1" fontId="33" fillId="0" borderId="45"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5"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6"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5" xfId="1" quotePrefix="1" applyNumberFormat="1" applyFont="1" applyFill="1" applyBorder="1" applyAlignment="1">
      <alignment horizontal="right" vertical="center"/>
    </xf>
    <xf numFmtId="177" fontId="32" fillId="0" borderId="46"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46"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5" xfId="1" quotePrefix="1" applyNumberFormat="1" applyFont="1" applyFill="1" applyBorder="1" applyAlignment="1">
      <alignment vertical="center"/>
    </xf>
    <xf numFmtId="177" fontId="33" fillId="0" borderId="46"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9"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6" xfId="1" applyNumberFormat="1" applyFont="1" applyFill="1" applyBorder="1" applyAlignment="1">
      <alignment horizontal="right" vertical="center"/>
    </xf>
    <xf numFmtId="0" fontId="32" fillId="0" borderId="45" xfId="0" applyFont="1" applyFill="1" applyBorder="1" applyAlignment="1">
      <alignment vertical="center"/>
    </xf>
    <xf numFmtId="0" fontId="32" fillId="0" borderId="46" xfId="0" applyFont="1" applyFill="1" applyBorder="1" applyAlignment="1">
      <alignment vertical="center"/>
    </xf>
    <xf numFmtId="0" fontId="33" fillId="0" borderId="21" xfId="0" applyFont="1" applyFill="1" applyBorder="1" applyAlignment="1">
      <alignment horizontal="right" vertical="center" indent="1"/>
    </xf>
    <xf numFmtId="0" fontId="33" fillId="0" borderId="29"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6" xfId="0" applyNumberFormat="1" applyFont="1" applyFill="1" applyBorder="1" applyAlignment="1">
      <alignment vertical="center"/>
    </xf>
    <xf numFmtId="168" fontId="32" fillId="0" borderId="46" xfId="0" applyNumberFormat="1" applyFont="1" applyFill="1" applyBorder="1" applyAlignment="1">
      <alignment vertical="center"/>
    </xf>
    <xf numFmtId="177" fontId="32" fillId="0" borderId="45" xfId="1" applyNumberFormat="1" applyFont="1" applyFill="1" applyBorder="1" applyAlignment="1">
      <alignment vertical="center"/>
    </xf>
    <xf numFmtId="177" fontId="32" fillId="0" borderId="46"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5" xfId="1" applyNumberFormat="1" applyFont="1" applyFill="1" applyBorder="1" applyAlignment="1">
      <alignment horizontal="center" vertical="top"/>
    </xf>
    <xf numFmtId="3" fontId="33" fillId="0" borderId="46"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5" xfId="1" applyNumberFormat="1" applyFont="1" applyFill="1" applyBorder="1" applyAlignment="1">
      <alignment horizontal="right" vertical="center" readingOrder="1"/>
    </xf>
    <xf numFmtId="3" fontId="32" fillId="0" borderId="46"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5" xfId="1" applyNumberFormat="1" applyFont="1" applyFill="1" applyBorder="1" applyAlignment="1">
      <alignment horizontal="right" vertical="center" readingOrder="1"/>
    </xf>
    <xf numFmtId="3" fontId="33" fillId="0" borderId="46"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5"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5" xfId="0" applyNumberFormat="1" applyFont="1" applyFill="1" applyBorder="1" applyAlignment="1">
      <alignment horizontal="center" vertical="center"/>
    </xf>
    <xf numFmtId="1" fontId="33" fillId="0" borderId="46"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5"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36"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2" xfId="1" applyNumberFormat="1" applyFont="1" applyFill="1" applyBorder="1" applyAlignment="1">
      <alignment horizontal="right" indent="2"/>
    </xf>
    <xf numFmtId="177" fontId="33" fillId="0" borderId="36"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5" xfId="1" applyNumberFormat="1" applyFont="1" applyFill="1" applyBorder="1" applyAlignment="1">
      <alignment horizontal="center"/>
    </xf>
    <xf numFmtId="3" fontId="33" fillId="0" borderId="42" xfId="1" quotePrefix="1" applyNumberFormat="1" applyFont="1" applyFill="1" applyBorder="1" applyAlignment="1">
      <alignment horizontal="right" indent="1"/>
    </xf>
    <xf numFmtId="3" fontId="33" fillId="0" borderId="36"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2" xfId="1" applyNumberFormat="1" applyFont="1" applyFill="1" applyBorder="1" applyAlignment="1">
      <alignment horizontal="right" vertical="center" indent="1"/>
    </xf>
    <xf numFmtId="177" fontId="32" fillId="0" borderId="36"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5" xfId="0" applyFont="1" applyFill="1" applyBorder="1" applyAlignment="1">
      <alignment horizontal="center" vertical="top"/>
    </xf>
    <xf numFmtId="0" fontId="33" fillId="0" borderId="45"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3"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8" xfId="4" applyFont="1" applyFill="1" applyBorder="1"/>
    <xf numFmtId="0" fontId="33" fillId="0" borderId="56" xfId="4" applyFont="1" applyFill="1" applyBorder="1"/>
    <xf numFmtId="0" fontId="33" fillId="0" borderId="45" xfId="4" applyFont="1" applyFill="1" applyBorder="1"/>
    <xf numFmtId="0" fontId="33" fillId="0" borderId="55"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2" xfId="4" applyFont="1" applyFill="1" applyBorder="1" applyAlignment="1">
      <alignment horizontal="center" vertical="center"/>
    </xf>
    <xf numFmtId="0" fontId="32" fillId="2" borderId="63" xfId="4" applyFont="1" applyFill="1" applyBorder="1" applyAlignment="1">
      <alignment horizontal="center" vertical="center"/>
    </xf>
    <xf numFmtId="0" fontId="32" fillId="2" borderId="63" xfId="4" applyFont="1" applyFill="1" applyBorder="1" applyAlignment="1">
      <alignment horizontal="center"/>
    </xf>
    <xf numFmtId="0" fontId="32" fillId="2" borderId="64" xfId="4" applyFont="1" applyFill="1" applyBorder="1" applyAlignment="1">
      <alignment horizontal="center" vertical="center"/>
    </xf>
    <xf numFmtId="0" fontId="33" fillId="2" borderId="71" xfId="4" applyFont="1" applyFill="1" applyBorder="1" applyAlignment="1">
      <alignment horizontal="center" vertical="center"/>
    </xf>
    <xf numFmtId="0" fontId="33" fillId="2" borderId="72" xfId="4" applyFont="1" applyFill="1" applyBorder="1" applyAlignment="1"/>
    <xf numFmtId="0" fontId="32" fillId="2" borderId="72" xfId="4" applyFont="1" applyFill="1" applyBorder="1" applyAlignment="1">
      <alignment horizontal="center" vertical="center"/>
    </xf>
    <xf numFmtId="0" fontId="32" fillId="2" borderId="73" xfId="4" applyFont="1" applyFill="1" applyBorder="1" applyAlignment="1">
      <alignment horizontal="center" vertical="center"/>
    </xf>
    <xf numFmtId="0" fontId="32" fillId="0" borderId="45" xfId="12" applyFont="1" applyFill="1" applyBorder="1" applyAlignment="1">
      <alignment vertical="center"/>
    </xf>
    <xf numFmtId="179" fontId="32" fillId="0" borderId="46" xfId="14" applyNumberFormat="1" applyFont="1" applyFill="1" applyBorder="1" applyAlignment="1">
      <alignment vertical="center"/>
    </xf>
    <xf numFmtId="0" fontId="32" fillId="0" borderId="46"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6" fillId="0" borderId="74"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5"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6"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6"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5" xfId="1" applyNumberFormat="1" applyFont="1" applyFill="1" applyBorder="1" applyAlignment="1">
      <alignment vertical="top"/>
    </xf>
    <xf numFmtId="177" fontId="33" fillId="0" borderId="45" xfId="1" applyNumberFormat="1" applyFont="1" applyFill="1" applyBorder="1" applyAlignment="1">
      <alignment vertical="top"/>
    </xf>
    <xf numFmtId="1" fontId="16" fillId="0" borderId="0" xfId="0" applyNumberFormat="1" applyFont="1" applyFill="1" applyAlignment="1">
      <alignment vertical="top"/>
    </xf>
    <xf numFmtId="0" fontId="33" fillId="0" borderId="75" xfId="0" applyFont="1" applyFill="1" applyBorder="1" applyAlignment="1">
      <alignment horizontal="right" vertical="top"/>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181" fontId="32" fillId="0" borderId="56"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6" xfId="1" applyNumberFormat="1" applyFont="1" applyFill="1" applyBorder="1" applyAlignment="1">
      <alignment horizontal="right" vertical="top"/>
    </xf>
    <xf numFmtId="177" fontId="10" fillId="0" borderId="78" xfId="1" applyNumberFormat="1" applyFont="1" applyFill="1" applyBorder="1" applyAlignment="1">
      <alignment horizontal="right" vertical="top"/>
    </xf>
    <xf numFmtId="177" fontId="10" fillId="0" borderId="49" xfId="1" applyNumberFormat="1" applyFont="1" applyFill="1" applyBorder="1" applyAlignment="1">
      <alignment horizontal="right" vertical="top"/>
    </xf>
    <xf numFmtId="177" fontId="10" fillId="0" borderId="57" xfId="1" applyNumberFormat="1" applyFont="1" applyFill="1" applyBorder="1" applyAlignment="1">
      <alignment horizontal="right" vertical="top"/>
    </xf>
    <xf numFmtId="177" fontId="10" fillId="0" borderId="42" xfId="1" applyNumberFormat="1" applyFont="1" applyFill="1" applyBorder="1" applyAlignment="1">
      <alignment horizontal="right" vertical="top"/>
    </xf>
    <xf numFmtId="0" fontId="10" fillId="0" borderId="74"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9" xfId="12" applyFont="1" applyFill="1" applyBorder="1" applyAlignment="1">
      <alignment vertical="top"/>
    </xf>
    <xf numFmtId="0" fontId="33" fillId="0" borderId="78" xfId="12" applyFont="1" applyFill="1" applyBorder="1" applyAlignment="1">
      <alignment vertical="top"/>
    </xf>
    <xf numFmtId="0" fontId="33" fillId="0" borderId="57" xfId="12" applyFont="1" applyFill="1" applyBorder="1" applyAlignment="1">
      <alignment vertical="top"/>
    </xf>
    <xf numFmtId="2" fontId="33" fillId="0" borderId="36"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2" fontId="33" fillId="0" borderId="45" xfId="11" applyNumberFormat="1" applyFont="1" applyFill="1" applyBorder="1" applyAlignment="1">
      <alignment horizontal="center" vertical="center"/>
    </xf>
    <xf numFmtId="0" fontId="33" fillId="0" borderId="15" xfId="0" applyFont="1" applyFill="1" applyBorder="1" applyAlignment="1">
      <alignment horizontal="left" vertical="top" indent="1"/>
    </xf>
    <xf numFmtId="0" fontId="32" fillId="0" borderId="75" xfId="0" applyFont="1" applyFill="1" applyBorder="1" applyAlignment="1">
      <alignment horizontal="right" vertical="top" indent="1"/>
    </xf>
    <xf numFmtId="0" fontId="33" fillId="0" borderId="75" xfId="0" applyFont="1" applyFill="1" applyBorder="1" applyAlignment="1">
      <alignment horizontal="right" vertical="top" indent="1"/>
    </xf>
    <xf numFmtId="0" fontId="33" fillId="0" borderId="76"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5" xfId="0" applyNumberFormat="1" applyFont="1" applyFill="1" applyBorder="1" applyAlignment="1">
      <alignment horizontal="right" vertical="center"/>
    </xf>
    <xf numFmtId="177" fontId="47" fillId="0" borderId="45"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5" xfId="1" applyNumberFormat="1" applyFont="1" applyFill="1" applyBorder="1" applyAlignment="1">
      <alignment vertical="center"/>
    </xf>
    <xf numFmtId="181" fontId="33" fillId="0" borderId="45" xfId="1" applyNumberFormat="1" applyFont="1" applyFill="1" applyBorder="1" applyAlignment="1">
      <alignment vertical="center"/>
    </xf>
    <xf numFmtId="181" fontId="33" fillId="0" borderId="45" xfId="1" quotePrefix="1" applyNumberFormat="1" applyFont="1" applyFill="1" applyBorder="1" applyAlignment="1">
      <alignment vertical="center"/>
    </xf>
    <xf numFmtId="181" fontId="47" fillId="0" borderId="45" xfId="1" applyNumberFormat="1" applyFont="1" applyFill="1" applyBorder="1" applyAlignment="1">
      <alignment vertical="center"/>
    </xf>
    <xf numFmtId="0" fontId="32" fillId="0" borderId="48" xfId="0" applyFont="1" applyFill="1" applyBorder="1" applyAlignment="1">
      <alignment vertical="center"/>
    </xf>
    <xf numFmtId="0" fontId="32" fillId="0" borderId="0"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181" fontId="32" fillId="0" borderId="58"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8"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181" fontId="33" fillId="0" borderId="58"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8"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92"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5" xfId="1" applyNumberFormat="1" applyFont="1" applyFill="1" applyBorder="1" applyAlignment="1">
      <alignment horizontal="right" vertical="center"/>
    </xf>
    <xf numFmtId="175" fontId="33" fillId="0" borderId="46" xfId="1" applyNumberFormat="1" applyFont="1" applyFill="1" applyBorder="1" applyAlignment="1">
      <alignment horizontal="right" vertical="center"/>
    </xf>
    <xf numFmtId="175" fontId="28" fillId="0" borderId="46" xfId="1" applyNumberFormat="1" applyFont="1" applyFill="1" applyBorder="1" applyAlignment="1">
      <alignment horizontal="right" vertical="center"/>
    </xf>
    <xf numFmtId="175" fontId="32" fillId="0" borderId="46" xfId="1" applyNumberFormat="1" applyFont="1" applyFill="1" applyBorder="1" applyAlignment="1">
      <alignment vertical="center"/>
    </xf>
    <xf numFmtId="175" fontId="33" fillId="0" borderId="46" xfId="1" applyNumberFormat="1" applyFont="1" applyFill="1" applyBorder="1" applyAlignment="1">
      <alignment vertical="center"/>
    </xf>
    <xf numFmtId="170" fontId="32" fillId="0" borderId="0" xfId="1" applyNumberFormat="1" applyFont="1" applyFill="1" applyAlignment="1">
      <alignment vertical="center"/>
    </xf>
    <xf numFmtId="180" fontId="33" fillId="0" borderId="45"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5" xfId="12"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48" fillId="0" borderId="46" xfId="1" applyNumberFormat="1" applyFont="1" applyFill="1" applyBorder="1" applyAlignment="1">
      <alignment vertical="center"/>
    </xf>
    <xf numFmtId="182" fontId="33" fillId="0" borderId="45" xfId="1" applyNumberFormat="1" applyFont="1" applyFill="1" applyBorder="1" applyAlignment="1">
      <alignment horizontal="right" vertical="center"/>
    </xf>
    <xf numFmtId="0" fontId="32" fillId="0" borderId="89" xfId="0" applyFont="1" applyFill="1" applyBorder="1" applyAlignment="1">
      <alignment horizontal="right" vertical="center" indent="1"/>
    </xf>
    <xf numFmtId="0" fontId="32" fillId="0" borderId="32"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90"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5"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177" fontId="33" fillId="0" borderId="56" xfId="1" applyNumberFormat="1" applyFont="1" applyFill="1" applyBorder="1" applyAlignment="1">
      <alignment horizontal="right" vertical="center"/>
    </xf>
    <xf numFmtId="0" fontId="16" fillId="0" borderId="0" xfId="0" applyFont="1" applyFill="1" applyAlignment="1">
      <alignment vertical="center"/>
    </xf>
    <xf numFmtId="0" fontId="33" fillId="0" borderId="45" xfId="0" applyFont="1" applyFill="1" applyBorder="1" applyAlignment="1">
      <alignment vertical="center"/>
    </xf>
    <xf numFmtId="0" fontId="33" fillId="0" borderId="46" xfId="0" applyFont="1" applyFill="1" applyBorder="1" applyAlignment="1">
      <alignment vertical="center"/>
    </xf>
    <xf numFmtId="0" fontId="28" fillId="0" borderId="46" xfId="0" applyFont="1" applyFill="1" applyBorder="1" applyAlignment="1">
      <alignment vertical="center"/>
    </xf>
    <xf numFmtId="0" fontId="48" fillId="0" borderId="46" xfId="0" applyFont="1" applyFill="1" applyBorder="1" applyAlignment="1">
      <alignment vertical="center"/>
    </xf>
    <xf numFmtId="177" fontId="48" fillId="0" borderId="46"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5" xfId="1" applyNumberFormat="1" applyFont="1" applyFill="1" applyBorder="1" applyAlignment="1">
      <alignment horizontal="right" vertical="center"/>
    </xf>
    <xf numFmtId="177" fontId="28" fillId="0" borderId="46" xfId="1" applyNumberFormat="1" applyFont="1" applyFill="1" applyBorder="1" applyAlignment="1">
      <alignment horizontal="right" vertical="center"/>
    </xf>
    <xf numFmtId="181" fontId="33" fillId="0" borderId="46" xfId="1" applyNumberFormat="1" applyFont="1" applyFill="1" applyBorder="1" applyAlignment="1">
      <alignment horizontal="right" vertical="center"/>
    </xf>
    <xf numFmtId="3" fontId="33" fillId="0" borderId="46" xfId="1" applyNumberFormat="1" applyFont="1" applyFill="1" applyBorder="1" applyAlignment="1">
      <alignment horizontal="right" vertical="center"/>
    </xf>
    <xf numFmtId="3" fontId="28" fillId="0" borderId="46" xfId="1" applyNumberFormat="1" applyFont="1" applyFill="1" applyBorder="1" applyAlignment="1">
      <alignment horizontal="right" vertical="center"/>
    </xf>
    <xf numFmtId="3" fontId="48" fillId="0" borderId="46" xfId="1" applyNumberFormat="1" applyFont="1" applyFill="1" applyBorder="1" applyAlignment="1">
      <alignment horizontal="right" vertical="center"/>
    </xf>
    <xf numFmtId="175" fontId="32" fillId="0" borderId="36" xfId="1" applyNumberFormat="1" applyFont="1" applyFill="1" applyBorder="1" applyAlignment="1">
      <alignment vertical="center"/>
    </xf>
    <xf numFmtId="175" fontId="32" fillId="0" borderId="36" xfId="1" applyNumberFormat="1" applyFont="1" applyFill="1" applyBorder="1" applyAlignment="1">
      <alignment horizontal="right" vertical="center"/>
    </xf>
    <xf numFmtId="175" fontId="32" fillId="0" borderId="37" xfId="1" applyNumberFormat="1" applyFont="1" applyFill="1" applyBorder="1" applyAlignment="1">
      <alignment horizontal="right" vertical="center"/>
    </xf>
    <xf numFmtId="175" fontId="48" fillId="0" borderId="37" xfId="1" applyNumberFormat="1" applyFont="1" applyFill="1" applyBorder="1" applyAlignment="1">
      <alignment horizontal="right" vertical="center"/>
    </xf>
    <xf numFmtId="181" fontId="32" fillId="0" borderId="37" xfId="1" applyNumberFormat="1" applyFont="1" applyFill="1" applyBorder="1" applyAlignment="1">
      <alignment horizontal="right" vertical="center"/>
    </xf>
    <xf numFmtId="0" fontId="32" fillId="0" borderId="74" xfId="0" applyFont="1" applyFill="1" applyBorder="1" applyAlignment="1">
      <alignment vertical="center"/>
    </xf>
    <xf numFmtId="175" fontId="33" fillId="0" borderId="45" xfId="1" applyNumberFormat="1" applyFont="1" applyFill="1" applyBorder="1" applyAlignment="1">
      <alignment vertical="center"/>
    </xf>
    <xf numFmtId="175" fontId="33" fillId="0" borderId="45" xfId="1" applyNumberFormat="1" applyFont="1" applyFill="1" applyBorder="1" applyAlignment="1">
      <alignment horizontal="center" vertical="center"/>
    </xf>
    <xf numFmtId="175" fontId="33" fillId="0" borderId="46" xfId="1" applyNumberFormat="1" applyFont="1" applyFill="1" applyBorder="1" applyAlignment="1">
      <alignment horizontal="center" vertical="center"/>
    </xf>
    <xf numFmtId="175" fontId="28" fillId="0" borderId="46" xfId="1" applyNumberFormat="1" applyFont="1" applyFill="1" applyBorder="1" applyAlignment="1">
      <alignment horizontal="center" vertical="center"/>
    </xf>
    <xf numFmtId="181" fontId="33" fillId="0" borderId="46" xfId="1" applyNumberFormat="1" applyFont="1" applyFill="1" applyBorder="1" applyAlignment="1">
      <alignment horizontal="center" vertical="center"/>
    </xf>
    <xf numFmtId="175" fontId="32" fillId="0" borderId="45" xfId="1" applyNumberFormat="1" applyFont="1" applyFill="1" applyBorder="1" applyAlignment="1">
      <alignment vertical="center"/>
    </xf>
    <xf numFmtId="181" fontId="32" fillId="0" borderId="46" xfId="1" applyNumberFormat="1" applyFont="1" applyFill="1" applyBorder="1" applyAlignment="1">
      <alignment vertical="center"/>
    </xf>
    <xf numFmtId="175" fontId="32" fillId="0" borderId="45" xfId="1" applyNumberFormat="1" applyFont="1" applyFill="1" applyBorder="1" applyAlignment="1">
      <alignment horizontal="right" vertical="center"/>
    </xf>
    <xf numFmtId="175" fontId="32" fillId="0" borderId="46" xfId="1" applyNumberFormat="1" applyFont="1" applyFill="1" applyBorder="1" applyAlignment="1">
      <alignment horizontal="right" vertical="center"/>
    </xf>
    <xf numFmtId="175" fontId="48" fillId="0" borderId="46" xfId="1" applyNumberFormat="1" applyFont="1" applyFill="1" applyBorder="1" applyAlignment="1">
      <alignment horizontal="right" vertical="center"/>
    </xf>
    <xf numFmtId="180" fontId="32" fillId="0" borderId="46" xfId="1" applyNumberFormat="1" applyFont="1" applyFill="1" applyBorder="1" applyAlignment="1">
      <alignment horizontal="right" vertical="center"/>
    </xf>
    <xf numFmtId="180" fontId="33" fillId="0" borderId="46" xfId="1" applyNumberFormat="1" applyFont="1" applyFill="1" applyBorder="1" applyAlignment="1">
      <alignment horizontal="right" vertical="center"/>
    </xf>
    <xf numFmtId="180" fontId="32" fillId="0" borderId="37"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9" xfId="1" applyNumberFormat="1" applyFont="1" applyFill="1" applyBorder="1" applyAlignment="1">
      <alignment horizontal="right" vertical="center"/>
    </xf>
    <xf numFmtId="175" fontId="28" fillId="0" borderId="29" xfId="1" applyNumberFormat="1" applyFont="1" applyFill="1" applyBorder="1" applyAlignment="1">
      <alignment horizontal="right" vertical="center"/>
    </xf>
    <xf numFmtId="180" fontId="33" fillId="0" borderId="29"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4"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6" xfId="1" applyNumberFormat="1" applyFont="1" applyFill="1" applyBorder="1" applyAlignment="1">
      <alignment horizontal="right" vertical="center"/>
    </xf>
    <xf numFmtId="0" fontId="32" fillId="0" borderId="74" xfId="0" applyFont="1" applyFill="1" applyBorder="1" applyAlignment="1">
      <alignment horizontal="left" vertical="center"/>
    </xf>
    <xf numFmtId="182" fontId="32" fillId="0" borderId="46" xfId="1" applyNumberFormat="1" applyFont="1" applyFill="1" applyBorder="1" applyAlignment="1">
      <alignment horizontal="right" vertical="center"/>
    </xf>
    <xf numFmtId="182" fontId="33" fillId="0" borderId="46"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9" xfId="1" applyNumberFormat="1" applyFont="1" applyFill="1" applyBorder="1" applyAlignment="1">
      <alignment horizontal="right" vertical="center"/>
    </xf>
    <xf numFmtId="175" fontId="48" fillId="0" borderId="29"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73" fontId="32" fillId="0" borderId="37"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8" xfId="1" applyNumberFormat="1" applyFont="1" applyFill="1" applyBorder="1" applyAlignment="1">
      <alignment horizontal="right" vertical="center"/>
    </xf>
    <xf numFmtId="177" fontId="33" fillId="0" borderId="58" xfId="1" applyNumberFormat="1" applyFont="1" applyFill="1" applyBorder="1" applyAlignment="1">
      <alignment horizontal="right" vertical="center"/>
    </xf>
    <xf numFmtId="0" fontId="47" fillId="0" borderId="75" xfId="0" applyFont="1" applyFill="1" applyBorder="1" applyAlignment="1">
      <alignment horizontal="right" vertical="center" indent="1"/>
    </xf>
    <xf numFmtId="0" fontId="32" fillId="0" borderId="75" xfId="0" applyFont="1" applyFill="1" applyBorder="1" applyAlignment="1">
      <alignment horizontal="right" vertical="center" indent="1"/>
    </xf>
    <xf numFmtId="0" fontId="33" fillId="0" borderId="75" xfId="0" applyFont="1" applyFill="1" applyBorder="1" applyAlignment="1">
      <alignment horizontal="right" vertical="center" indent="1"/>
    </xf>
    <xf numFmtId="0" fontId="33" fillId="0" borderId="75" xfId="0" applyFont="1" applyFill="1" applyBorder="1" applyAlignment="1">
      <alignment horizontal="right" vertical="center" indent="2"/>
    </xf>
    <xf numFmtId="1" fontId="32" fillId="0" borderId="45"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 fontId="32" fillId="0" borderId="48" xfId="0" applyNumberFormat="1" applyFont="1" applyFill="1" applyBorder="1" applyAlignment="1">
      <alignment horizontal="right" vertical="center"/>
    </xf>
    <xf numFmtId="1" fontId="32" fillId="0" borderId="56"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5"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8" xfId="1" applyNumberFormat="1" applyFont="1" applyFill="1" applyBorder="1" applyAlignment="1">
      <alignment vertical="center"/>
    </xf>
    <xf numFmtId="181" fontId="32" fillId="0" borderId="56"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6" xfId="1" applyNumberFormat="1" applyFont="1" applyFill="1" applyBorder="1" applyAlignment="1">
      <alignment horizontal="right" vertical="center"/>
    </xf>
    <xf numFmtId="177" fontId="32" fillId="0" borderId="78" xfId="1" applyNumberFormat="1" applyFont="1" applyFill="1" applyBorder="1" applyAlignment="1">
      <alignment horizontal="right" vertical="center"/>
    </xf>
    <xf numFmtId="177" fontId="32" fillId="0" borderId="49" xfId="1" applyNumberFormat="1" applyFont="1" applyFill="1" applyBorder="1" applyAlignment="1">
      <alignment horizontal="right" vertical="center"/>
    </xf>
    <xf numFmtId="177" fontId="32" fillId="0" borderId="57"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2"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6" xfId="0" applyNumberFormat="1" applyFont="1" applyFill="1" applyBorder="1" applyAlignment="1">
      <alignment vertical="center"/>
    </xf>
    <xf numFmtId="1" fontId="32" fillId="0" borderId="55" xfId="0" applyNumberFormat="1" applyFont="1" applyFill="1" applyBorder="1" applyAlignment="1">
      <alignment vertical="center"/>
    </xf>
    <xf numFmtId="1" fontId="32" fillId="0" borderId="48"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6" xfId="1" applyNumberFormat="1" applyFont="1" applyFill="1" applyBorder="1" applyAlignment="1">
      <alignment horizontal="right" vertical="center"/>
    </xf>
    <xf numFmtId="181" fontId="32" fillId="0" borderId="42" xfId="1" applyNumberFormat="1" applyFont="1" applyFill="1" applyBorder="1" applyAlignment="1">
      <alignment horizontal="right" vertical="center"/>
    </xf>
    <xf numFmtId="181" fontId="32" fillId="0" borderId="78"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0" fontId="32" fillId="0" borderId="45" xfId="6" applyFont="1" applyFill="1" applyBorder="1" applyAlignment="1">
      <alignment vertical="center"/>
    </xf>
    <xf numFmtId="0" fontId="32" fillId="0" borderId="55" xfId="6" applyFont="1" applyFill="1" applyBorder="1" applyAlignment="1">
      <alignment vertical="center"/>
    </xf>
    <xf numFmtId="0" fontId="32" fillId="0" borderId="48" xfId="6" applyFont="1" applyFill="1" applyBorder="1" applyAlignment="1">
      <alignment vertical="center"/>
    </xf>
    <xf numFmtId="0" fontId="32" fillId="0" borderId="56" xfId="6" applyFont="1" applyFill="1" applyBorder="1" applyAlignment="1">
      <alignment vertical="center"/>
    </xf>
    <xf numFmtId="1" fontId="33" fillId="0" borderId="55" xfId="6" applyNumberFormat="1" applyFont="1" applyFill="1" applyBorder="1" applyAlignment="1">
      <alignment horizontal="right" vertical="center"/>
    </xf>
    <xf numFmtId="1" fontId="33" fillId="0" borderId="48" xfId="6" applyNumberFormat="1" applyFont="1" applyFill="1" applyBorder="1" applyAlignment="1">
      <alignment horizontal="right" vertical="center"/>
    </xf>
    <xf numFmtId="1" fontId="33" fillId="0" borderId="56"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8" xfId="1" applyNumberFormat="1" applyFont="1" applyFill="1" applyBorder="1" applyAlignment="1">
      <alignment horizontal="right" vertical="center"/>
    </xf>
    <xf numFmtId="181" fontId="17" fillId="0" borderId="49" xfId="1" applyNumberFormat="1" applyFont="1" applyFill="1" applyBorder="1" applyAlignment="1">
      <alignment horizontal="right" vertical="center"/>
    </xf>
    <xf numFmtId="181" fontId="17" fillId="0" borderId="57" xfId="1" applyNumberFormat="1" applyFont="1" applyFill="1" applyBorder="1" applyAlignment="1">
      <alignment horizontal="right" vertical="center"/>
    </xf>
    <xf numFmtId="0" fontId="17" fillId="0" borderId="74"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5" xfId="21" applyFont="1" applyFill="1" applyBorder="1" applyAlignment="1">
      <alignment vertical="center"/>
    </xf>
    <xf numFmtId="1" fontId="32" fillId="0" borderId="56" xfId="21" applyNumberFormat="1" applyFont="1" applyFill="1" applyBorder="1" applyAlignment="1">
      <alignment vertical="center"/>
    </xf>
    <xf numFmtId="1" fontId="32" fillId="0" borderId="55" xfId="21" applyNumberFormat="1" applyFont="1" applyFill="1" applyBorder="1" applyAlignment="1">
      <alignment vertical="center"/>
    </xf>
    <xf numFmtId="1" fontId="32" fillId="0" borderId="48" xfId="21" applyNumberFormat="1" applyFont="1" applyFill="1" applyBorder="1" applyAlignment="1">
      <alignment vertical="center"/>
    </xf>
    <xf numFmtId="0" fontId="32" fillId="0" borderId="0" xfId="21" applyFont="1" applyFill="1" applyAlignment="1">
      <alignment vertical="center"/>
    </xf>
    <xf numFmtId="1" fontId="32" fillId="0" borderId="45"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48" xfId="21" applyNumberFormat="1" applyFont="1" applyFill="1" applyBorder="1" applyAlignment="1">
      <alignment horizontal="right" vertical="center"/>
    </xf>
    <xf numFmtId="1" fontId="32" fillId="0" borderId="56"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9" xfId="1" applyNumberFormat="1" applyFont="1" applyFill="1" applyBorder="1" applyAlignment="1">
      <alignment horizontal="right" vertical="center" indent="1"/>
    </xf>
    <xf numFmtId="49" fontId="32" fillId="0" borderId="32"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90"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5" xfId="1" applyNumberFormat="1" applyFont="1" applyFill="1" applyBorder="1" applyAlignment="1">
      <alignment vertical="center"/>
    </xf>
    <xf numFmtId="181" fontId="33" fillId="0" borderId="48"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5" xfId="0" applyNumberFormat="1" applyFont="1" applyFill="1" applyBorder="1" applyAlignment="1">
      <alignment horizontal="right" vertical="center"/>
    </xf>
    <xf numFmtId="1" fontId="33" fillId="0" borderId="48"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9"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90" xfId="0" applyFont="1" applyFill="1" applyBorder="1" applyAlignment="1">
      <alignment horizontal="left" vertical="center" indent="1"/>
    </xf>
    <xf numFmtId="1" fontId="33" fillId="0" borderId="55" xfId="0" applyNumberFormat="1" applyFont="1" applyFill="1" applyBorder="1" applyAlignment="1">
      <alignment horizontal="center" vertical="center"/>
    </xf>
    <xf numFmtId="1" fontId="33" fillId="0" borderId="48" xfId="0" applyNumberFormat="1" applyFont="1" applyFill="1" applyBorder="1" applyAlignment="1">
      <alignment horizontal="center" vertical="center"/>
    </xf>
    <xf numFmtId="1" fontId="33" fillId="0" borderId="56" xfId="0" applyNumberFormat="1" applyFont="1" applyFill="1" applyBorder="1" applyAlignment="1">
      <alignment horizontal="center" vertical="center"/>
    </xf>
    <xf numFmtId="177" fontId="33" fillId="0" borderId="45"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6" xfId="1" applyNumberFormat="1" applyFont="1" applyFill="1" applyBorder="1" applyAlignment="1">
      <alignment horizontal="right" vertical="center"/>
    </xf>
    <xf numFmtId="181" fontId="33" fillId="0" borderId="36" xfId="1" applyNumberFormat="1" applyFont="1" applyFill="1" applyBorder="1" applyAlignment="1">
      <alignment horizontal="right" vertical="center"/>
    </xf>
    <xf numFmtId="181" fontId="33" fillId="0" borderId="42" xfId="1" applyNumberFormat="1" applyFont="1" applyFill="1" applyBorder="1" applyAlignment="1">
      <alignment horizontal="right" vertical="center"/>
    </xf>
    <xf numFmtId="181" fontId="33" fillId="0" borderId="78" xfId="1" applyNumberFormat="1" applyFont="1" applyFill="1" applyBorder="1" applyAlignment="1">
      <alignment horizontal="right" vertical="center"/>
    </xf>
    <xf numFmtId="181" fontId="33" fillId="0" borderId="49"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177" fontId="33" fillId="0" borderId="55" xfId="1" applyNumberFormat="1" applyFont="1" applyFill="1" applyBorder="1" applyAlignment="1">
      <alignment horizontal="center" vertical="center"/>
    </xf>
    <xf numFmtId="177" fontId="33" fillId="0" borderId="48" xfId="1" applyNumberFormat="1" applyFont="1" applyFill="1" applyBorder="1" applyAlignment="1">
      <alignment horizontal="center" vertical="center"/>
    </xf>
    <xf numFmtId="177" fontId="33" fillId="0" borderId="56"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81" fontId="33" fillId="0" borderId="48" xfId="1" applyNumberFormat="1" applyFont="1" applyFill="1" applyBorder="1" applyAlignment="1">
      <alignment horizontal="center" vertical="center"/>
    </xf>
    <xf numFmtId="181" fontId="33" fillId="0" borderId="56"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177" fontId="33" fillId="0" borderId="83" xfId="1" applyNumberFormat="1" applyFont="1" applyFill="1" applyBorder="1" applyAlignment="1">
      <alignment horizontal="center" vertical="center"/>
    </xf>
    <xf numFmtId="177" fontId="33" fillId="0" borderId="86" xfId="1" applyNumberFormat="1" applyFont="1" applyFill="1" applyBorder="1" applyAlignment="1">
      <alignment horizontal="center" vertical="center"/>
    </xf>
    <xf numFmtId="9" fontId="33" fillId="0" borderId="45" xfId="14" applyFont="1" applyFill="1" applyBorder="1" applyAlignment="1">
      <alignment horizontal="right" vertical="center"/>
    </xf>
    <xf numFmtId="9" fontId="32" fillId="0" borderId="45" xfId="14" applyFont="1" applyFill="1" applyBorder="1" applyAlignment="1">
      <alignment horizontal="right" vertical="center"/>
    </xf>
    <xf numFmtId="0" fontId="33" fillId="0" borderId="32" xfId="0" applyFont="1" applyFill="1" applyBorder="1" applyAlignment="1">
      <alignment horizontal="right" vertical="center"/>
    </xf>
    <xf numFmtId="9" fontId="32" fillId="0" borderId="44" xfId="14" applyFont="1" applyFill="1" applyBorder="1" applyAlignment="1">
      <alignment horizontal="right" vertical="center"/>
    </xf>
    <xf numFmtId="9" fontId="32" fillId="0" borderId="47" xfId="14" applyFont="1" applyFill="1" applyBorder="1" applyAlignment="1">
      <alignment horizontal="center" vertical="center"/>
    </xf>
    <xf numFmtId="9" fontId="32" fillId="0" borderId="54" xfId="14" applyFont="1" applyFill="1" applyBorder="1" applyAlignment="1">
      <alignment horizontal="center" vertical="center"/>
    </xf>
    <xf numFmtId="9" fontId="32" fillId="0" borderId="92" xfId="14" applyFont="1" applyFill="1" applyBorder="1" applyAlignment="1">
      <alignment horizontal="center" vertical="center"/>
    </xf>
    <xf numFmtId="171" fontId="32" fillId="0" borderId="45" xfId="14" applyNumberFormat="1" applyFont="1" applyFill="1" applyBorder="1" applyAlignment="1">
      <alignment horizontal="right" vertical="center"/>
    </xf>
    <xf numFmtId="177" fontId="32" fillId="0" borderId="36" xfId="1" applyNumberFormat="1" applyFont="1" applyFill="1" applyBorder="1" applyAlignment="1">
      <alignment horizontal="center" vertical="center"/>
    </xf>
    <xf numFmtId="177" fontId="32" fillId="0" borderId="78" xfId="1" applyNumberFormat="1" applyFont="1" applyFill="1" applyBorder="1" applyAlignment="1">
      <alignment horizontal="center" vertical="center"/>
    </xf>
    <xf numFmtId="177" fontId="32" fillId="0" borderId="49" xfId="1" applyNumberFormat="1" applyFont="1" applyFill="1" applyBorder="1" applyAlignment="1">
      <alignment horizontal="center" vertical="center"/>
    </xf>
    <xf numFmtId="177" fontId="32" fillId="0" borderId="57" xfId="1" applyNumberFormat="1" applyFont="1" applyFill="1" applyBorder="1" applyAlignment="1">
      <alignment horizontal="center" vertical="center"/>
    </xf>
    <xf numFmtId="177" fontId="32" fillId="0" borderId="42"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2"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4"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5" xfId="5" applyFont="1" applyFill="1" applyBorder="1" applyAlignment="1">
      <alignment horizontal="center" vertical="center"/>
    </xf>
    <xf numFmtId="0" fontId="33" fillId="0" borderId="55" xfId="5" applyFont="1" applyFill="1" applyBorder="1" applyAlignment="1">
      <alignment horizontal="center" vertical="center"/>
    </xf>
    <xf numFmtId="0" fontId="33" fillId="0" borderId="48" xfId="5" applyFont="1" applyFill="1" applyBorder="1" applyAlignment="1">
      <alignment horizontal="center" vertical="center"/>
    </xf>
    <xf numFmtId="0" fontId="33" fillId="0" borderId="58" xfId="5" applyFont="1" applyFill="1" applyBorder="1" applyAlignment="1">
      <alignment horizontal="center" vertical="center"/>
    </xf>
    <xf numFmtId="181" fontId="33" fillId="0" borderId="58" xfId="1" applyNumberFormat="1" applyFont="1" applyFill="1" applyBorder="1" applyAlignment="1">
      <alignment vertical="center"/>
    </xf>
    <xf numFmtId="181" fontId="33" fillId="0" borderId="56"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6" xfId="1" applyNumberFormat="1" applyFont="1" applyFill="1" applyBorder="1" applyAlignment="1">
      <alignment vertical="center"/>
    </xf>
    <xf numFmtId="177" fontId="32" fillId="0" borderId="36" xfId="1" applyNumberFormat="1" applyFont="1" applyFill="1" applyBorder="1" applyAlignment="1">
      <alignment vertical="center"/>
    </xf>
    <xf numFmtId="177" fontId="32" fillId="0" borderId="42" xfId="1" applyNumberFormat="1" applyFont="1" applyFill="1" applyBorder="1" applyAlignment="1">
      <alignment vertical="center"/>
    </xf>
    <xf numFmtId="9" fontId="33" fillId="0" borderId="45" xfId="14" applyFont="1" applyFill="1" applyBorder="1" applyAlignment="1">
      <alignment vertical="center"/>
    </xf>
    <xf numFmtId="9" fontId="32" fillId="0" borderId="45"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4" xfId="5" applyFont="1" applyFill="1" applyBorder="1" applyAlignment="1">
      <alignment horizontal="left" vertical="center" indent="1"/>
    </xf>
    <xf numFmtId="0" fontId="33" fillId="0" borderId="0" xfId="5" applyFont="1" applyFill="1" applyAlignment="1">
      <alignment horizontal="center" vertical="center"/>
    </xf>
    <xf numFmtId="1" fontId="33" fillId="0" borderId="58" xfId="0"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77" fontId="32" fillId="0" borderId="94" xfId="1" applyNumberFormat="1" applyFont="1" applyFill="1" applyBorder="1" applyAlignment="1">
      <alignment horizontal="right" vertical="center"/>
    </xf>
    <xf numFmtId="0" fontId="47" fillId="0" borderId="75" xfId="0" applyFont="1" applyFill="1" applyBorder="1" applyAlignment="1">
      <alignment horizontal="right" vertical="center" wrapText="1" indent="1"/>
    </xf>
    <xf numFmtId="0" fontId="47" fillId="0" borderId="79" xfId="0" applyFont="1" applyFill="1" applyBorder="1" applyAlignment="1">
      <alignment horizontal="right" vertical="center" wrapText="1" indent="1"/>
    </xf>
    <xf numFmtId="0" fontId="32" fillId="0" borderId="76" xfId="0" applyFont="1" applyFill="1" applyBorder="1" applyAlignment="1">
      <alignment horizontal="right" vertical="center" indent="1"/>
    </xf>
    <xf numFmtId="49" fontId="33" fillId="0" borderId="75" xfId="14" applyNumberFormat="1" applyFont="1" applyFill="1" applyBorder="1" applyAlignment="1">
      <alignment horizontal="right" vertical="center" indent="1"/>
    </xf>
    <xf numFmtId="49" fontId="32" fillId="0" borderId="75" xfId="14" applyNumberFormat="1" applyFont="1" applyFill="1" applyBorder="1" applyAlignment="1">
      <alignment horizontal="right" vertical="center" indent="1"/>
    </xf>
    <xf numFmtId="49" fontId="47" fillId="0" borderId="75"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4"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5" xfId="8" applyFont="1" applyFill="1" applyBorder="1" applyAlignment="1">
      <alignment vertical="center"/>
    </xf>
    <xf numFmtId="0" fontId="32" fillId="0" borderId="48" xfId="8" applyFont="1" applyFill="1" applyBorder="1" applyAlignment="1">
      <alignment vertical="center"/>
    </xf>
    <xf numFmtId="0" fontId="32" fillId="0" borderId="55" xfId="8" applyFont="1" applyFill="1" applyBorder="1" applyAlignment="1">
      <alignment vertical="center"/>
    </xf>
    <xf numFmtId="0" fontId="32" fillId="0" borderId="56" xfId="8" applyFont="1" applyFill="1" applyBorder="1" applyAlignment="1">
      <alignment vertical="center"/>
    </xf>
    <xf numFmtId="168" fontId="33" fillId="0" borderId="45" xfId="12" applyNumberFormat="1" applyFont="1" applyFill="1" applyBorder="1" applyAlignment="1">
      <alignment horizontal="right" vertical="center" readingOrder="1"/>
    </xf>
    <xf numFmtId="168" fontId="33" fillId="0" borderId="48" xfId="12" applyNumberFormat="1" applyFont="1" applyFill="1" applyBorder="1" applyAlignment="1">
      <alignment horizontal="right" vertical="center"/>
    </xf>
    <xf numFmtId="2" fontId="33" fillId="0" borderId="48" xfId="0" applyNumberFormat="1" applyFont="1" applyFill="1" applyBorder="1" applyAlignment="1">
      <alignment horizontal="right" vertical="center" readingOrder="1"/>
    </xf>
    <xf numFmtId="2" fontId="33" fillId="0" borderId="56"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2" fillId="0" borderId="56" xfId="8"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168" fontId="33" fillId="0" borderId="56" xfId="12" applyNumberFormat="1" applyFont="1" applyFill="1" applyBorder="1" applyAlignment="1">
      <alignment horizontal="right" vertical="center"/>
    </xf>
    <xf numFmtId="2" fontId="33" fillId="0" borderId="48" xfId="12" applyNumberFormat="1" applyFont="1" applyFill="1" applyBorder="1" applyAlignment="1">
      <alignment horizontal="right" vertical="center"/>
    </xf>
    <xf numFmtId="2" fontId="33" fillId="0" borderId="56"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2" fontId="33" fillId="0" borderId="45" xfId="12" applyNumberFormat="1" applyFont="1" applyFill="1" applyBorder="1" applyAlignment="1">
      <alignment horizontal="right" vertical="center" readingOrder="1"/>
    </xf>
    <xf numFmtId="2" fontId="33" fillId="0" borderId="45" xfId="12" applyNumberFormat="1" applyFont="1" applyFill="1" applyBorder="1" applyAlignment="1">
      <alignment horizontal="right" vertical="center"/>
    </xf>
    <xf numFmtId="168" fontId="32" fillId="0" borderId="49" xfId="8" applyNumberFormat="1" applyFont="1" applyFill="1" applyBorder="1" applyAlignment="1">
      <alignment horizontal="right" vertical="center" readingOrder="1"/>
    </xf>
    <xf numFmtId="168" fontId="32" fillId="0" borderId="78" xfId="8" applyNumberFormat="1" applyFont="1" applyFill="1" applyBorder="1" applyAlignment="1">
      <alignment horizontal="right" vertical="center" readingOrder="1"/>
    </xf>
    <xf numFmtId="168" fontId="32" fillId="0" borderId="57"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3"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86"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0" fontId="47" fillId="0" borderId="75"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3" fillId="0" borderId="75" xfId="12" applyFont="1" applyFill="1" applyBorder="1" applyAlignment="1">
      <alignment horizontal="right" vertical="center" indent="1"/>
    </xf>
    <xf numFmtId="0" fontId="32" fillId="0" borderId="75" xfId="12" applyFont="1" applyFill="1" applyBorder="1" applyAlignment="1">
      <alignment horizontal="right" vertical="center" indent="1"/>
    </xf>
    <xf numFmtId="0" fontId="33" fillId="0" borderId="75" xfId="8" applyFont="1" applyFill="1" applyBorder="1" applyAlignment="1">
      <alignment horizontal="right" vertical="center" indent="1"/>
    </xf>
    <xf numFmtId="0" fontId="32" fillId="0" borderId="76" xfId="8" applyFont="1" applyFill="1" applyBorder="1" applyAlignment="1">
      <alignment horizontal="right" vertical="center" indent="1"/>
    </xf>
    <xf numFmtId="0" fontId="32" fillId="0" borderId="79"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5" xfId="9" applyNumberFormat="1" applyFont="1" applyFill="1" applyBorder="1" applyAlignment="1">
      <alignment horizontal="right" vertical="center"/>
    </xf>
    <xf numFmtId="2" fontId="32" fillId="0" borderId="45" xfId="12" applyNumberFormat="1" applyFont="1" applyFill="1" applyBorder="1" applyAlignment="1">
      <alignment horizontal="right" vertical="center"/>
    </xf>
    <xf numFmtId="0" fontId="32" fillId="0" borderId="45"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6" xfId="12" applyNumberFormat="1" applyFont="1" applyFill="1" applyBorder="1" applyAlignment="1">
      <alignment horizontal="right" vertical="center"/>
    </xf>
    <xf numFmtId="2" fontId="33" fillId="0" borderId="36"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5" xfId="0" applyFont="1" applyFill="1" applyBorder="1" applyAlignment="1">
      <alignment horizontal="right" vertical="center"/>
    </xf>
    <xf numFmtId="2" fontId="33" fillId="0" borderId="45"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74" xfId="0" applyNumberFormat="1" applyFont="1" applyFill="1" applyBorder="1" applyAlignment="1">
      <alignment horizontal="center" vertical="center"/>
    </xf>
    <xf numFmtId="0" fontId="32" fillId="0" borderId="45" xfId="13" applyFont="1" applyFill="1" applyBorder="1" applyAlignment="1">
      <alignment vertical="center"/>
    </xf>
    <xf numFmtId="0" fontId="32" fillId="0" borderId="0" xfId="13" applyFont="1" applyFill="1" applyAlignment="1">
      <alignment vertical="center"/>
    </xf>
    <xf numFmtId="0" fontId="32" fillId="0" borderId="45" xfId="13" applyFont="1" applyFill="1" applyBorder="1" applyAlignment="1">
      <alignment horizontal="right" vertical="center"/>
    </xf>
    <xf numFmtId="168" fontId="33" fillId="0" borderId="45" xfId="11" applyNumberFormat="1" applyFont="1" applyFill="1" applyBorder="1" applyAlignment="1">
      <alignment horizontal="right" vertical="center"/>
    </xf>
    <xf numFmtId="168" fontId="32" fillId="0" borderId="45" xfId="13" applyNumberFormat="1" applyFont="1" applyFill="1" applyBorder="1" applyAlignment="1">
      <alignment horizontal="right" vertical="center"/>
    </xf>
    <xf numFmtId="0" fontId="33" fillId="0" borderId="0" xfId="13" applyFont="1" applyFill="1" applyAlignment="1">
      <alignment vertical="center"/>
    </xf>
    <xf numFmtId="168" fontId="33" fillId="0" borderId="45" xfId="10" applyNumberFormat="1" applyFont="1" applyFill="1" applyBorder="1" applyAlignment="1">
      <alignment horizontal="right" vertical="center"/>
    </xf>
    <xf numFmtId="168" fontId="33" fillId="0" borderId="36" xfId="13" applyNumberFormat="1" applyFont="1" applyFill="1" applyBorder="1" applyAlignment="1">
      <alignment horizontal="right" vertical="center"/>
    </xf>
    <xf numFmtId="168" fontId="33" fillId="0" borderId="45"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5"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6"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5" xfId="10" applyNumberFormat="1" applyFont="1" applyFill="1" applyBorder="1" applyAlignment="1">
      <alignment horizontal="right" vertical="center"/>
    </xf>
    <xf numFmtId="2" fontId="33" fillId="0" borderId="45" xfId="13" applyNumberFormat="1" applyFont="1" applyFill="1" applyBorder="1" applyAlignment="1">
      <alignment horizontal="right" vertical="center"/>
    </xf>
    <xf numFmtId="2" fontId="32" fillId="0" borderId="45" xfId="13" applyNumberFormat="1" applyFont="1" applyFill="1" applyBorder="1" applyAlignment="1">
      <alignment horizontal="right" vertical="center"/>
    </xf>
    <xf numFmtId="2" fontId="11" fillId="0" borderId="45" xfId="13" applyNumberFormat="1" applyFont="1" applyFill="1" applyBorder="1" applyAlignment="1">
      <alignment horizontal="center" vertical="center"/>
    </xf>
    <xf numFmtId="0" fontId="11" fillId="0" borderId="45" xfId="13" applyFont="1" applyFill="1" applyBorder="1" applyAlignment="1">
      <alignment horizontal="center" vertical="center"/>
    </xf>
    <xf numFmtId="0" fontId="11" fillId="0" borderId="45" xfId="13" applyFont="1" applyFill="1" applyBorder="1" applyAlignment="1">
      <alignment horizontal="center" vertical="center" wrapText="1"/>
    </xf>
    <xf numFmtId="2" fontId="47" fillId="0" borderId="45" xfId="13" applyNumberFormat="1" applyFont="1" applyFill="1" applyBorder="1" applyAlignment="1">
      <alignment horizontal="right" vertical="center"/>
    </xf>
    <xf numFmtId="2" fontId="33" fillId="0" borderId="45" xfId="11"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168" fontId="32" fillId="0" borderId="45"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6" xfId="13" applyFont="1" applyFill="1" applyBorder="1" applyAlignment="1">
      <alignment vertical="center"/>
    </xf>
    <xf numFmtId="0" fontId="33" fillId="0" borderId="36"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45" xfId="12" applyFont="1" applyFill="1" applyBorder="1" applyAlignment="1">
      <alignment horizontal="right" vertical="center"/>
    </xf>
    <xf numFmtId="0" fontId="33" fillId="0" borderId="0" xfId="12" applyFont="1" applyFill="1" applyAlignment="1">
      <alignment horizontal="center" vertical="center"/>
    </xf>
    <xf numFmtId="168" fontId="33" fillId="0" borderId="45" xfId="11" applyNumberFormat="1" applyFont="1" applyFill="1" applyBorder="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8" xfId="4" applyNumberFormat="1" applyFont="1" applyFill="1" applyBorder="1" applyAlignment="1">
      <alignment vertical="center"/>
    </xf>
    <xf numFmtId="1" fontId="33" fillId="0" borderId="56"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6"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6" xfId="0" applyFont="1" applyFill="1" applyBorder="1" applyAlignment="1">
      <alignment horizontal="right" vertical="center"/>
    </xf>
    <xf numFmtId="0" fontId="33" fillId="0" borderId="45"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4" xfId="0" applyFont="1" applyFill="1" applyBorder="1" applyAlignment="1">
      <alignment vertical="center"/>
    </xf>
    <xf numFmtId="0" fontId="33" fillId="0" borderId="91"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92" xfId="0" applyFont="1" applyFill="1" applyBorder="1" applyAlignment="1">
      <alignment vertical="center"/>
    </xf>
    <xf numFmtId="0" fontId="33" fillId="0" borderId="13" xfId="0" applyFont="1" applyFill="1" applyBorder="1" applyAlignment="1">
      <alignment vertical="center"/>
    </xf>
    <xf numFmtId="0" fontId="33" fillId="0" borderId="48"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47" fillId="0" borderId="45" xfId="0" applyFont="1" applyFill="1" applyBorder="1" applyAlignment="1">
      <alignment vertical="center"/>
    </xf>
    <xf numFmtId="0" fontId="47" fillId="0" borderId="13" xfId="0" applyFont="1" applyFill="1" applyBorder="1" applyAlignment="1">
      <alignment vertical="center"/>
    </xf>
    <xf numFmtId="0" fontId="47" fillId="0" borderId="48" xfId="0" applyFont="1" applyFill="1" applyBorder="1" applyAlignment="1">
      <alignment vertical="center"/>
    </xf>
    <xf numFmtId="0" fontId="47" fillId="0" borderId="55" xfId="0" applyFont="1" applyFill="1" applyBorder="1" applyAlignment="1">
      <alignment vertical="center"/>
    </xf>
    <xf numFmtId="0" fontId="47" fillId="0" borderId="56" xfId="0" applyFont="1" applyFill="1" applyBorder="1" applyAlignment="1">
      <alignment vertical="center"/>
    </xf>
    <xf numFmtId="0" fontId="34" fillId="0" borderId="0" xfId="0" applyFont="1" applyFill="1" applyAlignment="1">
      <alignment vertical="center"/>
    </xf>
    <xf numFmtId="171" fontId="33" fillId="0" borderId="45"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8" xfId="14" applyNumberFormat="1" applyFont="1" applyFill="1" applyBorder="1" applyAlignment="1">
      <alignment vertical="center"/>
    </xf>
    <xf numFmtId="171" fontId="33" fillId="0" borderId="55" xfId="14" applyNumberFormat="1" applyFont="1" applyFill="1" applyBorder="1" applyAlignment="1">
      <alignment vertical="center"/>
    </xf>
    <xf numFmtId="171" fontId="33" fillId="0" borderId="56" xfId="14" applyNumberFormat="1" applyFont="1" applyFill="1" applyBorder="1" applyAlignment="1">
      <alignment vertical="center"/>
    </xf>
    <xf numFmtId="0" fontId="33" fillId="0" borderId="14" xfId="0" applyFont="1" applyFill="1" applyBorder="1" applyAlignment="1">
      <alignment vertical="center"/>
    </xf>
    <xf numFmtId="0" fontId="33" fillId="0" borderId="42" xfId="0" applyFont="1" applyFill="1" applyBorder="1" applyAlignment="1">
      <alignment vertical="center"/>
    </xf>
    <xf numFmtId="0" fontId="33" fillId="0" borderId="26" xfId="0" applyFont="1" applyFill="1" applyBorder="1" applyAlignment="1">
      <alignment vertical="center"/>
    </xf>
    <xf numFmtId="0" fontId="33" fillId="0" borderId="49" xfId="0" applyFont="1" applyFill="1" applyBorder="1" applyAlignment="1">
      <alignment vertical="center"/>
    </xf>
    <xf numFmtId="0" fontId="33" fillId="0" borderId="78" xfId="0" applyFont="1" applyFill="1" applyBorder="1" applyAlignment="1">
      <alignment vertical="center"/>
    </xf>
    <xf numFmtId="0" fontId="33" fillId="0" borderId="57"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5"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8" xfId="1" applyNumberFormat="1" applyFont="1" applyFill="1" applyBorder="1" applyAlignment="1">
      <alignment vertical="center"/>
    </xf>
    <xf numFmtId="180" fontId="33" fillId="0" borderId="55" xfId="1" applyNumberFormat="1" applyFont="1" applyFill="1" applyBorder="1" applyAlignment="1">
      <alignment vertical="center"/>
    </xf>
    <xf numFmtId="180" fontId="33" fillId="0" borderId="56" xfId="1" applyNumberFormat="1" applyFont="1" applyFill="1" applyBorder="1" applyAlignment="1">
      <alignment vertical="center"/>
    </xf>
    <xf numFmtId="49" fontId="32" fillId="0" borderId="45" xfId="1" applyNumberFormat="1" applyFont="1" applyFill="1" applyBorder="1" applyAlignment="1">
      <alignment horizontal="right" vertical="center"/>
    </xf>
    <xf numFmtId="49" fontId="32" fillId="0" borderId="44" xfId="1" applyNumberFormat="1" applyFont="1" applyFill="1" applyBorder="1" applyAlignment="1">
      <alignment horizontal="right" vertical="center"/>
    </xf>
    <xf numFmtId="177" fontId="33" fillId="0" borderId="45" xfId="1" applyNumberFormat="1" applyFont="1" applyFill="1" applyBorder="1" applyAlignment="1">
      <alignment horizontal="left" vertical="center" indent="2"/>
    </xf>
    <xf numFmtId="167" fontId="33" fillId="0" borderId="45"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4"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3" fontId="32" fillId="0" borderId="46" xfId="1" applyNumberFormat="1" applyFont="1" applyFill="1" applyBorder="1" applyAlignment="1">
      <alignment vertical="center"/>
    </xf>
    <xf numFmtId="3" fontId="33" fillId="0" borderId="46" xfId="1" applyNumberFormat="1" applyFont="1" applyFill="1" applyBorder="1" applyAlignment="1">
      <alignment vertical="center"/>
    </xf>
    <xf numFmtId="168" fontId="32" fillId="0" borderId="46" xfId="0" applyNumberFormat="1" applyFont="1" applyFill="1" applyBorder="1" applyAlignment="1">
      <alignment horizontal="right" vertical="center"/>
    </xf>
    <xf numFmtId="168" fontId="33" fillId="0" borderId="46" xfId="0" applyNumberFormat="1" applyFont="1" applyFill="1" applyBorder="1" applyAlignment="1">
      <alignment horizontal="right" vertical="center"/>
    </xf>
    <xf numFmtId="0" fontId="16" fillId="0" borderId="37"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90" xfId="0" applyFont="1" applyFill="1" applyBorder="1"/>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3" fontId="33" fillId="0" borderId="45" xfId="1" quotePrefix="1" applyNumberFormat="1" applyFont="1" applyFill="1" applyBorder="1" applyAlignment="1">
      <alignment vertical="center"/>
    </xf>
    <xf numFmtId="3" fontId="32"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vertical="center"/>
    </xf>
    <xf numFmtId="181" fontId="16" fillId="0" borderId="45"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5"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0" fontId="17" fillId="0" borderId="0" xfId="0" applyFont="1" applyFill="1" applyAlignment="1">
      <alignment horizontal="center"/>
    </xf>
    <xf numFmtId="181" fontId="33" fillId="0" borderId="49" xfId="1" applyNumberFormat="1" applyFont="1" applyFill="1" applyBorder="1" applyAlignment="1">
      <alignment vertical="center"/>
    </xf>
    <xf numFmtId="181" fontId="33" fillId="0" borderId="57" xfId="1" applyNumberFormat="1" applyFont="1" applyFill="1" applyBorder="1" applyAlignment="1">
      <alignment vertical="center"/>
    </xf>
    <xf numFmtId="181" fontId="33" fillId="0" borderId="78" xfId="1" applyNumberFormat="1" applyFont="1" applyFill="1" applyBorder="1" applyAlignment="1">
      <alignment vertical="center"/>
    </xf>
    <xf numFmtId="181" fontId="47" fillId="0" borderId="55" xfId="1" applyNumberFormat="1" applyFont="1" applyFill="1" applyBorder="1" applyAlignment="1">
      <alignment vertical="center"/>
    </xf>
    <xf numFmtId="181" fontId="47" fillId="0" borderId="48" xfId="1" applyNumberFormat="1" applyFont="1" applyFill="1" applyBorder="1" applyAlignment="1">
      <alignment vertical="center"/>
    </xf>
    <xf numFmtId="181" fontId="47" fillId="0" borderId="56"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6" xfId="0" applyFont="1" applyFill="1" applyBorder="1" applyAlignment="1">
      <alignment vertical="center"/>
    </xf>
    <xf numFmtId="1" fontId="33" fillId="0" borderId="49" xfId="0" applyNumberFormat="1" applyFont="1" applyFill="1" applyBorder="1" applyAlignment="1">
      <alignment horizontal="right" vertical="center"/>
    </xf>
    <xf numFmtId="1" fontId="33" fillId="0" borderId="57" xfId="0" applyNumberFormat="1" applyFont="1" applyFill="1" applyBorder="1" applyAlignment="1">
      <alignment horizontal="right" vertical="center"/>
    </xf>
    <xf numFmtId="1" fontId="33" fillId="0" borderId="36" xfId="0" applyNumberFormat="1" applyFont="1" applyFill="1" applyBorder="1" applyAlignment="1">
      <alignment horizontal="right" vertical="center"/>
    </xf>
    <xf numFmtId="1" fontId="33" fillId="0" borderId="50" xfId="0" applyNumberFormat="1" applyFont="1" applyFill="1" applyBorder="1" applyAlignment="1">
      <alignment horizontal="right" vertical="center"/>
    </xf>
    <xf numFmtId="1" fontId="33" fillId="0" borderId="42" xfId="0" applyNumberFormat="1" applyFont="1" applyFill="1" applyBorder="1" applyAlignment="1">
      <alignment horizontal="right" vertical="center"/>
    </xf>
    <xf numFmtId="1" fontId="33" fillId="0" borderId="78" xfId="0" applyNumberFormat="1" applyFont="1" applyFill="1" applyBorder="1" applyAlignment="1">
      <alignment horizontal="right" vertical="center"/>
    </xf>
    <xf numFmtId="181" fontId="33" fillId="0" borderId="46" xfId="1" applyNumberFormat="1" applyFont="1" applyFill="1" applyBorder="1" applyAlignment="1">
      <alignment vertical="center"/>
    </xf>
    <xf numFmtId="181" fontId="33" fillId="0" borderId="50" xfId="1" applyNumberFormat="1" applyFont="1" applyFill="1" applyBorder="1" applyAlignment="1">
      <alignment vertical="center"/>
    </xf>
    <xf numFmtId="181" fontId="47" fillId="0" borderId="46"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5"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9" xfId="0" applyFont="1" applyFill="1" applyBorder="1" applyAlignment="1">
      <alignment horizontal="right" indent="1"/>
    </xf>
    <xf numFmtId="0" fontId="33" fillId="0" borderId="82" xfId="0" applyFont="1" applyFill="1" applyBorder="1"/>
    <xf numFmtId="0" fontId="33" fillId="0" borderId="90" xfId="0" applyFont="1" applyFill="1" applyBorder="1" applyAlignment="1">
      <alignment horizontal="left" indent="1"/>
    </xf>
    <xf numFmtId="0" fontId="47" fillId="0" borderId="20" xfId="0" applyFont="1" applyFill="1" applyBorder="1" applyAlignment="1">
      <alignment horizontal="left" indent="1"/>
    </xf>
    <xf numFmtId="181" fontId="32" fillId="0" borderId="46" xfId="1" quotePrefix="1" applyNumberFormat="1" applyFont="1" applyFill="1" applyBorder="1" applyAlignment="1">
      <alignment horizontal="center" vertical="center"/>
    </xf>
    <xf numFmtId="181" fontId="33" fillId="0" borderId="45" xfId="1" applyNumberFormat="1" applyFont="1" applyFill="1" applyBorder="1" applyAlignment="1">
      <alignment horizontal="right" vertical="center" readingOrder="1"/>
    </xf>
    <xf numFmtId="181" fontId="33" fillId="0" borderId="46" xfId="1" applyNumberFormat="1" applyFont="1" applyFill="1" applyBorder="1" applyAlignment="1">
      <alignment horizontal="right" vertical="center" readingOrder="1"/>
    </xf>
    <xf numFmtId="181" fontId="32" fillId="0" borderId="45"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7" xfId="1" applyNumberFormat="1" applyFont="1" applyFill="1" applyBorder="1" applyAlignment="1">
      <alignment horizontal="right" vertical="center"/>
    </xf>
    <xf numFmtId="49" fontId="33" fillId="0" borderId="93"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2"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5"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7" xfId="1" applyNumberFormat="1" applyFont="1" applyFill="1" applyBorder="1" applyAlignment="1">
      <alignment horizontal="right" vertical="center" indent="1"/>
    </xf>
    <xf numFmtId="0" fontId="32" fillId="0" borderId="28"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5"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8" xfId="4" applyNumberFormat="1" applyFont="1" applyFill="1" applyBorder="1" applyAlignment="1">
      <alignment vertical="center"/>
    </xf>
    <xf numFmtId="1" fontId="32" fillId="0" borderId="56"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8" xfId="4" applyNumberFormat="1" applyFont="1" applyFill="1" applyBorder="1" applyAlignment="1">
      <alignment horizontal="right" vertical="center"/>
    </xf>
    <xf numFmtId="1" fontId="32" fillId="0" borderId="49" xfId="4" applyNumberFormat="1" applyFont="1" applyFill="1" applyBorder="1" applyAlignment="1">
      <alignment horizontal="right" vertical="center"/>
    </xf>
    <xf numFmtId="1" fontId="32" fillId="0" borderId="57"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6" xfId="4" applyFont="1" applyFill="1" applyBorder="1"/>
    <xf numFmtId="0" fontId="33" fillId="0" borderId="39" xfId="4" applyFont="1" applyFill="1" applyBorder="1" applyAlignment="1">
      <alignment horizontal="center"/>
    </xf>
    <xf numFmtId="0" fontId="47" fillId="0" borderId="0" xfId="4" applyFont="1" applyFill="1" applyAlignment="1">
      <alignment vertical="center"/>
    </xf>
    <xf numFmtId="0" fontId="47" fillId="0" borderId="45" xfId="4" applyFont="1" applyFill="1" applyBorder="1" applyAlignment="1">
      <alignment vertical="center"/>
    </xf>
    <xf numFmtId="0" fontId="47" fillId="0" borderId="55" xfId="4" applyFont="1" applyFill="1" applyBorder="1" applyAlignment="1">
      <alignment vertical="center"/>
    </xf>
    <xf numFmtId="0" fontId="47" fillId="0" borderId="48" xfId="4" applyFont="1" applyFill="1" applyBorder="1" applyAlignment="1">
      <alignment vertical="center"/>
    </xf>
    <xf numFmtId="0" fontId="47" fillId="0" borderId="56" xfId="4" applyFont="1" applyFill="1" applyBorder="1" applyAlignment="1">
      <alignment vertical="center"/>
    </xf>
    <xf numFmtId="0" fontId="47" fillId="0" borderId="46" xfId="4" applyFont="1" applyFill="1" applyBorder="1" applyAlignment="1">
      <alignment vertical="center"/>
    </xf>
    <xf numFmtId="1" fontId="32" fillId="0" borderId="45"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8" xfId="4" applyNumberFormat="1" applyFont="1" applyFill="1" applyBorder="1" applyAlignment="1">
      <alignment horizontal="center" vertical="center"/>
    </xf>
    <xf numFmtId="1" fontId="32" fillId="0" borderId="56" xfId="4" applyNumberFormat="1" applyFont="1" applyFill="1" applyBorder="1" applyAlignment="1">
      <alignment horizontal="center" vertical="center"/>
    </xf>
    <xf numFmtId="1" fontId="32" fillId="0" borderId="46"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2"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57"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37" xfId="4" applyNumberFormat="1" applyFont="1" applyFill="1" applyBorder="1" applyAlignment="1">
      <alignment vertical="center"/>
    </xf>
    <xf numFmtId="1" fontId="10" fillId="0" borderId="50" xfId="4" applyNumberFormat="1" applyFont="1" applyFill="1" applyBorder="1" applyAlignment="1">
      <alignment vertical="center"/>
    </xf>
    <xf numFmtId="1" fontId="10" fillId="0" borderId="78" xfId="4" applyNumberFormat="1" applyFont="1" applyFill="1" applyBorder="1" applyAlignment="1">
      <alignment vertical="center"/>
    </xf>
    <xf numFmtId="0" fontId="10" fillId="0" borderId="41"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9" xfId="4" applyFont="1" applyFill="1" applyBorder="1" applyAlignment="1">
      <alignment horizontal="left" vertical="center" indent="1"/>
    </xf>
    <xf numFmtId="0" fontId="32" fillId="0" borderId="39" xfId="4" applyFont="1" applyFill="1" applyBorder="1" applyAlignment="1">
      <alignment horizontal="left" vertical="center" indent="1"/>
    </xf>
    <xf numFmtId="0" fontId="33" fillId="0" borderId="39" xfId="4" applyFont="1" applyFill="1" applyBorder="1" applyAlignment="1">
      <alignment horizontal="left" vertical="center" indent="1"/>
    </xf>
    <xf numFmtId="1" fontId="33" fillId="0" borderId="39" xfId="4" applyNumberFormat="1" applyFont="1" applyFill="1" applyBorder="1" applyAlignment="1">
      <alignment horizontal="left" vertical="center" indent="1"/>
    </xf>
    <xf numFmtId="0" fontId="33" fillId="0" borderId="41"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6" xfId="4" applyFont="1" applyFill="1" applyBorder="1" applyAlignment="1">
      <alignment vertical="center" wrapText="1" readingOrder="2"/>
    </xf>
    <xf numFmtId="0" fontId="17" fillId="2" borderId="45" xfId="0" applyFont="1" applyFill="1" applyBorder="1" applyAlignment="1">
      <alignment horizontal="center" vertical="center"/>
    </xf>
    <xf numFmtId="0" fontId="17" fillId="2" borderId="44"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4" xfId="1" applyNumberFormat="1" applyFont="1" applyFill="1" applyBorder="1" applyAlignment="1">
      <alignment horizontal="right" indent="1"/>
    </xf>
    <xf numFmtId="2" fontId="32" fillId="0" borderId="96"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7" xfId="4" applyNumberFormat="1" applyFont="1" applyFill="1" applyBorder="1" applyAlignment="1">
      <alignment horizontal="center" vertical="center"/>
    </xf>
    <xf numFmtId="49" fontId="12" fillId="0" borderId="99" xfId="4" applyNumberFormat="1" applyFont="1" applyFill="1" applyBorder="1" applyAlignment="1">
      <alignment horizontal="center" vertical="center"/>
    </xf>
    <xf numFmtId="181" fontId="20" fillId="0" borderId="0" xfId="0" applyNumberFormat="1" applyFont="1" applyFill="1"/>
    <xf numFmtId="0" fontId="33" fillId="0" borderId="101" xfId="0" applyFont="1" applyFill="1" applyBorder="1"/>
    <xf numFmtId="0" fontId="33" fillId="0" borderId="101"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4" xfId="0" applyFont="1" applyFill="1" applyBorder="1" applyAlignment="1">
      <alignment vertical="center"/>
    </xf>
    <xf numFmtId="181" fontId="32" fillId="0" borderId="101" xfId="1" applyNumberFormat="1" applyFont="1" applyFill="1" applyBorder="1" applyAlignment="1">
      <alignment horizontal="right" vertical="center"/>
    </xf>
    <xf numFmtId="181" fontId="32" fillId="0" borderId="102" xfId="1" applyNumberFormat="1" applyFont="1" applyFill="1" applyBorder="1" applyAlignment="1">
      <alignment horizontal="right" vertical="center"/>
    </xf>
    <xf numFmtId="181" fontId="32" fillId="0" borderId="100" xfId="1" applyNumberFormat="1" applyFont="1" applyFill="1" applyBorder="1" applyAlignment="1">
      <alignment horizontal="right" vertical="center"/>
    </xf>
    <xf numFmtId="0" fontId="47" fillId="0" borderId="89" xfId="4" applyFont="1" applyFill="1" applyBorder="1" applyAlignment="1">
      <alignment horizontal="right" indent="1"/>
    </xf>
    <xf numFmtId="0" fontId="32" fillId="0" borderId="82"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32" fillId="0" borderId="102" xfId="4" applyFont="1" applyFill="1" applyBorder="1" applyAlignment="1">
      <alignment horizontal="right" indent="2"/>
    </xf>
    <xf numFmtId="0" fontId="47" fillId="0" borderId="103" xfId="4" applyFont="1" applyFill="1" applyBorder="1" applyAlignment="1">
      <alignment horizontal="left" indent="1"/>
    </xf>
    <xf numFmtId="0" fontId="33" fillId="0" borderId="102" xfId="0" applyFont="1" applyFill="1" applyBorder="1"/>
    <xf numFmtId="181" fontId="11" fillId="0" borderId="0" xfId="0" applyNumberFormat="1" applyFont="1" applyFill="1" applyAlignment="1">
      <alignment horizontal="center"/>
    </xf>
    <xf numFmtId="181" fontId="33" fillId="0" borderId="80" xfId="1" applyNumberFormat="1" applyFont="1" applyFill="1" applyBorder="1" applyAlignment="1">
      <alignment horizontal="right" vertical="center"/>
    </xf>
    <xf numFmtId="181" fontId="32" fillId="0" borderId="94"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4" xfId="1" applyNumberFormat="1" applyFont="1" applyFill="1" applyBorder="1" applyAlignment="1">
      <alignment horizontal="right" vertical="center"/>
    </xf>
    <xf numFmtId="0" fontId="33" fillId="0" borderId="104" xfId="0" applyFont="1" applyFill="1" applyBorder="1"/>
    <xf numFmtId="181" fontId="33" fillId="0" borderId="104" xfId="1" applyNumberFormat="1" applyFont="1" applyFill="1" applyBorder="1" applyAlignment="1">
      <alignment vertical="center"/>
    </xf>
    <xf numFmtId="177" fontId="33" fillId="0" borderId="104" xfId="1" applyNumberFormat="1" applyFont="1" applyFill="1" applyBorder="1" applyAlignment="1">
      <alignment horizontal="right" indent="2"/>
    </xf>
    <xf numFmtId="0" fontId="20" fillId="0" borderId="104" xfId="0" applyFont="1" applyFill="1" applyBorder="1"/>
    <xf numFmtId="0" fontId="33" fillId="0" borderId="104" xfId="4" applyFont="1" applyFill="1" applyBorder="1" applyAlignment="1">
      <alignment horizontal="right" indent="1"/>
    </xf>
    <xf numFmtId="177" fontId="32" fillId="0" borderId="104"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4" xfId="0" applyFont="1" applyFill="1" applyBorder="1" applyAlignment="1">
      <alignment horizontal="right" indent="1"/>
    </xf>
    <xf numFmtId="181" fontId="32" fillId="0" borderId="104" xfId="1" applyNumberFormat="1" applyFont="1" applyFill="1" applyBorder="1" applyAlignment="1">
      <alignment horizontal="right" vertical="center" indent="1"/>
    </xf>
    <xf numFmtId="0" fontId="33" fillId="0" borderId="100" xfId="0" applyFont="1" applyFill="1" applyBorder="1"/>
    <xf numFmtId="0" fontId="33" fillId="0" borderId="100"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4" xfId="0" quotePrefix="1" applyNumberFormat="1" applyFont="1" applyFill="1" applyBorder="1" applyAlignment="1">
      <alignment horizontal="right" indent="1"/>
    </xf>
    <xf numFmtId="3" fontId="33" fillId="0" borderId="104" xfId="1" applyNumberFormat="1" applyFont="1" applyFill="1" applyBorder="1" applyAlignment="1">
      <alignment vertical="center"/>
    </xf>
    <xf numFmtId="3" fontId="33" fillId="0" borderId="104" xfId="1" quotePrefix="1" applyNumberFormat="1" applyFont="1" applyFill="1" applyBorder="1" applyAlignment="1">
      <alignment horizontal="right" indent="1"/>
    </xf>
    <xf numFmtId="177" fontId="33" fillId="0" borderId="104" xfId="1" applyNumberFormat="1" applyFont="1" applyFill="1" applyBorder="1" applyAlignment="1">
      <alignment vertical="center"/>
    </xf>
    <xf numFmtId="1" fontId="33" fillId="0" borderId="104" xfId="0" applyNumberFormat="1" applyFont="1" applyFill="1" applyBorder="1" applyAlignment="1">
      <alignment horizontal="right" indent="1"/>
    </xf>
    <xf numFmtId="1" fontId="33" fillId="0" borderId="104" xfId="0" applyNumberFormat="1" applyFont="1" applyFill="1" applyBorder="1" applyAlignment="1">
      <alignment horizontal="right" vertical="center"/>
    </xf>
    <xf numFmtId="1" fontId="10" fillId="0" borderId="104" xfId="4" applyNumberFormat="1" applyFont="1" applyFill="1" applyBorder="1" applyAlignment="1">
      <alignment vertical="center"/>
    </xf>
    <xf numFmtId="0" fontId="33" fillId="0" borderId="104" xfId="4" applyFont="1" applyFill="1" applyBorder="1" applyAlignment="1">
      <alignment horizontal="right"/>
    </xf>
    <xf numFmtId="49" fontId="32" fillId="0" borderId="105" xfId="1" applyNumberFormat="1" applyFont="1" applyFill="1" applyBorder="1" applyAlignment="1">
      <alignment horizontal="right" vertical="center"/>
    </xf>
    <xf numFmtId="177" fontId="33" fillId="0" borderId="105" xfId="1" applyNumberFormat="1" applyFont="1" applyFill="1" applyBorder="1" applyAlignment="1">
      <alignment horizontal="left" vertical="center" indent="2"/>
    </xf>
    <xf numFmtId="167" fontId="33" fillId="0" borderId="105" xfId="1" applyNumberFormat="1" applyFont="1" applyFill="1" applyBorder="1" applyAlignment="1">
      <alignment horizontal="left" vertical="center" indent="2"/>
    </xf>
    <xf numFmtId="177" fontId="33" fillId="0" borderId="103" xfId="1" applyNumberFormat="1" applyFont="1" applyFill="1" applyBorder="1" applyAlignment="1">
      <alignment horizontal="left" vertical="center" indent="2"/>
    </xf>
    <xf numFmtId="49" fontId="33" fillId="2" borderId="44" xfId="1" applyNumberFormat="1" applyFont="1" applyFill="1" applyBorder="1" applyAlignment="1">
      <alignment horizontal="center" vertical="center"/>
    </xf>
    <xf numFmtId="3" fontId="33" fillId="0" borderId="104"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5"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41" fillId="0" borderId="0" xfId="12" applyFont="1" applyFill="1" applyAlignment="1">
      <alignment horizontal="center"/>
    </xf>
    <xf numFmtId="0" fontId="44" fillId="0" borderId="0" xfId="12" applyFont="1" applyFill="1" applyAlignment="1">
      <alignment horizontal="center"/>
    </xf>
    <xf numFmtId="181" fontId="32" fillId="0" borderId="104" xfId="1" applyNumberFormat="1" applyFont="1" applyFill="1" applyBorder="1" applyAlignment="1">
      <alignment horizontal="right" vertical="center"/>
    </xf>
    <xf numFmtId="0" fontId="39" fillId="0" borderId="0" xfId="0" applyFont="1" applyFill="1" applyAlignment="1">
      <alignment horizontal="center"/>
    </xf>
    <xf numFmtId="0" fontId="32" fillId="0" borderId="37"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74"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0" fontId="33" fillId="0" borderId="8" xfId="11" applyFont="1" applyFill="1" applyBorder="1" applyAlignment="1">
      <alignment vertical="center"/>
    </xf>
    <xf numFmtId="0" fontId="33" fillId="0" borderId="15" xfId="11" applyFont="1" applyFill="1" applyBorder="1" applyAlignment="1">
      <alignment vertical="center"/>
    </xf>
    <xf numFmtId="170" fontId="33" fillId="0" borderId="45" xfId="1" applyNumberFormat="1" applyFont="1" applyFill="1" applyBorder="1" applyAlignment="1">
      <alignment horizontal="right" vertical="center"/>
    </xf>
    <xf numFmtId="170" fontId="32" fillId="0" borderId="45" xfId="1" applyNumberFormat="1" applyFont="1" applyFill="1" applyBorder="1" applyAlignment="1">
      <alignment horizontal="right" vertical="center"/>
    </xf>
    <xf numFmtId="181" fontId="32" fillId="0" borderId="45"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3" xfId="4" applyFont="1" applyFill="1" applyBorder="1" applyAlignment="1">
      <alignment horizontal="right" readingOrder="2"/>
    </xf>
    <xf numFmtId="0" fontId="12" fillId="0" borderId="63"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5" xfId="14" applyNumberFormat="1" applyFont="1" applyFill="1" applyBorder="1" applyAlignment="1">
      <alignment horizontal="right" vertical="center"/>
    </xf>
    <xf numFmtId="167" fontId="24" fillId="0" borderId="0" xfId="1" applyFont="1" applyFill="1"/>
    <xf numFmtId="0" fontId="36" fillId="0" borderId="0" xfId="0" applyFont="1" applyFill="1" applyAlignment="1">
      <alignment horizontal="right"/>
    </xf>
    <xf numFmtId="0" fontId="13" fillId="0" borderId="0" xfId="0" applyFont="1" applyFill="1" applyAlignment="1">
      <alignment horizontal="center"/>
    </xf>
    <xf numFmtId="0" fontId="39" fillId="0" borderId="0" xfId="12" applyFont="1" applyFill="1" applyAlignment="1">
      <alignment horizontal="left" vertical="top" wrapText="1"/>
    </xf>
    <xf numFmtId="0" fontId="36" fillId="0" borderId="0" xfId="0" applyFont="1" applyFill="1" applyAlignment="1">
      <alignment horizontal="right"/>
    </xf>
    <xf numFmtId="0" fontId="13" fillId="0" borderId="0" xfId="0" applyFont="1" applyFill="1" applyAlignment="1">
      <alignment horizontal="center"/>
    </xf>
    <xf numFmtId="1" fontId="33" fillId="0" borderId="46" xfId="6" applyNumberFormat="1" applyFont="1" applyFill="1" applyBorder="1" applyAlignment="1">
      <alignment horizontal="right"/>
    </xf>
    <xf numFmtId="0" fontId="32" fillId="0" borderId="46" xfId="21" applyFont="1" applyFill="1" applyBorder="1" applyAlignment="1">
      <alignment vertical="center"/>
    </xf>
    <xf numFmtId="1" fontId="32" fillId="0" borderId="46" xfId="21" applyNumberFormat="1" applyFont="1" applyFill="1" applyBorder="1" applyAlignment="1">
      <alignment horizontal="right" vertical="center"/>
    </xf>
    <xf numFmtId="181" fontId="32" fillId="0" borderId="82" xfId="1" applyNumberFormat="1" applyFont="1" applyFill="1" applyBorder="1" applyAlignment="1">
      <alignment horizontal="right" vertical="center"/>
    </xf>
    <xf numFmtId="181" fontId="32" fillId="0" borderId="106" xfId="1" applyNumberFormat="1" applyFont="1" applyFill="1" applyBorder="1" applyAlignment="1">
      <alignment horizontal="right" vertical="center"/>
    </xf>
    <xf numFmtId="0" fontId="32" fillId="0" borderId="50" xfId="21" applyFont="1" applyFill="1" applyBorder="1" applyAlignment="1">
      <alignment horizontal="right" indent="1"/>
    </xf>
    <xf numFmtId="0" fontId="32" fillId="0" borderId="104" xfId="21" applyFont="1" applyFill="1" applyBorder="1" applyAlignment="1">
      <alignment horizontal="right" indent="1"/>
    </xf>
    <xf numFmtId="181" fontId="32" fillId="0" borderId="105"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9" xfId="0" applyNumberFormat="1" applyFont="1" applyFill="1" applyBorder="1" applyAlignment="1">
      <alignment horizontal="center" vertical="center"/>
    </xf>
    <xf numFmtId="0" fontId="32" fillId="0" borderId="105" xfId="0" applyFont="1" applyFill="1" applyBorder="1" applyAlignment="1">
      <alignment horizontal="right" vertical="center"/>
    </xf>
    <xf numFmtId="2" fontId="33" fillId="0" borderId="105"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2" fontId="33" fillId="0" borderId="104" xfId="0" applyNumberFormat="1" applyFont="1" applyFill="1" applyBorder="1" applyAlignment="1">
      <alignment horizontal="center" vertical="center"/>
    </xf>
    <xf numFmtId="0" fontId="32" fillId="0" borderId="105" xfId="4" applyFont="1" applyFill="1" applyBorder="1" applyAlignment="1">
      <alignment horizontal="right" indent="2"/>
    </xf>
    <xf numFmtId="0" fontId="33" fillId="0" borderId="105" xfId="0" applyFont="1" applyFill="1" applyBorder="1" applyAlignment="1">
      <alignment horizontal="right" vertical="center"/>
    </xf>
    <xf numFmtId="177" fontId="33" fillId="0" borderId="105" xfId="1" applyNumberFormat="1" applyFont="1" applyFill="1" applyBorder="1" applyAlignment="1">
      <alignment horizontal="right" vertical="center"/>
    </xf>
    <xf numFmtId="0" fontId="33" fillId="0" borderId="105" xfId="0" applyFont="1" applyFill="1" applyBorder="1" applyAlignment="1">
      <alignment horizontal="left" vertical="center"/>
    </xf>
    <xf numFmtId="0" fontId="33" fillId="0" borderId="44" xfId="0" applyFont="1" applyFill="1" applyBorder="1" applyAlignment="1">
      <alignment horizontal="right" vertical="center"/>
    </xf>
    <xf numFmtId="177" fontId="33" fillId="0" borderId="44" xfId="1" applyNumberFormat="1" applyFont="1" applyFill="1" applyBorder="1" applyAlignment="1">
      <alignment horizontal="right" vertical="center"/>
    </xf>
    <xf numFmtId="0" fontId="33" fillId="0" borderId="44" xfId="0" applyFont="1" applyFill="1" applyBorder="1" applyAlignment="1">
      <alignment horizontal="left" vertical="center"/>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74" xfId="0" applyFont="1" applyFill="1" applyBorder="1" applyAlignment="1">
      <alignment horizontal="left" vertical="center"/>
    </xf>
    <xf numFmtId="0" fontId="32" fillId="0" borderId="82" xfId="0" applyNumberFormat="1" applyFont="1" applyFill="1" applyBorder="1" applyAlignment="1"/>
    <xf numFmtId="1" fontId="33" fillId="0" borderId="46" xfId="0" applyNumberFormat="1" applyFont="1" applyFill="1" applyBorder="1" applyAlignment="1">
      <alignment vertical="center"/>
    </xf>
    <xf numFmtId="180" fontId="33" fillId="0" borderId="46" xfId="1" applyNumberFormat="1" applyFont="1" applyFill="1" applyBorder="1" applyAlignment="1">
      <alignment vertical="center"/>
    </xf>
    <xf numFmtId="0" fontId="33" fillId="0" borderId="106" xfId="0" applyFont="1" applyFill="1" applyBorder="1" applyAlignment="1">
      <alignment vertical="center"/>
    </xf>
    <xf numFmtId="171" fontId="33" fillId="0" borderId="46" xfId="14" applyNumberFormat="1" applyFont="1" applyFill="1" applyBorder="1" applyAlignment="1">
      <alignment vertical="center"/>
    </xf>
    <xf numFmtId="0" fontId="33" fillId="0" borderId="50" xfId="0" applyFont="1" applyFill="1" applyBorder="1" applyAlignment="1">
      <alignment vertical="center"/>
    </xf>
    <xf numFmtId="177" fontId="32" fillId="0" borderId="108" xfId="1" applyNumberFormat="1" applyFont="1" applyFill="1" applyBorder="1" applyAlignment="1">
      <alignment horizontal="left" vertical="center" indent="2"/>
    </xf>
    <xf numFmtId="177" fontId="32" fillId="0" borderId="109" xfId="1" applyNumberFormat="1" applyFont="1" applyFill="1" applyBorder="1" applyAlignment="1">
      <alignment horizontal="left" vertical="center" indent="2"/>
    </xf>
    <xf numFmtId="167" fontId="32" fillId="0" borderId="109" xfId="1" applyNumberFormat="1" applyFont="1" applyFill="1" applyBorder="1" applyAlignment="1">
      <alignment horizontal="left" vertical="center" indent="2"/>
    </xf>
    <xf numFmtId="177" fontId="32" fillId="0" borderId="96" xfId="1" applyNumberFormat="1" applyFont="1" applyFill="1" applyBorder="1" applyAlignment="1">
      <alignment horizontal="left" vertical="center" indent="2"/>
    </xf>
    <xf numFmtId="177" fontId="32" fillId="0" borderId="109" xfId="1" applyNumberFormat="1" applyFont="1" applyFill="1" applyBorder="1" applyAlignment="1">
      <alignment horizontal="right" vertical="center" indent="2"/>
    </xf>
    <xf numFmtId="177" fontId="32" fillId="0" borderId="96" xfId="1" applyNumberFormat="1" applyFont="1" applyFill="1" applyBorder="1" applyAlignment="1">
      <alignment horizontal="right" vertical="center"/>
    </xf>
    <xf numFmtId="177" fontId="32" fillId="0" borderId="87" xfId="1" applyNumberFormat="1" applyFont="1" applyFill="1" applyBorder="1" applyAlignment="1">
      <alignment horizontal="left" vertical="center" indent="2"/>
    </xf>
    <xf numFmtId="177" fontId="32" fillId="0" borderId="105" xfId="1" applyNumberFormat="1" applyFont="1" applyFill="1" applyBorder="1" applyAlignment="1">
      <alignment horizontal="left" vertical="center" indent="2"/>
    </xf>
    <xf numFmtId="167" fontId="32" fillId="0" borderId="105" xfId="1" applyNumberFormat="1" applyFont="1" applyFill="1" applyBorder="1" applyAlignment="1">
      <alignment horizontal="left" vertical="center" indent="2"/>
    </xf>
    <xf numFmtId="177" fontId="32" fillId="0" borderId="103" xfId="1" applyNumberFormat="1" applyFont="1" applyFill="1" applyBorder="1" applyAlignment="1">
      <alignment horizontal="left" vertical="center" indent="2"/>
    </xf>
    <xf numFmtId="168" fontId="32" fillId="0" borderId="50" xfId="0" applyNumberFormat="1" applyFont="1" applyFill="1" applyBorder="1" applyAlignment="1">
      <alignment vertical="center"/>
    </xf>
    <xf numFmtId="170" fontId="32" fillId="0" borderId="45" xfId="1" applyNumberFormat="1" applyFont="1" applyFill="1" applyBorder="1" applyAlignment="1">
      <alignment vertical="center"/>
    </xf>
    <xf numFmtId="3" fontId="33" fillId="0" borderId="50" xfId="1" applyNumberFormat="1" applyFont="1" applyFill="1" applyBorder="1" applyAlignment="1">
      <alignment vertical="center"/>
    </xf>
    <xf numFmtId="181" fontId="32" fillId="0" borderId="50" xfId="1" applyNumberFormat="1" applyFont="1" applyFill="1" applyBorder="1" applyAlignment="1">
      <alignment horizontal="right" vertical="center" readingOrder="1"/>
    </xf>
    <xf numFmtId="0" fontId="32" fillId="2" borderId="45" xfId="0" applyFont="1" applyFill="1" applyBorder="1" applyAlignment="1">
      <alignment horizontal="center"/>
    </xf>
    <xf numFmtId="168" fontId="32" fillId="0" borderId="45" xfId="0" applyNumberFormat="1" applyFont="1" applyFill="1" applyBorder="1" applyAlignment="1">
      <alignment horizontal="right" indent="2"/>
    </xf>
    <xf numFmtId="168" fontId="32" fillId="0" borderId="45" xfId="0" applyNumberFormat="1" applyFont="1" applyFill="1" applyBorder="1" applyAlignment="1">
      <alignment horizontal="right" vertical="center"/>
    </xf>
    <xf numFmtId="0" fontId="33" fillId="0" borderId="105" xfId="4" applyFont="1" applyFill="1" applyBorder="1" applyAlignment="1">
      <alignment horizontal="center"/>
    </xf>
    <xf numFmtId="0" fontId="32" fillId="0" borderId="104" xfId="4" applyFont="1" applyFill="1" applyBorder="1" applyAlignment="1">
      <alignment vertical="center"/>
    </xf>
    <xf numFmtId="0" fontId="16" fillId="2" borderId="45" xfId="4" applyFont="1" applyFill="1" applyBorder="1" applyAlignment="1">
      <alignment horizontal="center" vertical="center"/>
    </xf>
    <xf numFmtId="0" fontId="16" fillId="2" borderId="44" xfId="4" applyFont="1" applyFill="1" applyBorder="1" applyAlignment="1">
      <alignment horizontal="center" vertical="center"/>
    </xf>
    <xf numFmtId="0" fontId="33" fillId="0" borderId="46" xfId="4" applyFont="1" applyFill="1" applyBorder="1" applyAlignment="1">
      <alignment horizontal="center"/>
    </xf>
    <xf numFmtId="177" fontId="32" fillId="0" borderId="104" xfId="1" applyNumberFormat="1" applyFont="1" applyFill="1" applyBorder="1" applyAlignment="1">
      <alignment horizontal="right" indent="1"/>
    </xf>
    <xf numFmtId="177" fontId="32" fillId="0" borderId="50" xfId="1" applyNumberFormat="1" applyFont="1" applyFill="1" applyBorder="1" applyAlignment="1">
      <alignment horizontal="right" indent="1"/>
    </xf>
    <xf numFmtId="181" fontId="17" fillId="0" borderId="104" xfId="1" applyNumberFormat="1" applyFont="1" applyFill="1" applyBorder="1" applyAlignment="1">
      <alignment horizontal="right" vertical="center"/>
    </xf>
    <xf numFmtId="168" fontId="32" fillId="0" borderId="104" xfId="8" applyNumberFormat="1" applyFont="1" applyFill="1" applyBorder="1" applyAlignment="1">
      <alignment horizontal="right" vertical="center" readingOrder="1"/>
    </xf>
    <xf numFmtId="0" fontId="32" fillId="0" borderId="105" xfId="0" applyNumberFormat="1" applyFont="1" applyFill="1" applyBorder="1" applyAlignment="1"/>
    <xf numFmtId="177" fontId="33" fillId="0" borderId="50" xfId="1" applyNumberFormat="1" applyFont="1" applyFill="1" applyBorder="1" applyAlignment="1">
      <alignment horizontal="right"/>
    </xf>
    <xf numFmtId="3" fontId="33" fillId="0" borderId="50" xfId="1" applyNumberFormat="1" applyFont="1" applyFill="1" applyBorder="1" applyAlignment="1">
      <alignment horizontal="right" vertical="center" readingOrder="1"/>
    </xf>
    <xf numFmtId="0" fontId="32" fillId="0" borderId="50" xfId="4" applyFont="1" applyFill="1" applyBorder="1" applyAlignment="1">
      <alignment vertical="center"/>
    </xf>
    <xf numFmtId="177" fontId="24" fillId="0" borderId="0" xfId="1" applyNumberFormat="1" applyFont="1" applyFill="1"/>
    <xf numFmtId="0" fontId="33" fillId="0" borderId="104" xfId="12" applyFont="1" applyFill="1" applyBorder="1" applyAlignment="1">
      <alignment vertical="top"/>
    </xf>
    <xf numFmtId="0" fontId="11" fillId="0" borderId="50" xfId="12" applyFont="1" applyFill="1" applyBorder="1" applyAlignment="1">
      <alignment horizontal="right" vertical="center"/>
    </xf>
    <xf numFmtId="0" fontId="32" fillId="2" borderId="44" xfId="0" applyFont="1" applyFill="1" applyBorder="1" applyAlignment="1">
      <alignment horizontal="center" vertical="center"/>
    </xf>
    <xf numFmtId="0" fontId="33" fillId="0" borderId="11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3" xfId="0" applyFont="1" applyFill="1" applyBorder="1" applyAlignment="1">
      <alignment horizontal="center" vertical="center"/>
    </xf>
    <xf numFmtId="0" fontId="33" fillId="0" borderId="15" xfId="0" applyFont="1" applyFill="1" applyBorder="1" applyAlignment="1">
      <alignment horizontal="center" vertical="center"/>
    </xf>
    <xf numFmtId="2" fontId="32" fillId="0" borderId="111" xfId="0" applyNumberFormat="1" applyFont="1" applyFill="1" applyBorder="1" applyAlignment="1">
      <alignment horizontal="center" vertical="center"/>
    </xf>
    <xf numFmtId="2" fontId="33" fillId="0" borderId="82" xfId="0" applyNumberFormat="1" applyFont="1" applyFill="1" applyBorder="1" applyAlignment="1">
      <alignment horizontal="center" vertical="center"/>
    </xf>
    <xf numFmtId="2" fontId="33" fillId="0" borderId="46" xfId="0" applyNumberFormat="1" applyFont="1" applyFill="1" applyBorder="1" applyAlignment="1">
      <alignment horizontal="center" vertical="center"/>
    </xf>
    <xf numFmtId="2" fontId="33" fillId="0" borderId="106" xfId="0" applyNumberFormat="1" applyFont="1" applyFill="1" applyBorder="1" applyAlignment="1">
      <alignment horizontal="center" vertical="center"/>
    </xf>
    <xf numFmtId="2" fontId="33" fillId="0" borderId="50" xfId="0" applyNumberFormat="1" applyFont="1" applyFill="1" applyBorder="1" applyAlignment="1">
      <alignment horizontal="center" vertical="center"/>
    </xf>
    <xf numFmtId="0" fontId="50" fillId="2" borderId="29" xfId="0" applyFont="1" applyFill="1" applyBorder="1" applyAlignment="1">
      <alignment horizontal="center"/>
    </xf>
    <xf numFmtId="0" fontId="50" fillId="2" borderId="105" xfId="0" applyFont="1" applyFill="1" applyBorder="1" applyAlignment="1">
      <alignment horizontal="center"/>
    </xf>
    <xf numFmtId="0" fontId="50" fillId="2" borderId="44" xfId="0" applyFont="1" applyFill="1" applyBorder="1" applyAlignment="1">
      <alignment horizontal="center"/>
    </xf>
    <xf numFmtId="0" fontId="36" fillId="0" borderId="0" xfId="0" applyFont="1" applyFill="1" applyAlignment="1">
      <alignment horizontal="right"/>
    </xf>
    <xf numFmtId="0" fontId="36" fillId="0" borderId="0" xfId="0" applyFont="1" applyFill="1" applyAlignment="1">
      <alignment horizontal="right" vertical="top"/>
    </xf>
    <xf numFmtId="181" fontId="32" fillId="0" borderId="104" xfId="1" applyNumberFormat="1" applyFont="1" applyFill="1" applyBorder="1" applyAlignment="1">
      <alignment vertical="center"/>
    </xf>
    <xf numFmtId="181" fontId="32" fillId="0" borderId="78" xfId="1" applyNumberFormat="1" applyFont="1" applyFill="1" applyBorder="1" applyAlignment="1">
      <alignment vertical="center"/>
    </xf>
    <xf numFmtId="181" fontId="32" fillId="0" borderId="49" xfId="1" applyNumberFormat="1" applyFont="1" applyFill="1" applyBorder="1" applyAlignment="1">
      <alignment vertical="center"/>
    </xf>
    <xf numFmtId="181" fontId="32" fillId="0" borderId="57" xfId="1" applyNumberFormat="1" applyFont="1" applyFill="1" applyBorder="1" applyAlignment="1">
      <alignment vertical="center"/>
    </xf>
    <xf numFmtId="0" fontId="33" fillId="0" borderId="74" xfId="0" applyFont="1" applyFill="1" applyBorder="1" applyAlignment="1">
      <alignment horizontal="left" indent="1"/>
    </xf>
    <xf numFmtId="0" fontId="32" fillId="0" borderId="13" xfId="0" applyFont="1" applyFill="1" applyBorder="1"/>
    <xf numFmtId="0" fontId="47" fillId="0" borderId="13" xfId="0" applyFont="1" applyFill="1" applyBorder="1" applyAlignment="1">
      <alignment horizontal="right" vertical="center" indent="1"/>
    </xf>
    <xf numFmtId="0" fontId="32" fillId="0" borderId="13" xfId="0" applyFont="1" applyFill="1" applyBorder="1" applyAlignment="1">
      <alignment horizontal="right" vertical="center" indent="1"/>
    </xf>
    <xf numFmtId="0" fontId="32" fillId="0" borderId="94" xfId="21" applyFont="1" applyFill="1" applyBorder="1" applyAlignment="1">
      <alignment horizontal="right" indent="1"/>
    </xf>
    <xf numFmtId="171" fontId="33" fillId="0" borderId="55" xfId="14" applyNumberFormat="1" applyFont="1" applyFill="1" applyBorder="1" applyAlignment="1">
      <alignment horizontal="center" vertical="center"/>
    </xf>
    <xf numFmtId="171" fontId="33" fillId="0" borderId="48" xfId="14" applyNumberFormat="1" applyFont="1" applyFill="1" applyBorder="1" applyAlignment="1">
      <alignment horizontal="center" vertical="center"/>
    </xf>
    <xf numFmtId="171" fontId="33" fillId="0" borderId="56" xfId="14" applyNumberFormat="1" applyFont="1" applyFill="1" applyBorder="1" applyAlignment="1">
      <alignment horizontal="center" vertical="center"/>
    </xf>
    <xf numFmtId="9" fontId="32" fillId="0" borderId="55" xfId="14" applyFont="1" applyFill="1" applyBorder="1" applyAlignment="1">
      <alignment horizontal="center" vertical="center"/>
    </xf>
    <xf numFmtId="9" fontId="32" fillId="0" borderId="48" xfId="14" applyFont="1" applyFill="1" applyBorder="1" applyAlignment="1">
      <alignment horizontal="center" vertical="center"/>
    </xf>
    <xf numFmtId="9" fontId="32" fillId="0" borderId="56" xfId="14" applyFont="1" applyFill="1" applyBorder="1" applyAlignment="1">
      <alignment horizontal="center" vertical="center"/>
    </xf>
    <xf numFmtId="9" fontId="33" fillId="0" borderId="55" xfId="14" applyFont="1" applyFill="1" applyBorder="1" applyAlignment="1">
      <alignment horizontal="center" vertical="center"/>
    </xf>
    <xf numFmtId="9" fontId="33" fillId="0" borderId="48" xfId="14" applyFont="1" applyFill="1" applyBorder="1" applyAlignment="1">
      <alignment horizontal="center" vertical="center"/>
    </xf>
    <xf numFmtId="9" fontId="33" fillId="0" borderId="56" xfId="14" applyFont="1" applyFill="1" applyBorder="1" applyAlignment="1">
      <alignment horizontal="center" vertical="center"/>
    </xf>
    <xf numFmtId="171" fontId="32" fillId="0" borderId="55" xfId="14" applyNumberFormat="1" applyFont="1" applyFill="1" applyBorder="1" applyAlignment="1">
      <alignment horizontal="center" vertical="center"/>
    </xf>
    <xf numFmtId="171" fontId="32" fillId="0" borderId="48" xfId="14" applyNumberFormat="1" applyFont="1" applyFill="1" applyBorder="1" applyAlignment="1">
      <alignment horizontal="center" vertical="center"/>
    </xf>
    <xf numFmtId="171" fontId="32" fillId="0" borderId="56" xfId="14" applyNumberFormat="1" applyFont="1" applyFill="1" applyBorder="1" applyAlignment="1">
      <alignment horizontal="center" vertical="center"/>
    </xf>
    <xf numFmtId="9" fontId="33" fillId="0" borderId="55" xfId="14" applyFont="1" applyFill="1" applyBorder="1" applyAlignment="1">
      <alignment horizontal="right" vertical="center"/>
    </xf>
    <xf numFmtId="9" fontId="33" fillId="0" borderId="48" xfId="14" applyFont="1" applyFill="1" applyBorder="1" applyAlignment="1">
      <alignment horizontal="right" vertical="center"/>
    </xf>
    <xf numFmtId="9" fontId="33" fillId="0" borderId="58"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5" xfId="14" applyFont="1" applyFill="1" applyBorder="1" applyAlignment="1">
      <alignment horizontal="right" vertical="center"/>
    </xf>
    <xf numFmtId="9" fontId="32" fillId="0" borderId="48" xfId="14" applyFont="1" applyFill="1" applyBorder="1" applyAlignment="1">
      <alignment horizontal="right" vertical="center"/>
    </xf>
    <xf numFmtId="9" fontId="32" fillId="0" borderId="58"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8" xfId="14" applyNumberFormat="1" applyFont="1" applyFill="1" applyBorder="1" applyAlignment="1">
      <alignment horizontal="right" vertical="center"/>
    </xf>
    <xf numFmtId="171" fontId="33" fillId="0" borderId="55" xfId="14" applyNumberFormat="1" applyFont="1" applyFill="1" applyBorder="1" applyAlignment="1">
      <alignment horizontal="right" vertical="center"/>
    </xf>
    <xf numFmtId="171" fontId="33" fillId="0" borderId="58"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9" fontId="32" fillId="0" borderId="55" xfId="14" applyNumberFormat="1" applyFont="1" applyFill="1" applyBorder="1" applyAlignment="1">
      <alignment horizontal="right" vertical="center"/>
    </xf>
    <xf numFmtId="0" fontId="39" fillId="0" borderId="0" xfId="12" applyFont="1" applyFill="1" applyAlignment="1">
      <alignment wrapText="1"/>
    </xf>
    <xf numFmtId="0" fontId="39" fillId="0" borderId="0" xfId="12" applyFont="1" applyFill="1" applyAlignment="1">
      <alignment vertical="top" wrapText="1"/>
    </xf>
    <xf numFmtId="0" fontId="12" fillId="0" borderId="98" xfId="12" applyFont="1" applyFill="1" applyBorder="1" applyAlignment="1">
      <alignment vertical="center" readingOrder="2"/>
    </xf>
    <xf numFmtId="0" fontId="12" fillId="0" borderId="98" xfId="4" applyFont="1" applyFill="1" applyBorder="1" applyAlignment="1">
      <alignment vertical="center" readingOrder="2"/>
    </xf>
    <xf numFmtId="0" fontId="12" fillId="0" borderId="98" xfId="4" applyFont="1" applyFill="1" applyBorder="1" applyAlignment="1">
      <alignment vertical="center" wrapText="1" readingOrder="2"/>
    </xf>
    <xf numFmtId="0" fontId="12" fillId="0" borderId="98" xfId="12" applyFont="1" applyFill="1" applyBorder="1" applyAlignment="1">
      <alignment horizontal="left" readingOrder="1"/>
    </xf>
    <xf numFmtId="0" fontId="12" fillId="0" borderId="98" xfId="4" applyFont="1" applyFill="1" applyBorder="1" applyAlignment="1">
      <alignment horizontal="left" readingOrder="1"/>
    </xf>
    <xf numFmtId="0" fontId="12" fillId="0" borderId="98" xfId="4" applyFont="1" applyFill="1" applyBorder="1" applyAlignment="1">
      <alignment horizontal="left" vertical="center" wrapText="1" readingOrder="1"/>
    </xf>
    <xf numFmtId="0" fontId="12" fillId="0" borderId="98" xfId="7" applyFont="1" applyFill="1" applyBorder="1" applyAlignment="1">
      <alignment horizontal="left" readingOrder="1"/>
    </xf>
    <xf numFmtId="0" fontId="50" fillId="2" borderId="29" xfId="0" applyFont="1" applyFill="1" applyBorder="1" applyAlignment="1">
      <alignment horizontal="center"/>
    </xf>
    <xf numFmtId="0" fontId="50" fillId="2" borderId="31" xfId="0" applyFont="1" applyFill="1" applyBorder="1" applyAlignment="1"/>
    <xf numFmtId="0" fontId="50" fillId="2" borderId="7" xfId="0" applyFont="1" applyFill="1" applyBorder="1" applyAlignment="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2" xfId="0" applyFont="1" applyFill="1" applyBorder="1" applyAlignment="1">
      <alignment horizontal="right" vertical="center" indent="1"/>
    </xf>
    <xf numFmtId="0" fontId="32" fillId="2" borderId="22" xfId="0" applyFont="1" applyFill="1" applyBorder="1" applyAlignment="1">
      <alignment horizontal="center" vertical="center"/>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9" fillId="0" borderId="0" xfId="12" applyFont="1" applyFill="1" applyAlignment="1">
      <alignment horizontal="right" vertical="top" readingOrder="2"/>
    </xf>
    <xf numFmtId="0" fontId="39" fillId="0" borderId="0" xfId="12" applyFont="1" applyFill="1" applyAlignment="1">
      <alignment horizontal="left" vertical="top" wrapText="1"/>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3" xfId="0" applyFont="1" applyFill="1" applyBorder="1" applyAlignment="1">
      <alignment horizontal="center" vertical="center"/>
    </xf>
    <xf numFmtId="0" fontId="41" fillId="0" borderId="0" xfId="0" applyFont="1" applyFill="1" applyAlignment="1">
      <alignment horizontal="center"/>
    </xf>
    <xf numFmtId="0" fontId="44" fillId="0" borderId="0" xfId="0" applyFont="1" applyFill="1" applyAlignment="1">
      <alignment horizont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2" xfId="0" applyFont="1" applyFill="1" applyBorder="1" applyAlignment="1">
      <alignment horizontal="center" vertical="top"/>
    </xf>
    <xf numFmtId="0" fontId="32" fillId="2" borderId="53" xfId="0" applyFont="1" applyFill="1" applyBorder="1" applyAlignment="1">
      <alignment horizontal="center" vertical="top"/>
    </xf>
    <xf numFmtId="0" fontId="32" fillId="2" borderId="51" xfId="0" applyFont="1" applyFill="1" applyBorder="1" applyAlignment="1">
      <alignment horizontal="center" vertical="center"/>
    </xf>
    <xf numFmtId="0" fontId="32" fillId="2" borderId="52"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2"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2" xfId="21" applyFont="1" applyFill="1" applyBorder="1" applyAlignment="1">
      <alignment horizontal="right"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2"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2"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9" xfId="5" applyNumberFormat="1" applyFont="1" applyFill="1" applyBorder="1" applyAlignment="1">
      <alignment horizontal="right" vertical="center"/>
    </xf>
    <xf numFmtId="49" fontId="32" fillId="2" borderId="75" xfId="5" applyNumberFormat="1" applyFont="1" applyFill="1" applyBorder="1" applyAlignment="1">
      <alignment horizontal="right" vertical="center"/>
    </xf>
    <xf numFmtId="49" fontId="32" fillId="2" borderId="81"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32" fillId="2" borderId="79" xfId="5" applyFont="1" applyFill="1" applyBorder="1" applyAlignment="1">
      <alignment horizontal="right" vertical="center" indent="1"/>
    </xf>
    <xf numFmtId="0" fontId="32" fillId="2" borderId="75" xfId="5" applyFont="1" applyFill="1" applyBorder="1" applyAlignment="1">
      <alignment horizontal="right" vertical="center" indent="1"/>
    </xf>
    <xf numFmtId="0" fontId="32" fillId="2" borderId="81" xfId="5" applyFont="1" applyFill="1" applyBorder="1" applyAlignment="1">
      <alignment horizontal="right" vertical="center" indent="1"/>
    </xf>
    <xf numFmtId="0" fontId="41" fillId="0" borderId="0" xfId="8" applyFont="1" applyFill="1" applyAlignment="1">
      <alignment horizontal="center"/>
    </xf>
    <xf numFmtId="0" fontId="32" fillId="2" borderId="79" xfId="0" applyFont="1" applyFill="1" applyBorder="1" applyAlignment="1">
      <alignment horizontal="right" vertical="center" indent="1"/>
    </xf>
    <xf numFmtId="0" fontId="32" fillId="2" borderId="75" xfId="0" applyFont="1" applyFill="1" applyBorder="1" applyAlignment="1">
      <alignment horizontal="right" vertical="center" indent="1"/>
    </xf>
    <xf numFmtId="0" fontId="32" fillId="2" borderId="81"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2"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5" xfId="9" applyFont="1" applyFill="1" applyBorder="1" applyAlignment="1">
      <alignment horizontal="center" vertical="center"/>
    </xf>
    <xf numFmtId="0" fontId="17" fillId="2" borderId="44" xfId="9" applyFont="1" applyFill="1" applyBorder="1" applyAlignment="1">
      <alignment horizontal="center" vertical="center"/>
    </xf>
    <xf numFmtId="0" fontId="16" fillId="2" borderId="45" xfId="12" applyFont="1" applyFill="1" applyBorder="1" applyAlignment="1">
      <alignment horizontal="center" vertical="center"/>
    </xf>
    <xf numFmtId="0" fontId="50" fillId="2" borderId="46" xfId="0" applyFont="1" applyFill="1" applyBorder="1" applyAlignment="1">
      <alignment horizontal="center" vertical="center" wrapText="1"/>
    </xf>
    <xf numFmtId="0" fontId="50" fillId="2" borderId="106"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44" xfId="0" applyFont="1" applyFill="1" applyBorder="1" applyAlignment="1">
      <alignment horizontal="center" vertical="center" wrapText="1"/>
    </xf>
    <xf numFmtId="0" fontId="50" fillId="2" borderId="33" xfId="0" applyFont="1" applyFill="1" applyBorder="1" applyAlignment="1">
      <alignment horizontal="center"/>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2" fillId="0" borderId="107" xfId="0" applyFont="1" applyFill="1" applyBorder="1" applyAlignment="1">
      <alignment horizontal="center" vertical="center"/>
    </xf>
    <xf numFmtId="0" fontId="32" fillId="0" borderId="108" xfId="0" applyFont="1" applyFill="1" applyBorder="1" applyAlignment="1">
      <alignment horizontal="center" vertical="center"/>
    </xf>
    <xf numFmtId="0" fontId="39" fillId="0" borderId="0" xfId="0" applyFont="1" applyFill="1" applyAlignment="1">
      <alignment horizontal="left" vertical="center"/>
    </xf>
    <xf numFmtId="0" fontId="32" fillId="0" borderId="11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2" xfId="0" applyFont="1" applyFill="1" applyBorder="1" applyAlignment="1">
      <alignment horizontal="center" vertical="center"/>
    </xf>
    <xf numFmtId="0" fontId="39" fillId="0" borderId="0" xfId="0" applyFont="1" applyFill="1" applyAlignment="1">
      <alignment horizontal="right" vertical="center"/>
    </xf>
    <xf numFmtId="0" fontId="32" fillId="2" borderId="45"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2" xfId="0" applyFont="1" applyFill="1" applyBorder="1" applyAlignment="1">
      <alignment horizontal="center" vertical="top" wrapText="1"/>
    </xf>
    <xf numFmtId="0" fontId="32" fillId="2" borderId="31" xfId="0" applyFont="1" applyFill="1" applyBorder="1" applyAlignment="1">
      <alignment horizontal="right" vertical="top" indent="1"/>
    </xf>
    <xf numFmtId="0" fontId="32" fillId="2" borderId="33"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5" xfId="0" applyFont="1" applyFill="1" applyBorder="1" applyAlignment="1">
      <alignment horizontal="right" vertical="top" indent="1"/>
    </xf>
    <xf numFmtId="0" fontId="36" fillId="0" borderId="0" xfId="0" applyFont="1" applyFill="1" applyAlignment="1">
      <alignment horizontal="right" vertical="top"/>
    </xf>
    <xf numFmtId="0" fontId="39" fillId="0" borderId="0" xfId="0" applyFont="1" applyFill="1" applyAlignment="1">
      <alignment horizontal="right" vertical="top"/>
    </xf>
    <xf numFmtId="0" fontId="39" fillId="0" borderId="0" xfId="0" applyFont="1" applyFill="1" applyAlignment="1">
      <alignment horizontal="left" vertical="top"/>
    </xf>
    <xf numFmtId="0" fontId="50" fillId="2" borderId="8"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36" fillId="0" borderId="0" xfId="0" applyFont="1" applyFill="1" applyAlignment="1">
      <alignment horizontal="right"/>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2" xfId="13" applyFont="1" applyFill="1" applyBorder="1" applyAlignment="1">
      <alignment horizontal="right" vertical="center"/>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2"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1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3"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5"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5"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5"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2" fillId="2" borderId="27"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49" fontId="32" fillId="0" borderId="110"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108"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5"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wrapText="1"/>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2"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2"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1" xfId="1" applyNumberFormat="1" applyFont="1" applyFill="1" applyBorder="1" applyAlignment="1">
      <alignment horizontal="center" vertical="center"/>
    </xf>
    <xf numFmtId="49" fontId="32" fillId="2" borderId="33"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7"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8"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30" xfId="0" applyFont="1" applyFill="1" applyBorder="1" applyAlignment="1">
      <alignment horizontal="left" vertical="center" indent="1"/>
    </xf>
    <xf numFmtId="49" fontId="32" fillId="2" borderId="27"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8"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30"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7"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8"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0" xfId="0" applyFont="1" applyFill="1" applyBorder="1" applyAlignment="1">
      <alignment horizontal="left" vertical="center" indent="1"/>
    </xf>
    <xf numFmtId="0" fontId="41" fillId="0" borderId="0" xfId="0" applyFont="1" applyFill="1" applyAlignment="1">
      <alignment horizontal="center" vertical="center"/>
    </xf>
    <xf numFmtId="0" fontId="32" fillId="2" borderId="28" xfId="0" applyFont="1" applyFill="1" applyBorder="1" applyAlignment="1">
      <alignment horizontal="left" vertical="center"/>
    </xf>
    <xf numFmtId="0" fontId="33" fillId="2" borderId="4" xfId="0" applyFont="1" applyFill="1" applyBorder="1" applyAlignment="1">
      <alignment horizontal="left" vertical="center"/>
    </xf>
    <xf numFmtId="0" fontId="33" fillId="2" borderId="30" xfId="0" applyFont="1" applyFill="1" applyBorder="1" applyAlignment="1">
      <alignment horizontal="left" vertical="center"/>
    </xf>
    <xf numFmtId="0" fontId="32" fillId="2" borderId="27"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7"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0" xfId="4" applyFont="1" applyFill="1" applyBorder="1" applyAlignment="1">
      <alignment horizontal="left" vertical="center" indent="1"/>
    </xf>
    <xf numFmtId="0" fontId="32" fillId="2" borderId="31"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112" xfId="0" applyFont="1" applyFill="1" applyBorder="1" applyAlignment="1">
      <alignment horizontal="center" vertical="center"/>
    </xf>
    <xf numFmtId="0" fontId="32" fillId="2" borderId="113" xfId="0" applyFont="1" applyFill="1" applyBorder="1" applyAlignment="1">
      <alignment horizontal="center" vertical="top"/>
    </xf>
    <xf numFmtId="0" fontId="32" fillId="2" borderId="33" xfId="0" applyFont="1" applyFill="1" applyBorder="1" applyAlignment="1">
      <alignment horizontal="center" vertical="top"/>
    </xf>
    <xf numFmtId="0" fontId="32" fillId="2" borderId="7" xfId="0" applyFont="1" applyFill="1" applyBorder="1" applyAlignment="1">
      <alignment horizontal="center" vertical="top"/>
    </xf>
    <xf numFmtId="0" fontId="33" fillId="2" borderId="4" xfId="0" applyFont="1" applyFill="1" applyBorder="1" applyAlignment="1">
      <alignment horizontal="left" vertical="center" indent="1"/>
    </xf>
    <xf numFmtId="0" fontId="33" fillId="2" borderId="30"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30"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8"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30" xfId="4" applyFont="1" applyFill="1" applyBorder="1" applyAlignment="1">
      <alignment horizontal="left" vertical="center" indent="1"/>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45</xdr:row>
      <xdr:rowOff>57150</xdr:rowOff>
    </xdr:from>
    <xdr:to>
      <xdr:col>4</xdr:col>
      <xdr:colOff>876300</xdr:colOff>
      <xdr:row>45</xdr:row>
      <xdr:rowOff>247650</xdr:rowOff>
    </xdr:to>
    <xdr:sp macro="" textlink="">
      <xdr:nvSpPr>
        <xdr:cNvPr id="21" name="TextBox 20"/>
        <xdr:cNvSpPr txBox="1"/>
      </xdr:nvSpPr>
      <xdr:spPr>
        <a:xfrm>
          <a:off x="9989886675" y="118967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17</xdr:row>
      <xdr:rowOff>38100</xdr:rowOff>
    </xdr:from>
    <xdr:to>
      <xdr:col>4</xdr:col>
      <xdr:colOff>876300</xdr:colOff>
      <xdr:row>17</xdr:row>
      <xdr:rowOff>228600</xdr:rowOff>
    </xdr:to>
    <xdr:sp macro="" textlink="">
      <xdr:nvSpPr>
        <xdr:cNvPr id="23" name="TextBox 22"/>
        <xdr:cNvSpPr txBox="1"/>
      </xdr:nvSpPr>
      <xdr:spPr>
        <a:xfrm>
          <a:off x="9989886675"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44</xdr:row>
      <xdr:rowOff>57150</xdr:rowOff>
    </xdr:from>
    <xdr:to>
      <xdr:col>5</xdr:col>
      <xdr:colOff>876300</xdr:colOff>
      <xdr:row>44</xdr:row>
      <xdr:rowOff>247650</xdr:rowOff>
    </xdr:to>
    <xdr:sp macro="" textlink="">
      <xdr:nvSpPr>
        <xdr:cNvPr id="24" name="TextBox 23"/>
        <xdr:cNvSpPr txBox="1"/>
      </xdr:nvSpPr>
      <xdr:spPr>
        <a:xfrm>
          <a:off x="9988934175" y="11610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16</xdr:row>
      <xdr:rowOff>76200</xdr:rowOff>
    </xdr:from>
    <xdr:to>
      <xdr:col>5</xdr:col>
      <xdr:colOff>876300</xdr:colOff>
      <xdr:row>16</xdr:row>
      <xdr:rowOff>266700</xdr:rowOff>
    </xdr:to>
    <xdr:sp macro="" textlink="">
      <xdr:nvSpPr>
        <xdr:cNvPr id="25" name="TextBox 24"/>
        <xdr:cNvSpPr txBox="1"/>
      </xdr:nvSpPr>
      <xdr:spPr>
        <a:xfrm>
          <a:off x="99889341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685800</xdr:colOff>
      <xdr:row>17</xdr:row>
      <xdr:rowOff>76200</xdr:rowOff>
    </xdr:from>
    <xdr:to>
      <xdr:col>3</xdr:col>
      <xdr:colOff>857250</xdr:colOff>
      <xdr:row>17</xdr:row>
      <xdr:rowOff>266700</xdr:rowOff>
    </xdr:to>
    <xdr:sp macro="" textlink="">
      <xdr:nvSpPr>
        <xdr:cNvPr id="26" name="TextBox 25"/>
        <xdr:cNvSpPr txBox="1"/>
      </xdr:nvSpPr>
      <xdr:spPr>
        <a:xfrm>
          <a:off x="9990858225" y="4752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45</xdr:row>
      <xdr:rowOff>38100</xdr:rowOff>
    </xdr:from>
    <xdr:to>
      <xdr:col>3</xdr:col>
      <xdr:colOff>876300</xdr:colOff>
      <xdr:row>45</xdr:row>
      <xdr:rowOff>228600</xdr:rowOff>
    </xdr:to>
    <xdr:sp macro="" textlink="">
      <xdr:nvSpPr>
        <xdr:cNvPr id="27" name="TextBox 26"/>
        <xdr:cNvSpPr txBox="1"/>
      </xdr:nvSpPr>
      <xdr:spPr>
        <a:xfrm>
          <a:off x="9990839175" y="118776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55</xdr:row>
      <xdr:rowOff>19050</xdr:rowOff>
    </xdr:from>
    <xdr:to>
      <xdr:col>3</xdr:col>
      <xdr:colOff>876300</xdr:colOff>
      <xdr:row>55</xdr:row>
      <xdr:rowOff>209550</xdr:rowOff>
    </xdr:to>
    <xdr:sp macro="" textlink="">
      <xdr:nvSpPr>
        <xdr:cNvPr id="28" name="TextBox 27"/>
        <xdr:cNvSpPr txBox="1"/>
      </xdr:nvSpPr>
      <xdr:spPr>
        <a:xfrm>
          <a:off x="9990839175" y="14716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56</xdr:row>
      <xdr:rowOff>19050</xdr:rowOff>
    </xdr:from>
    <xdr:to>
      <xdr:col>3</xdr:col>
      <xdr:colOff>876300</xdr:colOff>
      <xdr:row>56</xdr:row>
      <xdr:rowOff>209550</xdr:rowOff>
    </xdr:to>
    <xdr:sp macro="" textlink="">
      <xdr:nvSpPr>
        <xdr:cNvPr id="29" name="TextBox 28"/>
        <xdr:cNvSpPr txBox="1"/>
      </xdr:nvSpPr>
      <xdr:spPr>
        <a:xfrm>
          <a:off x="9990839175" y="15001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27</xdr:row>
      <xdr:rowOff>19050</xdr:rowOff>
    </xdr:from>
    <xdr:to>
      <xdr:col>3</xdr:col>
      <xdr:colOff>876300</xdr:colOff>
      <xdr:row>27</xdr:row>
      <xdr:rowOff>209550</xdr:rowOff>
    </xdr:to>
    <xdr:sp macro="" textlink="">
      <xdr:nvSpPr>
        <xdr:cNvPr id="30" name="TextBox 29"/>
        <xdr:cNvSpPr txBox="1"/>
      </xdr:nvSpPr>
      <xdr:spPr>
        <a:xfrm>
          <a:off x="9990839175" y="7553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28</xdr:row>
      <xdr:rowOff>19050</xdr:rowOff>
    </xdr:from>
    <xdr:to>
      <xdr:col>3</xdr:col>
      <xdr:colOff>876300</xdr:colOff>
      <xdr:row>28</xdr:row>
      <xdr:rowOff>209550</xdr:rowOff>
    </xdr:to>
    <xdr:sp macro="" textlink="">
      <xdr:nvSpPr>
        <xdr:cNvPr id="31" name="TextBox 30"/>
        <xdr:cNvSpPr txBox="1"/>
      </xdr:nvSpPr>
      <xdr:spPr>
        <a:xfrm>
          <a:off x="9990839175" y="7839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704850</xdr:colOff>
      <xdr:row>30</xdr:row>
      <xdr:rowOff>19050</xdr:rowOff>
    </xdr:from>
    <xdr:to>
      <xdr:col>3</xdr:col>
      <xdr:colOff>876300</xdr:colOff>
      <xdr:row>30</xdr:row>
      <xdr:rowOff>209550</xdr:rowOff>
    </xdr:to>
    <xdr:sp macro="" textlink="">
      <xdr:nvSpPr>
        <xdr:cNvPr id="32" name="TextBox 31"/>
        <xdr:cNvSpPr txBox="1"/>
      </xdr:nvSpPr>
      <xdr:spPr>
        <a:xfrm>
          <a:off x="9990839175" y="84105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3</xdr:col>
      <xdr:colOff>685800</xdr:colOff>
      <xdr:row>31</xdr:row>
      <xdr:rowOff>19050</xdr:rowOff>
    </xdr:from>
    <xdr:to>
      <xdr:col>3</xdr:col>
      <xdr:colOff>857250</xdr:colOff>
      <xdr:row>31</xdr:row>
      <xdr:rowOff>209550</xdr:rowOff>
    </xdr:to>
    <xdr:sp macro="" textlink="">
      <xdr:nvSpPr>
        <xdr:cNvPr id="33" name="TextBox 32"/>
        <xdr:cNvSpPr txBox="1"/>
      </xdr:nvSpPr>
      <xdr:spPr>
        <a:xfrm>
          <a:off x="9990858225" y="8696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44</xdr:row>
      <xdr:rowOff>19050</xdr:rowOff>
    </xdr:from>
    <xdr:to>
      <xdr:col>4</xdr:col>
      <xdr:colOff>876300</xdr:colOff>
      <xdr:row>44</xdr:row>
      <xdr:rowOff>209550</xdr:rowOff>
    </xdr:to>
    <xdr:sp macro="" textlink="">
      <xdr:nvSpPr>
        <xdr:cNvPr id="34" name="TextBox 33"/>
        <xdr:cNvSpPr txBox="1"/>
      </xdr:nvSpPr>
      <xdr:spPr>
        <a:xfrm>
          <a:off x="9989886675"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46</xdr:row>
      <xdr:rowOff>19050</xdr:rowOff>
    </xdr:from>
    <xdr:to>
      <xdr:col>4</xdr:col>
      <xdr:colOff>876300</xdr:colOff>
      <xdr:row>46</xdr:row>
      <xdr:rowOff>209550</xdr:rowOff>
    </xdr:to>
    <xdr:sp macro="" textlink="">
      <xdr:nvSpPr>
        <xdr:cNvPr id="35" name="TextBox 34"/>
        <xdr:cNvSpPr txBox="1"/>
      </xdr:nvSpPr>
      <xdr:spPr>
        <a:xfrm>
          <a:off x="9989886675" y="12144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47</xdr:row>
      <xdr:rowOff>19050</xdr:rowOff>
    </xdr:from>
    <xdr:to>
      <xdr:col>5</xdr:col>
      <xdr:colOff>876300</xdr:colOff>
      <xdr:row>47</xdr:row>
      <xdr:rowOff>209550</xdr:rowOff>
    </xdr:to>
    <xdr:sp macro="" textlink="">
      <xdr:nvSpPr>
        <xdr:cNvPr id="36" name="TextBox 35"/>
        <xdr:cNvSpPr txBox="1"/>
      </xdr:nvSpPr>
      <xdr:spPr>
        <a:xfrm>
          <a:off x="9988934175"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52</xdr:row>
      <xdr:rowOff>19050</xdr:rowOff>
    </xdr:from>
    <xdr:to>
      <xdr:col>5</xdr:col>
      <xdr:colOff>876300</xdr:colOff>
      <xdr:row>52</xdr:row>
      <xdr:rowOff>209550</xdr:rowOff>
    </xdr:to>
    <xdr:sp macro="" textlink="">
      <xdr:nvSpPr>
        <xdr:cNvPr id="37" name="TextBox 36"/>
        <xdr:cNvSpPr txBox="1"/>
      </xdr:nvSpPr>
      <xdr:spPr>
        <a:xfrm>
          <a:off x="9988934175"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19</xdr:row>
      <xdr:rowOff>19050</xdr:rowOff>
    </xdr:from>
    <xdr:to>
      <xdr:col>5</xdr:col>
      <xdr:colOff>876300</xdr:colOff>
      <xdr:row>19</xdr:row>
      <xdr:rowOff>209550</xdr:rowOff>
    </xdr:to>
    <xdr:sp macro="" textlink="">
      <xdr:nvSpPr>
        <xdr:cNvPr id="38" name="TextBox 37"/>
        <xdr:cNvSpPr txBox="1"/>
      </xdr:nvSpPr>
      <xdr:spPr>
        <a:xfrm>
          <a:off x="9988934175" y="5267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24</xdr:row>
      <xdr:rowOff>19050</xdr:rowOff>
    </xdr:from>
    <xdr:to>
      <xdr:col>5</xdr:col>
      <xdr:colOff>876300</xdr:colOff>
      <xdr:row>24</xdr:row>
      <xdr:rowOff>209550</xdr:rowOff>
    </xdr:to>
    <xdr:sp macro="" textlink="">
      <xdr:nvSpPr>
        <xdr:cNvPr id="39" name="TextBox 38"/>
        <xdr:cNvSpPr txBox="1"/>
      </xdr:nvSpPr>
      <xdr:spPr>
        <a:xfrm>
          <a:off x="9988934175" y="6696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4</xdr:col>
      <xdr:colOff>704850</xdr:colOff>
      <xdr:row>16</xdr:row>
      <xdr:rowOff>76200</xdr:rowOff>
    </xdr:from>
    <xdr:to>
      <xdr:col>4</xdr:col>
      <xdr:colOff>876300</xdr:colOff>
      <xdr:row>16</xdr:row>
      <xdr:rowOff>266700</xdr:rowOff>
    </xdr:to>
    <xdr:sp macro="" textlink="">
      <xdr:nvSpPr>
        <xdr:cNvPr id="40" name="TextBox 39"/>
        <xdr:cNvSpPr txBox="1"/>
      </xdr:nvSpPr>
      <xdr:spPr>
        <a:xfrm>
          <a:off x="99898866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1726</v>
      </c>
      <c r="K30" s="296"/>
      <c r="S30" s="296" t="s">
        <v>1732</v>
      </c>
    </row>
    <row r="31" spans="2:19" s="111" customFormat="1" ht="8.25" customHeight="1" x14ac:dyDescent="0.45"/>
    <row r="32" spans="2:19" s="111" customFormat="1" ht="18" customHeight="1" x14ac:dyDescent="0.45">
      <c r="B32" s="111" t="s">
        <v>1727</v>
      </c>
      <c r="C32" s="111" t="s">
        <v>682</v>
      </c>
      <c r="R32" s="111" t="s">
        <v>585</v>
      </c>
      <c r="S32" s="111" t="s">
        <v>1731</v>
      </c>
    </row>
    <row r="33" spans="2:19" s="111" customFormat="1" ht="18" customHeight="1" x14ac:dyDescent="0.45">
      <c r="C33" s="111" t="s">
        <v>1699</v>
      </c>
      <c r="R33" s="111" t="s">
        <v>1701</v>
      </c>
    </row>
    <row r="34" spans="2:19" s="111" customFormat="1" ht="18" customHeight="1" x14ac:dyDescent="0.45">
      <c r="C34" s="111" t="s">
        <v>33</v>
      </c>
      <c r="R34" s="111" t="s">
        <v>329</v>
      </c>
    </row>
    <row r="35" spans="2:19" s="111" customFormat="1" ht="18" customHeight="1" x14ac:dyDescent="0.45">
      <c r="B35" s="111" t="s">
        <v>1728</v>
      </c>
      <c r="C35" s="1752" t="s">
        <v>1594</v>
      </c>
      <c r="D35" s="1752"/>
      <c r="E35" s="1752"/>
      <c r="P35" s="1753" t="s">
        <v>1594</v>
      </c>
      <c r="Q35" s="1753"/>
      <c r="R35" s="1753"/>
      <c r="S35" s="111" t="s">
        <v>1358</v>
      </c>
    </row>
    <row r="36" spans="2:19" s="111" customFormat="1" ht="18" customHeight="1" x14ac:dyDescent="0.45">
      <c r="B36" s="111" t="s">
        <v>1729</v>
      </c>
      <c r="C36" s="1582" t="s">
        <v>1700</v>
      </c>
      <c r="R36" s="111" t="s">
        <v>1357</v>
      </c>
      <c r="S36" s="111" t="s">
        <v>1470</v>
      </c>
    </row>
    <row r="37" spans="2:19" s="111" customFormat="1" ht="6" customHeight="1" x14ac:dyDescent="0.45"/>
    <row r="38" spans="2:19" s="111" customFormat="1" ht="20.100000000000001" customHeight="1" x14ac:dyDescent="0.45">
      <c r="B38" s="111" t="s">
        <v>1730</v>
      </c>
      <c r="C38" s="1557" t="s">
        <v>1355</v>
      </c>
      <c r="R38" s="1558" t="s">
        <v>1355</v>
      </c>
      <c r="S38" s="1558" t="s">
        <v>783</v>
      </c>
    </row>
    <row r="39" spans="2:19" s="111" customFormat="1" ht="6" customHeight="1" x14ac:dyDescent="0.45"/>
    <row r="40" spans="2:19" s="111" customFormat="1" ht="20.100000000000001" customHeight="1" x14ac:dyDescent="0.45">
      <c r="B40" s="111" t="s">
        <v>405</v>
      </c>
      <c r="C40" s="1557" t="s">
        <v>1355</v>
      </c>
      <c r="R40" s="1558" t="s">
        <v>1355</v>
      </c>
      <c r="S40" s="111" t="s">
        <v>782</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5"/>
    <col min="2" max="2" width="71.140625" style="264" customWidth="1"/>
    <col min="3" max="20" width="16.7109375" style="265" customWidth="1"/>
    <col min="21" max="21" width="69.28515625"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793" t="s">
        <v>1805</v>
      </c>
      <c r="C4" s="1793"/>
      <c r="D4" s="1793"/>
      <c r="E4" s="1793"/>
      <c r="F4" s="1793"/>
      <c r="G4" s="1793"/>
      <c r="H4" s="1793"/>
      <c r="I4" s="1793"/>
      <c r="J4" s="1793"/>
      <c r="K4" s="1793"/>
      <c r="L4" s="1793" t="s">
        <v>1806</v>
      </c>
      <c r="M4" s="1793"/>
      <c r="N4" s="1793"/>
      <c r="O4" s="1793"/>
      <c r="P4" s="1793"/>
      <c r="Q4" s="1793"/>
      <c r="R4" s="1793"/>
      <c r="S4" s="1793"/>
      <c r="T4" s="1793"/>
      <c r="U4" s="1793"/>
      <c r="V4" s="262"/>
    </row>
    <row r="5" spans="1:28" s="261" customFormat="1" ht="17.25" customHeight="1" x14ac:dyDescent="0.7">
      <c r="C5" s="262"/>
      <c r="D5" s="262"/>
      <c r="E5" s="262"/>
      <c r="F5" s="262"/>
      <c r="G5" s="262"/>
      <c r="H5" s="262"/>
      <c r="I5" s="262"/>
      <c r="J5" s="262"/>
      <c r="K5" s="262"/>
      <c r="L5" s="262"/>
      <c r="M5" s="262"/>
      <c r="N5" s="262"/>
      <c r="O5" s="262"/>
      <c r="P5" s="262"/>
      <c r="Q5" s="262"/>
      <c r="R5" s="262"/>
      <c r="S5" s="262"/>
      <c r="T5" s="262"/>
      <c r="U5" s="262"/>
    </row>
    <row r="6" spans="1:28" s="261" customFormat="1" ht="17.2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1736</v>
      </c>
      <c r="I7" s="517"/>
      <c r="J7" s="517"/>
      <c r="K7" s="517"/>
      <c r="L7" s="517"/>
      <c r="M7" s="517"/>
      <c r="N7" s="517"/>
      <c r="O7" s="517"/>
      <c r="P7" s="517"/>
      <c r="Q7" s="517"/>
      <c r="R7" s="517"/>
      <c r="S7" s="517"/>
      <c r="T7" s="517"/>
      <c r="U7" s="518" t="s">
        <v>1740</v>
      </c>
    </row>
    <row r="8" spans="1:28" s="261" customFormat="1" ht="9.7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5.5" customHeight="1" thickTop="1" x14ac:dyDescent="0.2">
      <c r="A9" s="512"/>
      <c r="B9" s="1794"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row>
    <row r="10" spans="1:28" s="510" customFormat="1" ht="18.75" customHeight="1" x14ac:dyDescent="0.2">
      <c r="B10" s="1795"/>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87"/>
    </row>
    <row r="11" spans="1:28" s="511" customFormat="1" ht="18.75" customHeight="1" x14ac:dyDescent="0.2">
      <c r="A11" s="510"/>
      <c r="B11" s="1796"/>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88"/>
    </row>
    <row r="12" spans="1:28" s="429" customFormat="1" ht="24.95" customHeight="1" x14ac:dyDescent="0.7">
      <c r="B12" s="340"/>
      <c r="C12" s="425"/>
      <c r="D12" s="425"/>
      <c r="E12" s="425"/>
      <c r="F12" s="425"/>
      <c r="G12" s="425"/>
      <c r="H12" s="1628"/>
      <c r="I12" s="427"/>
      <c r="J12" s="428"/>
      <c r="K12" s="428"/>
      <c r="L12" s="428"/>
      <c r="M12" s="428"/>
      <c r="N12" s="428"/>
      <c r="O12" s="428"/>
      <c r="P12" s="428"/>
      <c r="Q12" s="428"/>
      <c r="R12" s="428"/>
      <c r="S12" s="428"/>
      <c r="T12" s="496"/>
      <c r="U12" s="499"/>
      <c r="V12" s="500"/>
      <c r="W12" s="501"/>
      <c r="X12" s="501"/>
      <c r="Y12" s="459"/>
      <c r="Z12" s="459"/>
      <c r="AA12" s="459"/>
      <c r="AB12" s="459"/>
    </row>
    <row r="13" spans="1:28" s="1022" customFormat="1" ht="24.95" customHeight="1" x14ac:dyDescent="0.2">
      <c r="A13" s="512"/>
      <c r="B13" s="1029" t="s">
        <v>7</v>
      </c>
      <c r="C13" s="1018"/>
      <c r="D13" s="1018"/>
      <c r="E13" s="1018"/>
      <c r="F13" s="1018"/>
      <c r="G13" s="1018"/>
      <c r="H13" s="1629"/>
      <c r="I13" s="1020"/>
      <c r="J13" s="1021"/>
      <c r="K13" s="1021"/>
      <c r="L13" s="1021"/>
      <c r="M13" s="1021"/>
      <c r="N13" s="1021"/>
      <c r="O13" s="1021"/>
      <c r="P13" s="1021"/>
      <c r="Q13" s="1021"/>
      <c r="R13" s="1021"/>
      <c r="S13" s="1021"/>
      <c r="T13" s="1019"/>
      <c r="U13" s="1035" t="s">
        <v>378</v>
      </c>
    </row>
    <row r="14" spans="1:28" s="1022" customFormat="1" ht="15" customHeight="1" x14ac:dyDescent="0.2">
      <c r="B14" s="1030"/>
      <c r="C14" s="1023"/>
      <c r="D14" s="1023"/>
      <c r="E14" s="1023"/>
      <c r="F14" s="1023"/>
      <c r="G14" s="1023"/>
      <c r="H14" s="1630"/>
      <c r="I14" s="1024"/>
      <c r="J14" s="1025"/>
      <c r="K14" s="1025"/>
      <c r="L14" s="1025"/>
      <c r="M14" s="1025"/>
      <c r="N14" s="1025"/>
      <c r="O14" s="1025"/>
      <c r="P14" s="1025"/>
      <c r="Q14" s="1025"/>
      <c r="R14" s="1025"/>
      <c r="S14" s="1025"/>
      <c r="T14" s="1026"/>
      <c r="U14" s="1036"/>
    </row>
    <row r="15" spans="1:28" s="1022" customFormat="1" ht="24.95" customHeight="1" x14ac:dyDescent="0.2">
      <c r="A15" s="512"/>
      <c r="B15" s="595" t="s">
        <v>8</v>
      </c>
      <c r="C15" s="864">
        <v>76821.33615149511</v>
      </c>
      <c r="D15" s="864">
        <v>127066.93453598586</v>
      </c>
      <c r="E15" s="864">
        <v>135501.4980905272</v>
      </c>
      <c r="F15" s="864">
        <v>172175.78397045578</v>
      </c>
      <c r="G15" s="864">
        <v>357360.16367607401</v>
      </c>
      <c r="H15" s="907">
        <v>328880.90592837491</v>
      </c>
      <c r="I15" s="776">
        <v>375207.41451879102</v>
      </c>
      <c r="J15" s="774">
        <v>388601.80576958205</v>
      </c>
      <c r="K15" s="774">
        <v>392606.00752451981</v>
      </c>
      <c r="L15" s="774">
        <v>410162.44226275157</v>
      </c>
      <c r="M15" s="774">
        <v>404286.50694497564</v>
      </c>
      <c r="N15" s="774">
        <v>386458.47691815521</v>
      </c>
      <c r="O15" s="774">
        <v>374811.14184834692</v>
      </c>
      <c r="P15" s="774">
        <v>382121.50201944506</v>
      </c>
      <c r="Q15" s="774">
        <v>385099.0892681132</v>
      </c>
      <c r="R15" s="774">
        <v>378033.25481099286</v>
      </c>
      <c r="S15" s="774">
        <v>327077.99277170532</v>
      </c>
      <c r="T15" s="775">
        <v>328880.90592837491</v>
      </c>
      <c r="U15" s="1036" t="s">
        <v>379</v>
      </c>
      <c r="V15" s="1027"/>
      <c r="W15" s="1027"/>
      <c r="X15" s="1027"/>
      <c r="Y15" s="1027"/>
      <c r="Z15" s="1027"/>
    </row>
    <row r="16" spans="1:28" s="512" customFormat="1" ht="24.95" customHeight="1" x14ac:dyDescent="0.2">
      <c r="B16" s="597" t="s">
        <v>1434</v>
      </c>
      <c r="C16" s="868">
        <v>563.39685350000013</v>
      </c>
      <c r="D16" s="868">
        <v>2234.8854577800003</v>
      </c>
      <c r="E16" s="868">
        <v>2959.64209514</v>
      </c>
      <c r="F16" s="868">
        <v>6048.4302758200001</v>
      </c>
      <c r="G16" s="868">
        <v>14815.332435389999</v>
      </c>
      <c r="H16" s="911">
        <v>11750.494398360001</v>
      </c>
      <c r="I16" s="773">
        <v>15793.56213473</v>
      </c>
      <c r="J16" s="771">
        <v>12307.7837709</v>
      </c>
      <c r="K16" s="771">
        <v>12299.744626449999</v>
      </c>
      <c r="L16" s="771">
        <v>12127.26477917</v>
      </c>
      <c r="M16" s="771">
        <v>8957.8577930800002</v>
      </c>
      <c r="N16" s="771">
        <v>11404.819824529999</v>
      </c>
      <c r="O16" s="771">
        <v>12263.278966539998</v>
      </c>
      <c r="P16" s="771">
        <v>16527.972122539999</v>
      </c>
      <c r="Q16" s="771">
        <v>23431.893746390007</v>
      </c>
      <c r="R16" s="771">
        <v>20785.258731459999</v>
      </c>
      <c r="S16" s="771">
        <v>16170.657259939999</v>
      </c>
      <c r="T16" s="772">
        <v>11750.494398360001</v>
      </c>
      <c r="U16" s="991" t="s">
        <v>1190</v>
      </c>
      <c r="V16" s="1027"/>
      <c r="W16" s="1027"/>
      <c r="X16" s="1027"/>
      <c r="Y16" s="1027"/>
    </row>
    <row r="17" spans="2:28" s="512" customFormat="1" ht="24.95" customHeight="1" x14ac:dyDescent="0.2">
      <c r="B17" s="597" t="s">
        <v>1435</v>
      </c>
      <c r="C17" s="868">
        <v>75009.317427485512</v>
      </c>
      <c r="D17" s="868">
        <v>123863.73358314976</v>
      </c>
      <c r="E17" s="868">
        <v>130529.1160205272</v>
      </c>
      <c r="F17" s="868">
        <v>162785.50222820579</v>
      </c>
      <c r="G17" s="868">
        <v>338572.3626079596</v>
      </c>
      <c r="H17" s="911">
        <v>315284.65007463889</v>
      </c>
      <c r="I17" s="773">
        <v>355441.63946910918</v>
      </c>
      <c r="J17" s="771">
        <v>372260.42918637744</v>
      </c>
      <c r="K17" s="771">
        <v>376179.06114145636</v>
      </c>
      <c r="L17" s="771">
        <v>393950.23250556079</v>
      </c>
      <c r="M17" s="771">
        <v>393341.12343842018</v>
      </c>
      <c r="N17" s="771">
        <v>372945.58696899359</v>
      </c>
      <c r="O17" s="771">
        <v>360565.53063212009</v>
      </c>
      <c r="P17" s="771">
        <v>360974.62898431031</v>
      </c>
      <c r="Q17" s="771">
        <v>359691.73167984496</v>
      </c>
      <c r="R17" s="771">
        <v>352914.42054394004</v>
      </c>
      <c r="S17" s="771">
        <v>306985.95343273244</v>
      </c>
      <c r="T17" s="772">
        <v>315284.65007463889</v>
      </c>
      <c r="U17" s="991" t="s">
        <v>1364</v>
      </c>
      <c r="V17" s="1027"/>
      <c r="W17" s="1027"/>
      <c r="X17" s="1027"/>
      <c r="Y17" s="1027"/>
    </row>
    <row r="18" spans="2:28" s="512" customFormat="1" ht="24.95" customHeight="1" x14ac:dyDescent="0.2">
      <c r="B18" s="597" t="s">
        <v>156</v>
      </c>
      <c r="C18" s="868">
        <v>1248.6218705096001</v>
      </c>
      <c r="D18" s="868">
        <v>968.31549505609985</v>
      </c>
      <c r="E18" s="868">
        <v>2012.7399748599998</v>
      </c>
      <c r="F18" s="868">
        <v>3341.8514664300001</v>
      </c>
      <c r="G18" s="868">
        <v>3972.4686327244435</v>
      </c>
      <c r="H18" s="911">
        <v>1845.7614553759979</v>
      </c>
      <c r="I18" s="773">
        <v>3972.2129149518728</v>
      </c>
      <c r="J18" s="771">
        <v>4033.5928123046237</v>
      </c>
      <c r="K18" s="771">
        <v>4127.2017566134346</v>
      </c>
      <c r="L18" s="771">
        <v>4084.9449780207765</v>
      </c>
      <c r="M18" s="771">
        <v>1987.5257134754913</v>
      </c>
      <c r="N18" s="771">
        <v>2108.0701246316371</v>
      </c>
      <c r="O18" s="771">
        <v>1982.3322496868357</v>
      </c>
      <c r="P18" s="771">
        <v>4618.9009125947669</v>
      </c>
      <c r="Q18" s="771">
        <v>1975.4638418782488</v>
      </c>
      <c r="R18" s="771">
        <v>4333.5755355927959</v>
      </c>
      <c r="S18" s="771">
        <v>3921.3820790329014</v>
      </c>
      <c r="T18" s="772">
        <v>1845.7614553759979</v>
      </c>
      <c r="U18" s="991" t="s">
        <v>1189</v>
      </c>
      <c r="V18" s="1027"/>
      <c r="W18" s="1027"/>
      <c r="X18" s="1027"/>
      <c r="Y18" s="1027"/>
    </row>
    <row r="19" spans="2:28" s="970" customFormat="1" ht="15" customHeight="1" x14ac:dyDescent="0.2">
      <c r="B19" s="595"/>
      <c r="C19" s="868"/>
      <c r="D19" s="868"/>
      <c r="E19" s="868"/>
      <c r="F19" s="868"/>
      <c r="G19" s="868"/>
      <c r="H19" s="911"/>
      <c r="I19" s="773"/>
      <c r="J19" s="771"/>
      <c r="K19" s="771"/>
      <c r="L19" s="771"/>
      <c r="M19" s="771"/>
      <c r="N19" s="771"/>
      <c r="O19" s="771"/>
      <c r="P19" s="771"/>
      <c r="Q19" s="771"/>
      <c r="R19" s="771"/>
      <c r="S19" s="771"/>
      <c r="T19" s="772"/>
      <c r="U19" s="1037"/>
      <c r="V19" s="1027"/>
      <c r="W19" s="1027"/>
      <c r="X19" s="1027"/>
      <c r="Y19" s="1027"/>
      <c r="Z19" s="995"/>
      <c r="AA19" s="995"/>
      <c r="AB19" s="995"/>
    </row>
    <row r="20" spans="2:28" s="1022" customFormat="1" ht="24.95" customHeight="1" x14ac:dyDescent="0.2">
      <c r="B20" s="595" t="s">
        <v>9</v>
      </c>
      <c r="C20" s="864">
        <v>66289.246238824504</v>
      </c>
      <c r="D20" s="864">
        <v>60197.322185570258</v>
      </c>
      <c r="E20" s="864">
        <v>101819.66201933687</v>
      </c>
      <c r="F20" s="864">
        <v>187300.80794440553</v>
      </c>
      <c r="G20" s="864">
        <v>151432.24551373642</v>
      </c>
      <c r="H20" s="907">
        <v>269404.55222589592</v>
      </c>
      <c r="I20" s="776">
        <v>154781.8668244931</v>
      </c>
      <c r="J20" s="774">
        <v>185559.10717163183</v>
      </c>
      <c r="K20" s="774">
        <v>190748.43132508823</v>
      </c>
      <c r="L20" s="774">
        <v>163433.88438598689</v>
      </c>
      <c r="M20" s="774">
        <v>181942.73739072046</v>
      </c>
      <c r="N20" s="774">
        <v>246171.78116950882</v>
      </c>
      <c r="O20" s="774">
        <v>220615.38731997448</v>
      </c>
      <c r="P20" s="774">
        <v>240207.5045729914</v>
      </c>
      <c r="Q20" s="774">
        <v>237714.28544703766</v>
      </c>
      <c r="R20" s="774">
        <v>303557.59120253933</v>
      </c>
      <c r="S20" s="774">
        <v>295515.75454315951</v>
      </c>
      <c r="T20" s="775">
        <v>269404.55222589592</v>
      </c>
      <c r="U20" s="1036" t="s">
        <v>383</v>
      </c>
      <c r="V20" s="1027"/>
      <c r="W20" s="1027"/>
      <c r="X20" s="1027"/>
      <c r="Y20" s="1027"/>
    </row>
    <row r="21" spans="2:28" s="512" customFormat="1" ht="24.95" customHeight="1" x14ac:dyDescent="0.2">
      <c r="B21" s="595" t="s">
        <v>1292</v>
      </c>
      <c r="C21" s="864">
        <v>37034.748243449998</v>
      </c>
      <c r="D21" s="864">
        <v>37442.431556319374</v>
      </c>
      <c r="E21" s="864">
        <v>50772.96544683048</v>
      </c>
      <c r="F21" s="864">
        <v>122762.98662885353</v>
      </c>
      <c r="G21" s="864">
        <v>104205.95470122751</v>
      </c>
      <c r="H21" s="907">
        <v>137310.03995112597</v>
      </c>
      <c r="I21" s="776">
        <v>106330.78132982009</v>
      </c>
      <c r="J21" s="774">
        <v>111954.83526948892</v>
      </c>
      <c r="K21" s="774">
        <v>106014.41332135854</v>
      </c>
      <c r="L21" s="774">
        <v>111958.23020341121</v>
      </c>
      <c r="M21" s="774">
        <v>123713.18955027645</v>
      </c>
      <c r="N21" s="774">
        <v>139538.88671726041</v>
      </c>
      <c r="O21" s="774">
        <v>137873.05188332513</v>
      </c>
      <c r="P21" s="774">
        <v>145814.0335648772</v>
      </c>
      <c r="Q21" s="774">
        <v>149819.34273077367</v>
      </c>
      <c r="R21" s="774">
        <v>156475.38748710931</v>
      </c>
      <c r="S21" s="774">
        <v>141169.85203372204</v>
      </c>
      <c r="T21" s="775">
        <v>137310.03995112597</v>
      </c>
      <c r="U21" s="1036" t="s">
        <v>1295</v>
      </c>
      <c r="V21" s="1027"/>
      <c r="W21" s="1027"/>
      <c r="X21" s="1027"/>
      <c r="Y21" s="1027"/>
    </row>
    <row r="22" spans="2:28" s="512" customFormat="1" ht="24.95" customHeight="1" x14ac:dyDescent="0.2">
      <c r="B22" s="597" t="s">
        <v>1288</v>
      </c>
      <c r="C22" s="868">
        <v>0</v>
      </c>
      <c r="D22" s="868">
        <v>0</v>
      </c>
      <c r="E22" s="868">
        <v>0</v>
      </c>
      <c r="F22" s="868">
        <v>0</v>
      </c>
      <c r="G22" s="868">
        <v>0</v>
      </c>
      <c r="H22" s="911">
        <v>0</v>
      </c>
      <c r="I22" s="773">
        <v>0</v>
      </c>
      <c r="J22" s="771">
        <v>0</v>
      </c>
      <c r="K22" s="771">
        <v>0</v>
      </c>
      <c r="L22" s="771">
        <v>0</v>
      </c>
      <c r="M22" s="771">
        <v>0</v>
      </c>
      <c r="N22" s="771">
        <v>0</v>
      </c>
      <c r="O22" s="771">
        <v>0</v>
      </c>
      <c r="P22" s="771">
        <v>0</v>
      </c>
      <c r="Q22" s="771">
        <v>0</v>
      </c>
      <c r="R22" s="771">
        <v>0</v>
      </c>
      <c r="S22" s="771">
        <v>0</v>
      </c>
      <c r="T22" s="772">
        <v>0</v>
      </c>
      <c r="U22" s="991" t="s">
        <v>1297</v>
      </c>
      <c r="V22" s="1027"/>
      <c r="W22" s="1027"/>
      <c r="X22" s="1027"/>
      <c r="Y22" s="1027"/>
    </row>
    <row r="23" spans="2:28" s="512" customFormat="1" ht="24.95" customHeight="1" x14ac:dyDescent="0.2">
      <c r="B23" s="597" t="s">
        <v>1289</v>
      </c>
      <c r="C23" s="868">
        <v>0</v>
      </c>
      <c r="D23" s="868">
        <v>0</v>
      </c>
      <c r="E23" s="868">
        <v>0</v>
      </c>
      <c r="F23" s="868">
        <v>0</v>
      </c>
      <c r="G23" s="868">
        <v>0</v>
      </c>
      <c r="H23" s="911">
        <v>0</v>
      </c>
      <c r="I23" s="773">
        <v>0</v>
      </c>
      <c r="J23" s="771">
        <v>0</v>
      </c>
      <c r="K23" s="771">
        <v>0</v>
      </c>
      <c r="L23" s="771">
        <v>0</v>
      </c>
      <c r="M23" s="771">
        <v>0</v>
      </c>
      <c r="N23" s="771">
        <v>0</v>
      </c>
      <c r="O23" s="771">
        <v>0</v>
      </c>
      <c r="P23" s="771">
        <v>0</v>
      </c>
      <c r="Q23" s="771">
        <v>0</v>
      </c>
      <c r="R23" s="771">
        <v>0</v>
      </c>
      <c r="S23" s="771">
        <v>0</v>
      </c>
      <c r="T23" s="772">
        <v>0</v>
      </c>
      <c r="U23" s="991" t="s">
        <v>1299</v>
      </c>
      <c r="V23" s="1027"/>
      <c r="W23" s="1027"/>
      <c r="X23" s="1027"/>
      <c r="Y23" s="1027"/>
    </row>
    <row r="24" spans="2:28" s="512" customFormat="1" ht="24.95" customHeight="1" x14ac:dyDescent="0.2">
      <c r="B24" s="597" t="s">
        <v>1290</v>
      </c>
      <c r="C24" s="868">
        <v>37034.748243449998</v>
      </c>
      <c r="D24" s="868">
        <v>37442.431556319374</v>
      </c>
      <c r="E24" s="868">
        <v>50772.96544683048</v>
      </c>
      <c r="F24" s="868">
        <v>122507.75354868353</v>
      </c>
      <c r="G24" s="868">
        <v>104022.00476373751</v>
      </c>
      <c r="H24" s="911">
        <v>137056.83181577598</v>
      </c>
      <c r="I24" s="773">
        <v>106157.4967379101</v>
      </c>
      <c r="J24" s="771">
        <v>111792.42840102891</v>
      </c>
      <c r="K24" s="771">
        <v>105862.84551673854</v>
      </c>
      <c r="L24" s="771">
        <v>111808.83649099121</v>
      </c>
      <c r="M24" s="771">
        <v>123583.59954818645</v>
      </c>
      <c r="N24" s="771">
        <v>139409.1808725704</v>
      </c>
      <c r="O24" s="771">
        <v>137765.78977657514</v>
      </c>
      <c r="P24" s="771">
        <v>145718.0551980272</v>
      </c>
      <c r="Q24" s="771">
        <v>149619.59798849368</v>
      </c>
      <c r="R24" s="771">
        <v>156195.62933291931</v>
      </c>
      <c r="S24" s="771">
        <v>140906.43325987205</v>
      </c>
      <c r="T24" s="772">
        <v>137056.83181577598</v>
      </c>
      <c r="U24" s="991" t="s">
        <v>1298</v>
      </c>
      <c r="V24" s="1027"/>
      <c r="W24" s="1027"/>
      <c r="X24" s="1027"/>
      <c r="Y24" s="1027"/>
    </row>
    <row r="25" spans="2:28" s="512" customFormat="1" ht="24.75" customHeight="1" x14ac:dyDescent="0.2">
      <c r="B25" s="597" t="s">
        <v>1291</v>
      </c>
      <c r="C25" s="868">
        <v>0</v>
      </c>
      <c r="D25" s="868">
        <v>0</v>
      </c>
      <c r="E25" s="868">
        <v>0</v>
      </c>
      <c r="F25" s="868">
        <v>255.23308016999999</v>
      </c>
      <c r="G25" s="868">
        <v>183.94993749000002</v>
      </c>
      <c r="H25" s="911">
        <v>253.20813534999999</v>
      </c>
      <c r="I25" s="773">
        <v>173.28459190999999</v>
      </c>
      <c r="J25" s="771">
        <v>162.40686846</v>
      </c>
      <c r="K25" s="771">
        <v>151.56780462</v>
      </c>
      <c r="L25" s="771">
        <v>149.39371241999999</v>
      </c>
      <c r="M25" s="771">
        <v>129.59000209000001</v>
      </c>
      <c r="N25" s="771">
        <v>129.70584468999999</v>
      </c>
      <c r="O25" s="771">
        <v>107.26210675</v>
      </c>
      <c r="P25" s="771">
        <v>95.978366849999986</v>
      </c>
      <c r="Q25" s="771">
        <v>199.74474228</v>
      </c>
      <c r="R25" s="771">
        <v>279.75815418999997</v>
      </c>
      <c r="S25" s="771">
        <v>263.41877384999998</v>
      </c>
      <c r="T25" s="772">
        <v>253.20813534999999</v>
      </c>
      <c r="U25" s="991" t="s">
        <v>1300</v>
      </c>
      <c r="V25" s="1027"/>
      <c r="W25" s="1027"/>
      <c r="X25" s="1027"/>
      <c r="Y25" s="1027"/>
    </row>
    <row r="26" spans="2:28" s="512" customFormat="1" ht="24.95" customHeight="1" x14ac:dyDescent="0.2">
      <c r="B26" s="595" t="s">
        <v>1293</v>
      </c>
      <c r="C26" s="864">
        <v>1039.28317302</v>
      </c>
      <c r="D26" s="864">
        <v>1537.75428969</v>
      </c>
      <c r="E26" s="864">
        <v>1988.3343578999998</v>
      </c>
      <c r="F26" s="864">
        <v>2348.9180791899998</v>
      </c>
      <c r="G26" s="864">
        <v>3202.9291248599998</v>
      </c>
      <c r="H26" s="907">
        <v>5816.5459139199993</v>
      </c>
      <c r="I26" s="776">
        <v>3180.3636756800006</v>
      </c>
      <c r="J26" s="774">
        <v>3500.26814362</v>
      </c>
      <c r="K26" s="774">
        <v>3305.07286561</v>
      </c>
      <c r="L26" s="774">
        <v>6725.7272233600015</v>
      </c>
      <c r="M26" s="774">
        <v>2940.9868689200002</v>
      </c>
      <c r="N26" s="774">
        <v>3007.1454010299999</v>
      </c>
      <c r="O26" s="774">
        <v>3899.6421024399997</v>
      </c>
      <c r="P26" s="774">
        <v>3566.9639331600001</v>
      </c>
      <c r="Q26" s="774">
        <v>2964.1727405200004</v>
      </c>
      <c r="R26" s="774">
        <v>2889.0634876100003</v>
      </c>
      <c r="S26" s="774">
        <v>3643.5718366700003</v>
      </c>
      <c r="T26" s="775">
        <v>5816.5459139199993</v>
      </c>
      <c r="U26" s="1036" t="s">
        <v>1296</v>
      </c>
      <c r="V26" s="1027"/>
      <c r="W26" s="1027"/>
      <c r="X26" s="1027"/>
      <c r="Y26" s="1027"/>
    </row>
    <row r="27" spans="2:28" s="512" customFormat="1" ht="24.95" customHeight="1" x14ac:dyDescent="0.2">
      <c r="B27" s="597" t="s">
        <v>10</v>
      </c>
      <c r="C27" s="868">
        <v>338.58782199999996</v>
      </c>
      <c r="D27" s="868">
        <v>302.36431799999997</v>
      </c>
      <c r="E27" s="868">
        <v>390.12718799999999</v>
      </c>
      <c r="F27" s="868">
        <v>383.94703737999998</v>
      </c>
      <c r="G27" s="868">
        <v>408.66763800000001</v>
      </c>
      <c r="H27" s="911">
        <v>681.76846599999999</v>
      </c>
      <c r="I27" s="773">
        <v>484.11696875000001</v>
      </c>
      <c r="J27" s="771">
        <v>530.39599199999998</v>
      </c>
      <c r="K27" s="771">
        <v>672.92055125000002</v>
      </c>
      <c r="L27" s="771">
        <v>677.7616687499999</v>
      </c>
      <c r="M27" s="771">
        <v>648.92096875000004</v>
      </c>
      <c r="N27" s="771">
        <v>641.9683</v>
      </c>
      <c r="O27" s="771">
        <v>628.57797499999992</v>
      </c>
      <c r="P27" s="771">
        <v>574.75916874999996</v>
      </c>
      <c r="Q27" s="771">
        <v>587.03706675000001</v>
      </c>
      <c r="R27" s="771">
        <v>684.67313650000006</v>
      </c>
      <c r="S27" s="771">
        <v>711.06237699999997</v>
      </c>
      <c r="T27" s="772">
        <v>681.76846599999999</v>
      </c>
      <c r="U27" s="991" t="s">
        <v>1229</v>
      </c>
      <c r="V27" s="1027"/>
      <c r="W27" s="1027"/>
      <c r="X27" s="1027"/>
      <c r="Y27" s="1027"/>
    </row>
    <row r="28" spans="2:28" s="512" customFormat="1" ht="24.75" customHeight="1" x14ac:dyDescent="0.2">
      <c r="B28" s="597" t="s">
        <v>1294</v>
      </c>
      <c r="C28" s="868">
        <v>700.69535101999998</v>
      </c>
      <c r="D28" s="868">
        <v>1235.38997169</v>
      </c>
      <c r="E28" s="868">
        <v>1598.2071698999998</v>
      </c>
      <c r="F28" s="868">
        <v>1964.9710418100001</v>
      </c>
      <c r="G28" s="868">
        <v>2794.2614868599999</v>
      </c>
      <c r="H28" s="911">
        <v>5134.7774479199998</v>
      </c>
      <c r="I28" s="773">
        <v>2696.2467069300005</v>
      </c>
      <c r="J28" s="771">
        <v>2969.8721516200003</v>
      </c>
      <c r="K28" s="771">
        <v>2632.1523143600002</v>
      </c>
      <c r="L28" s="771">
        <v>6047.9655546100012</v>
      </c>
      <c r="M28" s="771">
        <v>2292.0659001700001</v>
      </c>
      <c r="N28" s="771">
        <v>2365.1771010299999</v>
      </c>
      <c r="O28" s="771">
        <v>3271.06412744</v>
      </c>
      <c r="P28" s="771">
        <v>2992.2047644100003</v>
      </c>
      <c r="Q28" s="771">
        <v>2377.1356737700003</v>
      </c>
      <c r="R28" s="771">
        <v>2204.3903511100002</v>
      </c>
      <c r="S28" s="771">
        <v>2932.5094596700001</v>
      </c>
      <c r="T28" s="772">
        <v>5134.7774479199998</v>
      </c>
      <c r="U28" s="991" t="s">
        <v>1363</v>
      </c>
      <c r="V28" s="1027"/>
      <c r="W28" s="1027"/>
      <c r="X28" s="1027"/>
      <c r="Y28" s="1027"/>
    </row>
    <row r="29" spans="2:28" s="512" customFormat="1" ht="24.95" customHeight="1" x14ac:dyDescent="0.2">
      <c r="B29" s="595" t="s">
        <v>939</v>
      </c>
      <c r="C29" s="864">
        <v>32687.843218839007</v>
      </c>
      <c r="D29" s="864">
        <v>28660.229496948999</v>
      </c>
      <c r="E29" s="864">
        <v>50117.012863719006</v>
      </c>
      <c r="F29" s="864">
        <v>80761.042357589002</v>
      </c>
      <c r="G29" s="864">
        <v>109525.50024690901</v>
      </c>
      <c r="H29" s="907">
        <v>207235.27363894001</v>
      </c>
      <c r="I29" s="776">
        <v>110716.52609193898</v>
      </c>
      <c r="J29" s="774">
        <v>120179.95684203898</v>
      </c>
      <c r="K29" s="774">
        <v>139854.003393119</v>
      </c>
      <c r="L29" s="774">
        <v>131379.21866735091</v>
      </c>
      <c r="M29" s="774">
        <v>128242.17775116902</v>
      </c>
      <c r="N29" s="774">
        <v>119905.14546883899</v>
      </c>
      <c r="O29" s="774">
        <v>108712.22779407901</v>
      </c>
      <c r="P29" s="774">
        <v>118172.01127524901</v>
      </c>
      <c r="Q29" s="774">
        <v>131803.41571159899</v>
      </c>
      <c r="R29" s="774">
        <v>197733.38685188</v>
      </c>
      <c r="S29" s="774">
        <v>208470.59524323995</v>
      </c>
      <c r="T29" s="775">
        <v>207235.27363894001</v>
      </c>
      <c r="U29" s="1036" t="s">
        <v>1191</v>
      </c>
      <c r="V29" s="1027"/>
      <c r="W29" s="1027"/>
      <c r="X29" s="1027"/>
      <c r="Y29" s="1027"/>
    </row>
    <row r="30" spans="2:28" s="512" customFormat="1" ht="24.95" customHeight="1" x14ac:dyDescent="0.2">
      <c r="B30" s="597" t="s">
        <v>787</v>
      </c>
      <c r="C30" s="868">
        <v>1189.2361297600003</v>
      </c>
      <c r="D30" s="868">
        <v>1150.16270364</v>
      </c>
      <c r="E30" s="868">
        <v>1042.8357124500001</v>
      </c>
      <c r="F30" s="868">
        <v>1801.94319879</v>
      </c>
      <c r="G30" s="868">
        <v>2446.1036507700001</v>
      </c>
      <c r="H30" s="911">
        <v>7805.6239777399996</v>
      </c>
      <c r="I30" s="773">
        <v>4397.3182345599998</v>
      </c>
      <c r="J30" s="771">
        <v>5183.864091469999</v>
      </c>
      <c r="K30" s="771">
        <v>5215.6699006899998</v>
      </c>
      <c r="L30" s="771">
        <v>6180.5828478119201</v>
      </c>
      <c r="M30" s="771">
        <v>4773.2056748199993</v>
      </c>
      <c r="N30" s="771">
        <v>3280.2518991099996</v>
      </c>
      <c r="O30" s="771">
        <v>7394.953252029999</v>
      </c>
      <c r="P30" s="771">
        <v>5263.1792786900014</v>
      </c>
      <c r="Q30" s="771">
        <v>4830.8586824699996</v>
      </c>
      <c r="R30" s="771">
        <v>5530.6664845700006</v>
      </c>
      <c r="S30" s="771">
        <v>5058.0930778400007</v>
      </c>
      <c r="T30" s="772">
        <v>7805.6239777399996</v>
      </c>
      <c r="U30" s="991" t="s">
        <v>1457</v>
      </c>
      <c r="V30" s="1027"/>
      <c r="W30" s="1027"/>
      <c r="X30" s="1027"/>
      <c r="Y30" s="1027"/>
    </row>
    <row r="31" spans="2:28" s="512" customFormat="1" ht="24.95" customHeight="1" x14ac:dyDescent="0.2">
      <c r="B31" s="597" t="s">
        <v>174</v>
      </c>
      <c r="C31" s="868">
        <v>31498.607089079007</v>
      </c>
      <c r="D31" s="868">
        <v>27510.066793309001</v>
      </c>
      <c r="E31" s="868">
        <v>49074.177151269003</v>
      </c>
      <c r="F31" s="868">
        <v>78959.099158798999</v>
      </c>
      <c r="G31" s="868">
        <v>107079.39659613901</v>
      </c>
      <c r="H31" s="911">
        <v>199429.6496612</v>
      </c>
      <c r="I31" s="773">
        <v>106319.20785737899</v>
      </c>
      <c r="J31" s="771">
        <v>114996.09275056899</v>
      </c>
      <c r="K31" s="771">
        <v>134638.333492429</v>
      </c>
      <c r="L31" s="771">
        <v>125198.63581953901</v>
      </c>
      <c r="M31" s="771">
        <v>123468.97207634902</v>
      </c>
      <c r="N31" s="771">
        <v>116624.893569729</v>
      </c>
      <c r="O31" s="771">
        <v>101317.27454204901</v>
      </c>
      <c r="P31" s="771">
        <v>112908.83199655901</v>
      </c>
      <c r="Q31" s="771">
        <v>126972.55702912901</v>
      </c>
      <c r="R31" s="771">
        <v>192202.72036730999</v>
      </c>
      <c r="S31" s="771">
        <v>203412.50216539996</v>
      </c>
      <c r="T31" s="772">
        <v>199429.6496612</v>
      </c>
      <c r="U31" s="991" t="s">
        <v>1458</v>
      </c>
      <c r="V31" s="1027"/>
      <c r="W31" s="1027"/>
      <c r="X31" s="1027"/>
      <c r="Y31" s="1027"/>
    </row>
    <row r="32" spans="2:28" s="512" customFormat="1" ht="24.95" customHeight="1" x14ac:dyDescent="0.2">
      <c r="B32" s="1034" t="s">
        <v>921</v>
      </c>
      <c r="C32" s="868">
        <v>12252.92783303</v>
      </c>
      <c r="D32" s="868">
        <v>17219.612188120002</v>
      </c>
      <c r="E32" s="868">
        <v>30164.140954489998</v>
      </c>
      <c r="F32" s="868">
        <v>45108.057909850002</v>
      </c>
      <c r="G32" s="868">
        <v>63238.07863258</v>
      </c>
      <c r="H32" s="911">
        <v>121358.02868973999</v>
      </c>
      <c r="I32" s="773">
        <v>59399.782953080001</v>
      </c>
      <c r="J32" s="771">
        <v>62632.511862780004</v>
      </c>
      <c r="K32" s="771">
        <v>67963.64625646999</v>
      </c>
      <c r="L32" s="771">
        <v>61417.506366300004</v>
      </c>
      <c r="M32" s="771">
        <v>51134.301968210006</v>
      </c>
      <c r="N32" s="771">
        <v>52191.593846710013</v>
      </c>
      <c r="O32" s="771">
        <v>48907.954803389999</v>
      </c>
      <c r="P32" s="771">
        <v>53378.264190340007</v>
      </c>
      <c r="Q32" s="771">
        <v>63762.567878480004</v>
      </c>
      <c r="R32" s="771">
        <v>106209.55100768</v>
      </c>
      <c r="S32" s="771">
        <v>119846.22951661998</v>
      </c>
      <c r="T32" s="772">
        <v>121358.02868973999</v>
      </c>
      <c r="U32" s="981" t="s">
        <v>172</v>
      </c>
      <c r="V32" s="1027"/>
      <c r="W32" s="1027"/>
      <c r="X32" s="1027"/>
      <c r="Y32" s="1027"/>
    </row>
    <row r="33" spans="2:28" s="512" customFormat="1" ht="24.95" customHeight="1" x14ac:dyDescent="0.2">
      <c r="B33" s="1034" t="s">
        <v>882</v>
      </c>
      <c r="C33" s="868">
        <v>19245.679256049007</v>
      </c>
      <c r="D33" s="868">
        <v>10290.454605188999</v>
      </c>
      <c r="E33" s="868">
        <v>18910.036196779001</v>
      </c>
      <c r="F33" s="868">
        <v>33851.041248948997</v>
      </c>
      <c r="G33" s="868">
        <v>43841.317963558999</v>
      </c>
      <c r="H33" s="911">
        <v>78071.620971459997</v>
      </c>
      <c r="I33" s="773">
        <v>46919.424904298998</v>
      </c>
      <c r="J33" s="771">
        <v>52363.580887788994</v>
      </c>
      <c r="K33" s="771">
        <v>66674.687235959005</v>
      </c>
      <c r="L33" s="771">
        <v>63781.129453239002</v>
      </c>
      <c r="M33" s="771">
        <v>72334.670108139006</v>
      </c>
      <c r="N33" s="771">
        <v>64433.299723018994</v>
      </c>
      <c r="O33" s="771">
        <v>52409.319738659011</v>
      </c>
      <c r="P33" s="771">
        <v>59530.567806218998</v>
      </c>
      <c r="Q33" s="771">
        <v>63209.989150649002</v>
      </c>
      <c r="R33" s="771">
        <v>85993.169359629988</v>
      </c>
      <c r="S33" s="771">
        <v>83566.272648779996</v>
      </c>
      <c r="T33" s="772">
        <v>78071.620971459997</v>
      </c>
      <c r="U33" s="981" t="s">
        <v>795</v>
      </c>
      <c r="V33" s="1027"/>
      <c r="W33" s="1027"/>
      <c r="X33" s="1027"/>
      <c r="Y33" s="1027"/>
    </row>
    <row r="34" spans="2:28" s="512" customFormat="1" ht="24.95" customHeight="1" x14ac:dyDescent="0.2">
      <c r="B34" s="595" t="s">
        <v>157</v>
      </c>
      <c r="C34" s="864">
        <v>-4472.6283964845106</v>
      </c>
      <c r="D34" s="864">
        <v>-7443.0931573881062</v>
      </c>
      <c r="E34" s="864">
        <v>-1058.6506491126045</v>
      </c>
      <c r="F34" s="864">
        <v>-18572.139121227003</v>
      </c>
      <c r="G34" s="864">
        <v>-65502.138559260115</v>
      </c>
      <c r="H34" s="907">
        <v>-80957.307278090011</v>
      </c>
      <c r="I34" s="776">
        <v>-65445.80427294597</v>
      </c>
      <c r="J34" s="774">
        <v>-50075.953083516062</v>
      </c>
      <c r="K34" s="774">
        <v>-58425.058254999312</v>
      </c>
      <c r="L34" s="774">
        <v>-86629.291708135221</v>
      </c>
      <c r="M34" s="774">
        <v>-72953.616779644988</v>
      </c>
      <c r="N34" s="774">
        <v>-16279.396417620585</v>
      </c>
      <c r="O34" s="774">
        <v>-29869.534459869654</v>
      </c>
      <c r="P34" s="774">
        <v>-27345.504200294854</v>
      </c>
      <c r="Q34" s="774">
        <v>-46872.645735854967</v>
      </c>
      <c r="R34" s="774">
        <v>-53540.246624059961</v>
      </c>
      <c r="S34" s="774">
        <v>-57768.264570472449</v>
      </c>
      <c r="T34" s="775">
        <v>-80957.307278090011</v>
      </c>
      <c r="U34" s="1036" t="s">
        <v>1117</v>
      </c>
      <c r="V34" s="1027"/>
      <c r="W34" s="1027"/>
      <c r="X34" s="1027"/>
      <c r="Y34" s="1027"/>
    </row>
    <row r="35" spans="2:28" s="1022" customFormat="1" ht="24.95" customHeight="1" x14ac:dyDescent="0.2">
      <c r="B35" s="595"/>
      <c r="C35" s="864"/>
      <c r="D35" s="864"/>
      <c r="E35" s="864"/>
      <c r="F35" s="864"/>
      <c r="G35" s="864"/>
      <c r="H35" s="907"/>
      <c r="I35" s="776"/>
      <c r="J35" s="774"/>
      <c r="K35" s="774"/>
      <c r="L35" s="774"/>
      <c r="M35" s="774"/>
      <c r="N35" s="774"/>
      <c r="O35" s="774"/>
      <c r="P35" s="774"/>
      <c r="Q35" s="774"/>
      <c r="R35" s="774"/>
      <c r="S35" s="774"/>
      <c r="T35" s="775"/>
      <c r="U35" s="1036"/>
      <c r="V35" s="1027"/>
      <c r="W35" s="1027"/>
      <c r="X35" s="1027"/>
      <c r="Y35" s="1027"/>
    </row>
    <row r="36" spans="2:28" s="1022" customFormat="1" ht="24.95" customHeight="1" x14ac:dyDescent="0.2">
      <c r="B36" s="1031"/>
      <c r="C36" s="1635"/>
      <c r="D36" s="1635"/>
      <c r="E36" s="1635"/>
      <c r="F36" s="1635"/>
      <c r="G36" s="1635"/>
      <c r="H36" s="1631"/>
      <c r="I36" s="1516"/>
      <c r="J36" s="1514"/>
      <c r="K36" s="1514"/>
      <c r="L36" s="1514"/>
      <c r="M36" s="1514"/>
      <c r="N36" s="1514"/>
      <c r="O36" s="1514"/>
      <c r="P36" s="1514"/>
      <c r="Q36" s="1514"/>
      <c r="R36" s="1514"/>
      <c r="S36" s="1514"/>
      <c r="T36" s="1515"/>
      <c r="U36" s="1038"/>
      <c r="V36" s="1027"/>
      <c r="W36" s="1027"/>
      <c r="X36" s="1027"/>
      <c r="Y36" s="1027"/>
    </row>
    <row r="37" spans="2:28" s="1022" customFormat="1" ht="24.95" customHeight="1" x14ac:dyDescent="0.2">
      <c r="B37" s="595" t="s">
        <v>880</v>
      </c>
      <c r="C37" s="864">
        <v>143110.58239031961</v>
      </c>
      <c r="D37" s="864">
        <v>187264.25672155613</v>
      </c>
      <c r="E37" s="864">
        <v>237321.16010986408</v>
      </c>
      <c r="F37" s="864">
        <v>359476.59191486135</v>
      </c>
      <c r="G37" s="864">
        <v>508792.40918981039</v>
      </c>
      <c r="H37" s="907">
        <v>598285.45815427089</v>
      </c>
      <c r="I37" s="776">
        <v>529989.28134328406</v>
      </c>
      <c r="J37" s="774">
        <v>574160.91294121393</v>
      </c>
      <c r="K37" s="774">
        <v>583354.43884960806</v>
      </c>
      <c r="L37" s="774">
        <v>573596.32664873847</v>
      </c>
      <c r="M37" s="774">
        <v>586229.2443356961</v>
      </c>
      <c r="N37" s="774">
        <v>632630.25808766403</v>
      </c>
      <c r="O37" s="774">
        <v>595426.5291683214</v>
      </c>
      <c r="P37" s="774">
        <v>622329.00659243646</v>
      </c>
      <c r="Q37" s="774">
        <v>622813.3747151508</v>
      </c>
      <c r="R37" s="774">
        <v>681590.84601353225</v>
      </c>
      <c r="S37" s="774">
        <v>622593.74731486477</v>
      </c>
      <c r="T37" s="775">
        <v>598285.45815427089</v>
      </c>
      <c r="U37" s="1036" t="s">
        <v>384</v>
      </c>
      <c r="V37" s="1027"/>
      <c r="W37" s="1027"/>
      <c r="X37" s="1027"/>
      <c r="Y37" s="1027"/>
    </row>
    <row r="38" spans="2:28" s="1022" customFormat="1" ht="15" customHeight="1" x14ac:dyDescent="0.2">
      <c r="B38" s="1032"/>
      <c r="C38" s="872"/>
      <c r="D38" s="872"/>
      <c r="E38" s="872"/>
      <c r="F38" s="872"/>
      <c r="G38" s="872"/>
      <c r="H38" s="1632"/>
      <c r="I38" s="873"/>
      <c r="J38" s="874"/>
      <c r="K38" s="874"/>
      <c r="L38" s="874"/>
      <c r="M38" s="874"/>
      <c r="N38" s="874"/>
      <c r="O38" s="874"/>
      <c r="P38" s="874"/>
      <c r="Q38" s="874"/>
      <c r="R38" s="874"/>
      <c r="S38" s="874"/>
      <c r="T38" s="875"/>
      <c r="U38" s="1039"/>
      <c r="V38" s="1027"/>
      <c r="W38" s="1027"/>
      <c r="X38" s="1027"/>
      <c r="Y38" s="1027"/>
    </row>
    <row r="39" spans="2:28" s="970" customFormat="1" ht="24.95" customHeight="1" x14ac:dyDescent="0.2">
      <c r="B39" s="595"/>
      <c r="C39" s="868"/>
      <c r="D39" s="868"/>
      <c r="E39" s="868"/>
      <c r="F39" s="868"/>
      <c r="G39" s="868"/>
      <c r="H39" s="911"/>
      <c r="I39" s="773"/>
      <c r="J39" s="771"/>
      <c r="K39" s="771"/>
      <c r="L39" s="771"/>
      <c r="M39" s="771"/>
      <c r="N39" s="771"/>
      <c r="O39" s="771"/>
      <c r="P39" s="771"/>
      <c r="Q39" s="771"/>
      <c r="R39" s="771"/>
      <c r="S39" s="771"/>
      <c r="T39" s="772"/>
      <c r="U39" s="1037"/>
      <c r="V39" s="1027"/>
      <c r="W39" s="1027"/>
      <c r="X39" s="1027"/>
      <c r="Y39" s="1027"/>
      <c r="Z39" s="995"/>
      <c r="AA39" s="995"/>
      <c r="AB39" s="995"/>
    </row>
    <row r="40" spans="2:28" s="1022" customFormat="1" ht="24.95" customHeight="1" x14ac:dyDescent="0.2">
      <c r="B40" s="836" t="s">
        <v>881</v>
      </c>
      <c r="C40" s="864"/>
      <c r="D40" s="864"/>
      <c r="E40" s="864"/>
      <c r="F40" s="864"/>
      <c r="G40" s="864"/>
      <c r="H40" s="907"/>
      <c r="I40" s="776"/>
      <c r="J40" s="774"/>
      <c r="K40" s="774"/>
      <c r="L40" s="774"/>
      <c r="M40" s="774"/>
      <c r="N40" s="774"/>
      <c r="O40" s="774"/>
      <c r="P40" s="774"/>
      <c r="Q40" s="774"/>
      <c r="R40" s="774"/>
      <c r="S40" s="774"/>
      <c r="T40" s="775"/>
      <c r="U40" s="1035" t="s">
        <v>385</v>
      </c>
      <c r="V40" s="1027"/>
      <c r="W40" s="1027"/>
      <c r="X40" s="1027"/>
      <c r="Y40" s="1027"/>
    </row>
    <row r="41" spans="2:28" s="970" customFormat="1" ht="15" customHeight="1" x14ac:dyDescent="0.2">
      <c r="B41" s="595"/>
      <c r="C41" s="868"/>
      <c r="D41" s="868"/>
      <c r="E41" s="868"/>
      <c r="F41" s="868"/>
      <c r="G41" s="868"/>
      <c r="H41" s="911"/>
      <c r="I41" s="773"/>
      <c r="J41" s="771"/>
      <c r="K41" s="771"/>
      <c r="L41" s="771"/>
      <c r="M41" s="771"/>
      <c r="N41" s="771"/>
      <c r="O41" s="771"/>
      <c r="P41" s="771"/>
      <c r="Q41" s="771"/>
      <c r="R41" s="771"/>
      <c r="S41" s="771"/>
      <c r="T41" s="772"/>
      <c r="U41" s="1037"/>
      <c r="V41" s="1027"/>
      <c r="W41" s="1027"/>
      <c r="X41" s="1027"/>
      <c r="Y41" s="1027"/>
      <c r="Z41" s="995"/>
      <c r="AA41" s="995"/>
      <c r="AB41" s="995"/>
    </row>
    <row r="42" spans="2:28" s="1022" customFormat="1" ht="24.75" customHeight="1" x14ac:dyDescent="0.2">
      <c r="B42" s="595" t="s">
        <v>856</v>
      </c>
      <c r="C42" s="864">
        <v>9980.9637039389982</v>
      </c>
      <c r="D42" s="864">
        <v>14293.237115263968</v>
      </c>
      <c r="E42" s="864">
        <v>15679.710263145005</v>
      </c>
      <c r="F42" s="864">
        <v>37853.541615418013</v>
      </c>
      <c r="G42" s="864">
        <v>58366.377343947977</v>
      </c>
      <c r="H42" s="907">
        <v>92837.082097739883</v>
      </c>
      <c r="I42" s="776">
        <v>54333.885131297924</v>
      </c>
      <c r="J42" s="774">
        <v>59246.40639916787</v>
      </c>
      <c r="K42" s="774">
        <v>57585.372389007905</v>
      </c>
      <c r="L42" s="774">
        <v>52794.81239012791</v>
      </c>
      <c r="M42" s="774">
        <v>50553.943970007917</v>
      </c>
      <c r="N42" s="774">
        <v>55499.924209197998</v>
      </c>
      <c r="O42" s="774">
        <v>57463.524193637953</v>
      </c>
      <c r="P42" s="774">
        <v>61122.00926846794</v>
      </c>
      <c r="Q42" s="774">
        <v>69957.589096208001</v>
      </c>
      <c r="R42" s="774">
        <v>86459.601409729963</v>
      </c>
      <c r="S42" s="774">
        <v>91315.385572139814</v>
      </c>
      <c r="T42" s="775">
        <v>92837.082097739883</v>
      </c>
      <c r="U42" s="1036" t="s">
        <v>788</v>
      </c>
      <c r="V42" s="1027"/>
      <c r="W42" s="1027"/>
      <c r="X42" s="1027"/>
      <c r="Y42" s="1027"/>
    </row>
    <row r="43" spans="2:28" s="1022" customFormat="1" ht="25.5" customHeight="1" x14ac:dyDescent="0.2">
      <c r="B43" s="597" t="s">
        <v>934</v>
      </c>
      <c r="C43" s="868">
        <v>5.4061728499999999</v>
      </c>
      <c r="D43" s="868">
        <v>6.2902302099999998</v>
      </c>
      <c r="E43" s="868">
        <v>4.7520599400000005</v>
      </c>
      <c r="F43" s="868">
        <v>7.1518331000000011</v>
      </c>
      <c r="G43" s="868">
        <v>1.8824513899999999</v>
      </c>
      <c r="H43" s="911">
        <v>2.39584267</v>
      </c>
      <c r="I43" s="773">
        <v>2.0028658500000001</v>
      </c>
      <c r="J43" s="771">
        <v>2.0022158500000002</v>
      </c>
      <c r="K43" s="771">
        <v>2.0020658500000001</v>
      </c>
      <c r="L43" s="771">
        <v>2.1288335099999998</v>
      </c>
      <c r="M43" s="771">
        <v>2.1286835099999997</v>
      </c>
      <c r="N43" s="771">
        <v>2.1283835099999995</v>
      </c>
      <c r="O43" s="771">
        <v>2.2608561799999998</v>
      </c>
      <c r="P43" s="771">
        <v>2.2597561799999997</v>
      </c>
      <c r="Q43" s="771">
        <v>2.2589561800000002</v>
      </c>
      <c r="R43" s="771">
        <v>2.3974426699999998</v>
      </c>
      <c r="S43" s="771">
        <v>2.3966426699999999</v>
      </c>
      <c r="T43" s="772">
        <v>2.39584267</v>
      </c>
      <c r="U43" s="991" t="s">
        <v>1186</v>
      </c>
      <c r="V43" s="1027"/>
      <c r="W43" s="1027"/>
      <c r="X43" s="1027"/>
      <c r="Y43" s="1027"/>
    </row>
    <row r="44" spans="2:28" s="512" customFormat="1" ht="25.5" customHeight="1" x14ac:dyDescent="0.2">
      <c r="B44" s="597" t="s">
        <v>953</v>
      </c>
      <c r="C44" s="868">
        <v>937.59208093999985</v>
      </c>
      <c r="D44" s="868">
        <v>1755.03754482</v>
      </c>
      <c r="E44" s="868">
        <v>1012.8661667900001</v>
      </c>
      <c r="F44" s="868">
        <v>15263.208194140003</v>
      </c>
      <c r="G44" s="868">
        <v>19630.539910200001</v>
      </c>
      <c r="H44" s="911">
        <v>17781.182245550001</v>
      </c>
      <c r="I44" s="773">
        <v>17629.999953630002</v>
      </c>
      <c r="J44" s="771">
        <v>12651.301613630001</v>
      </c>
      <c r="K44" s="771">
        <v>13115.13560534</v>
      </c>
      <c r="L44" s="771">
        <v>12769.308008260001</v>
      </c>
      <c r="M44" s="771">
        <v>12065.81997172</v>
      </c>
      <c r="N44" s="771">
        <v>13399.729583110002</v>
      </c>
      <c r="O44" s="771">
        <v>13387.591318179999</v>
      </c>
      <c r="P44" s="771">
        <v>14401.021761520002</v>
      </c>
      <c r="Q44" s="771">
        <v>16719.472236619997</v>
      </c>
      <c r="R44" s="771">
        <v>19129.475742560004</v>
      </c>
      <c r="S44" s="771">
        <v>16914.6972799</v>
      </c>
      <c r="T44" s="772">
        <v>17781.182245550001</v>
      </c>
      <c r="U44" s="991" t="s">
        <v>1269</v>
      </c>
      <c r="V44" s="1027"/>
      <c r="W44" s="1027"/>
      <c r="X44" s="1027"/>
      <c r="Y44" s="1027"/>
    </row>
    <row r="45" spans="2:28" s="512" customFormat="1" ht="25.5" customHeight="1" x14ac:dyDescent="0.2">
      <c r="B45" s="597" t="s">
        <v>954</v>
      </c>
      <c r="C45" s="868">
        <v>8816.7396920389983</v>
      </c>
      <c r="D45" s="868">
        <v>11931.936402503967</v>
      </c>
      <c r="E45" s="868">
        <v>14400.821917955005</v>
      </c>
      <c r="F45" s="868">
        <v>22164.011069928012</v>
      </c>
      <c r="G45" s="868">
        <v>38213.871510797981</v>
      </c>
      <c r="H45" s="911">
        <v>73550.171219449883</v>
      </c>
      <c r="I45" s="773">
        <v>36293.238707557917</v>
      </c>
      <c r="J45" s="771">
        <v>46159.624615177869</v>
      </c>
      <c r="K45" s="771">
        <v>43961.210983347904</v>
      </c>
      <c r="L45" s="771">
        <v>39574.326862427908</v>
      </c>
      <c r="M45" s="771">
        <v>37823.154740587917</v>
      </c>
      <c r="N45" s="771">
        <v>41653.300577157992</v>
      </c>
      <c r="O45" s="771">
        <v>43602.288638257953</v>
      </c>
      <c r="P45" s="771">
        <v>45599.598132207939</v>
      </c>
      <c r="Q45" s="771">
        <v>52411.778720687995</v>
      </c>
      <c r="R45" s="771">
        <v>64434.399333519948</v>
      </c>
      <c r="S45" s="771">
        <v>72248.079641849821</v>
      </c>
      <c r="T45" s="772">
        <v>73550.171219449883</v>
      </c>
      <c r="U45" s="991" t="s">
        <v>1187</v>
      </c>
      <c r="V45" s="1027"/>
      <c r="W45" s="1027"/>
      <c r="X45" s="1027"/>
      <c r="Y45" s="1027"/>
    </row>
    <row r="46" spans="2:28" s="512" customFormat="1" ht="25.5" customHeight="1" x14ac:dyDescent="0.2">
      <c r="B46" s="597" t="s">
        <v>935</v>
      </c>
      <c r="C46" s="868">
        <v>221.22575810999999</v>
      </c>
      <c r="D46" s="868">
        <v>599.97293773000001</v>
      </c>
      <c r="E46" s="868">
        <v>261.27011845999999</v>
      </c>
      <c r="F46" s="868">
        <v>419.17051824999999</v>
      </c>
      <c r="G46" s="868">
        <v>520.08347156000002</v>
      </c>
      <c r="H46" s="911">
        <v>1503.3327900699999</v>
      </c>
      <c r="I46" s="773">
        <v>408.64360426000007</v>
      </c>
      <c r="J46" s="771">
        <v>433.47795451000002</v>
      </c>
      <c r="K46" s="771">
        <v>507.02373447000002</v>
      </c>
      <c r="L46" s="771">
        <v>449.04868592999998</v>
      </c>
      <c r="M46" s="771">
        <v>662.8405741900001</v>
      </c>
      <c r="N46" s="771">
        <v>444.76566542000006</v>
      </c>
      <c r="O46" s="771">
        <v>471.38338102</v>
      </c>
      <c r="P46" s="771">
        <v>1119.1296185600002</v>
      </c>
      <c r="Q46" s="771">
        <v>824.07918271999995</v>
      </c>
      <c r="R46" s="771">
        <v>2893.3288909800003</v>
      </c>
      <c r="S46" s="771">
        <v>2150.2120077200002</v>
      </c>
      <c r="T46" s="772">
        <v>1503.3327900699999</v>
      </c>
      <c r="U46" s="991" t="s">
        <v>1039</v>
      </c>
      <c r="V46" s="1027"/>
      <c r="W46" s="1027"/>
      <c r="X46" s="1027"/>
      <c r="Y46" s="1027"/>
    </row>
    <row r="47" spans="2:28" s="970" customFormat="1" ht="15" customHeight="1" x14ac:dyDescent="0.2">
      <c r="B47" s="597"/>
      <c r="C47" s="868"/>
      <c r="D47" s="868"/>
      <c r="E47" s="868"/>
      <c r="F47" s="868"/>
      <c r="G47" s="868"/>
      <c r="H47" s="911"/>
      <c r="I47" s="773"/>
      <c r="J47" s="771"/>
      <c r="K47" s="771"/>
      <c r="L47" s="771"/>
      <c r="M47" s="771"/>
      <c r="N47" s="771"/>
      <c r="O47" s="771"/>
      <c r="P47" s="771"/>
      <c r="Q47" s="771"/>
      <c r="R47" s="771"/>
      <c r="S47" s="771"/>
      <c r="T47" s="772"/>
      <c r="U47" s="1037"/>
      <c r="V47" s="1027"/>
      <c r="W47" s="1027"/>
      <c r="X47" s="1027"/>
      <c r="Y47" s="1027"/>
      <c r="Z47" s="995"/>
      <c r="AA47" s="995"/>
      <c r="AB47" s="995"/>
    </row>
    <row r="48" spans="2:28" s="1022" customFormat="1" ht="24.95" customHeight="1" x14ac:dyDescent="0.2">
      <c r="B48" s="595" t="s">
        <v>955</v>
      </c>
      <c r="C48" s="864">
        <v>6954.7526447119944</v>
      </c>
      <c r="D48" s="864">
        <v>7880.3099138826256</v>
      </c>
      <c r="E48" s="864">
        <v>11654.459353804983</v>
      </c>
      <c r="F48" s="864">
        <v>9547.9401824690194</v>
      </c>
      <c r="G48" s="864">
        <v>12560.74876344899</v>
      </c>
      <c r="H48" s="907">
        <v>30647.388775789888</v>
      </c>
      <c r="I48" s="776">
        <v>13523.978787498991</v>
      </c>
      <c r="J48" s="774">
        <v>16685.779708288981</v>
      </c>
      <c r="K48" s="774">
        <v>17907.944837059029</v>
      </c>
      <c r="L48" s="774">
        <v>17575.129822288967</v>
      </c>
      <c r="M48" s="774">
        <v>17093.401545158966</v>
      </c>
      <c r="N48" s="774">
        <v>20944.151402998905</v>
      </c>
      <c r="O48" s="774">
        <v>18755.374592569009</v>
      </c>
      <c r="P48" s="774">
        <v>21654.565412928994</v>
      </c>
      <c r="Q48" s="774">
        <v>23370.85628237898</v>
      </c>
      <c r="R48" s="774">
        <v>26538.222155329899</v>
      </c>
      <c r="S48" s="774">
        <v>28320.754634849818</v>
      </c>
      <c r="T48" s="775">
        <v>30647.388775789888</v>
      </c>
      <c r="U48" s="1036" t="s">
        <v>826</v>
      </c>
      <c r="V48" s="1027"/>
      <c r="W48" s="1027"/>
      <c r="X48" s="1027"/>
      <c r="Y48" s="1027"/>
    </row>
    <row r="49" spans="2:28" s="970" customFormat="1" ht="15" customHeight="1" x14ac:dyDescent="0.2">
      <c r="B49" s="597"/>
      <c r="C49" s="868"/>
      <c r="D49" s="868"/>
      <c r="E49" s="868"/>
      <c r="F49" s="868"/>
      <c r="G49" s="868"/>
      <c r="H49" s="911"/>
      <c r="I49" s="773"/>
      <c r="J49" s="771"/>
      <c r="K49" s="771"/>
      <c r="L49" s="771"/>
      <c r="M49" s="771"/>
      <c r="N49" s="771"/>
      <c r="O49" s="771"/>
      <c r="P49" s="771"/>
      <c r="Q49" s="771"/>
      <c r="R49" s="771"/>
      <c r="S49" s="771"/>
      <c r="T49" s="772"/>
      <c r="U49" s="1037"/>
      <c r="V49" s="1027"/>
      <c r="W49" s="1027"/>
      <c r="X49" s="1027"/>
      <c r="Y49" s="1027"/>
      <c r="Z49" s="995"/>
      <c r="AA49" s="995"/>
      <c r="AB49" s="995"/>
    </row>
    <row r="50" spans="2:28" s="1022" customFormat="1" ht="24.95" customHeight="1" x14ac:dyDescent="0.2">
      <c r="B50" s="595" t="s">
        <v>13</v>
      </c>
      <c r="C50" s="864">
        <v>17524.114947795999</v>
      </c>
      <c r="D50" s="864">
        <v>15971.005707936003</v>
      </c>
      <c r="E50" s="864">
        <v>17921.524181310539</v>
      </c>
      <c r="F50" s="864">
        <v>17355.463953999286</v>
      </c>
      <c r="G50" s="864">
        <v>22766.305659275149</v>
      </c>
      <c r="H50" s="907">
        <v>72052.19654502401</v>
      </c>
      <c r="I50" s="776">
        <v>23967.413271236743</v>
      </c>
      <c r="J50" s="774">
        <v>27190.114015512139</v>
      </c>
      <c r="K50" s="774">
        <v>29048.63363228392</v>
      </c>
      <c r="L50" s="774">
        <v>29869.463972071109</v>
      </c>
      <c r="M50" s="774">
        <v>31523.900752405581</v>
      </c>
      <c r="N50" s="774">
        <v>31344.088067490917</v>
      </c>
      <c r="O50" s="774">
        <v>33207.202984567783</v>
      </c>
      <c r="P50" s="774">
        <v>38964.364313434358</v>
      </c>
      <c r="Q50" s="774">
        <v>43320.282809204276</v>
      </c>
      <c r="R50" s="774">
        <v>61903.805843298855</v>
      </c>
      <c r="S50" s="774">
        <v>71833.72338263072</v>
      </c>
      <c r="T50" s="775">
        <v>72052.19654502401</v>
      </c>
      <c r="U50" s="1036" t="s">
        <v>825</v>
      </c>
      <c r="V50" s="1027"/>
      <c r="W50" s="1027"/>
      <c r="X50" s="1027"/>
      <c r="Y50" s="1027"/>
    </row>
    <row r="51" spans="2:28" s="1022" customFormat="1" ht="24" customHeight="1" x14ac:dyDescent="0.2">
      <c r="B51" s="597" t="s">
        <v>934</v>
      </c>
      <c r="C51" s="868">
        <v>92.1</v>
      </c>
      <c r="D51" s="868">
        <v>92.1</v>
      </c>
      <c r="E51" s="868">
        <v>29.1</v>
      </c>
      <c r="F51" s="868">
        <v>29.1</v>
      </c>
      <c r="G51" s="868">
        <v>8.1</v>
      </c>
      <c r="H51" s="911">
        <v>8.1</v>
      </c>
      <c r="I51" s="773">
        <v>8.1</v>
      </c>
      <c r="J51" s="771">
        <v>8.1</v>
      </c>
      <c r="K51" s="771">
        <v>8.1</v>
      </c>
      <c r="L51" s="771">
        <v>8.1</v>
      </c>
      <c r="M51" s="771">
        <v>8.1</v>
      </c>
      <c r="N51" s="771">
        <v>8.1</v>
      </c>
      <c r="O51" s="771">
        <v>8.1</v>
      </c>
      <c r="P51" s="771">
        <v>8.1</v>
      </c>
      <c r="Q51" s="771">
        <v>8.1</v>
      </c>
      <c r="R51" s="771">
        <v>8.1</v>
      </c>
      <c r="S51" s="771">
        <v>8.1</v>
      </c>
      <c r="T51" s="772">
        <v>8.1</v>
      </c>
      <c r="U51" s="991" t="s">
        <v>1186</v>
      </c>
      <c r="V51" s="1027"/>
      <c r="W51" s="1027"/>
      <c r="X51" s="1027"/>
      <c r="Y51" s="1027"/>
    </row>
    <row r="52" spans="2:28" s="1022" customFormat="1" ht="24" customHeight="1" x14ac:dyDescent="0.2">
      <c r="B52" s="597" t="s">
        <v>953</v>
      </c>
      <c r="C52" s="868">
        <v>6.5</v>
      </c>
      <c r="D52" s="868">
        <v>6.5</v>
      </c>
      <c r="E52" s="868">
        <v>6.5</v>
      </c>
      <c r="F52" s="868">
        <v>6.5</v>
      </c>
      <c r="G52" s="868">
        <v>2006.5</v>
      </c>
      <c r="H52" s="911">
        <v>9231.5</v>
      </c>
      <c r="I52" s="773">
        <v>2006.5</v>
      </c>
      <c r="J52" s="771">
        <v>4506.5</v>
      </c>
      <c r="K52" s="771">
        <v>4506.5</v>
      </c>
      <c r="L52" s="771">
        <v>4506.5</v>
      </c>
      <c r="M52" s="771">
        <v>4506.5</v>
      </c>
      <c r="N52" s="771">
        <v>4506.5</v>
      </c>
      <c r="O52" s="771">
        <v>4506.5</v>
      </c>
      <c r="P52" s="771">
        <v>4506.5</v>
      </c>
      <c r="Q52" s="771">
        <v>4506.5</v>
      </c>
      <c r="R52" s="771">
        <v>8731.5</v>
      </c>
      <c r="S52" s="771">
        <v>9231.5</v>
      </c>
      <c r="T52" s="772">
        <v>9231.5</v>
      </c>
      <c r="U52" s="991" t="s">
        <v>1269</v>
      </c>
      <c r="V52" s="1027"/>
      <c r="W52" s="1027"/>
      <c r="X52" s="1027"/>
      <c r="Y52" s="1027"/>
    </row>
    <row r="53" spans="2:28" s="1022" customFormat="1" ht="24" customHeight="1" x14ac:dyDescent="0.2">
      <c r="B53" s="597" t="s">
        <v>954</v>
      </c>
      <c r="C53" s="868">
        <v>14055.442507206</v>
      </c>
      <c r="D53" s="868">
        <v>12646.390475936003</v>
      </c>
      <c r="E53" s="868">
        <v>14691.929106310539</v>
      </c>
      <c r="F53" s="868">
        <v>14461.617748999286</v>
      </c>
      <c r="G53" s="868">
        <v>18396.605613271888</v>
      </c>
      <c r="H53" s="911">
        <v>60752.726994825767</v>
      </c>
      <c r="I53" s="773">
        <v>19596.484204651937</v>
      </c>
      <c r="J53" s="771">
        <v>20323.91813092168</v>
      </c>
      <c r="K53" s="771">
        <v>22183.208688684386</v>
      </c>
      <c r="L53" s="771">
        <v>23005.736370627696</v>
      </c>
      <c r="M53" s="771">
        <v>24679.021045259971</v>
      </c>
      <c r="N53" s="771">
        <v>24490.157206894346</v>
      </c>
      <c r="O53" s="771">
        <v>26361.219659019011</v>
      </c>
      <c r="P53" s="771">
        <v>32177.8965907854</v>
      </c>
      <c r="Q53" s="771">
        <v>36688.282392864872</v>
      </c>
      <c r="R53" s="771">
        <v>51107.637820370255</v>
      </c>
      <c r="S53" s="771">
        <v>60520.738248145753</v>
      </c>
      <c r="T53" s="772">
        <v>60752.726994825767</v>
      </c>
      <c r="U53" s="991" t="s">
        <v>1187</v>
      </c>
      <c r="V53" s="1027"/>
      <c r="W53" s="1027"/>
      <c r="X53" s="1027"/>
      <c r="Y53" s="1027"/>
    </row>
    <row r="54" spans="2:28" s="1022" customFormat="1" ht="24" customHeight="1" x14ac:dyDescent="0.2">
      <c r="B54" s="597" t="s">
        <v>935</v>
      </c>
      <c r="C54" s="868">
        <v>3370.07244059</v>
      </c>
      <c r="D54" s="868">
        <v>3226.0152320000002</v>
      </c>
      <c r="E54" s="868">
        <v>3193.9950750000003</v>
      </c>
      <c r="F54" s="868">
        <v>2858.2462049999999</v>
      </c>
      <c r="G54" s="868">
        <v>2355.1000460032642</v>
      </c>
      <c r="H54" s="911">
        <v>2059.8695501982393</v>
      </c>
      <c r="I54" s="773">
        <v>2356.3290665848072</v>
      </c>
      <c r="J54" s="771">
        <v>2351.5958845904606</v>
      </c>
      <c r="K54" s="771">
        <v>2350.8249435995294</v>
      </c>
      <c r="L54" s="771">
        <v>2349.1276014434147</v>
      </c>
      <c r="M54" s="771">
        <v>2330.2797071456125</v>
      </c>
      <c r="N54" s="771">
        <v>2339.3308605965676</v>
      </c>
      <c r="O54" s="771">
        <v>2331.3833255487698</v>
      </c>
      <c r="P54" s="771">
        <v>2271.8677226489631</v>
      </c>
      <c r="Q54" s="771">
        <v>2117.4004163394088</v>
      </c>
      <c r="R54" s="771">
        <v>2056.568022928604</v>
      </c>
      <c r="S54" s="771">
        <v>2073.3851344849709</v>
      </c>
      <c r="T54" s="772">
        <v>2059.8695501982393</v>
      </c>
      <c r="U54" s="991" t="s">
        <v>1039</v>
      </c>
      <c r="V54" s="1027"/>
      <c r="W54" s="1027"/>
      <c r="X54" s="1027"/>
      <c r="Y54" s="1027"/>
    </row>
    <row r="55" spans="2:28" s="970" customFormat="1" ht="15" customHeight="1" x14ac:dyDescent="0.2">
      <c r="B55" s="597"/>
      <c r="C55" s="868"/>
      <c r="D55" s="868"/>
      <c r="E55" s="868"/>
      <c r="F55" s="868"/>
      <c r="G55" s="868"/>
      <c r="H55" s="911"/>
      <c r="I55" s="773"/>
      <c r="J55" s="771"/>
      <c r="K55" s="771"/>
      <c r="L55" s="771"/>
      <c r="M55" s="771"/>
      <c r="N55" s="771"/>
      <c r="O55" s="771"/>
      <c r="P55" s="771"/>
      <c r="Q55" s="771"/>
      <c r="R55" s="771"/>
      <c r="S55" s="771"/>
      <c r="T55" s="772"/>
      <c r="U55" s="1037"/>
      <c r="V55" s="1027"/>
      <c r="W55" s="1027"/>
      <c r="X55" s="1027"/>
      <c r="Y55" s="1027"/>
      <c r="Z55" s="995"/>
      <c r="AA55" s="995"/>
      <c r="AB55" s="995"/>
    </row>
    <row r="56" spans="2:28" s="1022" customFormat="1" ht="24.95" customHeight="1" x14ac:dyDescent="0.2">
      <c r="B56" s="595" t="s">
        <v>711</v>
      </c>
      <c r="C56" s="864">
        <v>32913.224016610002</v>
      </c>
      <c r="D56" s="864">
        <v>48080.386228799995</v>
      </c>
      <c r="E56" s="864">
        <v>44826.3933021864</v>
      </c>
      <c r="F56" s="864">
        <v>81834.048405626614</v>
      </c>
      <c r="G56" s="864">
        <v>119740.35293960146</v>
      </c>
      <c r="H56" s="907">
        <v>118850.1287580557</v>
      </c>
      <c r="I56" s="776">
        <v>118597.06686783966</v>
      </c>
      <c r="J56" s="774">
        <v>118899.55237962084</v>
      </c>
      <c r="K56" s="774">
        <v>119812.16207513449</v>
      </c>
      <c r="L56" s="774">
        <v>134953.17924604481</v>
      </c>
      <c r="M56" s="774">
        <v>134726.41396951993</v>
      </c>
      <c r="N56" s="774">
        <v>130854.33488504861</v>
      </c>
      <c r="O56" s="774">
        <v>132163.56602221512</v>
      </c>
      <c r="P56" s="774">
        <v>142960.50304295908</v>
      </c>
      <c r="Q56" s="774">
        <v>149916.89997803918</v>
      </c>
      <c r="R56" s="774">
        <v>129013.06727832087</v>
      </c>
      <c r="S56" s="774">
        <v>115796.19176227416</v>
      </c>
      <c r="T56" s="775">
        <v>118850.1287580557</v>
      </c>
      <c r="U56" s="1036" t="s">
        <v>789</v>
      </c>
      <c r="V56" s="1027"/>
      <c r="W56" s="1027"/>
      <c r="X56" s="1027"/>
      <c r="Y56" s="1027"/>
    </row>
    <row r="57" spans="2:28" s="1028" customFormat="1" ht="26.25" customHeight="1" x14ac:dyDescent="0.2">
      <c r="B57" s="597" t="s">
        <v>934</v>
      </c>
      <c r="C57" s="868">
        <v>0.32024832000000003</v>
      </c>
      <c r="D57" s="868">
        <v>0.61758617999999998</v>
      </c>
      <c r="E57" s="868">
        <v>0.75089993999999993</v>
      </c>
      <c r="F57" s="868">
        <v>1.1479396899999998</v>
      </c>
      <c r="G57" s="868">
        <v>1.6884328899999999</v>
      </c>
      <c r="H57" s="911">
        <v>1.6192166999999997</v>
      </c>
      <c r="I57" s="773">
        <v>1.7277437600000001</v>
      </c>
      <c r="J57" s="771">
        <v>1.71127064</v>
      </c>
      <c r="K57" s="771">
        <v>1.7366978999999998</v>
      </c>
      <c r="L57" s="771">
        <v>1.7590364600000001</v>
      </c>
      <c r="M57" s="771">
        <v>1.8025591999999999</v>
      </c>
      <c r="N57" s="771">
        <v>1.80714547</v>
      </c>
      <c r="O57" s="771">
        <v>1.8932573099999999</v>
      </c>
      <c r="P57" s="771">
        <v>1.91549704</v>
      </c>
      <c r="Q57" s="771">
        <v>1.9053478100000001</v>
      </c>
      <c r="R57" s="771">
        <v>1.85027594</v>
      </c>
      <c r="S57" s="771">
        <v>1.60939802</v>
      </c>
      <c r="T57" s="772">
        <v>1.6192166999999997</v>
      </c>
      <c r="U57" s="991" t="s">
        <v>1186</v>
      </c>
      <c r="V57" s="1027"/>
      <c r="W57" s="1027"/>
      <c r="X57" s="1027"/>
      <c r="Y57" s="1027"/>
    </row>
    <row r="58" spans="2:28" s="1022" customFormat="1" ht="26.25" customHeight="1" x14ac:dyDescent="0.2">
      <c r="B58" s="597" t="s">
        <v>953</v>
      </c>
      <c r="C58" s="868">
        <v>270.3762257912</v>
      </c>
      <c r="D58" s="868">
        <v>331.85531748</v>
      </c>
      <c r="E58" s="868">
        <v>428.73028820000002</v>
      </c>
      <c r="F58" s="868">
        <v>813.91581585999995</v>
      </c>
      <c r="G58" s="868">
        <v>222.19502775999999</v>
      </c>
      <c r="H58" s="911">
        <v>368.73850677000001</v>
      </c>
      <c r="I58" s="773">
        <v>335.64149646999994</v>
      </c>
      <c r="J58" s="771">
        <v>283.67253136000005</v>
      </c>
      <c r="K58" s="771">
        <v>152.08918165</v>
      </c>
      <c r="L58" s="771">
        <v>305.65165453999998</v>
      </c>
      <c r="M58" s="771">
        <v>259.23500611000003</v>
      </c>
      <c r="N58" s="771">
        <v>1270.3039711099998</v>
      </c>
      <c r="O58" s="771">
        <v>90.556079389999994</v>
      </c>
      <c r="P58" s="771">
        <v>394.43110518000003</v>
      </c>
      <c r="Q58" s="771">
        <v>398.06259804000001</v>
      </c>
      <c r="R58" s="771">
        <v>244.44700137999999</v>
      </c>
      <c r="S58" s="771">
        <v>144.71344526999999</v>
      </c>
      <c r="T58" s="772">
        <v>368.73850677000001</v>
      </c>
      <c r="U58" s="991" t="s">
        <v>1269</v>
      </c>
      <c r="V58" s="1027"/>
      <c r="W58" s="1027"/>
      <c r="X58" s="1027"/>
      <c r="Y58" s="1027"/>
    </row>
    <row r="59" spans="2:28" s="1022" customFormat="1" ht="26.25" customHeight="1" x14ac:dyDescent="0.2">
      <c r="B59" s="597" t="s">
        <v>954</v>
      </c>
      <c r="C59" s="868">
        <v>32150.387044628802</v>
      </c>
      <c r="D59" s="868">
        <v>47007.614827899997</v>
      </c>
      <c r="E59" s="868">
        <v>42172.765480466398</v>
      </c>
      <c r="F59" s="868">
        <v>79114.819857486611</v>
      </c>
      <c r="G59" s="868">
        <v>115126.83712642548</v>
      </c>
      <c r="H59" s="911">
        <v>114519.50721545707</v>
      </c>
      <c r="I59" s="773">
        <v>114825.49470221157</v>
      </c>
      <c r="J59" s="771">
        <v>114132.08412114593</v>
      </c>
      <c r="K59" s="771">
        <v>115927.32023089931</v>
      </c>
      <c r="L59" s="771">
        <v>129560.24507285473</v>
      </c>
      <c r="M59" s="771">
        <v>129563.66078454295</v>
      </c>
      <c r="N59" s="771">
        <v>124069.72527853177</v>
      </c>
      <c r="O59" s="771">
        <v>129122.46339973937</v>
      </c>
      <c r="P59" s="771">
        <v>139662.16029756557</v>
      </c>
      <c r="Q59" s="771">
        <v>141515.00288440232</v>
      </c>
      <c r="R59" s="771">
        <v>124761.88241082194</v>
      </c>
      <c r="S59" s="771">
        <v>113179.63670369422</v>
      </c>
      <c r="T59" s="772">
        <v>114519.50721545707</v>
      </c>
      <c r="U59" s="991" t="s">
        <v>1187</v>
      </c>
      <c r="V59" s="1027"/>
      <c r="W59" s="1027"/>
      <c r="X59" s="1027"/>
      <c r="Y59" s="1027"/>
    </row>
    <row r="60" spans="2:28" s="1022" customFormat="1" ht="26.25" customHeight="1" x14ac:dyDescent="0.2">
      <c r="B60" s="597" t="s">
        <v>935</v>
      </c>
      <c r="C60" s="868">
        <v>492.14049786999999</v>
      </c>
      <c r="D60" s="868">
        <v>740.29849723999996</v>
      </c>
      <c r="E60" s="868">
        <v>2224.1466335799996</v>
      </c>
      <c r="F60" s="868">
        <v>1904.1647925900002</v>
      </c>
      <c r="G60" s="868">
        <v>4389.6323525259813</v>
      </c>
      <c r="H60" s="911">
        <v>3960.2638191286214</v>
      </c>
      <c r="I60" s="773">
        <v>3434.2029253981004</v>
      </c>
      <c r="J60" s="771">
        <v>4482.0844564749195</v>
      </c>
      <c r="K60" s="771">
        <v>3731.0159646851839</v>
      </c>
      <c r="L60" s="771">
        <v>5085.5234821900731</v>
      </c>
      <c r="M60" s="771">
        <v>4901.7156196669557</v>
      </c>
      <c r="N60" s="771">
        <v>5512.4984899368401</v>
      </c>
      <c r="O60" s="771">
        <v>2948.6532857757593</v>
      </c>
      <c r="P60" s="771">
        <v>2901.9961431735105</v>
      </c>
      <c r="Q60" s="771">
        <v>8001.9291477868765</v>
      </c>
      <c r="R60" s="771">
        <v>4004.8875901789261</v>
      </c>
      <c r="S60" s="771">
        <v>2470.2322152899355</v>
      </c>
      <c r="T60" s="772">
        <v>3960.2638191286214</v>
      </c>
      <c r="U60" s="991" t="s">
        <v>1039</v>
      </c>
      <c r="V60" s="1027"/>
      <c r="W60" s="1027"/>
      <c r="X60" s="1027"/>
      <c r="Y60" s="1027"/>
    </row>
    <row r="61" spans="2:28" s="970" customFormat="1" ht="9.9499999999999993" customHeight="1" x14ac:dyDescent="0.2">
      <c r="B61" s="595"/>
      <c r="C61" s="868"/>
      <c r="D61" s="868"/>
      <c r="E61" s="868"/>
      <c r="F61" s="868"/>
      <c r="G61" s="868"/>
      <c r="H61" s="911"/>
      <c r="I61" s="773"/>
      <c r="J61" s="771"/>
      <c r="K61" s="771"/>
      <c r="L61" s="771"/>
      <c r="M61" s="771"/>
      <c r="N61" s="771"/>
      <c r="O61" s="771"/>
      <c r="P61" s="771"/>
      <c r="Q61" s="771"/>
      <c r="R61" s="771"/>
      <c r="S61" s="771"/>
      <c r="T61" s="772"/>
      <c r="U61" s="1037"/>
      <c r="V61" s="1027"/>
      <c r="W61" s="1027"/>
      <c r="X61" s="1027"/>
      <c r="Y61" s="1027"/>
      <c r="Z61" s="995"/>
      <c r="AA61" s="995"/>
      <c r="AB61" s="995"/>
    </row>
    <row r="62" spans="2:28" s="1022" customFormat="1" ht="30.75" x14ac:dyDescent="0.2">
      <c r="B62" s="595" t="s">
        <v>1432</v>
      </c>
      <c r="C62" s="864">
        <v>0</v>
      </c>
      <c r="D62" s="864">
        <v>0</v>
      </c>
      <c r="E62" s="864">
        <v>0</v>
      </c>
      <c r="F62" s="864">
        <v>0</v>
      </c>
      <c r="G62" s="864">
        <v>0</v>
      </c>
      <c r="H62" s="907">
        <v>0</v>
      </c>
      <c r="I62" s="776">
        <v>0</v>
      </c>
      <c r="J62" s="774">
        <v>0</v>
      </c>
      <c r="K62" s="774">
        <v>0</v>
      </c>
      <c r="L62" s="774">
        <v>0</v>
      </c>
      <c r="M62" s="774">
        <v>0</v>
      </c>
      <c r="N62" s="774">
        <v>0</v>
      </c>
      <c r="O62" s="774">
        <v>0</v>
      </c>
      <c r="P62" s="774">
        <v>0</v>
      </c>
      <c r="Q62" s="774">
        <v>0</v>
      </c>
      <c r="R62" s="774">
        <v>0</v>
      </c>
      <c r="S62" s="774">
        <v>0</v>
      </c>
      <c r="T62" s="775">
        <v>0</v>
      </c>
      <c r="U62" s="1036" t="s">
        <v>1118</v>
      </c>
      <c r="V62" s="1027"/>
      <c r="W62" s="1027"/>
      <c r="X62" s="1027"/>
      <c r="Y62" s="1027"/>
    </row>
    <row r="63" spans="2:28" s="970" customFormat="1" ht="9.9499999999999993" customHeight="1" x14ac:dyDescent="0.2">
      <c r="B63" s="595"/>
      <c r="C63" s="868"/>
      <c r="D63" s="868"/>
      <c r="E63" s="868"/>
      <c r="F63" s="868"/>
      <c r="G63" s="868"/>
      <c r="H63" s="911"/>
      <c r="I63" s="773"/>
      <c r="J63" s="771"/>
      <c r="K63" s="771"/>
      <c r="L63" s="771"/>
      <c r="M63" s="771"/>
      <c r="N63" s="771"/>
      <c r="O63" s="771"/>
      <c r="P63" s="771"/>
      <c r="Q63" s="771"/>
      <c r="R63" s="771"/>
      <c r="S63" s="771"/>
      <c r="T63" s="772"/>
      <c r="U63" s="1037"/>
      <c r="V63" s="1027"/>
      <c r="W63" s="1027"/>
      <c r="X63" s="1027"/>
      <c r="Y63" s="1027"/>
      <c r="Z63" s="995"/>
      <c r="AA63" s="995"/>
      <c r="AB63" s="995"/>
    </row>
    <row r="64" spans="2:28" s="1022" customFormat="1" ht="30.75" x14ac:dyDescent="0.2">
      <c r="B64" s="595" t="s">
        <v>848</v>
      </c>
      <c r="C64" s="864">
        <v>12172.45271851</v>
      </c>
      <c r="D64" s="864">
        <v>14678.16810612</v>
      </c>
      <c r="E64" s="864">
        <v>22473.708646974403</v>
      </c>
      <c r="F64" s="864">
        <v>29409.219794289209</v>
      </c>
      <c r="G64" s="864">
        <v>31039.396673110801</v>
      </c>
      <c r="H64" s="907">
        <v>15153.782204498199</v>
      </c>
      <c r="I64" s="776">
        <v>27861.7566041516</v>
      </c>
      <c r="J64" s="774">
        <v>35089.659710194996</v>
      </c>
      <c r="K64" s="774">
        <v>31152.753800794497</v>
      </c>
      <c r="L64" s="774">
        <v>34412.938273557294</v>
      </c>
      <c r="M64" s="774">
        <v>35977.295432430801</v>
      </c>
      <c r="N64" s="774">
        <v>29227.322976861102</v>
      </c>
      <c r="O64" s="774">
        <v>30550.331742595401</v>
      </c>
      <c r="P64" s="774">
        <v>27757.4641277835</v>
      </c>
      <c r="Q64" s="774">
        <v>24537.879184990004</v>
      </c>
      <c r="R64" s="774">
        <v>20350.322671080798</v>
      </c>
      <c r="S64" s="774">
        <v>16456.209071123401</v>
      </c>
      <c r="T64" s="775">
        <v>15153.782204498199</v>
      </c>
      <c r="U64" s="1036" t="s">
        <v>313</v>
      </c>
      <c r="V64" s="1027"/>
      <c r="W64" s="1027"/>
      <c r="X64" s="1027"/>
      <c r="Y64" s="1027"/>
    </row>
    <row r="65" spans="2:28" s="970" customFormat="1" ht="9.9499999999999993" customHeight="1" x14ac:dyDescent="0.2">
      <c r="B65" s="595"/>
      <c r="C65" s="868"/>
      <c r="D65" s="868"/>
      <c r="E65" s="868"/>
      <c r="F65" s="868"/>
      <c r="G65" s="868"/>
      <c r="H65" s="911"/>
      <c r="I65" s="773"/>
      <c r="J65" s="771"/>
      <c r="K65" s="771"/>
      <c r="L65" s="771"/>
      <c r="M65" s="771"/>
      <c r="N65" s="771"/>
      <c r="O65" s="771"/>
      <c r="P65" s="771"/>
      <c r="Q65" s="771"/>
      <c r="R65" s="771"/>
      <c r="S65" s="771"/>
      <c r="T65" s="772"/>
      <c r="U65" s="1037"/>
      <c r="V65" s="1027"/>
      <c r="W65" s="1027"/>
      <c r="X65" s="1027"/>
      <c r="Y65" s="1027"/>
      <c r="Z65" s="995"/>
      <c r="AA65" s="995"/>
      <c r="AB65" s="995"/>
    </row>
    <row r="66" spans="2:28" s="1022" customFormat="1" ht="30.75" x14ac:dyDescent="0.2">
      <c r="B66" s="595" t="s">
        <v>712</v>
      </c>
      <c r="C66" s="864">
        <v>1844.361845354</v>
      </c>
      <c r="D66" s="864">
        <v>2313.5470582070002</v>
      </c>
      <c r="E66" s="864">
        <v>22600.242773074606</v>
      </c>
      <c r="F66" s="864">
        <v>73028.523778365794</v>
      </c>
      <c r="G66" s="864">
        <v>53219.492796462</v>
      </c>
      <c r="H66" s="907">
        <v>46859.808067545702</v>
      </c>
      <c r="I66" s="776">
        <v>51137.055717678624</v>
      </c>
      <c r="J66" s="774">
        <v>70385.714962744925</v>
      </c>
      <c r="K66" s="774">
        <v>62947.424455475011</v>
      </c>
      <c r="L66" s="774">
        <v>56203.718292425699</v>
      </c>
      <c r="M66" s="774">
        <v>41207.402018536297</v>
      </c>
      <c r="N66" s="774">
        <v>82804.202094097272</v>
      </c>
      <c r="O66" s="774">
        <v>67855.383835974179</v>
      </c>
      <c r="P66" s="774">
        <v>71555.198809649679</v>
      </c>
      <c r="Q66" s="774">
        <v>68746.132642732147</v>
      </c>
      <c r="R66" s="774">
        <v>74470.312963362609</v>
      </c>
      <c r="S66" s="774">
        <v>66611.973699889582</v>
      </c>
      <c r="T66" s="775">
        <v>46859.808067545702</v>
      </c>
      <c r="U66" s="1036" t="s">
        <v>314</v>
      </c>
      <c r="V66" s="1027"/>
      <c r="W66" s="1027"/>
      <c r="X66" s="1027"/>
      <c r="Y66" s="1027"/>
    </row>
    <row r="67" spans="2:28" s="970" customFormat="1" ht="9.9499999999999993" customHeight="1" x14ac:dyDescent="0.2">
      <c r="B67" s="595"/>
      <c r="C67" s="868"/>
      <c r="D67" s="868"/>
      <c r="E67" s="868"/>
      <c r="F67" s="868"/>
      <c r="G67" s="868"/>
      <c r="H67" s="911"/>
      <c r="I67" s="773"/>
      <c r="J67" s="771"/>
      <c r="K67" s="771"/>
      <c r="L67" s="771"/>
      <c r="M67" s="771"/>
      <c r="N67" s="771"/>
      <c r="O67" s="771"/>
      <c r="P67" s="771"/>
      <c r="Q67" s="771"/>
      <c r="R67" s="771"/>
      <c r="S67" s="771"/>
      <c r="T67" s="772"/>
      <c r="U67" s="1037"/>
      <c r="V67" s="1027"/>
      <c r="W67" s="1027"/>
      <c r="X67" s="1027"/>
      <c r="Y67" s="1027"/>
      <c r="Z67" s="995"/>
      <c r="AA67" s="995"/>
      <c r="AB67" s="995"/>
    </row>
    <row r="68" spans="2:28" s="1022" customFormat="1" ht="30.75" x14ac:dyDescent="0.2">
      <c r="B68" s="595" t="s">
        <v>883</v>
      </c>
      <c r="C68" s="864">
        <v>2265.6449572499996</v>
      </c>
      <c r="D68" s="864">
        <v>2096.64056812339</v>
      </c>
      <c r="E68" s="864">
        <v>3806.69642182907</v>
      </c>
      <c r="F68" s="864">
        <v>4618.070570623091</v>
      </c>
      <c r="G68" s="864">
        <v>11264.62901325573</v>
      </c>
      <c r="H68" s="907">
        <v>20294.161058448288</v>
      </c>
      <c r="I68" s="776">
        <v>13798.680838682154</v>
      </c>
      <c r="J68" s="774">
        <v>13917.392305867965</v>
      </c>
      <c r="K68" s="774">
        <v>11332.97532468893</v>
      </c>
      <c r="L68" s="774">
        <v>11220.45178040841</v>
      </c>
      <c r="M68" s="774">
        <v>12889.92353031687</v>
      </c>
      <c r="N68" s="774">
        <v>29502.8343038038</v>
      </c>
      <c r="O68" s="774">
        <v>16687.781560856638</v>
      </c>
      <c r="P68" s="774">
        <v>12144.212159510667</v>
      </c>
      <c r="Q68" s="774">
        <v>10814.366143282425</v>
      </c>
      <c r="R68" s="774">
        <v>21357.087419459611</v>
      </c>
      <c r="S68" s="774">
        <v>11404.47053852307</v>
      </c>
      <c r="T68" s="775">
        <v>20294.161058448288</v>
      </c>
      <c r="U68" s="1036" t="s">
        <v>5</v>
      </c>
      <c r="V68" s="1027"/>
      <c r="W68" s="1027"/>
      <c r="X68" s="1027"/>
      <c r="Y68" s="1027"/>
    </row>
    <row r="69" spans="2:28" s="970" customFormat="1" ht="9.9499999999999993" customHeight="1" x14ac:dyDescent="0.2">
      <c r="B69" s="595"/>
      <c r="C69" s="868"/>
      <c r="D69" s="868"/>
      <c r="E69" s="868"/>
      <c r="F69" s="868"/>
      <c r="G69" s="868"/>
      <c r="H69" s="911"/>
      <c r="I69" s="773"/>
      <c r="J69" s="771"/>
      <c r="K69" s="771"/>
      <c r="L69" s="771"/>
      <c r="M69" s="771"/>
      <c r="N69" s="771"/>
      <c r="O69" s="771"/>
      <c r="P69" s="771"/>
      <c r="Q69" s="771"/>
      <c r="R69" s="771"/>
      <c r="S69" s="771"/>
      <c r="T69" s="772"/>
      <c r="U69" s="1037"/>
      <c r="V69" s="1027"/>
      <c r="W69" s="1027"/>
      <c r="X69" s="1027"/>
      <c r="Y69" s="1027"/>
      <c r="Z69" s="995"/>
      <c r="AA69" s="995"/>
      <c r="AB69" s="995"/>
    </row>
    <row r="70" spans="2:28" s="1022" customFormat="1" ht="30.75" x14ac:dyDescent="0.2">
      <c r="B70" s="595" t="s">
        <v>1433</v>
      </c>
      <c r="C70" s="864">
        <v>31880.969203830005</v>
      </c>
      <c r="D70" s="864">
        <v>34346.441967220002</v>
      </c>
      <c r="E70" s="864">
        <v>48330.211359699999</v>
      </c>
      <c r="F70" s="864">
        <v>26833.56275542</v>
      </c>
      <c r="G70" s="864">
        <v>80210.69372807999</v>
      </c>
      <c r="H70" s="907">
        <v>84268.51320496999</v>
      </c>
      <c r="I70" s="776">
        <v>107323.49575634001</v>
      </c>
      <c r="J70" s="774">
        <v>112188.89072069002</v>
      </c>
      <c r="K70" s="774">
        <v>132058.21313106001</v>
      </c>
      <c r="L70" s="774">
        <v>113068.99777716</v>
      </c>
      <c r="M70" s="774">
        <v>135744.1590136</v>
      </c>
      <c r="N70" s="774">
        <v>127438.62091607999</v>
      </c>
      <c r="O70" s="774">
        <v>113443.54431560999</v>
      </c>
      <c r="P70" s="774">
        <v>119463.46228999001</v>
      </c>
      <c r="Q70" s="774">
        <v>105381.77461536998</v>
      </c>
      <c r="R70" s="774">
        <v>134148.64829607002</v>
      </c>
      <c r="S70" s="774">
        <v>105747.14342054998</v>
      </c>
      <c r="T70" s="775">
        <v>84268.51320496999</v>
      </c>
      <c r="U70" s="1036" t="s">
        <v>1119</v>
      </c>
      <c r="V70" s="1027"/>
      <c r="W70" s="1027"/>
      <c r="X70" s="1027"/>
      <c r="Y70" s="1027"/>
    </row>
    <row r="71" spans="2:28" s="970" customFormat="1" ht="9.9499999999999993" customHeight="1" x14ac:dyDescent="0.2">
      <c r="B71" s="595"/>
      <c r="C71" s="868"/>
      <c r="D71" s="868"/>
      <c r="E71" s="868"/>
      <c r="F71" s="868"/>
      <c r="G71" s="868"/>
      <c r="H71" s="911"/>
      <c r="I71" s="773"/>
      <c r="J71" s="771"/>
      <c r="K71" s="771"/>
      <c r="L71" s="771"/>
      <c r="M71" s="771"/>
      <c r="N71" s="771"/>
      <c r="O71" s="771"/>
      <c r="P71" s="771"/>
      <c r="Q71" s="771"/>
      <c r="R71" s="771"/>
      <c r="S71" s="771"/>
      <c r="T71" s="772"/>
      <c r="U71" s="1037"/>
      <c r="V71" s="1027"/>
      <c r="W71" s="1027"/>
      <c r="X71" s="1027"/>
      <c r="Y71" s="1027"/>
      <c r="Z71" s="995"/>
      <c r="AA71" s="995"/>
      <c r="AB71" s="995"/>
    </row>
    <row r="72" spans="2:28" s="1022" customFormat="1" ht="30.75" x14ac:dyDescent="0.2">
      <c r="B72" s="595" t="s">
        <v>714</v>
      </c>
      <c r="C72" s="864">
        <v>19978.130026924999</v>
      </c>
      <c r="D72" s="864">
        <v>24789.347374205845</v>
      </c>
      <c r="E72" s="864">
        <v>29636.915266864413</v>
      </c>
      <c r="F72" s="864">
        <v>48661.97538208394</v>
      </c>
      <c r="G72" s="864">
        <v>80920.998285029113</v>
      </c>
      <c r="H72" s="907">
        <v>77539.952038599047</v>
      </c>
      <c r="I72" s="776">
        <v>80321.139294075299</v>
      </c>
      <c r="J72" s="774">
        <v>81211.139160782899</v>
      </c>
      <c r="K72" s="774">
        <v>82213.414041697106</v>
      </c>
      <c r="L72" s="774">
        <v>81860.86576919505</v>
      </c>
      <c r="M72" s="774">
        <v>82990.171244278448</v>
      </c>
      <c r="N72" s="774">
        <v>83300.364606882125</v>
      </c>
      <c r="O72" s="774">
        <v>84263.685141074326</v>
      </c>
      <c r="P72" s="774">
        <v>84913.260902465801</v>
      </c>
      <c r="Q72" s="774">
        <v>85053.003023988524</v>
      </c>
      <c r="R72" s="774">
        <v>84644.232702701192</v>
      </c>
      <c r="S72" s="774">
        <v>76125.494648145439</v>
      </c>
      <c r="T72" s="775">
        <v>77539.952038599047</v>
      </c>
      <c r="U72" s="1036" t="s">
        <v>855</v>
      </c>
      <c r="V72" s="1027"/>
      <c r="W72" s="1027"/>
      <c r="X72" s="1027"/>
      <c r="Y72" s="1027"/>
    </row>
    <row r="73" spans="2:28" s="970" customFormat="1" ht="9" customHeight="1" x14ac:dyDescent="0.2">
      <c r="B73" s="595"/>
      <c r="C73" s="868"/>
      <c r="D73" s="868"/>
      <c r="E73" s="868"/>
      <c r="F73" s="868"/>
      <c r="G73" s="868"/>
      <c r="H73" s="911"/>
      <c r="I73" s="773"/>
      <c r="J73" s="771"/>
      <c r="K73" s="771"/>
      <c r="L73" s="771"/>
      <c r="M73" s="771"/>
      <c r="N73" s="771"/>
      <c r="O73" s="771"/>
      <c r="P73" s="771"/>
      <c r="Q73" s="771"/>
      <c r="R73" s="771"/>
      <c r="S73" s="771"/>
      <c r="T73" s="772"/>
      <c r="U73" s="1037"/>
      <c r="V73" s="1027"/>
      <c r="W73" s="1027"/>
      <c r="X73" s="1027"/>
      <c r="Y73" s="1027"/>
      <c r="Z73" s="995"/>
      <c r="AA73" s="995"/>
      <c r="AB73" s="995"/>
    </row>
    <row r="74" spans="2:28" s="1022" customFormat="1" ht="30.75" x14ac:dyDescent="0.2">
      <c r="B74" s="595" t="s">
        <v>884</v>
      </c>
      <c r="C74" s="864">
        <v>7595.9689055889958</v>
      </c>
      <c r="D74" s="864">
        <v>22815.172806911112</v>
      </c>
      <c r="E74" s="864">
        <v>20391.296759111523</v>
      </c>
      <c r="F74" s="864">
        <v>30334.24625632909</v>
      </c>
      <c r="G74" s="864">
        <v>38703.414154771119</v>
      </c>
      <c r="H74" s="907">
        <v>39782.445384580074</v>
      </c>
      <c r="I74" s="776">
        <v>39124.808084848526</v>
      </c>
      <c r="J74" s="774">
        <v>39346.263405718833</v>
      </c>
      <c r="K74" s="774">
        <v>39295.545144689262</v>
      </c>
      <c r="L74" s="774">
        <v>41636.769333919226</v>
      </c>
      <c r="M74" s="774">
        <v>43522.632860579193</v>
      </c>
      <c r="N74" s="774">
        <v>41714.414422589005</v>
      </c>
      <c r="O74" s="774">
        <v>41036.134771058736</v>
      </c>
      <c r="P74" s="774">
        <v>41793.966272174301</v>
      </c>
      <c r="Q74" s="774">
        <v>41714.59092500907</v>
      </c>
      <c r="R74" s="774">
        <v>42705.54526186025</v>
      </c>
      <c r="S74" s="774">
        <v>38982.400572820006</v>
      </c>
      <c r="T74" s="775">
        <v>39782.445384580074</v>
      </c>
      <c r="U74" s="1036" t="s">
        <v>6</v>
      </c>
      <c r="V74" s="1027"/>
      <c r="W74" s="1027"/>
      <c r="X74" s="1027"/>
      <c r="Y74" s="1027"/>
    </row>
    <row r="75" spans="2:28" s="502" customFormat="1" ht="31.5" thickBot="1" x14ac:dyDescent="0.75">
      <c r="B75" s="1033"/>
      <c r="C75" s="504"/>
      <c r="D75" s="504"/>
      <c r="E75" s="508"/>
      <c r="F75" s="508"/>
      <c r="G75" s="508"/>
      <c r="H75" s="1633"/>
      <c r="I75" s="505"/>
      <c r="J75" s="506"/>
      <c r="K75" s="506"/>
      <c r="L75" s="506"/>
      <c r="M75" s="506"/>
      <c r="N75" s="506"/>
      <c r="O75" s="506"/>
      <c r="P75" s="506"/>
      <c r="Q75" s="506"/>
      <c r="R75" s="506"/>
      <c r="S75" s="506"/>
      <c r="T75" s="507"/>
      <c r="U75" s="509"/>
      <c r="V75" s="503"/>
      <c r="X75" s="503"/>
      <c r="Y75" s="503"/>
    </row>
    <row r="76" spans="2:28" ht="14.25" customHeight="1" thickTop="1" x14ac:dyDescent="0.65">
      <c r="C76" s="266"/>
      <c r="D76" s="266"/>
      <c r="E76" s="266"/>
      <c r="F76" s="266"/>
      <c r="G76" s="266"/>
      <c r="H76" s="266"/>
      <c r="I76" s="266"/>
      <c r="J76" s="266"/>
      <c r="K76" s="266"/>
      <c r="L76" s="266"/>
      <c r="M76" s="266"/>
      <c r="N76" s="266"/>
      <c r="O76" s="266"/>
      <c r="P76" s="266"/>
      <c r="Q76" s="266"/>
      <c r="R76" s="266"/>
      <c r="S76" s="266"/>
      <c r="T76" s="266"/>
      <c r="V76" s="270"/>
      <c r="Y76" s="270"/>
    </row>
    <row r="77" spans="2:28" s="334" customFormat="1" ht="22.5" x14ac:dyDescent="0.5">
      <c r="B77" s="334" t="s">
        <v>1737</v>
      </c>
      <c r="U77" s="480" t="s">
        <v>1739</v>
      </c>
    </row>
    <row r="78" spans="2:28" s="129" customFormat="1" x14ac:dyDescent="0.5">
      <c r="B78" s="63"/>
      <c r="U78" s="259"/>
    </row>
    <row r="79" spans="2:28" s="129" customFormat="1" x14ac:dyDescent="0.5">
      <c r="B79" s="63"/>
      <c r="U79" s="259"/>
    </row>
    <row r="80" spans="2:28" s="129" customFormat="1" ht="18.75" x14ac:dyDescent="0.45">
      <c r="B80" s="143"/>
    </row>
    <row r="81" spans="1:21" s="264" customFormat="1" ht="21.75" customHeight="1" x14ac:dyDescent="0.65">
      <c r="C81" s="267"/>
      <c r="D81" s="267"/>
      <c r="E81" s="267"/>
      <c r="F81" s="267"/>
      <c r="G81" s="267"/>
      <c r="H81" s="267"/>
      <c r="I81" s="1581"/>
      <c r="J81" s="1581"/>
      <c r="K81" s="1581"/>
      <c r="L81" s="1581"/>
      <c r="M81" s="1581"/>
      <c r="N81" s="1581"/>
      <c r="O81" s="1581"/>
      <c r="P81" s="1581"/>
      <c r="Q81" s="1581"/>
      <c r="R81" s="1581"/>
      <c r="S81" s="1581"/>
      <c r="T81" s="1581"/>
    </row>
    <row r="82" spans="1:21" ht="21.75" customHeight="1" x14ac:dyDescent="0.65">
      <c r="I82" s="1581"/>
      <c r="J82" s="1581"/>
      <c r="K82" s="1581"/>
      <c r="L82" s="1581"/>
      <c r="M82" s="1581"/>
      <c r="N82" s="1581"/>
      <c r="O82" s="1581"/>
      <c r="P82" s="1581"/>
      <c r="Q82" s="1581"/>
      <c r="R82" s="1581"/>
      <c r="S82" s="1581"/>
      <c r="T82" s="1581"/>
      <c r="U82" s="265"/>
    </row>
    <row r="83" spans="1:21" ht="21.75" customHeight="1" x14ac:dyDescent="0.65">
      <c r="C83" s="268"/>
      <c r="D83" s="268"/>
      <c r="E83" s="268"/>
      <c r="F83" s="268"/>
      <c r="G83" s="268"/>
      <c r="H83" s="268"/>
      <c r="I83" s="1581"/>
      <c r="J83" s="1581"/>
      <c r="K83" s="1581"/>
      <c r="L83" s="1581"/>
      <c r="M83" s="1581"/>
      <c r="N83" s="1581"/>
      <c r="O83" s="1581"/>
      <c r="P83" s="1581"/>
      <c r="Q83" s="1581"/>
      <c r="R83" s="1581"/>
      <c r="S83" s="1581"/>
      <c r="T83" s="1581"/>
      <c r="U83" s="265"/>
    </row>
    <row r="84" spans="1:21" s="264" customFormat="1" ht="21.75" customHeight="1" x14ac:dyDescent="0.65">
      <c r="A84" s="265"/>
      <c r="I84" s="1581"/>
      <c r="J84" s="1581"/>
      <c r="K84" s="1581"/>
      <c r="L84" s="1581"/>
      <c r="M84" s="1581"/>
      <c r="N84" s="1581"/>
      <c r="O84" s="1581"/>
      <c r="P84" s="1581"/>
      <c r="Q84" s="1581"/>
      <c r="R84" s="1581"/>
      <c r="S84" s="1581"/>
      <c r="T84" s="1581"/>
    </row>
    <row r="85" spans="1:21" ht="21.75" customHeight="1" x14ac:dyDescent="0.65">
      <c r="I85" s="1581"/>
      <c r="J85" s="1581"/>
      <c r="K85" s="1581"/>
      <c r="L85" s="1581"/>
      <c r="M85" s="1581"/>
      <c r="N85" s="1581"/>
      <c r="O85" s="1581"/>
      <c r="P85" s="1581"/>
      <c r="Q85" s="1581"/>
      <c r="R85" s="1581"/>
      <c r="S85" s="1581"/>
      <c r="T85" s="1581"/>
      <c r="U85" s="265"/>
    </row>
    <row r="86" spans="1:21" ht="21.75" customHeight="1" x14ac:dyDescent="0.65">
      <c r="I86" s="1581"/>
      <c r="J86" s="1581"/>
      <c r="K86" s="1581"/>
      <c r="L86" s="1581"/>
      <c r="M86" s="1581"/>
      <c r="N86" s="1581"/>
      <c r="O86" s="1581"/>
      <c r="P86" s="1581"/>
      <c r="Q86" s="1581"/>
      <c r="R86" s="1581"/>
      <c r="S86" s="1581"/>
      <c r="T86" s="1581"/>
      <c r="U86" s="265"/>
    </row>
    <row r="87" spans="1:21" ht="21.75" customHeight="1" x14ac:dyDescent="0.65">
      <c r="I87" s="1581"/>
      <c r="J87" s="1581"/>
      <c r="K87" s="1581"/>
      <c r="L87" s="1581"/>
      <c r="M87" s="1581"/>
      <c r="N87" s="1581"/>
      <c r="O87" s="1581"/>
      <c r="P87" s="1581"/>
      <c r="Q87" s="1581"/>
      <c r="R87" s="1581"/>
      <c r="S87" s="1581"/>
      <c r="T87" s="1581"/>
      <c r="U87" s="265"/>
    </row>
    <row r="88" spans="1:21" ht="21.75" customHeight="1" x14ac:dyDescent="0.65">
      <c r="I88" s="1581"/>
      <c r="J88" s="1581"/>
      <c r="K88" s="1581"/>
      <c r="L88" s="1581"/>
      <c r="M88" s="1581"/>
      <c r="N88" s="1581"/>
      <c r="O88" s="1581"/>
      <c r="P88" s="1581"/>
      <c r="Q88" s="1581"/>
      <c r="R88" s="1581"/>
      <c r="S88" s="1581"/>
      <c r="T88" s="1581"/>
      <c r="U88" s="265"/>
    </row>
    <row r="89" spans="1:21" ht="21.75" customHeight="1" x14ac:dyDescent="0.65">
      <c r="I89" s="1581"/>
      <c r="J89" s="1581"/>
      <c r="K89" s="1581"/>
      <c r="L89" s="1581"/>
      <c r="M89" s="1581"/>
      <c r="N89" s="1581"/>
      <c r="O89" s="1581"/>
      <c r="P89" s="1581"/>
      <c r="Q89" s="1581"/>
      <c r="R89" s="1581"/>
      <c r="S89" s="1581"/>
      <c r="T89" s="1581"/>
      <c r="U89" s="265"/>
    </row>
    <row r="90" spans="1:21" ht="21.75" customHeight="1" x14ac:dyDescent="0.65">
      <c r="I90" s="1581"/>
      <c r="J90" s="1581"/>
      <c r="K90" s="1581"/>
      <c r="L90" s="1581"/>
      <c r="M90" s="1581"/>
      <c r="N90" s="1581"/>
      <c r="O90" s="1581"/>
      <c r="P90" s="1581"/>
      <c r="Q90" s="1581"/>
      <c r="R90" s="1581"/>
      <c r="S90" s="1581"/>
      <c r="T90" s="1581"/>
      <c r="U90" s="265"/>
    </row>
    <row r="91" spans="1:21" ht="21.75" customHeight="1" x14ac:dyDescent="0.65">
      <c r="I91" s="1581"/>
      <c r="J91" s="1581"/>
      <c r="K91" s="1581"/>
      <c r="L91" s="1581"/>
      <c r="M91" s="1581"/>
      <c r="N91" s="1581"/>
      <c r="O91" s="1581"/>
      <c r="P91" s="1581"/>
      <c r="Q91" s="1581"/>
      <c r="R91" s="1581"/>
      <c r="S91" s="1581"/>
      <c r="T91" s="1581"/>
      <c r="U91" s="265"/>
    </row>
    <row r="92" spans="1:21" ht="21.75" customHeight="1" x14ac:dyDescent="0.65">
      <c r="I92" s="1581"/>
      <c r="J92" s="1581"/>
      <c r="K92" s="1581"/>
      <c r="L92" s="1581"/>
      <c r="M92" s="1581"/>
      <c r="N92" s="1581"/>
      <c r="O92" s="1581"/>
      <c r="P92" s="1581"/>
      <c r="Q92" s="1581"/>
      <c r="R92" s="1581"/>
      <c r="S92" s="1581"/>
      <c r="T92" s="1581"/>
      <c r="U92" s="265"/>
    </row>
    <row r="93" spans="1:21" ht="21.75" customHeight="1" x14ac:dyDescent="0.65">
      <c r="I93" s="1581"/>
      <c r="J93" s="1581"/>
      <c r="K93" s="1581"/>
      <c r="L93" s="1581"/>
      <c r="M93" s="1581"/>
      <c r="N93" s="1581"/>
      <c r="O93" s="1581"/>
      <c r="P93" s="1581"/>
      <c r="Q93" s="1581"/>
      <c r="R93" s="1581"/>
      <c r="S93" s="1581"/>
      <c r="T93" s="1581"/>
      <c r="U93" s="265"/>
    </row>
    <row r="94" spans="1:21" ht="21.75" customHeight="1" x14ac:dyDescent="0.65">
      <c r="I94" s="1581"/>
      <c r="J94" s="1581"/>
      <c r="K94" s="1581"/>
      <c r="L94" s="1581"/>
      <c r="M94" s="1581"/>
      <c r="N94" s="1581"/>
      <c r="O94" s="1581"/>
      <c r="P94" s="1581"/>
      <c r="Q94" s="1581"/>
      <c r="R94" s="1581"/>
      <c r="S94" s="1581"/>
      <c r="T94" s="1581"/>
      <c r="U94" s="265"/>
    </row>
    <row r="95" spans="1:21" ht="21.75" customHeight="1" x14ac:dyDescent="0.65">
      <c r="I95" s="1581"/>
      <c r="J95" s="1581"/>
      <c r="K95" s="1581"/>
      <c r="L95" s="1581"/>
      <c r="M95" s="1581"/>
      <c r="N95" s="1581"/>
      <c r="O95" s="1581"/>
      <c r="P95" s="1581"/>
      <c r="Q95" s="1581"/>
      <c r="R95" s="1581"/>
      <c r="S95" s="1581"/>
      <c r="T95" s="1581"/>
      <c r="U95" s="265"/>
    </row>
    <row r="96" spans="1:21" ht="21.75" customHeight="1" x14ac:dyDescent="0.65">
      <c r="I96" s="1581"/>
      <c r="J96" s="1581"/>
      <c r="K96" s="1581"/>
      <c r="L96" s="1581"/>
      <c r="M96" s="1581"/>
      <c r="N96" s="1581"/>
      <c r="O96" s="1581"/>
      <c r="P96" s="1581"/>
      <c r="Q96" s="1581"/>
      <c r="R96" s="1581"/>
      <c r="S96" s="1581"/>
      <c r="T96" s="1581"/>
      <c r="U96" s="265"/>
    </row>
    <row r="97" spans="9:20" s="265" customFormat="1" ht="21.75" customHeight="1" x14ac:dyDescent="0.65">
      <c r="I97" s="1581"/>
      <c r="J97" s="1581"/>
      <c r="K97" s="1581"/>
      <c r="L97" s="1581"/>
      <c r="M97" s="1581"/>
      <c r="N97" s="1581"/>
      <c r="O97" s="1581"/>
      <c r="P97" s="1581"/>
      <c r="Q97" s="1581"/>
      <c r="R97" s="1581"/>
      <c r="S97" s="1581"/>
      <c r="T97" s="1581"/>
    </row>
    <row r="98" spans="9:20" s="265" customFormat="1" ht="21.75" customHeight="1" x14ac:dyDescent="0.65">
      <c r="I98" s="1581"/>
      <c r="J98" s="1581"/>
      <c r="K98" s="1581"/>
      <c r="L98" s="1581"/>
      <c r="M98" s="1581"/>
      <c r="N98" s="1581"/>
      <c r="O98" s="1581"/>
      <c r="P98" s="1581"/>
      <c r="Q98" s="1581"/>
      <c r="R98" s="1581"/>
      <c r="S98" s="1581"/>
      <c r="T98" s="1581"/>
    </row>
    <row r="99" spans="9:20" s="265" customFormat="1" ht="21.75" customHeight="1" x14ac:dyDescent="0.65">
      <c r="I99" s="1581"/>
      <c r="J99" s="1581"/>
      <c r="K99" s="1581"/>
      <c r="L99" s="1581"/>
      <c r="M99" s="1581"/>
      <c r="N99" s="1581"/>
      <c r="O99" s="1581"/>
      <c r="P99" s="1581"/>
      <c r="Q99" s="1581"/>
      <c r="R99" s="1581"/>
      <c r="S99" s="1581"/>
      <c r="T99" s="1581"/>
    </row>
    <row r="100" spans="9:20" s="265" customFormat="1" ht="21.75" customHeight="1" x14ac:dyDescent="0.65">
      <c r="I100" s="1581"/>
      <c r="J100" s="1581"/>
      <c r="K100" s="1581"/>
      <c r="L100" s="1581"/>
      <c r="M100" s="1581"/>
      <c r="N100" s="1581"/>
      <c r="O100" s="1581"/>
      <c r="P100" s="1581"/>
      <c r="Q100" s="1581"/>
      <c r="R100" s="1581"/>
      <c r="S100" s="1581"/>
      <c r="T100" s="1581"/>
    </row>
    <row r="101" spans="9:20" s="265" customFormat="1" ht="21.75" customHeight="1" x14ac:dyDescent="0.65">
      <c r="I101" s="1581"/>
      <c r="J101" s="1581"/>
      <c r="K101" s="1581"/>
      <c r="L101" s="1581"/>
      <c r="M101" s="1581"/>
      <c r="N101" s="1581"/>
      <c r="O101" s="1581"/>
      <c r="P101" s="1581"/>
      <c r="Q101" s="1581"/>
      <c r="R101" s="1581"/>
      <c r="S101" s="1581"/>
      <c r="T101" s="1581"/>
    </row>
    <row r="102" spans="9:20" s="265" customFormat="1" ht="21.75" customHeight="1" x14ac:dyDescent="0.65">
      <c r="I102" s="1581"/>
      <c r="J102" s="1581"/>
      <c r="K102" s="1581"/>
      <c r="L102" s="1581"/>
      <c r="M102" s="1581"/>
      <c r="N102" s="1581"/>
      <c r="O102" s="1581"/>
      <c r="P102" s="1581"/>
      <c r="Q102" s="1581"/>
      <c r="R102" s="1581"/>
      <c r="S102" s="1581"/>
      <c r="T102" s="1581"/>
    </row>
    <row r="103" spans="9:20" s="265" customFormat="1" ht="21.75" customHeight="1" x14ac:dyDescent="0.65">
      <c r="I103" s="1581"/>
      <c r="J103" s="1581"/>
      <c r="K103" s="1581"/>
      <c r="L103" s="1581"/>
      <c r="M103" s="1581"/>
      <c r="N103" s="1581"/>
      <c r="O103" s="1581"/>
      <c r="P103" s="1581"/>
      <c r="Q103" s="1581"/>
      <c r="R103" s="1581"/>
      <c r="S103" s="1581"/>
      <c r="T103" s="1581"/>
    </row>
    <row r="104" spans="9:20" s="265" customFormat="1" ht="21.75" customHeight="1" x14ac:dyDescent="0.65">
      <c r="I104" s="1581"/>
      <c r="J104" s="1581"/>
      <c r="K104" s="1581"/>
      <c r="L104" s="1581"/>
      <c r="M104" s="1581"/>
      <c r="N104" s="1581"/>
      <c r="O104" s="1581"/>
      <c r="P104" s="1581"/>
      <c r="Q104" s="1581"/>
      <c r="R104" s="1581"/>
      <c r="S104" s="1581"/>
      <c r="T104" s="1581"/>
    </row>
    <row r="105" spans="9:20" s="265" customFormat="1" ht="21.75" customHeight="1" x14ac:dyDescent="0.65">
      <c r="I105" s="1581"/>
      <c r="J105" s="1581"/>
      <c r="K105" s="1581"/>
      <c r="L105" s="1581"/>
      <c r="M105" s="1581"/>
      <c r="N105" s="1581"/>
      <c r="O105" s="1581"/>
      <c r="P105" s="1581"/>
      <c r="Q105" s="1581"/>
      <c r="R105" s="1581"/>
      <c r="S105" s="1581"/>
      <c r="T105" s="1581"/>
    </row>
    <row r="106" spans="9:20" s="265" customFormat="1" ht="21.75" customHeight="1" x14ac:dyDescent="0.65">
      <c r="I106" s="1581"/>
      <c r="J106" s="1581"/>
      <c r="K106" s="1581"/>
      <c r="L106" s="1581"/>
      <c r="M106" s="1581"/>
      <c r="N106" s="1581"/>
      <c r="O106" s="1581"/>
      <c r="P106" s="1581"/>
      <c r="Q106" s="1581"/>
      <c r="R106" s="1581"/>
      <c r="S106" s="1581"/>
      <c r="T106" s="1581"/>
    </row>
    <row r="107" spans="9:20" s="265" customFormat="1" ht="21.75" customHeight="1" x14ac:dyDescent="0.65">
      <c r="I107" s="1581"/>
      <c r="J107" s="1581"/>
      <c r="K107" s="1581"/>
      <c r="L107" s="1581"/>
      <c r="M107" s="1581"/>
      <c r="N107" s="1581"/>
      <c r="O107" s="1581"/>
      <c r="P107" s="1581"/>
      <c r="Q107" s="1581"/>
      <c r="R107" s="1581"/>
      <c r="S107" s="1581"/>
      <c r="T107" s="1581"/>
    </row>
    <row r="108" spans="9:20" s="265" customFormat="1" ht="21.75" customHeight="1" x14ac:dyDescent="0.65">
      <c r="I108" s="1581"/>
      <c r="J108" s="1581"/>
      <c r="K108" s="1581"/>
      <c r="L108" s="1581"/>
      <c r="M108" s="1581"/>
      <c r="N108" s="1581"/>
      <c r="O108" s="1581"/>
      <c r="P108" s="1581"/>
      <c r="Q108" s="1581"/>
      <c r="R108" s="1581"/>
      <c r="S108" s="1581"/>
      <c r="T108" s="1581"/>
    </row>
    <row r="109" spans="9:20" s="265" customFormat="1" ht="21.75" customHeight="1" x14ac:dyDescent="0.65">
      <c r="I109" s="1581"/>
      <c r="J109" s="1581"/>
      <c r="K109" s="1581"/>
      <c r="L109" s="1581"/>
      <c r="M109" s="1581"/>
      <c r="N109" s="1581"/>
      <c r="O109" s="1581"/>
      <c r="P109" s="1581"/>
      <c r="Q109" s="1581"/>
      <c r="R109" s="1581"/>
      <c r="S109" s="1581"/>
      <c r="T109" s="1581"/>
    </row>
    <row r="110" spans="9:20" s="265" customFormat="1" ht="21.75" customHeight="1" x14ac:dyDescent="0.65">
      <c r="I110" s="1581"/>
      <c r="J110" s="1581"/>
      <c r="K110" s="1581"/>
      <c r="L110" s="1581"/>
      <c r="M110" s="1581"/>
      <c r="N110" s="1581"/>
      <c r="O110" s="1581"/>
      <c r="P110" s="1581"/>
      <c r="Q110" s="1581"/>
      <c r="R110" s="1581"/>
      <c r="S110" s="1581"/>
      <c r="T110" s="1581"/>
    </row>
    <row r="111" spans="9:20" s="265" customFormat="1" ht="21.75" customHeight="1" x14ac:dyDescent="0.65">
      <c r="I111" s="1581"/>
      <c r="J111" s="1581"/>
      <c r="K111" s="1581"/>
      <c r="L111" s="1581"/>
      <c r="M111" s="1581"/>
      <c r="N111" s="1581"/>
      <c r="O111" s="1581"/>
      <c r="P111" s="1581"/>
      <c r="Q111" s="1581"/>
      <c r="R111" s="1581"/>
      <c r="S111" s="1581"/>
      <c r="T111" s="1581"/>
    </row>
    <row r="112" spans="9:20" s="265" customFormat="1" ht="21.75" customHeight="1" x14ac:dyDescent="0.65">
      <c r="I112" s="1581"/>
      <c r="J112" s="1581"/>
      <c r="K112" s="1581"/>
      <c r="L112" s="1581"/>
      <c r="M112" s="1581"/>
      <c r="N112" s="1581"/>
      <c r="O112" s="1581"/>
      <c r="P112" s="1581"/>
      <c r="Q112" s="1581"/>
      <c r="R112" s="1581"/>
      <c r="S112" s="1581"/>
      <c r="T112" s="1581"/>
    </row>
    <row r="113" spans="9:20" s="265" customFormat="1" ht="21.75" customHeight="1" x14ac:dyDescent="0.65">
      <c r="I113" s="1581"/>
      <c r="J113" s="1581"/>
      <c r="K113" s="1581"/>
      <c r="L113" s="1581"/>
      <c r="M113" s="1581"/>
      <c r="N113" s="1581"/>
      <c r="O113" s="1581"/>
      <c r="P113" s="1581"/>
      <c r="Q113" s="1581"/>
      <c r="R113" s="1581"/>
      <c r="S113" s="1581"/>
      <c r="T113" s="1581"/>
    </row>
    <row r="114" spans="9:20" s="265" customFormat="1" ht="21.75" customHeight="1" x14ac:dyDescent="0.65">
      <c r="I114" s="1581"/>
      <c r="J114" s="1581"/>
      <c r="K114" s="1581"/>
      <c r="L114" s="1581"/>
      <c r="M114" s="1581"/>
      <c r="N114" s="1581"/>
      <c r="O114" s="1581"/>
      <c r="P114" s="1581"/>
      <c r="Q114" s="1581"/>
      <c r="R114" s="1581"/>
      <c r="S114" s="1581"/>
      <c r="T114" s="1581"/>
    </row>
    <row r="115" spans="9:20" s="265" customFormat="1" ht="21.75" customHeight="1" x14ac:dyDescent="0.65">
      <c r="I115" s="1581"/>
      <c r="J115" s="1581"/>
      <c r="K115" s="1581"/>
      <c r="L115" s="1581"/>
      <c r="M115" s="1581"/>
      <c r="N115" s="1581"/>
      <c r="O115" s="1581"/>
      <c r="P115" s="1581"/>
      <c r="Q115" s="1581"/>
      <c r="R115" s="1581"/>
      <c r="S115" s="1581"/>
      <c r="T115" s="1581"/>
    </row>
    <row r="116" spans="9:20" s="265" customFormat="1" ht="21.75" customHeight="1" x14ac:dyDescent="0.65">
      <c r="I116" s="1581"/>
      <c r="J116" s="1581"/>
      <c r="K116" s="1581"/>
      <c r="L116" s="1581"/>
      <c r="M116" s="1581"/>
      <c r="N116" s="1581"/>
      <c r="O116" s="1581"/>
      <c r="P116" s="1581"/>
      <c r="Q116" s="1581"/>
      <c r="R116" s="1581"/>
      <c r="S116" s="1581"/>
      <c r="T116" s="1581"/>
    </row>
    <row r="117" spans="9:20" s="265" customFormat="1" ht="21.75" customHeight="1" x14ac:dyDescent="0.65">
      <c r="I117" s="1581"/>
      <c r="J117" s="1581"/>
      <c r="K117" s="1581"/>
      <c r="L117" s="1581"/>
      <c r="M117" s="1581"/>
      <c r="N117" s="1581"/>
      <c r="O117" s="1581"/>
      <c r="P117" s="1581"/>
      <c r="Q117" s="1581"/>
      <c r="R117" s="1581"/>
      <c r="S117" s="1581"/>
      <c r="T117" s="1581"/>
    </row>
    <row r="118" spans="9:20" s="265" customFormat="1" ht="21.75" customHeight="1" x14ac:dyDescent="0.65">
      <c r="I118" s="1581"/>
      <c r="J118" s="1581"/>
      <c r="K118" s="1581"/>
      <c r="L118" s="1581"/>
      <c r="M118" s="1581"/>
      <c r="N118" s="1581"/>
      <c r="O118" s="1581"/>
      <c r="P118" s="1581"/>
      <c r="Q118" s="1581"/>
      <c r="R118" s="1581"/>
      <c r="S118" s="1581"/>
      <c r="T118" s="1581"/>
    </row>
    <row r="119" spans="9:20" s="265" customFormat="1" ht="21.75" customHeight="1" x14ac:dyDescent="0.65">
      <c r="I119" s="1581"/>
      <c r="J119" s="1581"/>
      <c r="K119" s="1581"/>
      <c r="L119" s="1581"/>
      <c r="M119" s="1581"/>
      <c r="N119" s="1581"/>
      <c r="O119" s="1581"/>
      <c r="P119" s="1581"/>
      <c r="Q119" s="1581"/>
      <c r="R119" s="1581"/>
      <c r="S119" s="1581"/>
      <c r="T119" s="1581"/>
    </row>
    <row r="120" spans="9:20" s="265" customFormat="1" ht="21.75" customHeight="1" x14ac:dyDescent="0.65">
      <c r="I120" s="1581"/>
      <c r="J120" s="1581"/>
      <c r="K120" s="1581"/>
      <c r="L120" s="1581"/>
      <c r="M120" s="1581"/>
      <c r="N120" s="1581"/>
      <c r="O120" s="1581"/>
      <c r="P120" s="1581"/>
      <c r="Q120" s="1581"/>
      <c r="R120" s="1581"/>
      <c r="S120" s="1581"/>
      <c r="T120" s="1581"/>
    </row>
    <row r="121" spans="9:20" s="265" customFormat="1" ht="21.75" customHeight="1" x14ac:dyDescent="0.65">
      <c r="I121" s="1581"/>
      <c r="J121" s="1581"/>
      <c r="K121" s="1581"/>
      <c r="L121" s="1581"/>
      <c r="M121" s="1581"/>
      <c r="N121" s="1581"/>
      <c r="O121" s="1581"/>
      <c r="P121" s="1581"/>
      <c r="Q121" s="1581"/>
      <c r="R121" s="1581"/>
      <c r="S121" s="1581"/>
      <c r="T121" s="1581"/>
    </row>
    <row r="122" spans="9:20" s="265" customFormat="1" ht="21.75" customHeight="1" x14ac:dyDescent="0.65">
      <c r="I122" s="1581"/>
      <c r="J122" s="1581"/>
      <c r="K122" s="1581"/>
      <c r="L122" s="1581"/>
      <c r="M122" s="1581"/>
      <c r="N122" s="1581"/>
      <c r="O122" s="1581"/>
      <c r="P122" s="1581"/>
      <c r="Q122" s="1581"/>
      <c r="R122" s="1581"/>
      <c r="S122" s="1581"/>
      <c r="T122" s="1581"/>
    </row>
    <row r="123" spans="9:20" s="265" customFormat="1" ht="21.75" customHeight="1" x14ac:dyDescent="0.65">
      <c r="I123" s="1581"/>
      <c r="J123" s="1581"/>
      <c r="K123" s="1581"/>
      <c r="L123" s="1581"/>
      <c r="M123" s="1581"/>
      <c r="N123" s="1581"/>
      <c r="O123" s="1581"/>
      <c r="P123" s="1581"/>
      <c r="Q123" s="1581"/>
      <c r="R123" s="1581"/>
      <c r="S123" s="1581"/>
      <c r="T123" s="1581"/>
    </row>
    <row r="124" spans="9:20" s="265" customFormat="1" ht="21.75" customHeight="1" x14ac:dyDescent="0.65">
      <c r="I124" s="1581"/>
      <c r="J124" s="1581"/>
      <c r="K124" s="1581"/>
      <c r="L124" s="1581"/>
      <c r="M124" s="1581"/>
      <c r="N124" s="1581"/>
      <c r="O124" s="1581"/>
      <c r="P124" s="1581"/>
      <c r="Q124" s="1581"/>
      <c r="R124" s="1581"/>
      <c r="S124" s="1581"/>
      <c r="T124" s="1581"/>
    </row>
    <row r="125" spans="9:20" s="265" customFormat="1" ht="21.75" customHeight="1" x14ac:dyDescent="0.65">
      <c r="I125" s="1581"/>
      <c r="J125" s="1581"/>
      <c r="K125" s="1581"/>
      <c r="L125" s="1581"/>
      <c r="M125" s="1581"/>
      <c r="N125" s="1581"/>
      <c r="O125" s="1581"/>
      <c r="P125" s="1581"/>
      <c r="Q125" s="1581"/>
      <c r="R125" s="1581"/>
      <c r="S125" s="1581"/>
      <c r="T125" s="1581"/>
    </row>
    <row r="126" spans="9:20" s="265" customFormat="1" ht="21.75" customHeight="1" x14ac:dyDescent="0.65">
      <c r="I126" s="1581"/>
      <c r="J126" s="1581"/>
      <c r="K126" s="1581"/>
      <c r="L126" s="1581"/>
      <c r="M126" s="1581"/>
      <c r="N126" s="1581"/>
      <c r="O126" s="1581"/>
      <c r="P126" s="1581"/>
      <c r="Q126" s="1581"/>
      <c r="R126" s="1581"/>
      <c r="S126" s="1581"/>
      <c r="T126" s="1581"/>
    </row>
    <row r="127" spans="9:20" s="265" customFormat="1" ht="21.75" customHeight="1" x14ac:dyDescent="0.65">
      <c r="I127" s="1581"/>
      <c r="J127" s="1581"/>
      <c r="K127" s="1581"/>
      <c r="L127" s="1581"/>
      <c r="M127" s="1581"/>
      <c r="N127" s="1581"/>
      <c r="O127" s="1581"/>
      <c r="P127" s="1581"/>
      <c r="Q127" s="1581"/>
      <c r="R127" s="1581"/>
      <c r="S127" s="1581"/>
      <c r="T127" s="1581"/>
    </row>
    <row r="128" spans="9:20" s="265" customFormat="1" ht="21.75" customHeight="1" x14ac:dyDescent="0.65">
      <c r="I128" s="1581"/>
      <c r="J128" s="1581"/>
      <c r="K128" s="1581"/>
      <c r="L128" s="1581"/>
      <c r="M128" s="1581"/>
      <c r="N128" s="1581"/>
      <c r="O128" s="1581"/>
      <c r="P128" s="1581"/>
      <c r="Q128" s="1581"/>
      <c r="R128" s="1581"/>
      <c r="S128" s="1581"/>
      <c r="T128" s="1581"/>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28"/>
  <sheetViews>
    <sheetView rightToLeft="1" view="pageBreakPreview" zoomScale="50" zoomScaleNormal="60" zoomScaleSheetLayoutView="50" workbookViewId="0"/>
  </sheetViews>
  <sheetFormatPr defaultColWidth="6" defaultRowHeight="21.75" x14ac:dyDescent="0.5"/>
  <cols>
    <col min="1" max="1" width="6" style="265"/>
    <col min="2" max="2" width="59.7109375" style="264" customWidth="1"/>
    <col min="3" max="3" width="16" style="264" customWidth="1"/>
    <col min="4" max="8" width="16.28515625" style="264" customWidth="1"/>
    <col min="9" max="11" width="16.28515625" style="265" customWidth="1"/>
    <col min="12" max="20" width="15.42578125" style="265" customWidth="1"/>
    <col min="21" max="21" width="59"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793" t="s">
        <v>1807</v>
      </c>
      <c r="C4" s="1793"/>
      <c r="D4" s="1793"/>
      <c r="E4" s="1793"/>
      <c r="F4" s="1793"/>
      <c r="G4" s="1793"/>
      <c r="H4" s="1793"/>
      <c r="I4" s="1793"/>
      <c r="J4" s="1793"/>
      <c r="K4" s="1793"/>
      <c r="L4" s="1793" t="s">
        <v>1808</v>
      </c>
      <c r="M4" s="1793"/>
      <c r="N4" s="1793"/>
      <c r="O4" s="1793"/>
      <c r="P4" s="1793"/>
      <c r="Q4" s="1793"/>
      <c r="R4" s="1793"/>
      <c r="S4" s="1793"/>
      <c r="T4" s="1793"/>
      <c r="U4" s="1793"/>
      <c r="V4" s="262"/>
    </row>
    <row r="5" spans="1:28" s="261" customFormat="1" ht="13.5" customHeight="1" x14ac:dyDescent="0.7">
      <c r="I5" s="262"/>
      <c r="J5" s="262"/>
      <c r="K5" s="262"/>
      <c r="L5" s="262"/>
      <c r="M5" s="262"/>
      <c r="N5" s="262"/>
      <c r="O5" s="262"/>
      <c r="P5" s="262"/>
      <c r="Q5" s="262"/>
      <c r="R5" s="262"/>
      <c r="S5" s="262"/>
      <c r="T5" s="262"/>
      <c r="U5" s="262"/>
    </row>
    <row r="6" spans="1:28" s="261" customFormat="1" ht="13.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1736</v>
      </c>
      <c r="C7" s="516"/>
      <c r="D7" s="516"/>
      <c r="E7" s="516"/>
      <c r="F7" s="516"/>
      <c r="G7" s="516"/>
      <c r="H7" s="516"/>
      <c r="I7" s="517"/>
      <c r="J7" s="517"/>
      <c r="K7" s="517"/>
      <c r="L7" s="517"/>
      <c r="M7" s="517"/>
      <c r="N7" s="517"/>
      <c r="O7" s="517"/>
      <c r="P7" s="517"/>
      <c r="Q7" s="517"/>
      <c r="R7" s="517"/>
      <c r="S7" s="517"/>
      <c r="T7" s="517"/>
      <c r="U7" s="518" t="s">
        <v>1740</v>
      </c>
    </row>
    <row r="8" spans="1:28" s="261" customFormat="1" ht="13.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6.25" customHeight="1" thickTop="1" x14ac:dyDescent="0.2">
      <c r="A9" s="512"/>
      <c r="B9" s="1794"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row>
    <row r="10" spans="1:28" s="510" customFormat="1" ht="21" customHeight="1" x14ac:dyDescent="0.2">
      <c r="B10" s="1795"/>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59"/>
    </row>
    <row r="11" spans="1:28" s="511" customFormat="1" ht="21" customHeight="1" x14ac:dyDescent="0.2">
      <c r="A11" s="510"/>
      <c r="B11" s="1796"/>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60"/>
    </row>
    <row r="12" spans="1:28" s="429" customFormat="1" ht="9" customHeight="1" x14ac:dyDescent="0.7">
      <c r="B12" s="340"/>
      <c r="C12" s="1711"/>
      <c r="D12" s="425"/>
      <c r="E12" s="425"/>
      <c r="F12" s="1628"/>
      <c r="G12" s="1628"/>
      <c r="H12" s="1628"/>
      <c r="I12" s="427"/>
      <c r="J12" s="428"/>
      <c r="K12" s="428"/>
      <c r="L12" s="428"/>
      <c r="M12" s="428"/>
      <c r="N12" s="428"/>
      <c r="O12" s="428"/>
      <c r="P12" s="428"/>
      <c r="Q12" s="428"/>
      <c r="R12" s="428"/>
      <c r="S12" s="428"/>
      <c r="T12" s="496"/>
      <c r="U12" s="499"/>
      <c r="V12" s="500"/>
      <c r="W12" s="501"/>
      <c r="X12" s="501"/>
      <c r="Y12" s="459"/>
      <c r="Z12" s="459"/>
      <c r="AA12" s="459"/>
      <c r="AB12" s="459"/>
    </row>
    <row r="13" spans="1:28" s="1022" customFormat="1" ht="30.75" x14ac:dyDescent="0.2">
      <c r="A13" s="512"/>
      <c r="B13" s="455" t="s">
        <v>7</v>
      </c>
      <c r="C13" s="1712"/>
      <c r="D13" s="1018"/>
      <c r="E13" s="1018"/>
      <c r="F13" s="1629"/>
      <c r="G13" s="1629"/>
      <c r="H13" s="1629"/>
      <c r="I13" s="1020"/>
      <c r="J13" s="1021"/>
      <c r="K13" s="1021"/>
      <c r="L13" s="1021"/>
      <c r="M13" s="1021"/>
      <c r="N13" s="1021"/>
      <c r="O13" s="1021"/>
      <c r="P13" s="1021"/>
      <c r="Q13" s="1021"/>
      <c r="R13" s="1021"/>
      <c r="S13" s="1021"/>
      <c r="T13" s="1019"/>
      <c r="U13" s="379" t="s">
        <v>378</v>
      </c>
    </row>
    <row r="14" spans="1:28" s="1022" customFormat="1" ht="11.25" customHeight="1" x14ac:dyDescent="0.2">
      <c r="B14" s="454"/>
      <c r="C14" s="1713"/>
      <c r="D14" s="1023"/>
      <c r="E14" s="1023"/>
      <c r="F14" s="1630"/>
      <c r="G14" s="1630"/>
      <c r="H14" s="1630"/>
      <c r="I14" s="1024"/>
      <c r="J14" s="1025"/>
      <c r="K14" s="1025"/>
      <c r="L14" s="1025"/>
      <c r="M14" s="1025"/>
      <c r="N14" s="1025"/>
      <c r="O14" s="1025"/>
      <c r="P14" s="1025"/>
      <c r="Q14" s="1025"/>
      <c r="R14" s="1025"/>
      <c r="S14" s="1025"/>
      <c r="T14" s="1026"/>
      <c r="U14" s="607"/>
    </row>
    <row r="15" spans="1:28" s="1022" customFormat="1" ht="28.5" customHeight="1" x14ac:dyDescent="0.2">
      <c r="B15" s="454" t="s">
        <v>9</v>
      </c>
      <c r="C15" s="864">
        <v>2723.6110387460285</v>
      </c>
      <c r="D15" s="864">
        <v>3505.3013924784746</v>
      </c>
      <c r="E15" s="907">
        <v>4057.3341153580004</v>
      </c>
      <c r="F15" s="907">
        <v>6059.5252123749142</v>
      </c>
      <c r="G15" s="907">
        <v>8691.8104422853012</v>
      </c>
      <c r="H15" s="907">
        <v>12120.822058872844</v>
      </c>
      <c r="I15" s="776">
        <v>8946.7165768541709</v>
      </c>
      <c r="J15" s="774">
        <v>9111.7201948041075</v>
      </c>
      <c r="K15" s="774">
        <v>9454.5687373031542</v>
      </c>
      <c r="L15" s="774">
        <v>9616.3399464301328</v>
      </c>
      <c r="M15" s="774">
        <v>9668.7923383847447</v>
      </c>
      <c r="N15" s="774">
        <v>9956.0081924750884</v>
      </c>
      <c r="O15" s="774">
        <v>10027.252772565931</v>
      </c>
      <c r="P15" s="774">
        <v>10504.797791566416</v>
      </c>
      <c r="Q15" s="774">
        <v>11203.921443818501</v>
      </c>
      <c r="R15" s="774">
        <v>11622.33215117313</v>
      </c>
      <c r="S15" s="774">
        <v>11745.905954409001</v>
      </c>
      <c r="T15" s="775">
        <v>12120.822058872844</v>
      </c>
      <c r="U15" s="607" t="s">
        <v>383</v>
      </c>
      <c r="V15" s="1027"/>
      <c r="W15" s="1027"/>
      <c r="X15" s="1027"/>
      <c r="Y15" s="1027"/>
    </row>
    <row r="16" spans="1:28" s="512" customFormat="1" ht="28.5" customHeight="1" x14ac:dyDescent="0.2">
      <c r="B16" s="608" t="s">
        <v>952</v>
      </c>
      <c r="C16" s="864">
        <v>0</v>
      </c>
      <c r="D16" s="864">
        <v>0</v>
      </c>
      <c r="E16" s="907">
        <v>0</v>
      </c>
      <c r="F16" s="907">
        <v>0</v>
      </c>
      <c r="G16" s="907">
        <v>0</v>
      </c>
      <c r="H16" s="907">
        <v>0</v>
      </c>
      <c r="I16" s="776">
        <v>0</v>
      </c>
      <c r="J16" s="774">
        <v>0</v>
      </c>
      <c r="K16" s="774">
        <v>0</v>
      </c>
      <c r="L16" s="774">
        <v>0</v>
      </c>
      <c r="M16" s="774">
        <v>0</v>
      </c>
      <c r="N16" s="774">
        <v>0</v>
      </c>
      <c r="O16" s="774">
        <v>0</v>
      </c>
      <c r="P16" s="774">
        <v>0</v>
      </c>
      <c r="Q16" s="774">
        <v>0</v>
      </c>
      <c r="R16" s="774">
        <v>0</v>
      </c>
      <c r="S16" s="774">
        <v>0</v>
      </c>
      <c r="T16" s="775">
        <v>0</v>
      </c>
      <c r="U16" s="609" t="s">
        <v>942</v>
      </c>
      <c r="V16" s="1027"/>
      <c r="W16" s="1027"/>
      <c r="X16" s="1027"/>
      <c r="Y16" s="1027"/>
    </row>
    <row r="17" spans="2:28" s="512" customFormat="1" ht="28.5" customHeight="1" x14ac:dyDescent="0.2">
      <c r="B17" s="893" t="s">
        <v>949</v>
      </c>
      <c r="C17" s="868">
        <v>0</v>
      </c>
      <c r="D17" s="868">
        <v>0</v>
      </c>
      <c r="E17" s="911">
        <v>0</v>
      </c>
      <c r="F17" s="911">
        <v>0</v>
      </c>
      <c r="G17" s="911">
        <v>0</v>
      </c>
      <c r="H17" s="911">
        <v>0</v>
      </c>
      <c r="I17" s="773">
        <v>0</v>
      </c>
      <c r="J17" s="771">
        <v>0</v>
      </c>
      <c r="K17" s="771">
        <v>0</v>
      </c>
      <c r="L17" s="771">
        <v>0</v>
      </c>
      <c r="M17" s="771">
        <v>0</v>
      </c>
      <c r="N17" s="771">
        <v>0</v>
      </c>
      <c r="O17" s="771">
        <v>0</v>
      </c>
      <c r="P17" s="771">
        <v>0</v>
      </c>
      <c r="Q17" s="771">
        <v>0</v>
      </c>
      <c r="R17" s="771">
        <v>0</v>
      </c>
      <c r="S17" s="771">
        <v>0</v>
      </c>
      <c r="T17" s="772">
        <v>0</v>
      </c>
      <c r="U17" s="896" t="s">
        <v>1721</v>
      </c>
      <c r="V17" s="1027"/>
      <c r="W17" s="1027"/>
      <c r="X17" s="1027"/>
      <c r="Y17" s="1027"/>
    </row>
    <row r="18" spans="2:28" s="512" customFormat="1" ht="28.5" customHeight="1" x14ac:dyDescent="0.2">
      <c r="B18" s="893" t="s">
        <v>930</v>
      </c>
      <c r="C18" s="868">
        <v>0</v>
      </c>
      <c r="D18" s="868">
        <v>0</v>
      </c>
      <c r="E18" s="911">
        <v>0</v>
      </c>
      <c r="F18" s="911">
        <v>0</v>
      </c>
      <c r="G18" s="911">
        <v>0</v>
      </c>
      <c r="H18" s="911">
        <v>0</v>
      </c>
      <c r="I18" s="773">
        <v>0</v>
      </c>
      <c r="J18" s="771">
        <v>0</v>
      </c>
      <c r="K18" s="771">
        <v>0</v>
      </c>
      <c r="L18" s="771">
        <v>0</v>
      </c>
      <c r="M18" s="771">
        <v>0</v>
      </c>
      <c r="N18" s="771">
        <v>0</v>
      </c>
      <c r="O18" s="771">
        <v>0</v>
      </c>
      <c r="P18" s="771">
        <v>0</v>
      </c>
      <c r="Q18" s="771">
        <v>0</v>
      </c>
      <c r="R18" s="771">
        <v>0</v>
      </c>
      <c r="S18" s="771">
        <v>0</v>
      </c>
      <c r="T18" s="772">
        <v>0</v>
      </c>
      <c r="U18" s="896" t="s">
        <v>1303</v>
      </c>
      <c r="V18" s="1027"/>
      <c r="W18" s="1027"/>
      <c r="X18" s="1027"/>
      <c r="Y18" s="1027"/>
    </row>
    <row r="19" spans="2:28" s="512" customFormat="1" ht="28.5" customHeight="1" x14ac:dyDescent="0.2">
      <c r="B19" s="608" t="s">
        <v>931</v>
      </c>
      <c r="C19" s="868">
        <v>993.07881343535666</v>
      </c>
      <c r="D19" s="868">
        <v>1166.9518490454748</v>
      </c>
      <c r="E19" s="911">
        <v>2078.3798691370002</v>
      </c>
      <c r="F19" s="911">
        <v>2858.587659802914</v>
      </c>
      <c r="G19" s="911">
        <v>4202.9126835503012</v>
      </c>
      <c r="H19" s="911">
        <v>6625.7736624618428</v>
      </c>
      <c r="I19" s="773">
        <v>4223.6204497671724</v>
      </c>
      <c r="J19" s="771">
        <v>4310.2605256521074</v>
      </c>
      <c r="K19" s="771">
        <v>4425.6675289511541</v>
      </c>
      <c r="L19" s="771">
        <v>4584.287664831134</v>
      </c>
      <c r="M19" s="771">
        <v>4772.4924843067465</v>
      </c>
      <c r="N19" s="771">
        <v>4891.6931266420897</v>
      </c>
      <c r="O19" s="771">
        <v>5041.3905947649318</v>
      </c>
      <c r="P19" s="771">
        <v>5369.0783324144159</v>
      </c>
      <c r="Q19" s="771">
        <v>5506.5311516865004</v>
      </c>
      <c r="R19" s="771">
        <v>5861.7816399231297</v>
      </c>
      <c r="S19" s="771">
        <v>6282.8824696150004</v>
      </c>
      <c r="T19" s="772">
        <v>6625.7736624618428</v>
      </c>
      <c r="U19" s="609" t="s">
        <v>943</v>
      </c>
      <c r="V19" s="1027"/>
      <c r="W19" s="1027"/>
      <c r="X19" s="1027"/>
      <c r="Y19" s="1027"/>
    </row>
    <row r="20" spans="2:28" s="512" customFormat="1" ht="28.5" customHeight="1" x14ac:dyDescent="0.2">
      <c r="B20" s="608" t="s">
        <v>932</v>
      </c>
      <c r="C20" s="868">
        <v>0</v>
      </c>
      <c r="D20" s="868">
        <v>0</v>
      </c>
      <c r="E20" s="911">
        <v>0</v>
      </c>
      <c r="F20" s="911">
        <v>0</v>
      </c>
      <c r="G20" s="911">
        <v>0</v>
      </c>
      <c r="H20" s="911">
        <v>0</v>
      </c>
      <c r="I20" s="773">
        <v>0</v>
      </c>
      <c r="J20" s="771">
        <v>0</v>
      </c>
      <c r="K20" s="771">
        <v>0</v>
      </c>
      <c r="L20" s="771">
        <v>0</v>
      </c>
      <c r="M20" s="771">
        <v>0</v>
      </c>
      <c r="N20" s="771">
        <v>0</v>
      </c>
      <c r="O20" s="771">
        <v>0</v>
      </c>
      <c r="P20" s="771">
        <v>0</v>
      </c>
      <c r="Q20" s="771">
        <v>0</v>
      </c>
      <c r="R20" s="771">
        <v>0</v>
      </c>
      <c r="S20" s="771">
        <v>0</v>
      </c>
      <c r="T20" s="772">
        <v>0</v>
      </c>
      <c r="U20" s="609" t="s">
        <v>944</v>
      </c>
      <c r="V20" s="1027"/>
      <c r="W20" s="1027"/>
      <c r="X20" s="1027"/>
      <c r="Y20" s="1027"/>
    </row>
    <row r="21" spans="2:28" s="512" customFormat="1" ht="28.5" customHeight="1" x14ac:dyDescent="0.2">
      <c r="B21" s="454" t="s">
        <v>939</v>
      </c>
      <c r="C21" s="864">
        <v>165.57395139181818</v>
      </c>
      <c r="D21" s="864">
        <v>267.3406023</v>
      </c>
      <c r="E21" s="907">
        <v>375.56580264000002</v>
      </c>
      <c r="F21" s="907">
        <v>623.48423848000004</v>
      </c>
      <c r="G21" s="907">
        <v>898.07419768000011</v>
      </c>
      <c r="H21" s="907">
        <v>1110.77496032</v>
      </c>
      <c r="I21" s="776">
        <v>1036.6660967299999</v>
      </c>
      <c r="J21" s="774">
        <v>1064.8856904300001</v>
      </c>
      <c r="K21" s="774">
        <v>1038.6490142300001</v>
      </c>
      <c r="L21" s="774">
        <v>1043.6136019799999</v>
      </c>
      <c r="M21" s="774">
        <v>1094.7975978299999</v>
      </c>
      <c r="N21" s="774">
        <v>1044.82685578</v>
      </c>
      <c r="O21" s="774">
        <v>1113.1491777799999</v>
      </c>
      <c r="P21" s="774">
        <v>1103.92390793</v>
      </c>
      <c r="Q21" s="774">
        <v>1111.14724398</v>
      </c>
      <c r="R21" s="774">
        <v>1237.7114223199999</v>
      </c>
      <c r="S21" s="774">
        <v>1049.8739293200001</v>
      </c>
      <c r="T21" s="775">
        <v>1110.77496032</v>
      </c>
      <c r="U21" s="607" t="s">
        <v>945</v>
      </c>
      <c r="V21" s="1027"/>
      <c r="W21" s="1027"/>
      <c r="X21" s="1027"/>
      <c r="Y21" s="1027"/>
    </row>
    <row r="22" spans="2:28" s="512" customFormat="1" ht="28.5" customHeight="1" x14ac:dyDescent="0.2">
      <c r="B22" s="979" t="s">
        <v>787</v>
      </c>
      <c r="C22" s="868">
        <v>20.868105191818181</v>
      </c>
      <c r="D22" s="868">
        <v>26.362047140000001</v>
      </c>
      <c r="E22" s="911">
        <v>55.115731080000003</v>
      </c>
      <c r="F22" s="911">
        <v>55.378466230000008</v>
      </c>
      <c r="G22" s="911">
        <v>76.646595000000005</v>
      </c>
      <c r="H22" s="911">
        <v>159.84070286999997</v>
      </c>
      <c r="I22" s="773">
        <v>208.02200999999997</v>
      </c>
      <c r="J22" s="771">
        <v>161.30605499999999</v>
      </c>
      <c r="K22" s="771">
        <v>116.83755000000001</v>
      </c>
      <c r="L22" s="771">
        <v>114.02359</v>
      </c>
      <c r="M22" s="771">
        <v>161.10934900000001</v>
      </c>
      <c r="N22" s="771">
        <v>104.960504</v>
      </c>
      <c r="O22" s="771">
        <v>160.40883400000001</v>
      </c>
      <c r="P22" s="771">
        <v>142.577809</v>
      </c>
      <c r="Q22" s="771">
        <v>120.89775</v>
      </c>
      <c r="R22" s="771">
        <v>230.48711287</v>
      </c>
      <c r="S22" s="771">
        <v>119.81588287</v>
      </c>
      <c r="T22" s="772">
        <v>159.84070286999997</v>
      </c>
      <c r="U22" s="609" t="s">
        <v>1053</v>
      </c>
      <c r="V22" s="1027"/>
      <c r="W22" s="1027"/>
      <c r="X22" s="1027"/>
      <c r="Y22" s="1027"/>
    </row>
    <row r="23" spans="2:28" s="512" customFormat="1" ht="28.5" customHeight="1" x14ac:dyDescent="0.2">
      <c r="B23" s="979" t="s">
        <v>174</v>
      </c>
      <c r="C23" s="868">
        <v>144.7058462</v>
      </c>
      <c r="D23" s="868">
        <v>240.97855516000001</v>
      </c>
      <c r="E23" s="911">
        <v>320.45007156000003</v>
      </c>
      <c r="F23" s="911">
        <v>568.10577225000009</v>
      </c>
      <c r="G23" s="911">
        <v>821.42760268000006</v>
      </c>
      <c r="H23" s="911">
        <v>950.9342574499999</v>
      </c>
      <c r="I23" s="773">
        <v>828.64408673000003</v>
      </c>
      <c r="J23" s="771">
        <v>903.57963543000005</v>
      </c>
      <c r="K23" s="771">
        <v>921.81146423000007</v>
      </c>
      <c r="L23" s="771">
        <v>929.59001197999999</v>
      </c>
      <c r="M23" s="771">
        <v>933.68824882999991</v>
      </c>
      <c r="N23" s="771">
        <v>939.86635177999995</v>
      </c>
      <c r="O23" s="771">
        <v>952.74034377999999</v>
      </c>
      <c r="P23" s="771">
        <v>961.34609892999993</v>
      </c>
      <c r="Q23" s="771">
        <v>990.24949398000001</v>
      </c>
      <c r="R23" s="771">
        <v>1007.22430945</v>
      </c>
      <c r="S23" s="771">
        <v>930.05804645000001</v>
      </c>
      <c r="T23" s="772">
        <v>950.9342574499999</v>
      </c>
      <c r="U23" s="609" t="s">
        <v>946</v>
      </c>
      <c r="V23" s="1027"/>
      <c r="W23" s="1027"/>
      <c r="X23" s="1027"/>
      <c r="Y23" s="1027"/>
    </row>
    <row r="24" spans="2:28" s="512" customFormat="1" ht="28.5" customHeight="1" x14ac:dyDescent="0.2">
      <c r="B24" s="893" t="s">
        <v>921</v>
      </c>
      <c r="C24" s="868">
        <v>144.7058462</v>
      </c>
      <c r="D24" s="868">
        <v>240.97855516000001</v>
      </c>
      <c r="E24" s="911">
        <v>320.45007156000003</v>
      </c>
      <c r="F24" s="911">
        <v>568.10577225000009</v>
      </c>
      <c r="G24" s="911">
        <v>821.42760268000006</v>
      </c>
      <c r="H24" s="911">
        <v>950.9342574499999</v>
      </c>
      <c r="I24" s="773">
        <v>828.64408673000003</v>
      </c>
      <c r="J24" s="771">
        <v>903.57963543000005</v>
      </c>
      <c r="K24" s="771">
        <v>921.81146423000007</v>
      </c>
      <c r="L24" s="771">
        <v>929.59001197999999</v>
      </c>
      <c r="M24" s="771">
        <v>933.68824882999991</v>
      </c>
      <c r="N24" s="771">
        <v>939.86635177999995</v>
      </c>
      <c r="O24" s="771">
        <v>952.74034377999999</v>
      </c>
      <c r="P24" s="771">
        <v>961.34609892999993</v>
      </c>
      <c r="Q24" s="771">
        <v>990.24949398000001</v>
      </c>
      <c r="R24" s="771">
        <v>1007.22430945</v>
      </c>
      <c r="S24" s="771">
        <v>930.05804645000001</v>
      </c>
      <c r="T24" s="772">
        <v>950.9342574499999</v>
      </c>
      <c r="U24" s="896" t="s">
        <v>172</v>
      </c>
      <c r="V24" s="1027"/>
      <c r="W24" s="1027"/>
      <c r="X24" s="1027"/>
      <c r="Y24" s="1027"/>
    </row>
    <row r="25" spans="2:28" s="512" customFormat="1" ht="28.5" customHeight="1" x14ac:dyDescent="0.2">
      <c r="B25" s="893" t="s">
        <v>882</v>
      </c>
      <c r="C25" s="868">
        <v>0</v>
      </c>
      <c r="D25" s="868">
        <v>0</v>
      </c>
      <c r="E25" s="911">
        <v>0</v>
      </c>
      <c r="F25" s="911">
        <v>0</v>
      </c>
      <c r="G25" s="911">
        <v>0</v>
      </c>
      <c r="H25" s="911">
        <v>0</v>
      </c>
      <c r="I25" s="773">
        <v>0</v>
      </c>
      <c r="J25" s="771">
        <v>0</v>
      </c>
      <c r="K25" s="771">
        <v>0</v>
      </c>
      <c r="L25" s="771">
        <v>0</v>
      </c>
      <c r="M25" s="771">
        <v>0</v>
      </c>
      <c r="N25" s="771">
        <v>0</v>
      </c>
      <c r="O25" s="771">
        <v>0</v>
      </c>
      <c r="P25" s="771">
        <v>0</v>
      </c>
      <c r="Q25" s="771">
        <v>0</v>
      </c>
      <c r="R25" s="771">
        <v>0</v>
      </c>
      <c r="S25" s="771">
        <v>0</v>
      </c>
      <c r="T25" s="772">
        <v>0</v>
      </c>
      <c r="U25" s="896" t="s">
        <v>795</v>
      </c>
      <c r="V25" s="1027"/>
      <c r="W25" s="1027"/>
      <c r="X25" s="1027"/>
      <c r="Y25" s="1027"/>
    </row>
    <row r="26" spans="2:28" s="512" customFormat="1" ht="28.5" customHeight="1" x14ac:dyDescent="0.2">
      <c r="B26" s="454" t="s">
        <v>157</v>
      </c>
      <c r="C26" s="864">
        <v>1564.9582739188538</v>
      </c>
      <c r="D26" s="864">
        <v>2071.008941133</v>
      </c>
      <c r="E26" s="907">
        <v>1603.388443581</v>
      </c>
      <c r="F26" s="907">
        <v>2577.4533140919998</v>
      </c>
      <c r="G26" s="907">
        <v>3590.8235610549996</v>
      </c>
      <c r="H26" s="907">
        <v>4384.2734360910008</v>
      </c>
      <c r="I26" s="776">
        <v>3686.4300303569999</v>
      </c>
      <c r="J26" s="774">
        <v>3736.573978722</v>
      </c>
      <c r="K26" s="774">
        <v>3990.2521941219998</v>
      </c>
      <c r="L26" s="774">
        <v>3988.4386796189992</v>
      </c>
      <c r="M26" s="774">
        <v>3801.5022562479994</v>
      </c>
      <c r="N26" s="774">
        <v>4019.4882100529999</v>
      </c>
      <c r="O26" s="774">
        <v>3872.713000021</v>
      </c>
      <c r="P26" s="774">
        <v>4031.7955512220001</v>
      </c>
      <c r="Q26" s="774">
        <v>4586.2430481519996</v>
      </c>
      <c r="R26" s="774">
        <v>4522.8390889299999</v>
      </c>
      <c r="S26" s="774">
        <v>4413.1495554740013</v>
      </c>
      <c r="T26" s="775">
        <v>4384.2734360910008</v>
      </c>
      <c r="U26" s="607" t="s">
        <v>178</v>
      </c>
      <c r="V26" s="1027"/>
      <c r="W26" s="1027"/>
      <c r="X26" s="1027"/>
      <c r="Y26" s="1027"/>
    </row>
    <row r="27" spans="2:28" s="1022" customFormat="1" ht="30.75" x14ac:dyDescent="0.2">
      <c r="B27" s="980"/>
      <c r="C27" s="864"/>
      <c r="D27" s="864"/>
      <c r="E27" s="907"/>
      <c r="F27" s="907"/>
      <c r="G27" s="907"/>
      <c r="H27" s="907"/>
      <c r="I27" s="776"/>
      <c r="J27" s="774"/>
      <c r="K27" s="774"/>
      <c r="L27" s="774"/>
      <c r="M27" s="774"/>
      <c r="N27" s="774"/>
      <c r="O27" s="774"/>
      <c r="P27" s="774"/>
      <c r="Q27" s="774"/>
      <c r="R27" s="774"/>
      <c r="S27" s="774"/>
      <c r="T27" s="775"/>
      <c r="U27" s="982"/>
      <c r="V27" s="1027"/>
      <c r="W27" s="1027"/>
      <c r="X27" s="1027"/>
      <c r="Y27" s="1027"/>
    </row>
    <row r="28" spans="2:28" s="1022" customFormat="1" ht="30.75" x14ac:dyDescent="0.2">
      <c r="B28" s="891"/>
      <c r="C28" s="1635"/>
      <c r="D28" s="1635"/>
      <c r="E28" s="1631"/>
      <c r="F28" s="1631"/>
      <c r="G28" s="1631"/>
      <c r="H28" s="1631"/>
      <c r="I28" s="1516"/>
      <c r="J28" s="1514"/>
      <c r="K28" s="1514"/>
      <c r="L28" s="1514"/>
      <c r="M28" s="1514"/>
      <c r="N28" s="1514"/>
      <c r="O28" s="1514"/>
      <c r="P28" s="1514"/>
      <c r="Q28" s="1514"/>
      <c r="R28" s="1514"/>
      <c r="S28" s="1514"/>
      <c r="T28" s="1515"/>
      <c r="U28" s="894"/>
      <c r="V28" s="1027"/>
      <c r="W28" s="1027"/>
      <c r="X28" s="1027"/>
      <c r="Y28" s="1027"/>
    </row>
    <row r="29" spans="2:28" s="1022" customFormat="1" ht="30.75" x14ac:dyDescent="0.2">
      <c r="B29" s="454" t="s">
        <v>880</v>
      </c>
      <c r="C29" s="864">
        <v>2723.6110387460285</v>
      </c>
      <c r="D29" s="864">
        <v>3505.3013924784746</v>
      </c>
      <c r="E29" s="907">
        <v>4057.3341153580004</v>
      </c>
      <c r="F29" s="907">
        <v>6059.5252123749142</v>
      </c>
      <c r="G29" s="907">
        <v>8691.8104422853012</v>
      </c>
      <c r="H29" s="907">
        <v>12120.822058872844</v>
      </c>
      <c r="I29" s="776">
        <v>8946.7165768541709</v>
      </c>
      <c r="J29" s="774">
        <v>9111.7201948041075</v>
      </c>
      <c r="K29" s="774">
        <v>9454.5687373031542</v>
      </c>
      <c r="L29" s="774">
        <v>9616.3399464301328</v>
      </c>
      <c r="M29" s="774">
        <v>9668.7923383847447</v>
      </c>
      <c r="N29" s="774">
        <v>9956.0081924750884</v>
      </c>
      <c r="O29" s="774">
        <v>10027.252772565931</v>
      </c>
      <c r="P29" s="774">
        <v>10504.797791566416</v>
      </c>
      <c r="Q29" s="774">
        <v>11203.921443818501</v>
      </c>
      <c r="R29" s="774">
        <v>11622.33215117313</v>
      </c>
      <c r="S29" s="774">
        <v>11745.905954409001</v>
      </c>
      <c r="T29" s="775">
        <v>12120.822058872844</v>
      </c>
      <c r="U29" s="607" t="s">
        <v>384</v>
      </c>
      <c r="V29" s="1027"/>
      <c r="W29" s="1027"/>
      <c r="X29" s="1027"/>
      <c r="Y29" s="1027"/>
    </row>
    <row r="30" spans="2:28" s="1022" customFormat="1" ht="30.75" x14ac:dyDescent="0.2">
      <c r="B30" s="892"/>
      <c r="C30" s="872"/>
      <c r="D30" s="872"/>
      <c r="E30" s="1632"/>
      <c r="F30" s="1632"/>
      <c r="G30" s="1632"/>
      <c r="H30" s="1632"/>
      <c r="I30" s="873"/>
      <c r="J30" s="874"/>
      <c r="K30" s="874"/>
      <c r="L30" s="874"/>
      <c r="M30" s="874"/>
      <c r="N30" s="874"/>
      <c r="O30" s="874"/>
      <c r="P30" s="874"/>
      <c r="Q30" s="874"/>
      <c r="R30" s="874"/>
      <c r="S30" s="874"/>
      <c r="T30" s="875"/>
      <c r="U30" s="895"/>
      <c r="V30" s="1027"/>
      <c r="W30" s="1027"/>
      <c r="X30" s="1027"/>
      <c r="Y30" s="1027"/>
    </row>
    <row r="31" spans="2:28" s="970" customFormat="1" ht="30.75" x14ac:dyDescent="0.2">
      <c r="B31" s="454"/>
      <c r="C31" s="868"/>
      <c r="D31" s="868"/>
      <c r="E31" s="911"/>
      <c r="F31" s="911"/>
      <c r="G31" s="911"/>
      <c r="H31" s="911"/>
      <c r="I31" s="773"/>
      <c r="J31" s="771"/>
      <c r="K31" s="771"/>
      <c r="L31" s="771"/>
      <c r="M31" s="771"/>
      <c r="N31" s="771"/>
      <c r="O31" s="771"/>
      <c r="P31" s="771"/>
      <c r="Q31" s="771"/>
      <c r="R31" s="771"/>
      <c r="S31" s="771"/>
      <c r="T31" s="772"/>
      <c r="U31" s="607"/>
      <c r="V31" s="1027"/>
      <c r="W31" s="1027"/>
      <c r="X31" s="1027"/>
      <c r="Y31" s="1027"/>
      <c r="Z31" s="995"/>
      <c r="AA31" s="995"/>
      <c r="AB31" s="995"/>
    </row>
    <row r="32" spans="2:28" s="1022" customFormat="1" ht="30.75" x14ac:dyDescent="0.2">
      <c r="B32" s="455" t="s">
        <v>881</v>
      </c>
      <c r="C32" s="864"/>
      <c r="D32" s="864"/>
      <c r="E32" s="907"/>
      <c r="F32" s="907"/>
      <c r="G32" s="907"/>
      <c r="H32" s="907"/>
      <c r="I32" s="776"/>
      <c r="J32" s="774"/>
      <c r="K32" s="774"/>
      <c r="L32" s="774"/>
      <c r="M32" s="774"/>
      <c r="N32" s="774"/>
      <c r="O32" s="774"/>
      <c r="P32" s="774"/>
      <c r="Q32" s="774"/>
      <c r="R32" s="774"/>
      <c r="S32" s="774"/>
      <c r="T32" s="775"/>
      <c r="U32" s="379" t="s">
        <v>385</v>
      </c>
      <c r="V32" s="1027"/>
      <c r="W32" s="1027"/>
      <c r="X32" s="1027"/>
      <c r="Y32" s="1027"/>
    </row>
    <row r="33" spans="2:28" s="970" customFormat="1" ht="14.25" customHeight="1" x14ac:dyDescent="0.2">
      <c r="B33" s="980"/>
      <c r="C33" s="868"/>
      <c r="D33" s="868"/>
      <c r="E33" s="911"/>
      <c r="F33" s="911"/>
      <c r="G33" s="911"/>
      <c r="H33" s="911"/>
      <c r="I33" s="773"/>
      <c r="J33" s="771"/>
      <c r="K33" s="771"/>
      <c r="L33" s="771"/>
      <c r="M33" s="771"/>
      <c r="N33" s="771"/>
      <c r="O33" s="771"/>
      <c r="P33" s="771"/>
      <c r="Q33" s="771"/>
      <c r="R33" s="771"/>
      <c r="S33" s="771"/>
      <c r="T33" s="772"/>
      <c r="U33" s="982"/>
      <c r="V33" s="1027"/>
      <c r="W33" s="1027"/>
      <c r="X33" s="1027"/>
      <c r="Y33" s="1027"/>
      <c r="Z33" s="995"/>
      <c r="AA33" s="995"/>
      <c r="AB33" s="995"/>
    </row>
    <row r="34" spans="2:28" s="1022" customFormat="1" ht="26.25" customHeight="1" x14ac:dyDescent="0.2">
      <c r="B34" s="454" t="s">
        <v>856</v>
      </c>
      <c r="C34" s="864">
        <v>42.631999999999998</v>
      </c>
      <c r="D34" s="864">
        <v>278.74099999999999</v>
      </c>
      <c r="E34" s="907">
        <v>384.01465482400005</v>
      </c>
      <c r="F34" s="907">
        <v>927.749355928</v>
      </c>
      <c r="G34" s="907">
        <v>742.16124535400002</v>
      </c>
      <c r="H34" s="907">
        <v>1516.6567102069998</v>
      </c>
      <c r="I34" s="776">
        <v>684.02758580499994</v>
      </c>
      <c r="J34" s="774">
        <v>627.35609566400001</v>
      </c>
      <c r="K34" s="774">
        <v>875.50437381499989</v>
      </c>
      <c r="L34" s="774">
        <v>925.94220027099993</v>
      </c>
      <c r="M34" s="774">
        <v>850.85761920300001</v>
      </c>
      <c r="N34" s="774">
        <v>1002.363226257</v>
      </c>
      <c r="O34" s="774">
        <v>982.52524634899999</v>
      </c>
      <c r="P34" s="774">
        <v>907.51452323299998</v>
      </c>
      <c r="Q34" s="774">
        <v>1312.585230145</v>
      </c>
      <c r="R34" s="774">
        <v>1384.7316148530001</v>
      </c>
      <c r="S34" s="774">
        <v>1462.5662341999998</v>
      </c>
      <c r="T34" s="775">
        <v>1516.6567102069998</v>
      </c>
      <c r="U34" s="607" t="s">
        <v>788</v>
      </c>
      <c r="V34" s="1027"/>
      <c r="W34" s="1027"/>
      <c r="X34" s="1027"/>
      <c r="Y34" s="1027"/>
    </row>
    <row r="35" spans="2:28" s="1022" customFormat="1" ht="26.25" customHeight="1" x14ac:dyDescent="0.2">
      <c r="B35" s="608" t="s">
        <v>934</v>
      </c>
      <c r="C35" s="868">
        <v>0</v>
      </c>
      <c r="D35" s="868">
        <v>0</v>
      </c>
      <c r="E35" s="911">
        <v>0</v>
      </c>
      <c r="F35" s="911">
        <v>0</v>
      </c>
      <c r="G35" s="911">
        <v>0</v>
      </c>
      <c r="H35" s="911">
        <v>0</v>
      </c>
      <c r="I35" s="773">
        <v>0</v>
      </c>
      <c r="J35" s="771">
        <v>0</v>
      </c>
      <c r="K35" s="771">
        <v>0</v>
      </c>
      <c r="L35" s="771">
        <v>0</v>
      </c>
      <c r="M35" s="771">
        <v>0</v>
      </c>
      <c r="N35" s="771">
        <v>0</v>
      </c>
      <c r="O35" s="771">
        <v>0</v>
      </c>
      <c r="P35" s="771">
        <v>0</v>
      </c>
      <c r="Q35" s="771">
        <v>0</v>
      </c>
      <c r="R35" s="771">
        <v>0</v>
      </c>
      <c r="S35" s="771">
        <v>0</v>
      </c>
      <c r="T35" s="772">
        <v>0</v>
      </c>
      <c r="U35" s="609" t="s">
        <v>1186</v>
      </c>
      <c r="V35" s="1027"/>
      <c r="W35" s="1027"/>
      <c r="X35" s="1027"/>
      <c r="Y35" s="1027"/>
    </row>
    <row r="36" spans="2:28" s="512" customFormat="1" ht="27.75" customHeight="1" x14ac:dyDescent="0.2">
      <c r="B36" s="608" t="s">
        <v>953</v>
      </c>
      <c r="C36" s="868">
        <v>0</v>
      </c>
      <c r="D36" s="868">
        <v>0</v>
      </c>
      <c r="E36" s="911">
        <v>0</v>
      </c>
      <c r="F36" s="911">
        <v>0</v>
      </c>
      <c r="G36" s="911">
        <v>0</v>
      </c>
      <c r="H36" s="911">
        <v>0</v>
      </c>
      <c r="I36" s="773">
        <v>0</v>
      </c>
      <c r="J36" s="771">
        <v>0</v>
      </c>
      <c r="K36" s="771">
        <v>0</v>
      </c>
      <c r="L36" s="771">
        <v>0</v>
      </c>
      <c r="M36" s="771">
        <v>0</v>
      </c>
      <c r="N36" s="771">
        <v>0</v>
      </c>
      <c r="O36" s="771">
        <v>0</v>
      </c>
      <c r="P36" s="771">
        <v>0</v>
      </c>
      <c r="Q36" s="771">
        <v>0</v>
      </c>
      <c r="R36" s="771">
        <v>0</v>
      </c>
      <c r="S36" s="771">
        <v>0</v>
      </c>
      <c r="T36" s="772">
        <v>0</v>
      </c>
      <c r="U36" s="609" t="s">
        <v>1269</v>
      </c>
      <c r="V36" s="1027"/>
      <c r="W36" s="1027"/>
      <c r="X36" s="1027"/>
      <c r="Y36" s="1027"/>
    </row>
    <row r="37" spans="2:28" s="512" customFormat="1" ht="26.25" customHeight="1" x14ac:dyDescent="0.2">
      <c r="B37" s="608" t="s">
        <v>954</v>
      </c>
      <c r="C37" s="868">
        <v>42.631999999999998</v>
      </c>
      <c r="D37" s="868">
        <v>278.74099999999999</v>
      </c>
      <c r="E37" s="911">
        <v>384.01465482400005</v>
      </c>
      <c r="F37" s="911">
        <v>927.749355928</v>
      </c>
      <c r="G37" s="911">
        <v>742.16124535400002</v>
      </c>
      <c r="H37" s="911">
        <v>1516.6567102069998</v>
      </c>
      <c r="I37" s="773">
        <v>684.02758580499994</v>
      </c>
      <c r="J37" s="771">
        <v>627.35609566400001</v>
      </c>
      <c r="K37" s="771">
        <v>875.50437381499989</v>
      </c>
      <c r="L37" s="771">
        <v>925.94220027099993</v>
      </c>
      <c r="M37" s="771">
        <v>850.85761920300001</v>
      </c>
      <c r="N37" s="771">
        <v>1002.363226257</v>
      </c>
      <c r="O37" s="771">
        <v>982.52524634899999</v>
      </c>
      <c r="P37" s="771">
        <v>907.51452323299998</v>
      </c>
      <c r="Q37" s="771">
        <v>1312.585230145</v>
      </c>
      <c r="R37" s="771">
        <v>1384.7316148530001</v>
      </c>
      <c r="S37" s="771">
        <v>1462.5662341999998</v>
      </c>
      <c r="T37" s="772">
        <v>1516.6567102069998</v>
      </c>
      <c r="U37" s="609" t="s">
        <v>1187</v>
      </c>
      <c r="V37" s="1027"/>
      <c r="W37" s="1027"/>
      <c r="X37" s="1027"/>
      <c r="Y37" s="1027"/>
    </row>
    <row r="38" spans="2:28" s="512" customFormat="1" ht="26.25" customHeight="1" x14ac:dyDescent="0.2">
      <c r="B38" s="608" t="s">
        <v>935</v>
      </c>
      <c r="C38" s="868">
        <v>0</v>
      </c>
      <c r="D38" s="868">
        <v>0</v>
      </c>
      <c r="E38" s="911">
        <v>0</v>
      </c>
      <c r="F38" s="911">
        <v>0</v>
      </c>
      <c r="G38" s="911">
        <v>0</v>
      </c>
      <c r="H38" s="911">
        <v>0</v>
      </c>
      <c r="I38" s="773">
        <v>0</v>
      </c>
      <c r="J38" s="771">
        <v>0</v>
      </c>
      <c r="K38" s="771">
        <v>0</v>
      </c>
      <c r="L38" s="771">
        <v>0</v>
      </c>
      <c r="M38" s="771">
        <v>0</v>
      </c>
      <c r="N38" s="771">
        <v>0</v>
      </c>
      <c r="O38" s="771">
        <v>0</v>
      </c>
      <c r="P38" s="771">
        <v>0</v>
      </c>
      <c r="Q38" s="771">
        <v>0</v>
      </c>
      <c r="R38" s="771">
        <v>0</v>
      </c>
      <c r="S38" s="771">
        <v>0</v>
      </c>
      <c r="T38" s="772">
        <v>0</v>
      </c>
      <c r="U38" s="609" t="s">
        <v>1039</v>
      </c>
      <c r="V38" s="1027"/>
      <c r="W38" s="1027"/>
      <c r="X38" s="1027"/>
      <c r="Y38" s="1027"/>
    </row>
    <row r="39" spans="2:28" s="970" customFormat="1" ht="9" customHeight="1" x14ac:dyDescent="0.2">
      <c r="B39" s="980"/>
      <c r="C39" s="868"/>
      <c r="D39" s="868"/>
      <c r="E39" s="911"/>
      <c r="F39" s="911"/>
      <c r="G39" s="911"/>
      <c r="H39" s="911"/>
      <c r="I39" s="773"/>
      <c r="J39" s="771"/>
      <c r="K39" s="771"/>
      <c r="L39" s="771"/>
      <c r="M39" s="771"/>
      <c r="N39" s="771"/>
      <c r="O39" s="771"/>
      <c r="P39" s="771"/>
      <c r="Q39" s="771"/>
      <c r="R39" s="771"/>
      <c r="S39" s="771"/>
      <c r="T39" s="772"/>
      <c r="U39" s="982"/>
      <c r="V39" s="1027"/>
      <c r="W39" s="1027"/>
      <c r="X39" s="1027"/>
      <c r="Y39" s="1027"/>
      <c r="Z39" s="995"/>
      <c r="AA39" s="995"/>
      <c r="AB39" s="995"/>
    </row>
    <row r="40" spans="2:28" s="1022" customFormat="1" ht="26.25" customHeight="1" x14ac:dyDescent="0.2">
      <c r="B40" s="454" t="s">
        <v>955</v>
      </c>
      <c r="C40" s="864">
        <v>425.53300000000002</v>
      </c>
      <c r="D40" s="864">
        <v>465.07600000000002</v>
      </c>
      <c r="E40" s="907">
        <v>500.96527873600002</v>
      </c>
      <c r="F40" s="907">
        <v>601.66195566099998</v>
      </c>
      <c r="G40" s="907">
        <v>1016.783728764</v>
      </c>
      <c r="H40" s="907">
        <v>1529.181860486</v>
      </c>
      <c r="I40" s="776">
        <v>1085.7578281399999</v>
      </c>
      <c r="J40" s="774">
        <v>1158.298285313</v>
      </c>
      <c r="K40" s="774">
        <v>1212.4146200339999</v>
      </c>
      <c r="L40" s="774">
        <v>1236.163779797</v>
      </c>
      <c r="M40" s="774">
        <v>1257.101771566</v>
      </c>
      <c r="N40" s="774">
        <v>1331.7606217960001</v>
      </c>
      <c r="O40" s="774">
        <v>1313.5198392330001</v>
      </c>
      <c r="P40" s="774">
        <v>1320.4697946169999</v>
      </c>
      <c r="Q40" s="774">
        <v>1361.746959242</v>
      </c>
      <c r="R40" s="774">
        <v>1404.9833363339999</v>
      </c>
      <c r="S40" s="774">
        <v>1505.462200442</v>
      </c>
      <c r="T40" s="775">
        <v>1529.181860486</v>
      </c>
      <c r="U40" s="607" t="s">
        <v>826</v>
      </c>
      <c r="V40" s="1027"/>
      <c r="W40" s="1027"/>
      <c r="X40" s="1027"/>
      <c r="Y40" s="1027"/>
    </row>
    <row r="41" spans="2:28" s="970" customFormat="1" ht="9" customHeight="1" x14ac:dyDescent="0.2">
      <c r="B41" s="980"/>
      <c r="C41" s="868"/>
      <c r="D41" s="868"/>
      <c r="E41" s="911"/>
      <c r="F41" s="911"/>
      <c r="G41" s="911"/>
      <c r="H41" s="911"/>
      <c r="I41" s="773"/>
      <c r="J41" s="771"/>
      <c r="K41" s="771"/>
      <c r="L41" s="771"/>
      <c r="M41" s="771"/>
      <c r="N41" s="771"/>
      <c r="O41" s="771"/>
      <c r="P41" s="771"/>
      <c r="Q41" s="771"/>
      <c r="R41" s="771"/>
      <c r="S41" s="771"/>
      <c r="T41" s="772"/>
      <c r="U41" s="982"/>
      <c r="V41" s="1027"/>
      <c r="W41" s="1027"/>
      <c r="X41" s="1027"/>
      <c r="Y41" s="1027"/>
      <c r="Z41" s="995"/>
      <c r="AA41" s="995"/>
      <c r="AB41" s="995"/>
    </row>
    <row r="42" spans="2:28" s="1022" customFormat="1" ht="26.25" customHeight="1" x14ac:dyDescent="0.2">
      <c r="B42" s="454" t="s">
        <v>13</v>
      </c>
      <c r="C42" s="864">
        <v>356.15100000000001</v>
      </c>
      <c r="D42" s="864">
        <v>505.524</v>
      </c>
      <c r="E42" s="907">
        <v>728.66600507199996</v>
      </c>
      <c r="F42" s="907">
        <v>1170.391203553</v>
      </c>
      <c r="G42" s="907">
        <v>2643.5862887160001</v>
      </c>
      <c r="H42" s="907">
        <v>4552.4750272209949</v>
      </c>
      <c r="I42" s="776">
        <v>2884.8975788640005</v>
      </c>
      <c r="J42" s="774">
        <v>2999.9685076780002</v>
      </c>
      <c r="K42" s="774">
        <v>3019.2746881230005</v>
      </c>
      <c r="L42" s="774">
        <v>3072.3352958520004</v>
      </c>
      <c r="M42" s="774">
        <v>3209.9010941950005</v>
      </c>
      <c r="N42" s="774">
        <v>3259.001371502</v>
      </c>
      <c r="O42" s="774">
        <v>3354.5669921079998</v>
      </c>
      <c r="P42" s="774">
        <v>3571.344450782</v>
      </c>
      <c r="Q42" s="774">
        <v>3786.974368127002</v>
      </c>
      <c r="R42" s="774">
        <v>4071.982051886001</v>
      </c>
      <c r="S42" s="774">
        <v>4313.8294403599957</v>
      </c>
      <c r="T42" s="775">
        <v>4552.4750272209949</v>
      </c>
      <c r="U42" s="607" t="s">
        <v>825</v>
      </c>
      <c r="V42" s="1027"/>
      <c r="W42" s="1027"/>
      <c r="X42" s="1027"/>
      <c r="Y42" s="1027"/>
    </row>
    <row r="43" spans="2:28" s="1022" customFormat="1" ht="26.25" customHeight="1" x14ac:dyDescent="0.2">
      <c r="B43" s="608" t="s">
        <v>934</v>
      </c>
      <c r="C43" s="868">
        <v>0</v>
      </c>
      <c r="D43" s="868">
        <v>0</v>
      </c>
      <c r="E43" s="911">
        <v>0</v>
      </c>
      <c r="F43" s="911">
        <v>0</v>
      </c>
      <c r="G43" s="911">
        <v>0</v>
      </c>
      <c r="H43" s="911">
        <v>0</v>
      </c>
      <c r="I43" s="773">
        <v>0</v>
      </c>
      <c r="J43" s="771">
        <v>0</v>
      </c>
      <c r="K43" s="771">
        <v>0</v>
      </c>
      <c r="L43" s="771">
        <v>0</v>
      </c>
      <c r="M43" s="771">
        <v>0</v>
      </c>
      <c r="N43" s="771">
        <v>0</v>
      </c>
      <c r="O43" s="771">
        <v>0</v>
      </c>
      <c r="P43" s="771">
        <v>0</v>
      </c>
      <c r="Q43" s="771">
        <v>0</v>
      </c>
      <c r="R43" s="771">
        <v>0</v>
      </c>
      <c r="S43" s="771">
        <v>0</v>
      </c>
      <c r="T43" s="772">
        <v>0</v>
      </c>
      <c r="U43" s="609" t="s">
        <v>1186</v>
      </c>
      <c r="V43" s="1027"/>
      <c r="W43" s="1027"/>
      <c r="X43" s="1027"/>
      <c r="Y43" s="1027"/>
    </row>
    <row r="44" spans="2:28" s="1022" customFormat="1" ht="26.25" customHeight="1" x14ac:dyDescent="0.2">
      <c r="B44" s="608" t="s">
        <v>953</v>
      </c>
      <c r="C44" s="868">
        <v>0</v>
      </c>
      <c r="D44" s="868">
        <v>0</v>
      </c>
      <c r="E44" s="911">
        <v>0</v>
      </c>
      <c r="F44" s="911">
        <v>0</v>
      </c>
      <c r="G44" s="911">
        <v>0</v>
      </c>
      <c r="H44" s="911">
        <v>0</v>
      </c>
      <c r="I44" s="773">
        <v>0</v>
      </c>
      <c r="J44" s="771">
        <v>0</v>
      </c>
      <c r="K44" s="771">
        <v>0</v>
      </c>
      <c r="L44" s="771">
        <v>0</v>
      </c>
      <c r="M44" s="771">
        <v>0</v>
      </c>
      <c r="N44" s="771">
        <v>0</v>
      </c>
      <c r="O44" s="771">
        <v>0</v>
      </c>
      <c r="P44" s="771">
        <v>0</v>
      </c>
      <c r="Q44" s="771">
        <v>0</v>
      </c>
      <c r="R44" s="771">
        <v>0</v>
      </c>
      <c r="S44" s="771">
        <v>0</v>
      </c>
      <c r="T44" s="772">
        <v>0</v>
      </c>
      <c r="U44" s="609" t="s">
        <v>1269</v>
      </c>
      <c r="V44" s="1027"/>
      <c r="W44" s="1027"/>
      <c r="X44" s="1027"/>
      <c r="Y44" s="1027"/>
    </row>
    <row r="45" spans="2:28" s="1022" customFormat="1" ht="26.25" customHeight="1" x14ac:dyDescent="0.2">
      <c r="B45" s="608" t="s">
        <v>954</v>
      </c>
      <c r="C45" s="868">
        <v>356.15100000000001</v>
      </c>
      <c r="D45" s="868">
        <v>505.524</v>
      </c>
      <c r="E45" s="911">
        <v>728.66600507199996</v>
      </c>
      <c r="F45" s="911">
        <v>1170.391203553</v>
      </c>
      <c r="G45" s="911">
        <v>2643.5862887160001</v>
      </c>
      <c r="H45" s="911">
        <v>4552.4750272209949</v>
      </c>
      <c r="I45" s="773">
        <v>2884.8975788640005</v>
      </c>
      <c r="J45" s="771">
        <v>2999.9685076780002</v>
      </c>
      <c r="K45" s="771">
        <v>3019.2746881230005</v>
      </c>
      <c r="L45" s="771">
        <v>3072.3352958520004</v>
      </c>
      <c r="M45" s="771">
        <v>3209.9010941950005</v>
      </c>
      <c r="N45" s="771">
        <v>3259.001371502</v>
      </c>
      <c r="O45" s="771">
        <v>3354.5669921079998</v>
      </c>
      <c r="P45" s="771">
        <v>3571.344450782</v>
      </c>
      <c r="Q45" s="771">
        <v>3786.974368127002</v>
      </c>
      <c r="R45" s="771">
        <v>4071.982051886001</v>
      </c>
      <c r="S45" s="771">
        <v>4313.8294403599957</v>
      </c>
      <c r="T45" s="772">
        <v>4552.4750272209949</v>
      </c>
      <c r="U45" s="609" t="s">
        <v>1187</v>
      </c>
      <c r="V45" s="1027"/>
      <c r="W45" s="1027"/>
      <c r="X45" s="1027"/>
      <c r="Y45" s="1027"/>
    </row>
    <row r="46" spans="2:28" s="1022" customFormat="1" ht="26.25" customHeight="1" x14ac:dyDescent="0.2">
      <c r="B46" s="608" t="s">
        <v>935</v>
      </c>
      <c r="C46" s="868">
        <v>0</v>
      </c>
      <c r="D46" s="868">
        <v>0</v>
      </c>
      <c r="E46" s="911">
        <v>0</v>
      </c>
      <c r="F46" s="911">
        <v>0</v>
      </c>
      <c r="G46" s="911">
        <v>0</v>
      </c>
      <c r="H46" s="911">
        <v>0</v>
      </c>
      <c r="I46" s="773">
        <v>0</v>
      </c>
      <c r="J46" s="771">
        <v>0</v>
      </c>
      <c r="K46" s="771">
        <v>0</v>
      </c>
      <c r="L46" s="771">
        <v>0</v>
      </c>
      <c r="M46" s="771">
        <v>0</v>
      </c>
      <c r="N46" s="771">
        <v>0</v>
      </c>
      <c r="O46" s="771">
        <v>0</v>
      </c>
      <c r="P46" s="771">
        <v>0</v>
      </c>
      <c r="Q46" s="771">
        <v>0</v>
      </c>
      <c r="R46" s="771">
        <v>0</v>
      </c>
      <c r="S46" s="771">
        <v>0</v>
      </c>
      <c r="T46" s="772">
        <v>0</v>
      </c>
      <c r="U46" s="609" t="s">
        <v>1039</v>
      </c>
      <c r="V46" s="1027"/>
      <c r="W46" s="1027"/>
      <c r="X46" s="1027"/>
      <c r="Y46" s="1027"/>
    </row>
    <row r="47" spans="2:28" s="970" customFormat="1" ht="9" customHeight="1" x14ac:dyDescent="0.2">
      <c r="B47" s="980"/>
      <c r="C47" s="868"/>
      <c r="D47" s="868"/>
      <c r="E47" s="911"/>
      <c r="F47" s="911"/>
      <c r="G47" s="911"/>
      <c r="H47" s="911"/>
      <c r="I47" s="773"/>
      <c r="J47" s="771"/>
      <c r="K47" s="771"/>
      <c r="L47" s="771"/>
      <c r="M47" s="771"/>
      <c r="N47" s="771"/>
      <c r="O47" s="771"/>
      <c r="P47" s="771"/>
      <c r="Q47" s="771"/>
      <c r="R47" s="771"/>
      <c r="S47" s="771"/>
      <c r="T47" s="772"/>
      <c r="U47" s="982"/>
      <c r="V47" s="1027"/>
      <c r="W47" s="1027"/>
      <c r="X47" s="1027"/>
      <c r="Y47" s="1027"/>
      <c r="Z47" s="995"/>
      <c r="AA47" s="995"/>
      <c r="AB47" s="995"/>
    </row>
    <row r="48" spans="2:28" s="1022" customFormat="1" ht="30.75" x14ac:dyDescent="0.2">
      <c r="B48" s="454" t="s">
        <v>1160</v>
      </c>
      <c r="C48" s="864">
        <v>0</v>
      </c>
      <c r="D48" s="864">
        <v>0</v>
      </c>
      <c r="E48" s="907">
        <v>0</v>
      </c>
      <c r="F48" s="907">
        <v>0</v>
      </c>
      <c r="G48" s="907">
        <v>0</v>
      </c>
      <c r="H48" s="907">
        <v>0</v>
      </c>
      <c r="I48" s="776">
        <v>0</v>
      </c>
      <c r="J48" s="774">
        <v>0</v>
      </c>
      <c r="K48" s="774">
        <v>0</v>
      </c>
      <c r="L48" s="774">
        <v>0</v>
      </c>
      <c r="M48" s="774">
        <v>0</v>
      </c>
      <c r="N48" s="774">
        <v>0</v>
      </c>
      <c r="O48" s="774">
        <v>0</v>
      </c>
      <c r="P48" s="774">
        <v>0</v>
      </c>
      <c r="Q48" s="774">
        <v>0</v>
      </c>
      <c r="R48" s="774">
        <v>0</v>
      </c>
      <c r="S48" s="774">
        <v>0</v>
      </c>
      <c r="T48" s="775">
        <v>0</v>
      </c>
      <c r="U48" s="607" t="s">
        <v>947</v>
      </c>
      <c r="V48" s="1027"/>
      <c r="W48" s="1027"/>
      <c r="X48" s="1027"/>
      <c r="Y48" s="1027"/>
    </row>
    <row r="49" spans="2:28" s="970" customFormat="1" ht="9" customHeight="1" x14ac:dyDescent="0.2">
      <c r="B49" s="454"/>
      <c r="C49" s="868"/>
      <c r="D49" s="868"/>
      <c r="E49" s="911"/>
      <c r="F49" s="911"/>
      <c r="G49" s="911"/>
      <c r="H49" s="911"/>
      <c r="I49" s="773"/>
      <c r="J49" s="771"/>
      <c r="K49" s="771"/>
      <c r="L49" s="771"/>
      <c r="M49" s="771"/>
      <c r="N49" s="771"/>
      <c r="O49" s="771"/>
      <c r="P49" s="771"/>
      <c r="Q49" s="771"/>
      <c r="R49" s="771"/>
      <c r="S49" s="771"/>
      <c r="T49" s="772"/>
      <c r="U49" s="607"/>
      <c r="V49" s="1027"/>
      <c r="W49" s="1027"/>
      <c r="X49" s="1027"/>
      <c r="Y49" s="1027"/>
      <c r="Z49" s="995"/>
      <c r="AA49" s="995"/>
      <c r="AB49" s="995"/>
    </row>
    <row r="50" spans="2:28" s="1022" customFormat="1" ht="30.75" x14ac:dyDescent="0.2">
      <c r="B50" s="454" t="s">
        <v>848</v>
      </c>
      <c r="C50" s="864">
        <v>0</v>
      </c>
      <c r="D50" s="864">
        <v>0</v>
      </c>
      <c r="E50" s="907">
        <v>0</v>
      </c>
      <c r="F50" s="907">
        <v>0</v>
      </c>
      <c r="G50" s="907">
        <v>0</v>
      </c>
      <c r="H50" s="907">
        <v>0</v>
      </c>
      <c r="I50" s="776">
        <v>0</v>
      </c>
      <c r="J50" s="774">
        <v>0</v>
      </c>
      <c r="K50" s="774">
        <v>0</v>
      </c>
      <c r="L50" s="774">
        <v>0</v>
      </c>
      <c r="M50" s="774">
        <v>0</v>
      </c>
      <c r="N50" s="774">
        <v>0</v>
      </c>
      <c r="O50" s="774">
        <v>0</v>
      </c>
      <c r="P50" s="774">
        <v>0</v>
      </c>
      <c r="Q50" s="774">
        <v>0</v>
      </c>
      <c r="R50" s="774">
        <v>0</v>
      </c>
      <c r="S50" s="774">
        <v>0</v>
      </c>
      <c r="T50" s="775">
        <v>0</v>
      </c>
      <c r="U50" s="607" t="s">
        <v>313</v>
      </c>
      <c r="V50" s="1027"/>
      <c r="W50" s="1027"/>
      <c r="X50" s="1027"/>
      <c r="Y50" s="1027"/>
    </row>
    <row r="51" spans="2:28" s="970" customFormat="1" ht="15" customHeight="1" x14ac:dyDescent="0.2">
      <c r="B51" s="454"/>
      <c r="C51" s="868"/>
      <c r="D51" s="868"/>
      <c r="E51" s="911"/>
      <c r="F51" s="911"/>
      <c r="G51" s="911"/>
      <c r="H51" s="911"/>
      <c r="I51" s="773"/>
      <c r="J51" s="771"/>
      <c r="K51" s="771"/>
      <c r="L51" s="771"/>
      <c r="M51" s="771"/>
      <c r="N51" s="771"/>
      <c r="O51" s="771"/>
      <c r="P51" s="771"/>
      <c r="Q51" s="771"/>
      <c r="R51" s="771"/>
      <c r="S51" s="771"/>
      <c r="T51" s="772"/>
      <c r="U51" s="607"/>
      <c r="V51" s="1027"/>
      <c r="W51" s="1027"/>
      <c r="X51" s="1027"/>
      <c r="Y51" s="1027"/>
      <c r="Z51" s="995"/>
      <c r="AA51" s="995"/>
      <c r="AB51" s="995"/>
    </row>
    <row r="52" spans="2:28" s="1022" customFormat="1" ht="30.75" x14ac:dyDescent="0.2">
      <c r="B52" s="454" t="s">
        <v>712</v>
      </c>
      <c r="C52" s="864">
        <v>0</v>
      </c>
      <c r="D52" s="864">
        <v>22.754000000000001</v>
      </c>
      <c r="E52" s="907">
        <v>54.283000000000001</v>
      </c>
      <c r="F52" s="907">
        <v>90.700999999999993</v>
      </c>
      <c r="G52" s="907">
        <v>160.864</v>
      </c>
      <c r="H52" s="907">
        <v>270.112232877</v>
      </c>
      <c r="I52" s="776">
        <v>165.148</v>
      </c>
      <c r="J52" s="774">
        <v>192.81</v>
      </c>
      <c r="K52" s="774">
        <v>194.202</v>
      </c>
      <c r="L52" s="774">
        <v>195.638753425</v>
      </c>
      <c r="M52" s="774">
        <v>196.20075342500002</v>
      </c>
      <c r="N52" s="774">
        <v>218.999232877</v>
      </c>
      <c r="O52" s="774">
        <v>215.839232877</v>
      </c>
      <c r="P52" s="774">
        <v>228.231232877</v>
      </c>
      <c r="Q52" s="774">
        <v>240.54423287700001</v>
      </c>
      <c r="R52" s="774">
        <v>242.059232877</v>
      </c>
      <c r="S52" s="774">
        <v>256.93123287700001</v>
      </c>
      <c r="T52" s="775">
        <v>270.112232877</v>
      </c>
      <c r="U52" s="607" t="s">
        <v>314</v>
      </c>
      <c r="V52" s="1027"/>
      <c r="W52" s="1027"/>
      <c r="X52" s="1027"/>
      <c r="Y52" s="1027"/>
    </row>
    <row r="53" spans="2:28" s="970" customFormat="1" ht="15" customHeight="1" x14ac:dyDescent="0.2">
      <c r="B53" s="980"/>
      <c r="C53" s="868"/>
      <c r="D53" s="868"/>
      <c r="E53" s="911"/>
      <c r="F53" s="911"/>
      <c r="G53" s="911"/>
      <c r="H53" s="911"/>
      <c r="I53" s="773"/>
      <c r="J53" s="771"/>
      <c r="K53" s="771"/>
      <c r="L53" s="771"/>
      <c r="M53" s="771"/>
      <c r="N53" s="771"/>
      <c r="O53" s="771"/>
      <c r="P53" s="771"/>
      <c r="Q53" s="771"/>
      <c r="R53" s="771"/>
      <c r="S53" s="771"/>
      <c r="T53" s="772"/>
      <c r="U53" s="982"/>
      <c r="V53" s="1027"/>
      <c r="W53" s="1027"/>
      <c r="X53" s="1027"/>
      <c r="Y53" s="1027"/>
      <c r="Z53" s="995"/>
      <c r="AA53" s="995"/>
      <c r="AB53" s="995"/>
    </row>
    <row r="54" spans="2:28" s="1022" customFormat="1" ht="30.75" x14ac:dyDescent="0.2">
      <c r="B54" s="454" t="s">
        <v>713</v>
      </c>
      <c r="C54" s="864">
        <v>0</v>
      </c>
      <c r="D54" s="864">
        <v>0</v>
      </c>
      <c r="E54" s="907">
        <v>0</v>
      </c>
      <c r="F54" s="907">
        <v>0</v>
      </c>
      <c r="G54" s="907">
        <v>0</v>
      </c>
      <c r="H54" s="907">
        <v>0</v>
      </c>
      <c r="I54" s="776">
        <v>0</v>
      </c>
      <c r="J54" s="774">
        <v>0</v>
      </c>
      <c r="K54" s="774">
        <v>0</v>
      </c>
      <c r="L54" s="774">
        <v>0</v>
      </c>
      <c r="M54" s="774">
        <v>0</v>
      </c>
      <c r="N54" s="774">
        <v>0</v>
      </c>
      <c r="O54" s="774">
        <v>0</v>
      </c>
      <c r="P54" s="774">
        <v>0</v>
      </c>
      <c r="Q54" s="774">
        <v>0</v>
      </c>
      <c r="R54" s="774">
        <v>0</v>
      </c>
      <c r="S54" s="774">
        <v>0</v>
      </c>
      <c r="T54" s="775">
        <v>0</v>
      </c>
      <c r="U54" s="607" t="s">
        <v>948</v>
      </c>
      <c r="V54" s="1027"/>
      <c r="W54" s="1027"/>
      <c r="X54" s="1027"/>
      <c r="Y54" s="1027"/>
    </row>
    <row r="55" spans="2:28" s="970" customFormat="1" ht="9" customHeight="1" x14ac:dyDescent="0.2">
      <c r="B55" s="980"/>
      <c r="C55" s="868"/>
      <c r="D55" s="868"/>
      <c r="E55" s="911"/>
      <c r="F55" s="911"/>
      <c r="G55" s="911"/>
      <c r="H55" s="911"/>
      <c r="I55" s="773"/>
      <c r="J55" s="771"/>
      <c r="K55" s="771"/>
      <c r="L55" s="771"/>
      <c r="M55" s="771"/>
      <c r="N55" s="771"/>
      <c r="O55" s="771"/>
      <c r="P55" s="771"/>
      <c r="Q55" s="771"/>
      <c r="R55" s="771"/>
      <c r="S55" s="771"/>
      <c r="T55" s="772"/>
      <c r="U55" s="982"/>
      <c r="V55" s="1027"/>
      <c r="W55" s="1027"/>
      <c r="X55" s="1027"/>
      <c r="Y55" s="1027"/>
      <c r="Z55" s="995"/>
      <c r="AA55" s="995"/>
      <c r="AB55" s="995"/>
    </row>
    <row r="56" spans="2:28" s="1022" customFormat="1" ht="30.75" x14ac:dyDescent="0.2">
      <c r="B56" s="454" t="s">
        <v>714</v>
      </c>
      <c r="C56" s="864">
        <v>1173.9955750336892</v>
      </c>
      <c r="D56" s="864">
        <v>1453.5570942280001</v>
      </c>
      <c r="E56" s="907">
        <v>1636.1782028399998</v>
      </c>
      <c r="F56" s="907">
        <v>2463.6565657790002</v>
      </c>
      <c r="G56" s="907">
        <v>3593.6887339129999</v>
      </c>
      <c r="H56" s="907">
        <v>3557.3506487390005</v>
      </c>
      <c r="I56" s="776">
        <v>3594.2950298790001</v>
      </c>
      <c r="J56" s="774">
        <v>3599.6414456770003</v>
      </c>
      <c r="K56" s="774">
        <v>3588.3428287110005</v>
      </c>
      <c r="L56" s="774">
        <v>3597.4532143280003</v>
      </c>
      <c r="M56" s="774">
        <v>3549.2827119980002</v>
      </c>
      <c r="N56" s="774">
        <v>3543.1016153730002</v>
      </c>
      <c r="O56" s="774">
        <v>3565.6918342059998</v>
      </c>
      <c r="P56" s="774">
        <v>3552.4909938640003</v>
      </c>
      <c r="Q56" s="774">
        <v>3873.8434508180003</v>
      </c>
      <c r="R56" s="774">
        <v>3857.0175173070002</v>
      </c>
      <c r="S56" s="774">
        <v>3516.9094466760002</v>
      </c>
      <c r="T56" s="775">
        <v>3557.3506487390005</v>
      </c>
      <c r="U56" s="607" t="s">
        <v>855</v>
      </c>
      <c r="V56" s="1027"/>
      <c r="W56" s="1027"/>
      <c r="X56" s="1027"/>
      <c r="Y56" s="1027"/>
    </row>
    <row r="57" spans="2:28" s="970" customFormat="1" ht="15" customHeight="1" x14ac:dyDescent="0.2">
      <c r="B57" s="980"/>
      <c r="C57" s="868"/>
      <c r="D57" s="868"/>
      <c r="E57" s="911"/>
      <c r="F57" s="911"/>
      <c r="G57" s="911"/>
      <c r="H57" s="911"/>
      <c r="I57" s="773"/>
      <c r="J57" s="771"/>
      <c r="K57" s="771"/>
      <c r="L57" s="771"/>
      <c r="M57" s="771"/>
      <c r="N57" s="771"/>
      <c r="O57" s="771"/>
      <c r="P57" s="771"/>
      <c r="Q57" s="771"/>
      <c r="R57" s="771"/>
      <c r="S57" s="771"/>
      <c r="T57" s="772"/>
      <c r="U57" s="982"/>
      <c r="V57" s="1027"/>
      <c r="W57" s="1027"/>
      <c r="X57" s="1027"/>
      <c r="Y57" s="1027"/>
      <c r="Z57" s="995"/>
      <c r="AA57" s="995"/>
      <c r="AB57" s="995"/>
    </row>
    <row r="58" spans="2:28" s="1022" customFormat="1" ht="30.75" x14ac:dyDescent="0.2">
      <c r="B58" s="454" t="s">
        <v>884</v>
      </c>
      <c r="C58" s="864">
        <v>725.30081146037492</v>
      </c>
      <c r="D58" s="864">
        <v>779.64929826499997</v>
      </c>
      <c r="E58" s="907">
        <v>753.22697680051601</v>
      </c>
      <c r="F58" s="907">
        <v>805.36517606680002</v>
      </c>
      <c r="G58" s="907">
        <v>534.72644598969998</v>
      </c>
      <c r="H58" s="907">
        <v>695.04558621340004</v>
      </c>
      <c r="I58" s="776">
        <v>532.59053363139992</v>
      </c>
      <c r="J58" s="774">
        <v>533.64543943049989</v>
      </c>
      <c r="K58" s="774">
        <v>564.83022700230003</v>
      </c>
      <c r="L58" s="774">
        <v>588.80670572309987</v>
      </c>
      <c r="M58" s="774">
        <v>605.4483891246</v>
      </c>
      <c r="N58" s="774">
        <v>600.78212697089998</v>
      </c>
      <c r="O58" s="774">
        <v>595.10963338080001</v>
      </c>
      <c r="P58" s="774">
        <v>924.7467965725001</v>
      </c>
      <c r="Q58" s="774">
        <v>628.22675783499994</v>
      </c>
      <c r="R58" s="774">
        <v>661.55839793099994</v>
      </c>
      <c r="S58" s="774">
        <v>690.20742226139998</v>
      </c>
      <c r="T58" s="775">
        <v>695.04558621340004</v>
      </c>
      <c r="U58" s="607" t="s">
        <v>6</v>
      </c>
      <c r="V58" s="1027"/>
      <c r="W58" s="1027"/>
      <c r="X58" s="1027"/>
      <c r="Y58" s="1027"/>
    </row>
    <row r="59" spans="2:28" s="502" customFormat="1" ht="31.5" thickBot="1" x14ac:dyDescent="0.75">
      <c r="B59" s="1033"/>
      <c r="C59" s="1714"/>
      <c r="D59" s="1634"/>
      <c r="E59" s="1634"/>
      <c r="F59" s="1633"/>
      <c r="G59" s="1633"/>
      <c r="H59" s="1633"/>
      <c r="I59" s="505"/>
      <c r="J59" s="506"/>
      <c r="K59" s="506"/>
      <c r="L59" s="506"/>
      <c r="M59" s="506"/>
      <c r="N59" s="506"/>
      <c r="O59" s="506"/>
      <c r="P59" s="506"/>
      <c r="Q59" s="506"/>
      <c r="R59" s="506"/>
      <c r="S59" s="506"/>
      <c r="T59" s="507"/>
      <c r="U59" s="509"/>
      <c r="V59" s="503"/>
      <c r="X59" s="503"/>
      <c r="Y59" s="503"/>
    </row>
    <row r="60" spans="2:28" ht="27.75" thickTop="1" x14ac:dyDescent="0.65">
      <c r="I60" s="266"/>
      <c r="J60" s="266"/>
      <c r="K60" s="266"/>
      <c r="L60" s="266"/>
      <c r="M60" s="266"/>
      <c r="N60" s="266"/>
      <c r="O60" s="266"/>
      <c r="P60" s="266"/>
      <c r="Q60" s="266"/>
      <c r="R60" s="266"/>
      <c r="S60" s="266"/>
      <c r="T60" s="266"/>
      <c r="V60" s="270"/>
      <c r="Y60" s="270"/>
    </row>
    <row r="61" spans="2:28" s="334" customFormat="1" ht="22.5" x14ac:dyDescent="0.5">
      <c r="B61" s="334" t="s">
        <v>1534</v>
      </c>
      <c r="U61" s="480" t="s">
        <v>1739</v>
      </c>
    </row>
    <row r="62" spans="2:28" s="129" customFormat="1" x14ac:dyDescent="0.5">
      <c r="B62" s="63"/>
      <c r="C62" s="63"/>
      <c r="D62" s="63"/>
      <c r="E62" s="63"/>
      <c r="F62" s="63"/>
      <c r="G62" s="63"/>
      <c r="H62" s="63"/>
      <c r="U62" s="259"/>
    </row>
    <row r="63" spans="2:28" s="129" customFormat="1" ht="9" customHeight="1" x14ac:dyDescent="0.5">
      <c r="B63" s="63"/>
      <c r="C63" s="63"/>
      <c r="D63" s="63"/>
      <c r="E63" s="63"/>
      <c r="F63" s="63"/>
      <c r="G63" s="63"/>
      <c r="H63" s="63"/>
      <c r="U63" s="259"/>
    </row>
    <row r="64" spans="2:28" s="129" customFormat="1" ht="18.75" x14ac:dyDescent="0.45">
      <c r="B64" s="143"/>
      <c r="C64" s="143"/>
      <c r="D64" s="143"/>
      <c r="E64" s="143"/>
      <c r="F64" s="143"/>
      <c r="G64" s="143"/>
      <c r="H64" s="143"/>
    </row>
    <row r="65" spans="1:21" s="264" customFormat="1" ht="9" customHeight="1" x14ac:dyDescent="0.5">
      <c r="I65" s="1580"/>
      <c r="J65" s="1580"/>
      <c r="K65" s="1580"/>
      <c r="L65" s="1580"/>
      <c r="M65" s="1580"/>
      <c r="N65" s="1580"/>
      <c r="O65" s="1580"/>
      <c r="P65" s="1580"/>
      <c r="Q65" s="1580"/>
      <c r="R65" s="1580"/>
      <c r="S65" s="1580"/>
      <c r="T65" s="1580"/>
    </row>
    <row r="66" spans="1:21" x14ac:dyDescent="0.5">
      <c r="I66" s="1580"/>
      <c r="J66" s="1580"/>
      <c r="K66" s="1580"/>
      <c r="L66" s="1580"/>
      <c r="M66" s="1580"/>
      <c r="N66" s="1580"/>
      <c r="O66" s="1580"/>
      <c r="P66" s="1580"/>
      <c r="Q66" s="1580"/>
      <c r="R66" s="1580"/>
      <c r="S66" s="1580"/>
      <c r="T66" s="1580"/>
      <c r="U66" s="265"/>
    </row>
    <row r="67" spans="1:21" ht="9" customHeight="1" x14ac:dyDescent="0.5">
      <c r="I67" s="1580"/>
      <c r="J67" s="1580"/>
      <c r="K67" s="1580"/>
      <c r="L67" s="1580"/>
      <c r="M67" s="1580"/>
      <c r="N67" s="1580"/>
      <c r="O67" s="1580"/>
      <c r="P67" s="1580"/>
      <c r="Q67" s="1580"/>
      <c r="R67" s="1580"/>
      <c r="S67" s="1580"/>
      <c r="T67" s="1580"/>
      <c r="U67" s="265"/>
    </row>
    <row r="68" spans="1:21" s="264" customFormat="1" x14ac:dyDescent="0.5">
      <c r="A68" s="265"/>
      <c r="I68" s="1580"/>
      <c r="J68" s="1580"/>
      <c r="K68" s="1580"/>
      <c r="L68" s="1580"/>
      <c r="M68" s="1580"/>
      <c r="N68" s="1580"/>
      <c r="O68" s="1580"/>
      <c r="P68" s="1580"/>
      <c r="Q68" s="1580"/>
      <c r="R68" s="1580"/>
      <c r="S68" s="1580"/>
      <c r="T68" s="1580"/>
    </row>
    <row r="69" spans="1:21" ht="9" customHeight="1" x14ac:dyDescent="0.5">
      <c r="I69" s="1580"/>
      <c r="J69" s="1580"/>
      <c r="K69" s="1580"/>
      <c r="L69" s="1580"/>
      <c r="M69" s="1580"/>
      <c r="N69" s="1580"/>
      <c r="O69" s="1580"/>
      <c r="P69" s="1580"/>
      <c r="Q69" s="1580"/>
      <c r="R69" s="1580"/>
      <c r="S69" s="1580"/>
      <c r="T69" s="1580"/>
      <c r="U69" s="265"/>
    </row>
    <row r="70" spans="1:21" x14ac:dyDescent="0.5">
      <c r="I70" s="1580"/>
      <c r="J70" s="1580"/>
      <c r="K70" s="1580"/>
      <c r="L70" s="1580"/>
      <c r="M70" s="1580"/>
      <c r="N70" s="1580"/>
      <c r="O70" s="1580"/>
      <c r="P70" s="1580"/>
      <c r="Q70" s="1580"/>
      <c r="R70" s="1580"/>
      <c r="S70" s="1580"/>
      <c r="T70" s="1580"/>
      <c r="U70" s="265"/>
    </row>
    <row r="71" spans="1:21" ht="9" customHeight="1" x14ac:dyDescent="0.5">
      <c r="I71" s="1580"/>
      <c r="J71" s="1580"/>
      <c r="K71" s="1580"/>
      <c r="L71" s="1580"/>
      <c r="M71" s="1580"/>
      <c r="N71" s="1580"/>
      <c r="O71" s="1580"/>
      <c r="P71" s="1580"/>
      <c r="Q71" s="1580"/>
      <c r="R71" s="1580"/>
      <c r="S71" s="1580"/>
      <c r="T71" s="1580"/>
      <c r="U71" s="265"/>
    </row>
    <row r="72" spans="1:21" x14ac:dyDescent="0.5">
      <c r="I72" s="1580"/>
      <c r="J72" s="1580"/>
      <c r="K72" s="1580"/>
      <c r="L72" s="1580"/>
      <c r="M72" s="1580"/>
      <c r="N72" s="1580"/>
      <c r="O72" s="1580"/>
      <c r="P72" s="1580"/>
      <c r="Q72" s="1580"/>
      <c r="R72" s="1580"/>
      <c r="S72" s="1580"/>
      <c r="T72" s="1580"/>
      <c r="U72" s="265"/>
    </row>
    <row r="73" spans="1:21" ht="9" customHeight="1" x14ac:dyDescent="0.5">
      <c r="I73" s="1580"/>
      <c r="J73" s="1580"/>
      <c r="K73" s="1580"/>
      <c r="L73" s="1580"/>
      <c r="M73" s="1580"/>
      <c r="N73" s="1580"/>
      <c r="O73" s="1580"/>
      <c r="P73" s="1580"/>
      <c r="Q73" s="1580"/>
      <c r="R73" s="1580"/>
      <c r="S73" s="1580"/>
      <c r="T73" s="1580"/>
      <c r="U73" s="265"/>
    </row>
    <row r="74" spans="1:21" x14ac:dyDescent="0.5">
      <c r="I74" s="1580"/>
      <c r="J74" s="1580"/>
      <c r="K74" s="1580"/>
      <c r="L74" s="1580"/>
      <c r="M74" s="1580"/>
      <c r="N74" s="1580"/>
      <c r="O74" s="1580"/>
      <c r="P74" s="1580"/>
      <c r="Q74" s="1580"/>
      <c r="R74" s="1580"/>
      <c r="S74" s="1580"/>
      <c r="T74" s="1580"/>
      <c r="U74" s="265"/>
    </row>
    <row r="75" spans="1:21" ht="15" customHeight="1" x14ac:dyDescent="0.5">
      <c r="I75" s="1580"/>
      <c r="J75" s="1580"/>
      <c r="K75" s="1580"/>
      <c r="L75" s="1580"/>
      <c r="M75" s="1580"/>
      <c r="N75" s="1580"/>
      <c r="O75" s="1580"/>
      <c r="P75" s="1580"/>
      <c r="Q75" s="1580"/>
      <c r="R75" s="1580"/>
      <c r="S75" s="1580"/>
      <c r="T75" s="1580"/>
      <c r="U75" s="265"/>
    </row>
    <row r="76" spans="1:21" ht="12" customHeight="1" x14ac:dyDescent="0.5">
      <c r="I76" s="1580"/>
      <c r="J76" s="1580"/>
      <c r="K76" s="1580"/>
      <c r="L76" s="1580"/>
      <c r="M76" s="1580"/>
      <c r="N76" s="1580"/>
      <c r="O76" s="1580"/>
      <c r="P76" s="1580"/>
      <c r="Q76" s="1580"/>
      <c r="R76" s="1580"/>
      <c r="S76" s="1580"/>
      <c r="T76" s="1580"/>
      <c r="U76" s="265"/>
    </row>
    <row r="77" spans="1:21" x14ac:dyDescent="0.5">
      <c r="I77" s="1580"/>
      <c r="J77" s="1580"/>
      <c r="K77" s="1580"/>
      <c r="L77" s="1580"/>
      <c r="M77" s="1580"/>
      <c r="N77" s="1580"/>
      <c r="O77" s="1580"/>
      <c r="P77" s="1580"/>
      <c r="Q77" s="1580"/>
      <c r="R77" s="1580"/>
      <c r="S77" s="1580"/>
      <c r="T77" s="1580"/>
      <c r="U77" s="265"/>
    </row>
    <row r="78" spans="1:21" ht="8.25" customHeight="1" x14ac:dyDescent="0.5">
      <c r="I78" s="1580"/>
      <c r="J78" s="1580"/>
      <c r="K78" s="1580"/>
      <c r="L78" s="1580"/>
      <c r="M78" s="1580"/>
      <c r="N78" s="1580"/>
      <c r="O78" s="1580"/>
      <c r="P78" s="1580"/>
      <c r="Q78" s="1580"/>
      <c r="R78" s="1580"/>
      <c r="S78" s="1580"/>
      <c r="T78" s="1580"/>
      <c r="U78" s="265"/>
    </row>
    <row r="79" spans="1:21" ht="8.25" customHeight="1" x14ac:dyDescent="0.5">
      <c r="I79" s="1580"/>
      <c r="J79" s="1580"/>
      <c r="K79" s="1580"/>
      <c r="L79" s="1580"/>
      <c r="M79" s="1580"/>
      <c r="N79" s="1580"/>
      <c r="O79" s="1580"/>
      <c r="P79" s="1580"/>
      <c r="Q79" s="1580"/>
      <c r="R79" s="1580"/>
      <c r="S79" s="1580"/>
      <c r="T79" s="1580"/>
      <c r="U79" s="265"/>
    </row>
    <row r="80" spans="1:21" ht="8.25" customHeight="1" x14ac:dyDescent="0.5">
      <c r="I80" s="1580"/>
      <c r="J80" s="1580"/>
      <c r="K80" s="1580"/>
      <c r="L80" s="1580"/>
      <c r="M80" s="1580"/>
      <c r="N80" s="1580"/>
      <c r="O80" s="1580"/>
      <c r="P80" s="1580"/>
      <c r="Q80" s="1580"/>
      <c r="R80" s="1580"/>
      <c r="S80" s="1580"/>
      <c r="T80" s="1580"/>
      <c r="U80" s="265"/>
    </row>
    <row r="81" spans="2:21" x14ac:dyDescent="0.5">
      <c r="B81" s="265"/>
      <c r="C81" s="265"/>
      <c r="D81" s="265"/>
      <c r="E81" s="265"/>
      <c r="F81" s="265"/>
      <c r="G81" s="265"/>
      <c r="H81" s="265"/>
      <c r="I81" s="1580"/>
      <c r="J81" s="1580"/>
      <c r="K81" s="1580"/>
      <c r="L81" s="1580"/>
      <c r="M81" s="1580"/>
      <c r="N81" s="1580"/>
      <c r="O81" s="1580"/>
      <c r="P81" s="1580"/>
      <c r="Q81" s="1580"/>
      <c r="R81" s="1580"/>
      <c r="S81" s="1580"/>
      <c r="T81" s="1580"/>
      <c r="U81" s="265"/>
    </row>
    <row r="82" spans="2:21" x14ac:dyDescent="0.5">
      <c r="B82" s="265"/>
      <c r="C82" s="265"/>
      <c r="D82" s="265"/>
      <c r="E82" s="265"/>
      <c r="F82" s="265"/>
      <c r="G82" s="265"/>
      <c r="H82" s="265"/>
      <c r="I82" s="1580"/>
      <c r="J82" s="1580"/>
      <c r="K82" s="1580"/>
      <c r="L82" s="1580"/>
      <c r="M82" s="1580"/>
      <c r="N82" s="1580"/>
      <c r="O82" s="1580"/>
      <c r="P82" s="1580"/>
      <c r="Q82" s="1580"/>
      <c r="R82" s="1580"/>
      <c r="S82" s="1580"/>
      <c r="T82" s="1580"/>
      <c r="U82" s="265"/>
    </row>
    <row r="83" spans="2:21" x14ac:dyDescent="0.5">
      <c r="B83" s="265"/>
      <c r="C83" s="265"/>
      <c r="D83" s="265"/>
      <c r="E83" s="265"/>
      <c r="F83" s="265"/>
      <c r="G83" s="265"/>
      <c r="H83" s="265"/>
      <c r="I83" s="1580"/>
      <c r="J83" s="1580"/>
      <c r="K83" s="1580"/>
      <c r="L83" s="1580"/>
      <c r="M83" s="1580"/>
      <c r="N83" s="1580"/>
      <c r="O83" s="1580"/>
      <c r="P83" s="1580"/>
      <c r="Q83" s="1580"/>
      <c r="R83" s="1580"/>
      <c r="S83" s="1580"/>
      <c r="T83" s="1580"/>
      <c r="U83" s="265"/>
    </row>
    <row r="84" spans="2:21" x14ac:dyDescent="0.5">
      <c r="B84" s="265"/>
      <c r="C84" s="265"/>
      <c r="D84" s="265"/>
      <c r="E84" s="265"/>
      <c r="F84" s="265"/>
      <c r="G84" s="265"/>
      <c r="H84" s="265"/>
      <c r="I84" s="1580"/>
      <c r="J84" s="1580"/>
      <c r="K84" s="1580"/>
      <c r="L84" s="1580"/>
      <c r="M84" s="1580"/>
      <c r="N84" s="1580"/>
      <c r="O84" s="1580"/>
      <c r="P84" s="1580"/>
      <c r="Q84" s="1580"/>
      <c r="R84" s="1580"/>
      <c r="S84" s="1580"/>
      <c r="T84" s="1580"/>
      <c r="U84" s="265"/>
    </row>
    <row r="85" spans="2:21" x14ac:dyDescent="0.5">
      <c r="B85" s="265"/>
      <c r="C85" s="265"/>
      <c r="D85" s="265"/>
      <c r="E85" s="265"/>
      <c r="F85" s="265"/>
      <c r="G85" s="265"/>
      <c r="H85" s="265"/>
      <c r="I85" s="1580"/>
      <c r="J85" s="1580"/>
      <c r="K85" s="1580"/>
      <c r="L85" s="1580"/>
      <c r="M85" s="1580"/>
      <c r="N85" s="1580"/>
      <c r="O85" s="1580"/>
      <c r="P85" s="1580"/>
      <c r="Q85" s="1580"/>
      <c r="R85" s="1580"/>
      <c r="S85" s="1580"/>
      <c r="T85" s="1580"/>
      <c r="U85" s="265"/>
    </row>
    <row r="86" spans="2:21" x14ac:dyDescent="0.5">
      <c r="B86" s="265"/>
      <c r="C86" s="265"/>
      <c r="D86" s="265"/>
      <c r="E86" s="265"/>
      <c r="F86" s="265"/>
      <c r="G86" s="265"/>
      <c r="H86" s="265"/>
      <c r="I86" s="1580"/>
      <c r="J86" s="1580"/>
      <c r="K86" s="1580"/>
      <c r="L86" s="1580"/>
      <c r="M86" s="1580"/>
      <c r="N86" s="1580"/>
      <c r="O86" s="1580"/>
      <c r="P86" s="1580"/>
      <c r="Q86" s="1580"/>
      <c r="R86" s="1580"/>
      <c r="S86" s="1580"/>
      <c r="T86" s="1580"/>
      <c r="U86" s="265"/>
    </row>
    <row r="87" spans="2:21" x14ac:dyDescent="0.5">
      <c r="B87" s="265"/>
      <c r="C87" s="265"/>
      <c r="D87" s="265"/>
      <c r="E87" s="265"/>
      <c r="F87" s="265"/>
      <c r="G87" s="265"/>
      <c r="H87" s="265"/>
      <c r="I87" s="1580"/>
      <c r="J87" s="1580"/>
      <c r="K87" s="1580"/>
      <c r="L87" s="1580"/>
      <c r="M87" s="1580"/>
      <c r="N87" s="1580"/>
      <c r="O87" s="1580"/>
      <c r="P87" s="1580"/>
      <c r="Q87" s="1580"/>
      <c r="R87" s="1580"/>
      <c r="S87" s="1580"/>
      <c r="T87" s="1580"/>
      <c r="U87" s="265"/>
    </row>
    <row r="88" spans="2:21" x14ac:dyDescent="0.5">
      <c r="B88" s="265"/>
      <c r="C88" s="265"/>
      <c r="D88" s="265"/>
      <c r="E88" s="265"/>
      <c r="F88" s="265"/>
      <c r="G88" s="265"/>
      <c r="H88" s="265"/>
      <c r="I88" s="1580"/>
      <c r="J88" s="1580"/>
      <c r="K88" s="1580"/>
      <c r="L88" s="1580"/>
      <c r="M88" s="1580"/>
      <c r="N88" s="1580"/>
      <c r="O88" s="1580"/>
      <c r="P88" s="1580"/>
      <c r="Q88" s="1580"/>
      <c r="R88" s="1580"/>
      <c r="S88" s="1580"/>
      <c r="T88" s="1580"/>
      <c r="U88" s="265"/>
    </row>
    <row r="89" spans="2:21" x14ac:dyDescent="0.5">
      <c r="B89" s="265"/>
      <c r="C89" s="265"/>
      <c r="D89" s="265"/>
      <c r="E89" s="265"/>
      <c r="F89" s="265"/>
      <c r="G89" s="265"/>
      <c r="H89" s="265"/>
      <c r="I89" s="1580"/>
      <c r="J89" s="1580"/>
      <c r="K89" s="1580"/>
      <c r="L89" s="1580"/>
      <c r="M89" s="1580"/>
      <c r="N89" s="1580"/>
      <c r="O89" s="1580"/>
      <c r="P89" s="1580"/>
      <c r="Q89" s="1580"/>
      <c r="R89" s="1580"/>
      <c r="S89" s="1580"/>
      <c r="T89" s="1580"/>
      <c r="U89" s="265"/>
    </row>
    <row r="90" spans="2:21" x14ac:dyDescent="0.5">
      <c r="B90" s="265"/>
      <c r="C90" s="265"/>
      <c r="D90" s="265"/>
      <c r="E90" s="265"/>
      <c r="F90" s="265"/>
      <c r="G90" s="265"/>
      <c r="H90" s="265"/>
      <c r="I90" s="1580"/>
      <c r="J90" s="1580"/>
      <c r="K90" s="1580"/>
      <c r="L90" s="1580"/>
      <c r="M90" s="1580"/>
      <c r="N90" s="1580"/>
      <c r="O90" s="1580"/>
      <c r="P90" s="1580"/>
      <c r="Q90" s="1580"/>
      <c r="R90" s="1580"/>
      <c r="S90" s="1580"/>
      <c r="T90" s="1580"/>
      <c r="U90" s="265"/>
    </row>
    <row r="91" spans="2:21" x14ac:dyDescent="0.5">
      <c r="B91" s="265"/>
      <c r="C91" s="265"/>
      <c r="D91" s="265"/>
      <c r="E91" s="265"/>
      <c r="F91" s="265"/>
      <c r="G91" s="265"/>
      <c r="H91" s="265"/>
      <c r="I91" s="1580"/>
      <c r="J91" s="1580"/>
      <c r="K91" s="1580"/>
      <c r="L91" s="1580"/>
      <c r="M91" s="1580"/>
      <c r="N91" s="1580"/>
      <c r="O91" s="1580"/>
      <c r="P91" s="1580"/>
      <c r="Q91" s="1580"/>
      <c r="R91" s="1580"/>
      <c r="S91" s="1580"/>
      <c r="T91" s="1580"/>
      <c r="U91" s="265"/>
    </row>
    <row r="92" spans="2:21" x14ac:dyDescent="0.5">
      <c r="B92" s="265"/>
      <c r="C92" s="265"/>
      <c r="D92" s="265"/>
      <c r="E92" s="265"/>
      <c r="F92" s="265"/>
      <c r="G92" s="265"/>
      <c r="H92" s="265"/>
      <c r="I92" s="1580"/>
      <c r="J92" s="1580"/>
      <c r="K92" s="1580"/>
      <c r="L92" s="1580"/>
      <c r="M92" s="1580"/>
      <c r="N92" s="1580"/>
      <c r="O92" s="1580"/>
      <c r="P92" s="1580"/>
      <c r="Q92" s="1580"/>
      <c r="R92" s="1580"/>
      <c r="S92" s="1580"/>
      <c r="T92" s="1580"/>
      <c r="U92" s="265"/>
    </row>
    <row r="93" spans="2:21" x14ac:dyDescent="0.5">
      <c r="B93" s="265"/>
      <c r="C93" s="265"/>
      <c r="D93" s="265"/>
      <c r="E93" s="265"/>
      <c r="F93" s="265"/>
      <c r="G93" s="265"/>
      <c r="H93" s="265"/>
      <c r="I93" s="1580"/>
      <c r="J93" s="1580"/>
      <c r="K93" s="1580"/>
      <c r="L93" s="1580"/>
      <c r="M93" s="1580"/>
      <c r="N93" s="1580"/>
      <c r="O93" s="1580"/>
      <c r="P93" s="1580"/>
      <c r="Q93" s="1580"/>
      <c r="R93" s="1580"/>
      <c r="S93" s="1580"/>
      <c r="T93" s="1580"/>
      <c r="U93" s="265"/>
    </row>
    <row r="94" spans="2:21" x14ac:dyDescent="0.5">
      <c r="B94" s="265"/>
      <c r="C94" s="265"/>
      <c r="D94" s="265"/>
      <c r="E94" s="265"/>
      <c r="F94" s="265"/>
      <c r="G94" s="265"/>
      <c r="H94" s="265"/>
      <c r="I94" s="1580"/>
      <c r="J94" s="1580"/>
      <c r="K94" s="1580"/>
      <c r="L94" s="1580"/>
      <c r="M94" s="1580"/>
      <c r="N94" s="1580"/>
      <c r="O94" s="1580"/>
      <c r="P94" s="1580"/>
      <c r="Q94" s="1580"/>
      <c r="R94" s="1580"/>
      <c r="S94" s="1580"/>
      <c r="T94" s="1580"/>
      <c r="U94" s="265"/>
    </row>
    <row r="95" spans="2:21" x14ac:dyDescent="0.5">
      <c r="B95" s="265"/>
      <c r="C95" s="265"/>
      <c r="D95" s="265"/>
      <c r="E95" s="265"/>
      <c r="F95" s="265"/>
      <c r="G95" s="265"/>
      <c r="H95" s="265"/>
      <c r="I95" s="1580"/>
      <c r="J95" s="1580"/>
      <c r="K95" s="1580"/>
      <c r="L95" s="1580"/>
      <c r="M95" s="1580"/>
      <c r="N95" s="1580"/>
      <c r="O95" s="1580"/>
      <c r="P95" s="1580"/>
      <c r="Q95" s="1580"/>
      <c r="R95" s="1580"/>
      <c r="S95" s="1580"/>
      <c r="T95" s="1580"/>
      <c r="U95" s="265"/>
    </row>
    <row r="96" spans="2:21" x14ac:dyDescent="0.5">
      <c r="B96" s="265"/>
      <c r="C96" s="265"/>
      <c r="D96" s="265"/>
      <c r="E96" s="265"/>
      <c r="F96" s="265"/>
      <c r="G96" s="265"/>
      <c r="H96" s="265"/>
      <c r="I96" s="1580"/>
      <c r="J96" s="1580"/>
      <c r="K96" s="1580"/>
      <c r="L96" s="1580"/>
      <c r="M96" s="1580"/>
      <c r="N96" s="1580"/>
      <c r="O96" s="1580"/>
      <c r="P96" s="1580"/>
      <c r="Q96" s="1580"/>
      <c r="R96" s="1580"/>
      <c r="S96" s="1580"/>
      <c r="T96" s="1580"/>
      <c r="U96" s="265"/>
    </row>
    <row r="97" spans="9:20" s="265" customFormat="1" x14ac:dyDescent="0.5">
      <c r="I97" s="1580"/>
      <c r="J97" s="1580"/>
      <c r="K97" s="1580"/>
      <c r="L97" s="1580"/>
      <c r="M97" s="1580"/>
      <c r="N97" s="1580"/>
      <c r="O97" s="1580"/>
      <c r="P97" s="1580"/>
      <c r="Q97" s="1580"/>
      <c r="R97" s="1580"/>
      <c r="S97" s="1580"/>
      <c r="T97" s="1580"/>
    </row>
    <row r="98" spans="9:20" s="265" customFormat="1" x14ac:dyDescent="0.5">
      <c r="I98" s="1580"/>
      <c r="J98" s="1580"/>
      <c r="K98" s="1580"/>
      <c r="L98" s="1580"/>
      <c r="M98" s="1580"/>
      <c r="N98" s="1580"/>
      <c r="O98" s="1580"/>
      <c r="P98" s="1580"/>
      <c r="Q98" s="1580"/>
      <c r="R98" s="1580"/>
      <c r="S98" s="1580"/>
      <c r="T98" s="1580"/>
    </row>
    <row r="99" spans="9:20" s="265" customFormat="1" x14ac:dyDescent="0.5">
      <c r="I99" s="1580"/>
      <c r="J99" s="1580"/>
      <c r="K99" s="1580"/>
      <c r="L99" s="1580"/>
      <c r="M99" s="1580"/>
      <c r="N99" s="1580"/>
      <c r="O99" s="1580"/>
      <c r="P99" s="1580"/>
      <c r="Q99" s="1580"/>
      <c r="R99" s="1580"/>
      <c r="S99" s="1580"/>
      <c r="T99" s="1580"/>
    </row>
    <row r="100" spans="9:20" s="265" customFormat="1" x14ac:dyDescent="0.5">
      <c r="I100" s="1580"/>
      <c r="J100" s="1580"/>
      <c r="K100" s="1580"/>
      <c r="L100" s="1580"/>
      <c r="M100" s="1580"/>
      <c r="N100" s="1580"/>
      <c r="O100" s="1580"/>
      <c r="P100" s="1580"/>
      <c r="Q100" s="1580"/>
      <c r="R100" s="1580"/>
      <c r="S100" s="1580"/>
      <c r="T100" s="1580"/>
    </row>
    <row r="101" spans="9:20" s="265" customFormat="1" x14ac:dyDescent="0.5">
      <c r="I101" s="1580"/>
      <c r="J101" s="1580"/>
      <c r="K101" s="1580"/>
      <c r="L101" s="1580"/>
      <c r="M101" s="1580"/>
      <c r="N101" s="1580"/>
      <c r="O101" s="1580"/>
      <c r="P101" s="1580"/>
      <c r="Q101" s="1580"/>
      <c r="R101" s="1580"/>
      <c r="S101" s="1580"/>
      <c r="T101" s="1580"/>
    </row>
    <row r="102" spans="9:20" s="265" customFormat="1" x14ac:dyDescent="0.5">
      <c r="I102" s="1580"/>
      <c r="J102" s="1580"/>
      <c r="K102" s="1580"/>
      <c r="L102" s="1580"/>
      <c r="M102" s="1580"/>
      <c r="N102" s="1580"/>
      <c r="O102" s="1580"/>
      <c r="P102" s="1580"/>
      <c r="Q102" s="1580"/>
      <c r="R102" s="1580"/>
      <c r="S102" s="1580"/>
      <c r="T102" s="1580"/>
    </row>
    <row r="103" spans="9:20" s="265" customFormat="1" x14ac:dyDescent="0.5">
      <c r="I103" s="1580"/>
      <c r="J103" s="1580"/>
      <c r="K103" s="1580"/>
      <c r="L103" s="1580"/>
      <c r="M103" s="1580"/>
      <c r="N103" s="1580"/>
      <c r="O103" s="1580"/>
      <c r="P103" s="1580"/>
      <c r="Q103" s="1580"/>
      <c r="R103" s="1580"/>
      <c r="S103" s="1580"/>
      <c r="T103" s="1580"/>
    </row>
    <row r="104" spans="9:20" s="265" customFormat="1" x14ac:dyDescent="0.5">
      <c r="I104" s="1580"/>
      <c r="J104" s="1580"/>
      <c r="K104" s="1580"/>
      <c r="L104" s="1580"/>
      <c r="M104" s="1580"/>
      <c r="N104" s="1580"/>
      <c r="O104" s="1580"/>
      <c r="P104" s="1580"/>
      <c r="Q104" s="1580"/>
      <c r="R104" s="1580"/>
      <c r="S104" s="1580"/>
      <c r="T104" s="1580"/>
    </row>
    <row r="105" spans="9:20" s="265" customFormat="1" x14ac:dyDescent="0.5">
      <c r="I105" s="1580"/>
      <c r="J105" s="1580"/>
      <c r="K105" s="1580"/>
      <c r="L105" s="1580"/>
      <c r="M105" s="1580"/>
      <c r="N105" s="1580"/>
      <c r="O105" s="1580"/>
      <c r="P105" s="1580"/>
      <c r="Q105" s="1580"/>
      <c r="R105" s="1580"/>
      <c r="S105" s="1580"/>
      <c r="T105" s="1580"/>
    </row>
    <row r="106" spans="9:20" s="265" customFormat="1" x14ac:dyDescent="0.5">
      <c r="I106" s="1580"/>
      <c r="J106" s="1580"/>
      <c r="K106" s="1580"/>
      <c r="L106" s="1580"/>
      <c r="M106" s="1580"/>
      <c r="N106" s="1580"/>
      <c r="O106" s="1580"/>
      <c r="P106" s="1580"/>
      <c r="Q106" s="1580"/>
      <c r="R106" s="1580"/>
      <c r="S106" s="1580"/>
      <c r="T106" s="1580"/>
    </row>
    <row r="107" spans="9:20" s="265" customFormat="1" x14ac:dyDescent="0.5">
      <c r="I107" s="1580"/>
      <c r="J107" s="1580"/>
      <c r="K107" s="1580"/>
      <c r="L107" s="1580"/>
      <c r="M107" s="1580"/>
      <c r="N107" s="1580"/>
      <c r="O107" s="1580"/>
      <c r="P107" s="1580"/>
      <c r="Q107" s="1580"/>
      <c r="R107" s="1580"/>
      <c r="S107" s="1580"/>
      <c r="T107" s="1580"/>
    </row>
    <row r="108" spans="9:20" s="265" customFormat="1" x14ac:dyDescent="0.5">
      <c r="I108" s="1580"/>
      <c r="J108" s="1580"/>
      <c r="K108" s="1580"/>
      <c r="L108" s="1580"/>
      <c r="M108" s="1580"/>
      <c r="N108" s="1580"/>
      <c r="O108" s="1580"/>
      <c r="P108" s="1580"/>
      <c r="Q108" s="1580"/>
      <c r="R108" s="1580"/>
      <c r="S108" s="1580"/>
      <c r="T108" s="1580"/>
    </row>
    <row r="109" spans="9:20" s="265" customFormat="1" x14ac:dyDescent="0.5">
      <c r="I109" s="1580"/>
      <c r="J109" s="1580"/>
      <c r="K109" s="1580"/>
      <c r="L109" s="1580"/>
      <c r="M109" s="1580"/>
      <c r="N109" s="1580"/>
      <c r="O109" s="1580"/>
      <c r="P109" s="1580"/>
      <c r="Q109" s="1580"/>
      <c r="R109" s="1580"/>
      <c r="S109" s="1580"/>
      <c r="T109" s="1580"/>
    </row>
    <row r="110" spans="9:20" s="265" customFormat="1" x14ac:dyDescent="0.5">
      <c r="I110" s="1580"/>
      <c r="J110" s="1580"/>
      <c r="K110" s="1580"/>
      <c r="L110" s="1580"/>
      <c r="M110" s="1580"/>
      <c r="N110" s="1580"/>
      <c r="O110" s="1580"/>
      <c r="P110" s="1580"/>
      <c r="Q110" s="1580"/>
      <c r="R110" s="1580"/>
      <c r="S110" s="1580"/>
      <c r="T110" s="1580"/>
    </row>
    <row r="111" spans="9:20" s="265" customFormat="1" x14ac:dyDescent="0.5">
      <c r="I111" s="1580"/>
      <c r="J111" s="1580"/>
      <c r="K111" s="1580"/>
      <c r="L111" s="1580"/>
      <c r="M111" s="1580"/>
      <c r="N111" s="1580"/>
      <c r="O111" s="1580"/>
      <c r="P111" s="1580"/>
      <c r="Q111" s="1580"/>
      <c r="R111" s="1580"/>
      <c r="S111" s="1580"/>
      <c r="T111" s="1580"/>
    </row>
    <row r="112" spans="9:20" s="265" customFormat="1" x14ac:dyDescent="0.5">
      <c r="I112" s="1580"/>
      <c r="J112" s="1580"/>
      <c r="K112" s="1580"/>
      <c r="L112" s="1580"/>
      <c r="M112" s="1580"/>
      <c r="N112" s="1580"/>
      <c r="O112" s="1580"/>
      <c r="P112" s="1580"/>
      <c r="Q112" s="1580"/>
      <c r="R112" s="1580"/>
      <c r="S112" s="1580"/>
      <c r="T112" s="1580"/>
    </row>
    <row r="113" spans="9:20" s="265" customFormat="1" x14ac:dyDescent="0.5">
      <c r="I113" s="1580"/>
      <c r="J113" s="1580"/>
      <c r="K113" s="1580"/>
      <c r="L113" s="1580"/>
      <c r="M113" s="1580"/>
      <c r="N113" s="1580"/>
      <c r="O113" s="1580"/>
      <c r="P113" s="1580"/>
      <c r="Q113" s="1580"/>
      <c r="R113" s="1580"/>
      <c r="S113" s="1580"/>
      <c r="T113" s="1580"/>
    </row>
    <row r="114" spans="9:20" s="265" customFormat="1" x14ac:dyDescent="0.5">
      <c r="I114" s="1580"/>
      <c r="J114" s="1580"/>
      <c r="K114" s="1580"/>
      <c r="L114" s="1580"/>
      <c r="M114" s="1580"/>
      <c r="N114" s="1580"/>
      <c r="O114" s="1580"/>
      <c r="P114" s="1580"/>
      <c r="Q114" s="1580"/>
      <c r="R114" s="1580"/>
      <c r="S114" s="1580"/>
      <c r="T114" s="1580"/>
    </row>
    <row r="115" spans="9:20" s="265" customFormat="1" x14ac:dyDescent="0.5">
      <c r="I115" s="1580"/>
      <c r="J115" s="1580"/>
      <c r="K115" s="1580"/>
      <c r="L115" s="1580"/>
      <c r="M115" s="1580"/>
      <c r="N115" s="1580"/>
      <c r="O115" s="1580"/>
      <c r="P115" s="1580"/>
      <c r="Q115" s="1580"/>
      <c r="R115" s="1580"/>
      <c r="S115" s="1580"/>
      <c r="T115" s="1580"/>
    </row>
    <row r="116" spans="9:20" s="265" customFormat="1" x14ac:dyDescent="0.5">
      <c r="I116" s="1580"/>
      <c r="J116" s="1580"/>
      <c r="K116" s="1580"/>
      <c r="L116" s="1580"/>
      <c r="M116" s="1580"/>
      <c r="N116" s="1580"/>
      <c r="O116" s="1580"/>
      <c r="P116" s="1580"/>
      <c r="Q116" s="1580"/>
      <c r="R116" s="1580"/>
      <c r="S116" s="1580"/>
      <c r="T116" s="1580"/>
    </row>
    <row r="117" spans="9:20" s="265" customFormat="1" ht="15" x14ac:dyDescent="0.35"/>
    <row r="118" spans="9:20" s="265" customFormat="1" ht="15" x14ac:dyDescent="0.35"/>
    <row r="119" spans="9:20" s="265" customFormat="1" ht="15" x14ac:dyDescent="0.35"/>
    <row r="120" spans="9:20" s="265" customFormat="1" ht="15" x14ac:dyDescent="0.35"/>
    <row r="121" spans="9:20" s="265" customFormat="1" ht="15" x14ac:dyDescent="0.35"/>
    <row r="122" spans="9:20" s="265" customFormat="1" ht="15" x14ac:dyDescent="0.35"/>
    <row r="123" spans="9:20" s="265" customFormat="1" ht="15" x14ac:dyDescent="0.35"/>
    <row r="124" spans="9:20" s="265" customFormat="1" ht="15" x14ac:dyDescent="0.35"/>
    <row r="125" spans="9:20" s="265" customFormat="1" ht="15" x14ac:dyDescent="0.35"/>
    <row r="126" spans="9:20" s="265" customFormat="1" ht="15" x14ac:dyDescent="0.35"/>
    <row r="127" spans="9:20" s="265" customFormat="1" ht="15" x14ac:dyDescent="0.35"/>
    <row r="128" spans="9:20" s="265" customFormat="1" ht="15" x14ac:dyDescent="0.35"/>
  </sheetData>
  <mergeCells count="12">
    <mergeCell ref="B4:K4"/>
    <mergeCell ref="L4:U4"/>
    <mergeCell ref="E9:E11"/>
    <mergeCell ref="B9:B11"/>
    <mergeCell ref="U9:U11"/>
    <mergeCell ref="D9:D11"/>
    <mergeCell ref="G9:G11"/>
    <mergeCell ref="F9:F11"/>
    <mergeCell ref="H9:H11"/>
    <mergeCell ref="I9:K9"/>
    <mergeCell ref="L9:T9"/>
    <mergeCell ref="C9:C11"/>
  </mergeCells>
  <printOptions horizontalCentered="1"/>
  <pageMargins left="0.196850393700787" right="0.196850393700787" top="0.39370078740157499" bottom="0.39370078740157499" header="0.511811023622047" footer="0.511811023622047"/>
  <pageSetup paperSize="9" scale="48" fitToHeight="2" orientation="portrait" r:id="rId1"/>
  <headerFooter alignWithMargins="0">
    <oddFooter>&amp;C&amp;"Times New Roman,Regular"&amp;20- &amp;P+9 -</oddFooter>
  </headerFooter>
  <rowBreaks count="1" manualBreakCount="1">
    <brk id="77" max="16383" man="1"/>
  </rowBreaks>
  <colBreaks count="1" manualBreakCount="1">
    <brk id="11"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0"/>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9" customFormat="1" ht="36.75" x14ac:dyDescent="0.85">
      <c r="B4" s="1777" t="s">
        <v>1930</v>
      </c>
      <c r="C4" s="1777"/>
      <c r="D4" s="1777"/>
      <c r="E4" s="1777"/>
      <c r="F4" s="1777"/>
      <c r="G4" s="1777"/>
      <c r="H4" s="1777"/>
      <c r="I4" s="1777"/>
      <c r="J4" s="1777"/>
      <c r="K4" s="1777"/>
      <c r="L4" s="1756" t="s">
        <v>1931</v>
      </c>
      <c r="M4" s="1756"/>
      <c r="N4" s="1756"/>
      <c r="O4" s="1756"/>
      <c r="P4" s="1756"/>
      <c r="Q4" s="1756"/>
      <c r="R4" s="1756"/>
      <c r="S4" s="1756"/>
      <c r="T4" s="1756"/>
      <c r="U4" s="1756"/>
      <c r="V4" s="468"/>
      <c r="W4" s="468"/>
      <c r="X4" s="468"/>
      <c r="Y4" s="468"/>
      <c r="Z4" s="468"/>
      <c r="AA4" s="468"/>
      <c r="AB4" s="468"/>
      <c r="AC4" s="468"/>
      <c r="AD4" s="468"/>
      <c r="AE4" s="468"/>
      <c r="AF4" s="468"/>
      <c r="AG4" s="468"/>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7" customFormat="1" ht="22.5" x14ac:dyDescent="0.5">
      <c r="B7" s="1619" t="s">
        <v>1736</v>
      </c>
      <c r="C7" s="476"/>
      <c r="D7" s="476"/>
      <c r="E7" s="476"/>
      <c r="F7" s="476"/>
      <c r="G7" s="476"/>
      <c r="H7" s="476"/>
      <c r="I7" s="476"/>
      <c r="J7" s="476"/>
      <c r="K7" s="476"/>
      <c r="L7" s="476"/>
      <c r="M7" s="476"/>
      <c r="N7" s="476"/>
      <c r="O7" s="476"/>
      <c r="P7" s="476"/>
      <c r="Q7" s="476"/>
      <c r="R7" s="476"/>
      <c r="S7" s="476"/>
      <c r="T7" s="476"/>
      <c r="U7" s="229" t="s">
        <v>1740</v>
      </c>
    </row>
    <row r="8" spans="1:35" s="76" customFormat="1" ht="13.5" customHeight="1" thickBot="1" x14ac:dyDescent="0.7">
      <c r="B8" s="75"/>
    </row>
    <row r="9" spans="1:35" s="1504" customFormat="1" ht="26.25" customHeight="1" thickTop="1" x14ac:dyDescent="0.7">
      <c r="A9" s="258"/>
      <c r="B9" s="1797"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row>
    <row r="10" spans="1:35" s="338" customFormat="1" ht="21" customHeight="1" x14ac:dyDescent="0.7">
      <c r="A10" s="258"/>
      <c r="B10" s="1798"/>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59"/>
    </row>
    <row r="11" spans="1:35" s="338" customFormat="1" ht="21" customHeight="1" x14ac:dyDescent="0.7">
      <c r="A11" s="258"/>
      <c r="B11" s="1799"/>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60"/>
    </row>
    <row r="12" spans="1:35" s="258" customFormat="1" ht="9" customHeight="1" x14ac:dyDescent="0.7">
      <c r="B12" s="345"/>
      <c r="C12" s="449"/>
      <c r="D12" s="449"/>
      <c r="E12" s="449"/>
      <c r="F12" s="449"/>
      <c r="G12" s="449"/>
      <c r="H12" s="449"/>
      <c r="I12" s="451"/>
      <c r="J12" s="450"/>
      <c r="K12" s="450"/>
      <c r="L12" s="450"/>
      <c r="M12" s="450"/>
      <c r="N12" s="450"/>
      <c r="O12" s="450"/>
      <c r="P12" s="450"/>
      <c r="Q12" s="450"/>
      <c r="R12" s="450"/>
      <c r="S12" s="450"/>
      <c r="T12" s="452"/>
      <c r="U12" s="437"/>
    </row>
    <row r="13" spans="1:35" s="360" customFormat="1" ht="30.75" x14ac:dyDescent="0.2">
      <c r="A13" s="1601"/>
      <c r="B13" s="455" t="s">
        <v>977</v>
      </c>
      <c r="C13" s="864">
        <v>224193.66287975627</v>
      </c>
      <c r="D13" s="864">
        <v>248106.53032206197</v>
      </c>
      <c r="E13" s="864">
        <v>292200.60989423422</v>
      </c>
      <c r="F13" s="864">
        <v>276224.42920887936</v>
      </c>
      <c r="G13" s="864">
        <v>327705.38102540636</v>
      </c>
      <c r="H13" s="864">
        <v>566913.66689239512</v>
      </c>
      <c r="I13" s="776">
        <v>323714.62325097504</v>
      </c>
      <c r="J13" s="774">
        <v>339800.01026181481</v>
      </c>
      <c r="K13" s="774">
        <v>348404.72602342966</v>
      </c>
      <c r="L13" s="774">
        <v>350923.5721159979</v>
      </c>
      <c r="M13" s="774">
        <v>345802.62771498616</v>
      </c>
      <c r="N13" s="774">
        <v>360296.68463539513</v>
      </c>
      <c r="O13" s="774">
        <v>373707.20229537843</v>
      </c>
      <c r="P13" s="774">
        <v>404038.70798754104</v>
      </c>
      <c r="Q13" s="774">
        <v>450666.63724832819</v>
      </c>
      <c r="R13" s="774">
        <v>521822.70588265941</v>
      </c>
      <c r="S13" s="774">
        <v>556892.66007108043</v>
      </c>
      <c r="T13" s="775">
        <v>566913.66689239512</v>
      </c>
      <c r="U13" s="379" t="s">
        <v>992</v>
      </c>
      <c r="V13" s="363"/>
      <c r="W13" s="363"/>
      <c r="X13" s="363"/>
      <c r="Y13" s="363"/>
      <c r="Z13" s="363"/>
      <c r="AA13" s="363"/>
      <c r="AB13" s="363"/>
      <c r="AC13" s="363"/>
      <c r="AD13" s="363"/>
      <c r="AE13" s="363"/>
      <c r="AF13" s="363"/>
      <c r="AG13" s="363"/>
      <c r="AH13" s="363"/>
      <c r="AI13" s="363"/>
    </row>
    <row r="14" spans="1:35" s="365" customFormat="1" ht="12" customHeight="1" x14ac:dyDescent="0.2">
      <c r="B14" s="608"/>
      <c r="C14" s="868"/>
      <c r="D14" s="868"/>
      <c r="E14" s="868"/>
      <c r="F14" s="868"/>
      <c r="G14" s="868"/>
      <c r="H14" s="868"/>
      <c r="I14" s="773"/>
      <c r="J14" s="771"/>
      <c r="K14" s="771"/>
      <c r="L14" s="771"/>
      <c r="M14" s="771"/>
      <c r="N14" s="771"/>
      <c r="O14" s="771"/>
      <c r="P14" s="771"/>
      <c r="Q14" s="771"/>
      <c r="R14" s="771"/>
      <c r="S14" s="771"/>
      <c r="T14" s="772"/>
      <c r="U14" s="1047"/>
      <c r="V14" s="363"/>
      <c r="W14" s="363"/>
      <c r="X14" s="363"/>
      <c r="Y14" s="363"/>
      <c r="Z14" s="363"/>
      <c r="AA14" s="363"/>
      <c r="AB14" s="363"/>
      <c r="AC14" s="363"/>
      <c r="AD14" s="363"/>
      <c r="AE14" s="363"/>
      <c r="AF14" s="363"/>
      <c r="AG14" s="363"/>
      <c r="AH14" s="363"/>
      <c r="AI14" s="363"/>
    </row>
    <row r="15" spans="1:35" s="360" customFormat="1" ht="26.1" customHeight="1" x14ac:dyDescent="0.2">
      <c r="B15" s="454" t="s">
        <v>856</v>
      </c>
      <c r="C15" s="864">
        <v>69341.805913818229</v>
      </c>
      <c r="D15" s="864">
        <v>90991.81590991994</v>
      </c>
      <c r="E15" s="864">
        <v>132689.27110199424</v>
      </c>
      <c r="F15" s="864">
        <v>125273.04572907214</v>
      </c>
      <c r="G15" s="864">
        <v>168132.920800708</v>
      </c>
      <c r="H15" s="864">
        <v>264645.41796618304</v>
      </c>
      <c r="I15" s="776">
        <v>165829.03986806903</v>
      </c>
      <c r="J15" s="774">
        <v>172302.18269432907</v>
      </c>
      <c r="K15" s="774">
        <v>173157.29337372907</v>
      </c>
      <c r="L15" s="774">
        <v>172340.15397052505</v>
      </c>
      <c r="M15" s="774">
        <v>163743.02293797705</v>
      </c>
      <c r="N15" s="774">
        <v>172273.21719874113</v>
      </c>
      <c r="O15" s="774">
        <v>180155.59475624311</v>
      </c>
      <c r="P15" s="774">
        <v>190448.56200995712</v>
      </c>
      <c r="Q15" s="774">
        <v>216384.88637805352</v>
      </c>
      <c r="R15" s="774">
        <v>245134.88051227943</v>
      </c>
      <c r="S15" s="774">
        <v>258403.86385626585</v>
      </c>
      <c r="T15" s="775">
        <v>264645.41796618304</v>
      </c>
      <c r="U15" s="607" t="s">
        <v>1166</v>
      </c>
      <c r="V15" s="363"/>
      <c r="W15" s="363"/>
      <c r="X15" s="363"/>
      <c r="Y15" s="363"/>
      <c r="Z15" s="363"/>
      <c r="AA15" s="363"/>
      <c r="AB15" s="363"/>
      <c r="AC15" s="363"/>
      <c r="AD15" s="363"/>
      <c r="AE15" s="363"/>
      <c r="AF15" s="363"/>
      <c r="AG15" s="363"/>
      <c r="AH15" s="363"/>
      <c r="AI15" s="363"/>
    </row>
    <row r="16" spans="1:35" s="360" customFormat="1" ht="26.1" customHeight="1" x14ac:dyDescent="0.2">
      <c r="B16" s="454" t="s">
        <v>1192</v>
      </c>
      <c r="C16" s="864">
        <v>2257.5302975400004</v>
      </c>
      <c r="D16" s="864">
        <v>6074.0493549899993</v>
      </c>
      <c r="E16" s="864">
        <v>2061.4863493899998</v>
      </c>
      <c r="F16" s="864">
        <v>16213.411213200001</v>
      </c>
      <c r="G16" s="864">
        <v>20571.678820289999</v>
      </c>
      <c r="H16" s="864">
        <v>21511.832610990004</v>
      </c>
      <c r="I16" s="776">
        <v>18780.534033109998</v>
      </c>
      <c r="J16" s="774">
        <v>14520.266118040001</v>
      </c>
      <c r="K16" s="774">
        <v>14660.121360300001</v>
      </c>
      <c r="L16" s="774">
        <v>15026.685694600001</v>
      </c>
      <c r="M16" s="774">
        <v>14193.341116770001</v>
      </c>
      <c r="N16" s="774">
        <v>14805.690280420002</v>
      </c>
      <c r="O16" s="774">
        <v>15329.867361859997</v>
      </c>
      <c r="P16" s="774">
        <v>16575.737284400002</v>
      </c>
      <c r="Q16" s="774">
        <v>18911.701868469998</v>
      </c>
      <c r="R16" s="774">
        <v>20960.796482090002</v>
      </c>
      <c r="S16" s="774">
        <v>18660.129640089999</v>
      </c>
      <c r="T16" s="775">
        <v>21511.832610990004</v>
      </c>
      <c r="U16" s="607" t="s">
        <v>1201</v>
      </c>
      <c r="V16" s="363"/>
      <c r="W16" s="363"/>
      <c r="X16" s="363"/>
      <c r="Y16" s="363"/>
      <c r="Z16" s="363"/>
      <c r="AA16" s="363"/>
      <c r="AB16" s="363"/>
      <c r="AC16" s="363"/>
      <c r="AD16" s="363"/>
      <c r="AE16" s="363"/>
      <c r="AF16" s="363"/>
      <c r="AG16" s="363"/>
      <c r="AH16" s="363"/>
      <c r="AI16" s="363"/>
    </row>
    <row r="17" spans="2:35" s="365" customFormat="1" ht="26.1" customHeight="1" x14ac:dyDescent="0.2">
      <c r="B17" s="608" t="s">
        <v>957</v>
      </c>
      <c r="C17" s="868">
        <v>6.0304058500000002</v>
      </c>
      <c r="D17" s="868">
        <v>6.5859437700000001</v>
      </c>
      <c r="E17" s="868">
        <v>5.1629364999999998</v>
      </c>
      <c r="F17" s="868">
        <v>7.1697666600000014</v>
      </c>
      <c r="G17" s="868">
        <v>1.9003849499999999</v>
      </c>
      <c r="H17" s="868">
        <v>2.4137762299999999</v>
      </c>
      <c r="I17" s="773">
        <v>2.02079941</v>
      </c>
      <c r="J17" s="771">
        <v>2.0201494100000001</v>
      </c>
      <c r="K17" s="771">
        <v>2.0199994100000001</v>
      </c>
      <c r="L17" s="771">
        <v>2.1467670699999997</v>
      </c>
      <c r="M17" s="771">
        <v>2.1466170699999996</v>
      </c>
      <c r="N17" s="771">
        <v>2.1463170699999994</v>
      </c>
      <c r="O17" s="771">
        <v>2.2787897399999997</v>
      </c>
      <c r="P17" s="771">
        <v>2.27768974</v>
      </c>
      <c r="Q17" s="771">
        <v>2.2768897400000001</v>
      </c>
      <c r="R17" s="771">
        <v>2.4153762299999997</v>
      </c>
      <c r="S17" s="771">
        <v>2.4145762299999998</v>
      </c>
      <c r="T17" s="772">
        <v>2.4137762299999999</v>
      </c>
      <c r="U17" s="609" t="s">
        <v>1162</v>
      </c>
      <c r="V17" s="363"/>
      <c r="W17" s="363"/>
      <c r="X17" s="363"/>
      <c r="Y17" s="363"/>
      <c r="Z17" s="363"/>
      <c r="AA17" s="363"/>
      <c r="AB17" s="363"/>
      <c r="AC17" s="363"/>
      <c r="AD17" s="363"/>
      <c r="AE17" s="363"/>
      <c r="AF17" s="363"/>
      <c r="AG17" s="363"/>
      <c r="AH17" s="363"/>
      <c r="AI17" s="363"/>
    </row>
    <row r="18" spans="2:35" s="365" customFormat="1" ht="26.1" customHeight="1" x14ac:dyDescent="0.2">
      <c r="B18" s="608" t="s">
        <v>958</v>
      </c>
      <c r="C18" s="868">
        <v>2234.4126752800003</v>
      </c>
      <c r="D18" s="868">
        <v>6065.1069232199989</v>
      </c>
      <c r="E18" s="868">
        <v>2050.8913568899998</v>
      </c>
      <c r="F18" s="868">
        <v>16191.287446540002</v>
      </c>
      <c r="G18" s="868">
        <v>20569.778435339998</v>
      </c>
      <c r="H18" s="868">
        <v>19389.457011640003</v>
      </c>
      <c r="I18" s="773">
        <v>18778.5132337</v>
      </c>
      <c r="J18" s="771">
        <v>14518.245968630001</v>
      </c>
      <c r="K18" s="771">
        <v>14658.101360890001</v>
      </c>
      <c r="L18" s="771">
        <v>15024.53892753</v>
      </c>
      <c r="M18" s="771">
        <v>14191.194499700001</v>
      </c>
      <c r="N18" s="771">
        <v>14803.543963350001</v>
      </c>
      <c r="O18" s="771">
        <v>15327.588572119997</v>
      </c>
      <c r="P18" s="771">
        <v>16573.459594660002</v>
      </c>
      <c r="Q18" s="771">
        <v>18821.387285609999</v>
      </c>
      <c r="R18" s="771">
        <v>20870.343912740002</v>
      </c>
      <c r="S18" s="771">
        <v>18569.67862074</v>
      </c>
      <c r="T18" s="772">
        <v>19389.457011640003</v>
      </c>
      <c r="U18" s="609" t="s">
        <v>1275</v>
      </c>
      <c r="V18" s="363"/>
      <c r="W18" s="363"/>
      <c r="X18" s="363"/>
      <c r="Y18" s="363"/>
      <c r="Z18" s="363"/>
      <c r="AA18" s="363"/>
      <c r="AB18" s="363"/>
      <c r="AC18" s="363"/>
      <c r="AD18" s="363"/>
      <c r="AE18" s="363"/>
      <c r="AF18" s="363"/>
      <c r="AG18" s="363"/>
      <c r="AH18" s="363"/>
      <c r="AI18" s="363"/>
    </row>
    <row r="19" spans="2:35" s="365" customFormat="1" ht="26.1" customHeight="1" x14ac:dyDescent="0.2">
      <c r="B19" s="608" t="s">
        <v>959</v>
      </c>
      <c r="C19" s="868">
        <v>17.08721641</v>
      </c>
      <c r="D19" s="868">
        <v>2.3564879999999997</v>
      </c>
      <c r="E19" s="868">
        <v>5.4320559999999993</v>
      </c>
      <c r="F19" s="868">
        <v>14.954000000000001</v>
      </c>
      <c r="G19" s="868">
        <v>0</v>
      </c>
      <c r="H19" s="868">
        <v>2119.9618231199997</v>
      </c>
      <c r="I19" s="773">
        <v>0</v>
      </c>
      <c r="J19" s="771">
        <v>0</v>
      </c>
      <c r="K19" s="771">
        <v>0</v>
      </c>
      <c r="L19" s="771">
        <v>0</v>
      </c>
      <c r="M19" s="771">
        <v>0</v>
      </c>
      <c r="N19" s="771">
        <v>0</v>
      </c>
      <c r="O19" s="771">
        <v>0</v>
      </c>
      <c r="P19" s="771">
        <v>0</v>
      </c>
      <c r="Q19" s="771">
        <v>88.037693120000014</v>
      </c>
      <c r="R19" s="771">
        <v>88.037193120000012</v>
      </c>
      <c r="S19" s="771">
        <v>88.036443120000015</v>
      </c>
      <c r="T19" s="772">
        <v>2119.9618231199997</v>
      </c>
      <c r="U19" s="609" t="s">
        <v>1279</v>
      </c>
      <c r="V19" s="363"/>
      <c r="W19" s="363"/>
      <c r="X19" s="363"/>
      <c r="Y19" s="363"/>
      <c r="Z19" s="363"/>
      <c r="AA19" s="363"/>
      <c r="AB19" s="363"/>
      <c r="AC19" s="363"/>
      <c r="AD19" s="363"/>
      <c r="AE19" s="363"/>
      <c r="AF19" s="363"/>
      <c r="AG19" s="363"/>
      <c r="AH19" s="363"/>
      <c r="AI19" s="363"/>
    </row>
    <row r="20" spans="2:35" s="360" customFormat="1" ht="26.1" customHeight="1" x14ac:dyDescent="0.2">
      <c r="B20" s="454" t="s">
        <v>1193</v>
      </c>
      <c r="C20" s="864">
        <v>67084.275616278232</v>
      </c>
      <c r="D20" s="864">
        <v>84917.766554929942</v>
      </c>
      <c r="E20" s="864">
        <v>130627.78475260425</v>
      </c>
      <c r="F20" s="864">
        <v>109059.63451587214</v>
      </c>
      <c r="G20" s="864">
        <v>147561.24198041801</v>
      </c>
      <c r="H20" s="864">
        <v>243133.58535519306</v>
      </c>
      <c r="I20" s="776">
        <v>147048.50583495904</v>
      </c>
      <c r="J20" s="774">
        <v>157781.91657628908</v>
      </c>
      <c r="K20" s="774">
        <v>158497.17201342908</v>
      </c>
      <c r="L20" s="774">
        <v>157313.46827592506</v>
      </c>
      <c r="M20" s="774">
        <v>149549.68182120705</v>
      </c>
      <c r="N20" s="774">
        <v>157467.52691832112</v>
      </c>
      <c r="O20" s="774">
        <v>164825.72739438311</v>
      </c>
      <c r="P20" s="774">
        <v>173872.82472555712</v>
      </c>
      <c r="Q20" s="774">
        <v>197473.18450958352</v>
      </c>
      <c r="R20" s="774">
        <v>224174.08403018943</v>
      </c>
      <c r="S20" s="774">
        <v>239743.73421617586</v>
      </c>
      <c r="T20" s="775">
        <v>243133.58535519306</v>
      </c>
      <c r="U20" s="607" t="s">
        <v>1202</v>
      </c>
      <c r="V20" s="363"/>
      <c r="W20" s="363"/>
      <c r="X20" s="363"/>
      <c r="Y20" s="363"/>
      <c r="Z20" s="363"/>
      <c r="AA20" s="363"/>
      <c r="AB20" s="363"/>
      <c r="AC20" s="363"/>
      <c r="AD20" s="363"/>
      <c r="AE20" s="363"/>
      <c r="AF20" s="363"/>
      <c r="AG20" s="363"/>
      <c r="AH20" s="363"/>
      <c r="AI20" s="363"/>
    </row>
    <row r="21" spans="2:35" s="365" customFormat="1" ht="26.1" customHeight="1" x14ac:dyDescent="0.2">
      <c r="B21" s="608" t="s">
        <v>956</v>
      </c>
      <c r="C21" s="868">
        <v>65400.030755438231</v>
      </c>
      <c r="D21" s="868">
        <v>83762.069089759942</v>
      </c>
      <c r="E21" s="868">
        <v>129033.25156219525</v>
      </c>
      <c r="F21" s="868">
        <v>107072.48058347213</v>
      </c>
      <c r="G21" s="868">
        <v>144343.52081636203</v>
      </c>
      <c r="H21" s="868">
        <v>236048.42163604105</v>
      </c>
      <c r="I21" s="773">
        <v>143413.05884531705</v>
      </c>
      <c r="J21" s="771">
        <v>153812.27211639707</v>
      </c>
      <c r="K21" s="771">
        <v>156366.05357535707</v>
      </c>
      <c r="L21" s="771">
        <v>155035.26375588306</v>
      </c>
      <c r="M21" s="771">
        <v>147524.16926329504</v>
      </c>
      <c r="N21" s="771">
        <v>153499.90053130913</v>
      </c>
      <c r="O21" s="771">
        <v>162409.78372043112</v>
      </c>
      <c r="P21" s="771">
        <v>171408.33555824513</v>
      </c>
      <c r="Q21" s="771">
        <v>194445.66314581153</v>
      </c>
      <c r="R21" s="771">
        <v>219011.34012956743</v>
      </c>
      <c r="S21" s="771">
        <v>232222.13832651384</v>
      </c>
      <c r="T21" s="772">
        <v>236048.42163604105</v>
      </c>
      <c r="U21" s="609" t="s">
        <v>1282</v>
      </c>
      <c r="V21" s="363"/>
      <c r="W21" s="363"/>
      <c r="X21" s="363"/>
      <c r="Y21" s="363"/>
      <c r="Z21" s="363"/>
      <c r="AA21" s="363"/>
      <c r="AB21" s="363"/>
      <c r="AC21" s="363"/>
      <c r="AD21" s="363"/>
      <c r="AE21" s="363"/>
      <c r="AF21" s="363"/>
      <c r="AG21" s="363"/>
      <c r="AH21" s="363"/>
      <c r="AI21" s="363"/>
    </row>
    <row r="22" spans="2:35" s="365" customFormat="1" ht="26.1" customHeight="1" x14ac:dyDescent="0.2">
      <c r="B22" s="608" t="s">
        <v>961</v>
      </c>
      <c r="C22" s="868">
        <v>27184.683723833998</v>
      </c>
      <c r="D22" s="868">
        <v>28110.682932636013</v>
      </c>
      <c r="E22" s="868">
        <v>54814.286793201012</v>
      </c>
      <c r="F22" s="868">
        <v>48067.420516259976</v>
      </c>
      <c r="G22" s="868">
        <v>73760.039354200009</v>
      </c>
      <c r="H22" s="868">
        <v>94296.624197519996</v>
      </c>
      <c r="I22" s="773">
        <v>72021.238431529971</v>
      </c>
      <c r="J22" s="771">
        <v>78141.766581470947</v>
      </c>
      <c r="K22" s="771">
        <v>76760.627652059993</v>
      </c>
      <c r="L22" s="771">
        <v>76212.119610099995</v>
      </c>
      <c r="M22" s="771">
        <v>67000.346791089993</v>
      </c>
      <c r="N22" s="771">
        <v>71419.771183219986</v>
      </c>
      <c r="O22" s="771">
        <v>75229.268537540003</v>
      </c>
      <c r="P22" s="771">
        <v>77138.877700249999</v>
      </c>
      <c r="Q22" s="771">
        <v>84533.257399879993</v>
      </c>
      <c r="R22" s="771">
        <v>91045.709618859983</v>
      </c>
      <c r="S22" s="771">
        <v>94163.511383349978</v>
      </c>
      <c r="T22" s="772">
        <v>94296.624197519996</v>
      </c>
      <c r="U22" s="609" t="s">
        <v>1203</v>
      </c>
      <c r="V22" s="363"/>
      <c r="W22" s="363"/>
      <c r="X22" s="363"/>
      <c r="Y22" s="363"/>
      <c r="Z22" s="363"/>
      <c r="AA22" s="363"/>
      <c r="AB22" s="363"/>
      <c r="AC22" s="363"/>
      <c r="AD22" s="363"/>
      <c r="AE22" s="363"/>
      <c r="AF22" s="363"/>
      <c r="AG22" s="363"/>
      <c r="AH22" s="363"/>
      <c r="AI22" s="363"/>
    </row>
    <row r="23" spans="2:35" s="365" customFormat="1" ht="26.1" customHeight="1" x14ac:dyDescent="0.2">
      <c r="B23" s="608" t="s">
        <v>962</v>
      </c>
      <c r="C23" s="868">
        <v>36854.748115384231</v>
      </c>
      <c r="D23" s="868">
        <v>54201.280644253929</v>
      </c>
      <c r="E23" s="868">
        <v>72836.014967844239</v>
      </c>
      <c r="F23" s="868">
        <v>57330.37539840216</v>
      </c>
      <c r="G23" s="868">
        <v>68126.080147782021</v>
      </c>
      <c r="H23" s="868">
        <v>136419.00205993105</v>
      </c>
      <c r="I23" s="773">
        <v>69114.922706147088</v>
      </c>
      <c r="J23" s="771">
        <v>73303.761249776129</v>
      </c>
      <c r="K23" s="771">
        <v>77347.096384157107</v>
      </c>
      <c r="L23" s="771">
        <v>76044.452067643055</v>
      </c>
      <c r="M23" s="771">
        <v>77661.946951175065</v>
      </c>
      <c r="N23" s="771">
        <v>79276.088617389119</v>
      </c>
      <c r="O23" s="771">
        <v>84592.683284591112</v>
      </c>
      <c r="P23" s="771">
        <v>90814.106729935142</v>
      </c>
      <c r="Q23" s="771">
        <v>106845.13990480153</v>
      </c>
      <c r="R23" s="771">
        <v>122153.96847748743</v>
      </c>
      <c r="S23" s="771">
        <v>133202.90156552388</v>
      </c>
      <c r="T23" s="772">
        <v>136419.00205993105</v>
      </c>
      <c r="U23" s="609" t="s">
        <v>1204</v>
      </c>
      <c r="V23" s="363"/>
      <c r="W23" s="363"/>
      <c r="X23" s="363"/>
      <c r="Y23" s="363"/>
      <c r="Z23" s="363"/>
      <c r="AA23" s="363"/>
      <c r="AB23" s="363"/>
      <c r="AC23" s="363"/>
      <c r="AD23" s="363"/>
      <c r="AE23" s="363"/>
      <c r="AF23" s="363"/>
      <c r="AG23" s="363"/>
      <c r="AH23" s="363"/>
      <c r="AI23" s="363"/>
    </row>
    <row r="24" spans="2:35" s="365" customFormat="1" ht="26.1" customHeight="1" x14ac:dyDescent="0.2">
      <c r="B24" s="608" t="s">
        <v>963</v>
      </c>
      <c r="C24" s="868">
        <v>1360.5989162200001</v>
      </c>
      <c r="D24" s="868">
        <v>1450.1055128699998</v>
      </c>
      <c r="E24" s="868">
        <v>1382.94980115</v>
      </c>
      <c r="F24" s="868">
        <v>1674.6846688100002</v>
      </c>
      <c r="G24" s="868">
        <v>2457.4013143800003</v>
      </c>
      <c r="H24" s="868">
        <v>5332.7953785899999</v>
      </c>
      <c r="I24" s="773">
        <v>2276.8977076400001</v>
      </c>
      <c r="J24" s="771">
        <v>2366.74428515</v>
      </c>
      <c r="K24" s="771">
        <v>2258.3295391400002</v>
      </c>
      <c r="L24" s="771">
        <v>2778.6920781400004</v>
      </c>
      <c r="M24" s="771">
        <v>2861.8755210300001</v>
      </c>
      <c r="N24" s="771">
        <v>2804.0407307</v>
      </c>
      <c r="O24" s="771">
        <v>2587.8318982999999</v>
      </c>
      <c r="P24" s="771">
        <v>3455.3511280600001</v>
      </c>
      <c r="Q24" s="771">
        <v>3067.2658411299994</v>
      </c>
      <c r="R24" s="771">
        <v>5811.6620332200009</v>
      </c>
      <c r="S24" s="771">
        <v>4855.7253776400003</v>
      </c>
      <c r="T24" s="772">
        <v>5332.7953785899999</v>
      </c>
      <c r="U24" s="609" t="s">
        <v>1280</v>
      </c>
      <c r="V24" s="363"/>
      <c r="W24" s="363"/>
      <c r="X24" s="363"/>
      <c r="Y24" s="363"/>
      <c r="Z24" s="363"/>
      <c r="AA24" s="363"/>
      <c r="AB24" s="363"/>
      <c r="AC24" s="363"/>
      <c r="AD24" s="363"/>
      <c r="AE24" s="363"/>
      <c r="AF24" s="363"/>
      <c r="AG24" s="363"/>
      <c r="AH24" s="363"/>
      <c r="AI24" s="363"/>
    </row>
    <row r="25" spans="2:35" s="365" customFormat="1" ht="26.1" customHeight="1" x14ac:dyDescent="0.2">
      <c r="B25" s="608" t="s">
        <v>960</v>
      </c>
      <c r="C25" s="868">
        <v>1684.24486084</v>
      </c>
      <c r="D25" s="868">
        <v>1155.6974651699998</v>
      </c>
      <c r="E25" s="868">
        <v>1594.5331904090003</v>
      </c>
      <c r="F25" s="868">
        <v>1987.1539324</v>
      </c>
      <c r="G25" s="868">
        <v>3217.7211640559949</v>
      </c>
      <c r="H25" s="868">
        <v>7085.1637191520012</v>
      </c>
      <c r="I25" s="773">
        <v>3635.4469896419937</v>
      </c>
      <c r="J25" s="771">
        <v>3969.6444598919952</v>
      </c>
      <c r="K25" s="771">
        <v>2131.1184380720006</v>
      </c>
      <c r="L25" s="771">
        <v>2278.2045200419998</v>
      </c>
      <c r="M25" s="771">
        <v>2025.5125579119995</v>
      </c>
      <c r="N25" s="771">
        <v>3967.6263870119969</v>
      </c>
      <c r="O25" s="771">
        <v>2415.9436739519997</v>
      </c>
      <c r="P25" s="771">
        <v>2464.4891673119996</v>
      </c>
      <c r="Q25" s="771">
        <v>3027.5213637720003</v>
      </c>
      <c r="R25" s="771">
        <v>5162.7439006220038</v>
      </c>
      <c r="S25" s="771">
        <v>7521.5958896620023</v>
      </c>
      <c r="T25" s="772">
        <v>7085.1637191520012</v>
      </c>
      <c r="U25" s="609" t="s">
        <v>1281</v>
      </c>
      <c r="V25" s="363"/>
      <c r="W25" s="363"/>
      <c r="X25" s="363"/>
      <c r="Y25" s="363"/>
      <c r="Z25" s="363"/>
      <c r="AA25" s="363"/>
      <c r="AB25" s="363"/>
      <c r="AC25" s="363"/>
      <c r="AD25" s="363"/>
      <c r="AE25" s="363"/>
      <c r="AF25" s="363"/>
      <c r="AG25" s="363"/>
      <c r="AH25" s="363"/>
      <c r="AI25" s="363"/>
    </row>
    <row r="26" spans="2:35" s="365" customFormat="1" ht="12" customHeight="1" x14ac:dyDescent="0.2">
      <c r="B26" s="454"/>
      <c r="C26" s="864"/>
      <c r="D26" s="864"/>
      <c r="E26" s="864"/>
      <c r="F26" s="864"/>
      <c r="G26" s="864"/>
      <c r="H26" s="864"/>
      <c r="I26" s="776"/>
      <c r="J26" s="774"/>
      <c r="K26" s="774"/>
      <c r="L26" s="774"/>
      <c r="M26" s="774"/>
      <c r="N26" s="774"/>
      <c r="O26" s="774"/>
      <c r="P26" s="774"/>
      <c r="Q26" s="774"/>
      <c r="R26" s="774"/>
      <c r="S26" s="774"/>
      <c r="T26" s="775"/>
      <c r="U26" s="1048"/>
      <c r="V26" s="363"/>
      <c r="W26" s="363"/>
      <c r="X26" s="363"/>
      <c r="Y26" s="363"/>
      <c r="Z26" s="363"/>
      <c r="AA26" s="363"/>
      <c r="AB26" s="363"/>
      <c r="AC26" s="363"/>
      <c r="AD26" s="363"/>
      <c r="AE26" s="363"/>
      <c r="AF26" s="363"/>
      <c r="AG26" s="363"/>
      <c r="AH26" s="363"/>
      <c r="AI26" s="363"/>
    </row>
    <row r="27" spans="2:35" s="360" customFormat="1" ht="26.1" customHeight="1" x14ac:dyDescent="0.2">
      <c r="B27" s="454" t="s">
        <v>973</v>
      </c>
      <c r="C27" s="864">
        <v>20562.597895371997</v>
      </c>
      <c r="D27" s="864">
        <v>24394.210441316016</v>
      </c>
      <c r="E27" s="864">
        <v>35164.05765573198</v>
      </c>
      <c r="F27" s="864">
        <v>30505.738502410019</v>
      </c>
      <c r="G27" s="864">
        <v>33909.50911675299</v>
      </c>
      <c r="H27" s="864">
        <v>62291.432059465886</v>
      </c>
      <c r="I27" s="776">
        <v>35053.299354178991</v>
      </c>
      <c r="J27" s="774">
        <v>38553.685910731983</v>
      </c>
      <c r="K27" s="774">
        <v>40320.693871533018</v>
      </c>
      <c r="L27" s="774">
        <v>40404.384963485973</v>
      </c>
      <c r="M27" s="774">
        <v>39976.574635124969</v>
      </c>
      <c r="N27" s="774">
        <v>44496.388015504905</v>
      </c>
      <c r="O27" s="774">
        <v>42589.513935912008</v>
      </c>
      <c r="P27" s="774">
        <v>46437.993250685991</v>
      </c>
      <c r="Q27" s="774">
        <v>49525.861331140979</v>
      </c>
      <c r="R27" s="774">
        <v>54636.902898293898</v>
      </c>
      <c r="S27" s="774">
        <v>58377.159765741832</v>
      </c>
      <c r="T27" s="775">
        <v>62291.432059465886</v>
      </c>
      <c r="U27" s="607" t="s">
        <v>1167</v>
      </c>
      <c r="V27" s="363"/>
      <c r="W27" s="363"/>
      <c r="X27" s="363"/>
      <c r="Y27" s="363"/>
      <c r="Z27" s="363"/>
      <c r="AA27" s="363"/>
      <c r="AB27" s="363"/>
      <c r="AC27" s="363"/>
      <c r="AD27" s="363"/>
      <c r="AE27" s="363"/>
      <c r="AF27" s="363"/>
      <c r="AG27" s="363"/>
      <c r="AH27" s="363"/>
      <c r="AI27" s="363"/>
    </row>
    <row r="28" spans="2:35" s="365" customFormat="1" ht="26.1" customHeight="1" x14ac:dyDescent="0.2">
      <c r="B28" s="608" t="s">
        <v>978</v>
      </c>
      <c r="C28" s="868">
        <v>20207.782511871996</v>
      </c>
      <c r="D28" s="868">
        <v>23998.192719432627</v>
      </c>
      <c r="E28" s="868">
        <v>34615.233213450978</v>
      </c>
      <c r="F28" s="868">
        <v>29944.305378000019</v>
      </c>
      <c r="G28" s="868">
        <v>33169.249160012987</v>
      </c>
      <c r="H28" s="868">
        <v>61032.801125695885</v>
      </c>
      <c r="I28" s="773">
        <v>34292.438264708988</v>
      </c>
      <c r="J28" s="771">
        <v>37716.000025861984</v>
      </c>
      <c r="K28" s="771">
        <v>39704.577367973019</v>
      </c>
      <c r="L28" s="771">
        <v>39795.947473035973</v>
      </c>
      <c r="M28" s="771">
        <v>39360.31937828497</v>
      </c>
      <c r="N28" s="771">
        <v>43854.980091584905</v>
      </c>
      <c r="O28" s="771">
        <v>41911.605396022009</v>
      </c>
      <c r="P28" s="771">
        <v>45714.090486625995</v>
      </c>
      <c r="Q28" s="771">
        <v>48736.571133780977</v>
      </c>
      <c r="R28" s="771">
        <v>53798.5666270539</v>
      </c>
      <c r="S28" s="771">
        <v>57207.289617051829</v>
      </c>
      <c r="T28" s="772">
        <v>61032.801125695885</v>
      </c>
      <c r="U28" s="609" t="s">
        <v>1168</v>
      </c>
      <c r="V28" s="363"/>
      <c r="W28" s="363"/>
      <c r="X28" s="363"/>
      <c r="Y28" s="363"/>
      <c r="Z28" s="363"/>
      <c r="AA28" s="363"/>
      <c r="AB28" s="363"/>
      <c r="AC28" s="363"/>
      <c r="AD28" s="363"/>
      <c r="AE28" s="363"/>
      <c r="AF28" s="363"/>
      <c r="AG28" s="363"/>
      <c r="AH28" s="363"/>
      <c r="AI28" s="363"/>
    </row>
    <row r="29" spans="2:35" s="365" customFormat="1" ht="26.1" customHeight="1" x14ac:dyDescent="0.2">
      <c r="B29" s="608" t="s">
        <v>980</v>
      </c>
      <c r="C29" s="868">
        <v>354.81538350000005</v>
      </c>
      <c r="D29" s="868">
        <v>396.01772188338998</v>
      </c>
      <c r="E29" s="868">
        <v>548.82444228100019</v>
      </c>
      <c r="F29" s="868">
        <v>561.43312440999978</v>
      </c>
      <c r="G29" s="868">
        <v>740.25995674000023</v>
      </c>
      <c r="H29" s="868">
        <v>1258.6309337700009</v>
      </c>
      <c r="I29" s="773">
        <v>760.86108947000025</v>
      </c>
      <c r="J29" s="771">
        <v>837.68588487000045</v>
      </c>
      <c r="K29" s="771">
        <v>616.11650356000041</v>
      </c>
      <c r="L29" s="771">
        <v>608.43749045000038</v>
      </c>
      <c r="M29" s="771">
        <v>616.25525684000024</v>
      </c>
      <c r="N29" s="771">
        <v>641.40792392000048</v>
      </c>
      <c r="O29" s="771">
        <v>677.9085398899997</v>
      </c>
      <c r="P29" s="771">
        <v>723.90276405999953</v>
      </c>
      <c r="Q29" s="771">
        <v>789.29019735999975</v>
      </c>
      <c r="R29" s="771">
        <v>838.33627123999986</v>
      </c>
      <c r="S29" s="771">
        <v>1169.8701486899997</v>
      </c>
      <c r="T29" s="772">
        <v>1258.6309337700009</v>
      </c>
      <c r="U29" s="609" t="s">
        <v>1271</v>
      </c>
      <c r="V29" s="363"/>
      <c r="W29" s="363"/>
      <c r="X29" s="363"/>
      <c r="Y29" s="363"/>
      <c r="Z29" s="363"/>
      <c r="AA29" s="363"/>
      <c r="AB29" s="363"/>
      <c r="AC29" s="363"/>
      <c r="AD29" s="363"/>
      <c r="AE29" s="363"/>
      <c r="AF29" s="363"/>
      <c r="AG29" s="363"/>
      <c r="AH29" s="363"/>
      <c r="AI29" s="363"/>
    </row>
    <row r="30" spans="2:35" s="365" customFormat="1" ht="12" customHeight="1" x14ac:dyDescent="0.2">
      <c r="B30" s="454"/>
      <c r="C30" s="868"/>
      <c r="D30" s="868"/>
      <c r="E30" s="868"/>
      <c r="F30" s="868"/>
      <c r="G30" s="868"/>
      <c r="H30" s="868"/>
      <c r="I30" s="773"/>
      <c r="J30" s="771"/>
      <c r="K30" s="771"/>
      <c r="L30" s="771"/>
      <c r="M30" s="771"/>
      <c r="N30" s="771"/>
      <c r="O30" s="771"/>
      <c r="P30" s="771"/>
      <c r="Q30" s="771"/>
      <c r="R30" s="771"/>
      <c r="S30" s="771"/>
      <c r="T30" s="772"/>
      <c r="U30" s="607"/>
      <c r="V30" s="363"/>
      <c r="W30" s="363"/>
      <c r="X30" s="363"/>
      <c r="Y30" s="363"/>
      <c r="Z30" s="363"/>
      <c r="AA30" s="363"/>
      <c r="AB30" s="363"/>
      <c r="AC30" s="363"/>
      <c r="AD30" s="363"/>
      <c r="AE30" s="363"/>
      <c r="AF30" s="363"/>
      <c r="AG30" s="363"/>
      <c r="AH30" s="363"/>
      <c r="AI30" s="363"/>
    </row>
    <row r="31" spans="2:35" s="360" customFormat="1" ht="26.1" customHeight="1" x14ac:dyDescent="0.2">
      <c r="B31" s="454" t="s">
        <v>979</v>
      </c>
      <c r="C31" s="864">
        <v>134289.25907056604</v>
      </c>
      <c r="D31" s="864">
        <v>132720.50397082602</v>
      </c>
      <c r="E31" s="864">
        <v>124347.281136508</v>
      </c>
      <c r="F31" s="864">
        <v>120445.6449773972</v>
      </c>
      <c r="G31" s="864">
        <v>125662.95110794535</v>
      </c>
      <c r="H31" s="864">
        <v>239976.81686674623</v>
      </c>
      <c r="I31" s="776">
        <v>122832.28402872701</v>
      </c>
      <c r="J31" s="774">
        <v>128944.14165675372</v>
      </c>
      <c r="K31" s="774">
        <v>134926.73877816758</v>
      </c>
      <c r="L31" s="774">
        <v>138179.03318198689</v>
      </c>
      <c r="M31" s="774">
        <v>142083.03014188414</v>
      </c>
      <c r="N31" s="774">
        <v>143527.0794211491</v>
      </c>
      <c r="O31" s="774">
        <v>150962.09360322336</v>
      </c>
      <c r="P31" s="774">
        <v>167152.15272689791</v>
      </c>
      <c r="Q31" s="774">
        <v>184755.88953913373</v>
      </c>
      <c r="R31" s="774">
        <v>222050.92247208609</v>
      </c>
      <c r="S31" s="774">
        <v>240111.63644907271</v>
      </c>
      <c r="T31" s="775">
        <v>239976.81686674623</v>
      </c>
      <c r="U31" s="607" t="s">
        <v>1169</v>
      </c>
      <c r="V31" s="363"/>
      <c r="W31" s="363"/>
      <c r="X31" s="363"/>
      <c r="Y31" s="363"/>
      <c r="Z31" s="363"/>
      <c r="AA31" s="363"/>
      <c r="AB31" s="363"/>
      <c r="AC31" s="363"/>
      <c r="AD31" s="363"/>
      <c r="AE31" s="363"/>
      <c r="AF31" s="363"/>
      <c r="AG31" s="363"/>
      <c r="AH31" s="363"/>
      <c r="AI31" s="363"/>
    </row>
    <row r="32" spans="2:35" s="360" customFormat="1" ht="26.1" customHeight="1" x14ac:dyDescent="0.2">
      <c r="B32" s="454" t="s">
        <v>1192</v>
      </c>
      <c r="C32" s="864">
        <v>669.73873173000004</v>
      </c>
      <c r="D32" s="864">
        <v>1070.6949897700001</v>
      </c>
      <c r="E32" s="864">
        <v>591.71401561000005</v>
      </c>
      <c r="F32" s="864">
        <v>676.64046114000007</v>
      </c>
      <c r="G32" s="864">
        <v>9577.5137873399999</v>
      </c>
      <c r="H32" s="864">
        <v>16572.19375309</v>
      </c>
      <c r="I32" s="776">
        <v>3864.66736902</v>
      </c>
      <c r="J32" s="774">
        <v>6365.3228866500003</v>
      </c>
      <c r="K32" s="774">
        <v>6581.6391895300003</v>
      </c>
      <c r="L32" s="774">
        <v>6893.826179740001</v>
      </c>
      <c r="M32" s="774">
        <v>7164.184356480001</v>
      </c>
      <c r="N32" s="774">
        <v>7604.5780849100001</v>
      </c>
      <c r="O32" s="774">
        <v>7632.5265867300004</v>
      </c>
      <c r="P32" s="774">
        <v>7641.7082517300005</v>
      </c>
      <c r="Q32" s="774">
        <v>10244.758417180001</v>
      </c>
      <c r="R32" s="774">
        <v>16017.25418184</v>
      </c>
      <c r="S32" s="774">
        <v>16647.787999460001</v>
      </c>
      <c r="T32" s="775">
        <v>16572.19375309</v>
      </c>
      <c r="U32" s="607" t="s">
        <v>1283</v>
      </c>
      <c r="V32" s="363"/>
      <c r="W32" s="363"/>
      <c r="X32" s="363"/>
      <c r="Y32" s="363"/>
      <c r="Z32" s="363"/>
      <c r="AA32" s="363"/>
      <c r="AB32" s="363"/>
      <c r="AC32" s="363"/>
      <c r="AD32" s="363"/>
      <c r="AE32" s="363"/>
      <c r="AF32" s="363"/>
      <c r="AG32" s="363"/>
      <c r="AH32" s="363"/>
      <c r="AI32" s="363"/>
    </row>
    <row r="33" spans="2:35" s="365" customFormat="1" ht="26.1" customHeight="1" x14ac:dyDescent="0.2">
      <c r="B33" s="608" t="s">
        <v>957</v>
      </c>
      <c r="C33" s="868">
        <v>92.1</v>
      </c>
      <c r="D33" s="868">
        <v>92.1</v>
      </c>
      <c r="E33" s="868">
        <v>29.1</v>
      </c>
      <c r="F33" s="868">
        <v>29.1</v>
      </c>
      <c r="G33" s="868">
        <v>8.1</v>
      </c>
      <c r="H33" s="868">
        <v>8.1</v>
      </c>
      <c r="I33" s="773">
        <v>8.1</v>
      </c>
      <c r="J33" s="771">
        <v>8.1</v>
      </c>
      <c r="K33" s="771">
        <v>8.1</v>
      </c>
      <c r="L33" s="771">
        <v>8.1</v>
      </c>
      <c r="M33" s="771">
        <v>8.1</v>
      </c>
      <c r="N33" s="771">
        <v>8.1</v>
      </c>
      <c r="O33" s="771">
        <v>8.1</v>
      </c>
      <c r="P33" s="771">
        <v>8.1</v>
      </c>
      <c r="Q33" s="771">
        <v>8.1</v>
      </c>
      <c r="R33" s="771">
        <v>8.1</v>
      </c>
      <c r="S33" s="771">
        <v>8.1</v>
      </c>
      <c r="T33" s="772">
        <v>8.1</v>
      </c>
      <c r="U33" s="609" t="s">
        <v>1162</v>
      </c>
      <c r="V33" s="363"/>
      <c r="W33" s="363"/>
      <c r="X33" s="363"/>
      <c r="Y33" s="363"/>
      <c r="Z33" s="363"/>
      <c r="AA33" s="363"/>
      <c r="AB33" s="363"/>
      <c r="AC33" s="363"/>
      <c r="AD33" s="363"/>
      <c r="AE33" s="363"/>
      <c r="AF33" s="363"/>
      <c r="AG33" s="363"/>
      <c r="AH33" s="363"/>
      <c r="AI33" s="363"/>
    </row>
    <row r="34" spans="2:35" s="365" customFormat="1" ht="26.1" customHeight="1" x14ac:dyDescent="0.2">
      <c r="B34" s="608" t="s">
        <v>958</v>
      </c>
      <c r="C34" s="868">
        <v>502.63873173000002</v>
      </c>
      <c r="D34" s="868">
        <v>896.31498977000001</v>
      </c>
      <c r="E34" s="868">
        <v>562.61401561000002</v>
      </c>
      <c r="F34" s="868">
        <v>647.54046114000005</v>
      </c>
      <c r="G34" s="868">
        <v>9569.4137873399995</v>
      </c>
      <c r="H34" s="868">
        <v>15064.093753089999</v>
      </c>
      <c r="I34" s="773">
        <v>3856.5673690200001</v>
      </c>
      <c r="J34" s="771">
        <v>6357.22288665</v>
      </c>
      <c r="K34" s="771">
        <v>6573.5391895299999</v>
      </c>
      <c r="L34" s="771">
        <v>6885.7261797400006</v>
      </c>
      <c r="M34" s="771">
        <v>7156.0843564800007</v>
      </c>
      <c r="N34" s="771">
        <v>7596.4780849099998</v>
      </c>
      <c r="O34" s="771">
        <v>7624.4265867300001</v>
      </c>
      <c r="P34" s="771">
        <v>7633.6082517300001</v>
      </c>
      <c r="Q34" s="771">
        <v>9236.6584171800005</v>
      </c>
      <c r="R34" s="771">
        <v>14509.15418184</v>
      </c>
      <c r="S34" s="771">
        <v>15139.68799946</v>
      </c>
      <c r="T34" s="772">
        <v>15064.093753089999</v>
      </c>
      <c r="U34" s="609" t="s">
        <v>1275</v>
      </c>
      <c r="V34" s="363"/>
      <c r="W34" s="363"/>
      <c r="X34" s="363"/>
      <c r="Y34" s="363"/>
      <c r="Z34" s="363"/>
      <c r="AA34" s="363"/>
      <c r="AB34" s="363"/>
      <c r="AC34" s="363"/>
      <c r="AD34" s="363"/>
      <c r="AE34" s="363"/>
      <c r="AF34" s="363"/>
      <c r="AG34" s="363"/>
      <c r="AH34" s="363"/>
      <c r="AI34" s="363"/>
    </row>
    <row r="35" spans="2:35" s="365" customFormat="1" ht="26.1" customHeight="1" x14ac:dyDescent="0.2">
      <c r="B35" s="608" t="s">
        <v>959</v>
      </c>
      <c r="C35" s="868">
        <v>75</v>
      </c>
      <c r="D35" s="868">
        <v>82.28</v>
      </c>
      <c r="E35" s="868">
        <v>0</v>
      </c>
      <c r="F35" s="868">
        <v>0</v>
      </c>
      <c r="G35" s="868">
        <v>0</v>
      </c>
      <c r="H35" s="868">
        <v>1500</v>
      </c>
      <c r="I35" s="773">
        <v>0</v>
      </c>
      <c r="J35" s="771">
        <v>0</v>
      </c>
      <c r="K35" s="771">
        <v>0</v>
      </c>
      <c r="L35" s="771">
        <v>0</v>
      </c>
      <c r="M35" s="771">
        <v>0</v>
      </c>
      <c r="N35" s="771">
        <v>0</v>
      </c>
      <c r="O35" s="771">
        <v>0</v>
      </c>
      <c r="P35" s="771">
        <v>0</v>
      </c>
      <c r="Q35" s="771">
        <v>1000</v>
      </c>
      <c r="R35" s="771">
        <v>1500</v>
      </c>
      <c r="S35" s="771">
        <v>1500</v>
      </c>
      <c r="T35" s="772">
        <v>1500</v>
      </c>
      <c r="U35" s="609" t="s">
        <v>1279</v>
      </c>
      <c r="V35" s="363"/>
      <c r="W35" s="363"/>
      <c r="X35" s="363"/>
      <c r="Y35" s="363"/>
      <c r="Z35" s="363"/>
      <c r="AA35" s="363"/>
      <c r="AB35" s="363"/>
      <c r="AC35" s="363"/>
      <c r="AD35" s="363"/>
      <c r="AE35" s="363"/>
      <c r="AF35" s="363"/>
      <c r="AG35" s="363"/>
      <c r="AH35" s="363"/>
      <c r="AI35" s="363"/>
    </row>
    <row r="36" spans="2:35" s="360" customFormat="1" ht="26.1" customHeight="1" x14ac:dyDescent="0.2">
      <c r="B36" s="454" t="s">
        <v>1193</v>
      </c>
      <c r="C36" s="864">
        <v>133619.52033883604</v>
      </c>
      <c r="D36" s="864">
        <v>131649.808981056</v>
      </c>
      <c r="E36" s="864">
        <v>123755.56712089799</v>
      </c>
      <c r="F36" s="864">
        <v>119769.00451625719</v>
      </c>
      <c r="G36" s="864">
        <v>116085.43732060536</v>
      </c>
      <c r="H36" s="864">
        <v>223404.62311365624</v>
      </c>
      <c r="I36" s="776">
        <v>118967.61665970701</v>
      </c>
      <c r="J36" s="774">
        <v>122578.81877010372</v>
      </c>
      <c r="K36" s="774">
        <v>128345.09958863759</v>
      </c>
      <c r="L36" s="774">
        <v>131285.2070022469</v>
      </c>
      <c r="M36" s="774">
        <v>134918.84578540415</v>
      </c>
      <c r="N36" s="774">
        <v>135922.5013362391</v>
      </c>
      <c r="O36" s="774">
        <v>143329.56701649335</v>
      </c>
      <c r="P36" s="774">
        <v>159510.4444751679</v>
      </c>
      <c r="Q36" s="774">
        <v>174511.13112195372</v>
      </c>
      <c r="R36" s="774">
        <v>206033.6682902461</v>
      </c>
      <c r="S36" s="774">
        <v>223463.84844961271</v>
      </c>
      <c r="T36" s="775">
        <v>223404.62311365624</v>
      </c>
      <c r="U36" s="607" t="s">
        <v>1284</v>
      </c>
      <c r="V36" s="363"/>
      <c r="W36" s="363"/>
      <c r="X36" s="363"/>
      <c r="Y36" s="363"/>
      <c r="Z36" s="363"/>
      <c r="AA36" s="363"/>
      <c r="AB36" s="363"/>
      <c r="AC36" s="363"/>
      <c r="AD36" s="363"/>
      <c r="AE36" s="363"/>
      <c r="AF36" s="363"/>
      <c r="AG36" s="363"/>
      <c r="AH36" s="363"/>
      <c r="AI36" s="363"/>
    </row>
    <row r="37" spans="2:35" s="365" customFormat="1" ht="26.1" customHeight="1" x14ac:dyDescent="0.2">
      <c r="B37" s="608" t="s">
        <v>956</v>
      </c>
      <c r="C37" s="868">
        <v>131415.36106331603</v>
      </c>
      <c r="D37" s="868">
        <v>129319.617754676</v>
      </c>
      <c r="E37" s="868">
        <v>121580.84067117507</v>
      </c>
      <c r="F37" s="868">
        <v>116823.9473379767</v>
      </c>
      <c r="G37" s="868">
        <v>113240.89746130302</v>
      </c>
      <c r="H37" s="868">
        <v>217700.95153294055</v>
      </c>
      <c r="I37" s="773">
        <v>116038.8502818486</v>
      </c>
      <c r="J37" s="771">
        <v>119124.34124790688</v>
      </c>
      <c r="K37" s="771">
        <v>126028.51261131761</v>
      </c>
      <c r="L37" s="771">
        <v>129024.77171006869</v>
      </c>
      <c r="M37" s="771">
        <v>132618.55501266726</v>
      </c>
      <c r="N37" s="771">
        <v>133552.62178514298</v>
      </c>
      <c r="O37" s="771">
        <v>140756.66460406521</v>
      </c>
      <c r="P37" s="771">
        <v>156670.2676664874</v>
      </c>
      <c r="Q37" s="771">
        <v>171208.59840518062</v>
      </c>
      <c r="R37" s="771">
        <v>201635.90385254371</v>
      </c>
      <c r="S37" s="771">
        <v>218177.59932802911</v>
      </c>
      <c r="T37" s="772">
        <v>217700.95153294055</v>
      </c>
      <c r="U37" s="609" t="s">
        <v>1282</v>
      </c>
      <c r="V37" s="363"/>
      <c r="W37" s="363"/>
      <c r="X37" s="363"/>
      <c r="Y37" s="363"/>
      <c r="Z37" s="363"/>
      <c r="AA37" s="363"/>
      <c r="AB37" s="363"/>
      <c r="AC37" s="363"/>
      <c r="AD37" s="363"/>
      <c r="AE37" s="363"/>
      <c r="AF37" s="363"/>
      <c r="AG37" s="363"/>
      <c r="AH37" s="363"/>
      <c r="AI37" s="363"/>
    </row>
    <row r="38" spans="2:35" s="365" customFormat="1" ht="26.1" customHeight="1" x14ac:dyDescent="0.2">
      <c r="B38" s="608" t="s">
        <v>961</v>
      </c>
      <c r="C38" s="868">
        <v>43965.833010790004</v>
      </c>
      <c r="D38" s="868">
        <v>45680.709584919998</v>
      </c>
      <c r="E38" s="868">
        <v>28041.483705319999</v>
      </c>
      <c r="F38" s="868">
        <v>28653.553669619992</v>
      </c>
      <c r="G38" s="868">
        <v>16004.264191939998</v>
      </c>
      <c r="H38" s="868">
        <v>28966.603081900001</v>
      </c>
      <c r="I38" s="773">
        <v>15337.08344181</v>
      </c>
      <c r="J38" s="771">
        <v>15715.79900823</v>
      </c>
      <c r="K38" s="771">
        <v>16795.716308480001</v>
      </c>
      <c r="L38" s="771">
        <v>17683.44724636</v>
      </c>
      <c r="M38" s="771">
        <v>18373.68136654</v>
      </c>
      <c r="N38" s="771">
        <v>19214.199642449999</v>
      </c>
      <c r="O38" s="771">
        <v>21074.643356959998</v>
      </c>
      <c r="P38" s="771">
        <v>27789.931177880004</v>
      </c>
      <c r="Q38" s="771">
        <v>32754.321349209993</v>
      </c>
      <c r="R38" s="771">
        <v>34402.347247170001</v>
      </c>
      <c r="S38" s="771">
        <v>34882.092426900002</v>
      </c>
      <c r="T38" s="772">
        <v>28966.603081900001</v>
      </c>
      <c r="U38" s="609" t="s">
        <v>1203</v>
      </c>
      <c r="V38" s="363"/>
      <c r="W38" s="363"/>
      <c r="X38" s="363"/>
      <c r="Y38" s="363"/>
      <c r="Z38" s="363"/>
      <c r="AA38" s="363"/>
      <c r="AB38" s="363"/>
      <c r="AC38" s="363"/>
      <c r="AD38" s="363"/>
      <c r="AE38" s="363"/>
      <c r="AF38" s="363"/>
      <c r="AG38" s="363"/>
      <c r="AH38" s="363"/>
      <c r="AI38" s="363"/>
    </row>
    <row r="39" spans="2:35" s="365" customFormat="1" ht="26.1" customHeight="1" x14ac:dyDescent="0.2">
      <c r="B39" s="608" t="s">
        <v>962</v>
      </c>
      <c r="C39" s="868">
        <v>69224.507698407266</v>
      </c>
      <c r="D39" s="868">
        <v>65559.366716476172</v>
      </c>
      <c r="E39" s="868">
        <v>74260.192788052154</v>
      </c>
      <c r="F39" s="868">
        <v>69540.003575088427</v>
      </c>
      <c r="G39" s="868">
        <v>79630.661787440855</v>
      </c>
      <c r="H39" s="868">
        <v>169800.2861079289</v>
      </c>
      <c r="I39" s="773">
        <v>83708.916899014584</v>
      </c>
      <c r="J39" s="771">
        <v>85823.333614357893</v>
      </c>
      <c r="K39" s="771">
        <v>90779.418717164139</v>
      </c>
      <c r="L39" s="771">
        <v>92735.020020564334</v>
      </c>
      <c r="M39" s="771">
        <v>95613.686026849915</v>
      </c>
      <c r="N39" s="771">
        <v>95806.823364523676</v>
      </c>
      <c r="O39" s="771">
        <v>101277.17887128706</v>
      </c>
      <c r="P39" s="771">
        <v>110311.420744952</v>
      </c>
      <c r="Q39" s="771">
        <v>119496.3717100295</v>
      </c>
      <c r="R39" s="771">
        <v>148386.18389348863</v>
      </c>
      <c r="S39" s="771">
        <v>164096.05205489809</v>
      </c>
      <c r="T39" s="772">
        <v>169800.2861079289</v>
      </c>
      <c r="U39" s="609" t="s">
        <v>1204</v>
      </c>
      <c r="V39" s="363"/>
      <c r="W39" s="363"/>
      <c r="X39" s="363"/>
      <c r="Y39" s="363"/>
      <c r="Z39" s="363"/>
      <c r="AA39" s="363"/>
      <c r="AB39" s="363"/>
      <c r="AC39" s="363"/>
      <c r="AD39" s="363"/>
      <c r="AE39" s="363"/>
      <c r="AF39" s="363"/>
      <c r="AG39" s="363"/>
      <c r="AH39" s="363"/>
      <c r="AI39" s="363"/>
    </row>
    <row r="40" spans="2:35" s="365" customFormat="1" ht="26.1" customHeight="1" x14ac:dyDescent="0.2">
      <c r="B40" s="608" t="s">
        <v>963</v>
      </c>
      <c r="C40" s="868">
        <v>18225.020354118751</v>
      </c>
      <c r="D40" s="868">
        <v>18079.541453279831</v>
      </c>
      <c r="E40" s="868">
        <v>19279.164177802919</v>
      </c>
      <c r="F40" s="868">
        <v>18630.390093268288</v>
      </c>
      <c r="G40" s="868">
        <v>17605.971481922163</v>
      </c>
      <c r="H40" s="868">
        <v>18934.062343111658</v>
      </c>
      <c r="I40" s="773">
        <v>16992.849941024022</v>
      </c>
      <c r="J40" s="771">
        <v>17585.208625318988</v>
      </c>
      <c r="K40" s="771">
        <v>18453.377585673476</v>
      </c>
      <c r="L40" s="771">
        <v>18606.304443144363</v>
      </c>
      <c r="M40" s="771">
        <v>18631.187619277334</v>
      </c>
      <c r="N40" s="771">
        <v>18531.598778169322</v>
      </c>
      <c r="O40" s="771">
        <v>18404.842375818134</v>
      </c>
      <c r="P40" s="771">
        <v>18568.915743655372</v>
      </c>
      <c r="Q40" s="771">
        <v>18957.905345941108</v>
      </c>
      <c r="R40" s="771">
        <v>18847.372711885091</v>
      </c>
      <c r="S40" s="771">
        <v>19199.454846231045</v>
      </c>
      <c r="T40" s="772">
        <v>18934.062343111658</v>
      </c>
      <c r="U40" s="609" t="s">
        <v>1280</v>
      </c>
      <c r="V40" s="363"/>
      <c r="W40" s="363"/>
      <c r="X40" s="363"/>
      <c r="Y40" s="363"/>
      <c r="Z40" s="363"/>
      <c r="AA40" s="363"/>
      <c r="AB40" s="363"/>
      <c r="AC40" s="363"/>
      <c r="AD40" s="363"/>
      <c r="AE40" s="363"/>
      <c r="AF40" s="363"/>
      <c r="AG40" s="363"/>
      <c r="AH40" s="363"/>
      <c r="AI40" s="363"/>
    </row>
    <row r="41" spans="2:35" s="365" customFormat="1" ht="26.1" customHeight="1" x14ac:dyDescent="0.2">
      <c r="B41" s="608" t="s">
        <v>960</v>
      </c>
      <c r="C41" s="868">
        <v>2204.1592755199995</v>
      </c>
      <c r="D41" s="868">
        <v>2330.1912263800004</v>
      </c>
      <c r="E41" s="868">
        <v>2174.7264497229212</v>
      </c>
      <c r="F41" s="868">
        <v>2945.0571782804968</v>
      </c>
      <c r="G41" s="868">
        <v>2844.5398593023406</v>
      </c>
      <c r="H41" s="868">
        <v>5703.6715807156888</v>
      </c>
      <c r="I41" s="773">
        <v>2928.7663778584119</v>
      </c>
      <c r="J41" s="771">
        <v>3454.477522196848</v>
      </c>
      <c r="K41" s="771">
        <v>2316.5869773199815</v>
      </c>
      <c r="L41" s="771">
        <v>2260.4352921782015</v>
      </c>
      <c r="M41" s="771">
        <v>2300.2907727368874</v>
      </c>
      <c r="N41" s="771">
        <v>2369.8795510961177</v>
      </c>
      <c r="O41" s="771">
        <v>2572.9024124281368</v>
      </c>
      <c r="P41" s="771">
        <v>2840.1768086805087</v>
      </c>
      <c r="Q41" s="771">
        <v>3302.532716773107</v>
      </c>
      <c r="R41" s="771">
        <v>4397.7644377023862</v>
      </c>
      <c r="S41" s="771">
        <v>5286.2491215835944</v>
      </c>
      <c r="T41" s="772">
        <v>5703.6715807156888</v>
      </c>
      <c r="U41" s="609" t="s">
        <v>1270</v>
      </c>
      <c r="V41" s="363"/>
      <c r="W41" s="363"/>
      <c r="X41" s="363"/>
      <c r="Y41" s="363"/>
      <c r="Z41" s="363"/>
      <c r="AA41" s="363"/>
      <c r="AB41" s="363"/>
      <c r="AC41" s="363"/>
      <c r="AD41" s="363"/>
      <c r="AE41" s="363"/>
      <c r="AF41" s="363"/>
      <c r="AG41" s="363"/>
      <c r="AH41" s="363"/>
      <c r="AI41" s="363"/>
    </row>
    <row r="42" spans="2:35" s="365" customFormat="1" ht="15" customHeight="1" x14ac:dyDescent="0.2">
      <c r="B42" s="608"/>
      <c r="C42" s="868"/>
      <c r="D42" s="868"/>
      <c r="E42" s="868"/>
      <c r="F42" s="868"/>
      <c r="G42" s="868"/>
      <c r="H42" s="868"/>
      <c r="I42" s="773"/>
      <c r="J42" s="771"/>
      <c r="K42" s="771"/>
      <c r="L42" s="771"/>
      <c r="M42" s="771"/>
      <c r="N42" s="771"/>
      <c r="O42" s="771"/>
      <c r="P42" s="771"/>
      <c r="Q42" s="771"/>
      <c r="R42" s="771"/>
      <c r="S42" s="771"/>
      <c r="T42" s="772"/>
      <c r="U42" s="607"/>
      <c r="V42" s="363"/>
      <c r="W42" s="363"/>
      <c r="X42" s="363"/>
      <c r="Y42" s="363"/>
      <c r="Z42" s="363"/>
      <c r="AA42" s="363"/>
      <c r="AB42" s="363"/>
      <c r="AC42" s="363"/>
      <c r="AD42" s="363"/>
      <c r="AE42" s="363"/>
      <c r="AF42" s="363"/>
      <c r="AG42" s="363"/>
      <c r="AH42" s="363"/>
      <c r="AI42" s="363"/>
    </row>
    <row r="43" spans="2:35" s="360" customFormat="1" ht="26.1" customHeight="1" x14ac:dyDescent="0.2">
      <c r="B43" s="455" t="s">
        <v>711</v>
      </c>
      <c r="C43" s="864">
        <v>158345.17276833378</v>
      </c>
      <c r="D43" s="864">
        <v>237612.05292432598</v>
      </c>
      <c r="E43" s="864">
        <v>260909.30193393311</v>
      </c>
      <c r="F43" s="864">
        <v>384366.81781416386</v>
      </c>
      <c r="G43" s="864">
        <v>531844.55750874919</v>
      </c>
      <c r="H43" s="864">
        <v>455078.00754350738</v>
      </c>
      <c r="I43" s="776">
        <v>532571.9359442261</v>
      </c>
      <c r="J43" s="774">
        <v>533990.33405286493</v>
      </c>
      <c r="K43" s="774">
        <v>527509.09765257873</v>
      </c>
      <c r="L43" s="774">
        <v>546983.78267401259</v>
      </c>
      <c r="M43" s="774">
        <v>545264.07223146106</v>
      </c>
      <c r="N43" s="774">
        <v>551479.31444076297</v>
      </c>
      <c r="O43" s="774">
        <v>542313.19710951927</v>
      </c>
      <c r="P43" s="774">
        <v>549366.50493575458</v>
      </c>
      <c r="Q43" s="774">
        <v>552723.83525017882</v>
      </c>
      <c r="R43" s="774">
        <v>524113.08851801016</v>
      </c>
      <c r="S43" s="774">
        <v>443273.37235891452</v>
      </c>
      <c r="T43" s="775">
        <v>455078.00754350738</v>
      </c>
      <c r="U43" s="379" t="s">
        <v>1615</v>
      </c>
      <c r="V43" s="363"/>
      <c r="W43" s="363"/>
      <c r="X43" s="363"/>
      <c r="Y43" s="363"/>
      <c r="Z43" s="363"/>
      <c r="AA43" s="363"/>
      <c r="AB43" s="363"/>
      <c r="AC43" s="363"/>
      <c r="AD43" s="363"/>
      <c r="AE43" s="363"/>
      <c r="AF43" s="363"/>
      <c r="AG43" s="363"/>
      <c r="AH43" s="363"/>
      <c r="AI43" s="363"/>
    </row>
    <row r="44" spans="2:35" s="365" customFormat="1" ht="12" customHeight="1" x14ac:dyDescent="0.2">
      <c r="B44" s="454"/>
      <c r="C44" s="868"/>
      <c r="D44" s="868"/>
      <c r="E44" s="868"/>
      <c r="F44" s="868"/>
      <c r="G44" s="868"/>
      <c r="H44" s="868"/>
      <c r="I44" s="773"/>
      <c r="J44" s="771"/>
      <c r="K44" s="771"/>
      <c r="L44" s="771"/>
      <c r="M44" s="771"/>
      <c r="N44" s="771"/>
      <c r="O44" s="771"/>
      <c r="P44" s="771"/>
      <c r="Q44" s="771"/>
      <c r="R44" s="771"/>
      <c r="S44" s="771"/>
      <c r="T44" s="772"/>
      <c r="U44" s="607"/>
      <c r="V44" s="363"/>
      <c r="W44" s="363"/>
      <c r="X44" s="363"/>
      <c r="Y44" s="363"/>
      <c r="Z44" s="363"/>
      <c r="AA44" s="363"/>
      <c r="AB44" s="363"/>
      <c r="AC44" s="363"/>
      <c r="AD44" s="363"/>
      <c r="AE44" s="363"/>
      <c r="AF44" s="363"/>
      <c r="AG44" s="363"/>
      <c r="AH44" s="363"/>
      <c r="AI44" s="363"/>
    </row>
    <row r="45" spans="2:35" s="360" customFormat="1" ht="26.1" customHeight="1" x14ac:dyDescent="0.2">
      <c r="B45" s="454" t="s">
        <v>1161</v>
      </c>
      <c r="C45" s="864">
        <v>87027.339736263908</v>
      </c>
      <c r="D45" s="864">
        <v>132343.87378320299</v>
      </c>
      <c r="E45" s="864">
        <v>146690.4744845391</v>
      </c>
      <c r="F45" s="864">
        <v>219213.03435432017</v>
      </c>
      <c r="G45" s="864">
        <v>299534.56490712048</v>
      </c>
      <c r="H45" s="864">
        <v>260271.24478651534</v>
      </c>
      <c r="I45" s="776">
        <v>298655.93065472768</v>
      </c>
      <c r="J45" s="774">
        <v>299840.98369002691</v>
      </c>
      <c r="K45" s="774">
        <v>293039.69880883524</v>
      </c>
      <c r="L45" s="774">
        <v>310749.55991489073</v>
      </c>
      <c r="M45" s="774">
        <v>307567.94402564137</v>
      </c>
      <c r="N45" s="774">
        <v>315785.44020784</v>
      </c>
      <c r="O45" s="774">
        <v>303179.87672255066</v>
      </c>
      <c r="P45" s="774">
        <v>307347.96443265514</v>
      </c>
      <c r="Q45" s="774">
        <v>309927.89081443584</v>
      </c>
      <c r="R45" s="774">
        <v>289111.98677048908</v>
      </c>
      <c r="S45" s="774">
        <v>242273.27236187656</v>
      </c>
      <c r="T45" s="775">
        <v>260271.24478651534</v>
      </c>
      <c r="U45" s="607" t="s">
        <v>1166</v>
      </c>
      <c r="V45" s="363"/>
      <c r="W45" s="363"/>
      <c r="X45" s="363"/>
      <c r="Y45" s="363"/>
      <c r="Z45" s="363"/>
      <c r="AA45" s="363"/>
      <c r="AB45" s="363"/>
      <c r="AC45" s="363"/>
      <c r="AD45" s="363"/>
      <c r="AE45" s="363"/>
      <c r="AF45" s="363"/>
      <c r="AG45" s="363"/>
      <c r="AH45" s="363"/>
      <c r="AI45" s="363"/>
    </row>
    <row r="46" spans="2:35" s="360" customFormat="1" ht="26.1" customHeight="1" x14ac:dyDescent="0.2">
      <c r="B46" s="454" t="s">
        <v>1192</v>
      </c>
      <c r="C46" s="864">
        <v>1942.0216570792002</v>
      </c>
      <c r="D46" s="864">
        <v>1634.8968909137</v>
      </c>
      <c r="E46" s="864">
        <v>2091.8458269572002</v>
      </c>
      <c r="F46" s="864">
        <v>891.71079131879992</v>
      </c>
      <c r="G46" s="864">
        <v>398.4401914069</v>
      </c>
      <c r="H46" s="864">
        <v>378.80827434090003</v>
      </c>
      <c r="I46" s="776">
        <v>521.75616936889992</v>
      </c>
      <c r="J46" s="774">
        <v>305.7248062769001</v>
      </c>
      <c r="K46" s="774">
        <v>181.05867582560006</v>
      </c>
      <c r="L46" s="774">
        <v>318.53178039259996</v>
      </c>
      <c r="M46" s="774">
        <v>272.29679046209992</v>
      </c>
      <c r="N46" s="774">
        <v>1295.2311574121998</v>
      </c>
      <c r="O46" s="774">
        <v>111.8394639988999</v>
      </c>
      <c r="P46" s="774">
        <v>407.72763347460011</v>
      </c>
      <c r="Q46" s="774">
        <v>414.5983053490001</v>
      </c>
      <c r="R46" s="774">
        <v>257.37082163810004</v>
      </c>
      <c r="S46" s="774">
        <v>160.99988241829988</v>
      </c>
      <c r="T46" s="775">
        <v>378.80827434090003</v>
      </c>
      <c r="U46" s="607" t="s">
        <v>1283</v>
      </c>
      <c r="V46" s="363"/>
      <c r="W46" s="363"/>
      <c r="X46" s="363"/>
      <c r="Y46" s="363"/>
      <c r="Z46" s="363"/>
      <c r="AA46" s="363"/>
      <c r="AB46" s="363"/>
      <c r="AC46" s="363"/>
      <c r="AD46" s="363"/>
      <c r="AE46" s="363"/>
      <c r="AF46" s="363"/>
      <c r="AG46" s="363"/>
      <c r="AH46" s="363"/>
      <c r="AI46" s="363"/>
    </row>
    <row r="47" spans="2:35" s="365" customFormat="1" ht="26.1" customHeight="1" x14ac:dyDescent="0.2">
      <c r="B47" s="608" t="s">
        <v>957</v>
      </c>
      <c r="C47" s="868">
        <v>10.01582732</v>
      </c>
      <c r="D47" s="868">
        <v>0.65480017999999995</v>
      </c>
      <c r="E47" s="868">
        <v>0.78972693999999988</v>
      </c>
      <c r="F47" s="868">
        <v>1.20214369</v>
      </c>
      <c r="G47" s="868">
        <v>1.7616658899999997</v>
      </c>
      <c r="H47" s="868">
        <v>1.6833586999999999</v>
      </c>
      <c r="I47" s="773">
        <v>1.8021277600000001</v>
      </c>
      <c r="J47" s="771">
        <v>1.78439664</v>
      </c>
      <c r="K47" s="771">
        <v>1.8103538999999997</v>
      </c>
      <c r="L47" s="771">
        <v>1.83307646</v>
      </c>
      <c r="M47" s="771">
        <v>1.8778532000000001</v>
      </c>
      <c r="N47" s="771">
        <v>1.8820514699999999</v>
      </c>
      <c r="O47" s="771">
        <v>1.9711753099999998</v>
      </c>
      <c r="P47" s="771">
        <v>1.9937420400000001</v>
      </c>
      <c r="Q47" s="771">
        <v>1.9825908099999998</v>
      </c>
      <c r="R47" s="771">
        <v>1.9247119399999999</v>
      </c>
      <c r="S47" s="771">
        <v>1.6736480200000001</v>
      </c>
      <c r="T47" s="772">
        <v>1.6833586999999999</v>
      </c>
      <c r="U47" s="609" t="s">
        <v>1162</v>
      </c>
      <c r="V47" s="363"/>
      <c r="W47" s="363"/>
      <c r="X47" s="363"/>
      <c r="Y47" s="363"/>
      <c r="Z47" s="363"/>
      <c r="AA47" s="363"/>
      <c r="AB47" s="363"/>
      <c r="AC47" s="363"/>
      <c r="AD47" s="363"/>
      <c r="AE47" s="363"/>
      <c r="AF47" s="363"/>
      <c r="AG47" s="363"/>
      <c r="AH47" s="363"/>
      <c r="AI47" s="363"/>
    </row>
    <row r="48" spans="2:35" s="365" customFormat="1" ht="26.1" customHeight="1" x14ac:dyDescent="0.2">
      <c r="B48" s="608" t="s">
        <v>958</v>
      </c>
      <c r="C48" s="868">
        <v>1706.7168217592002</v>
      </c>
      <c r="D48" s="868">
        <v>1634.2420907337</v>
      </c>
      <c r="E48" s="868">
        <v>2091.0561000172002</v>
      </c>
      <c r="F48" s="868">
        <v>890.50864762879996</v>
      </c>
      <c r="G48" s="868">
        <v>396.67852551689998</v>
      </c>
      <c r="H48" s="868">
        <v>377.12491564090004</v>
      </c>
      <c r="I48" s="773">
        <v>519.95404160889996</v>
      </c>
      <c r="J48" s="771">
        <v>303.94040963690009</v>
      </c>
      <c r="K48" s="771">
        <v>179.24832192560007</v>
      </c>
      <c r="L48" s="771">
        <v>316.69870393259998</v>
      </c>
      <c r="M48" s="771">
        <v>270.41893726209992</v>
      </c>
      <c r="N48" s="771">
        <v>1293.3491059421997</v>
      </c>
      <c r="O48" s="771">
        <v>109.8682886888999</v>
      </c>
      <c r="P48" s="771">
        <v>405.73389143460014</v>
      </c>
      <c r="Q48" s="771">
        <v>412.61571453900012</v>
      </c>
      <c r="R48" s="771">
        <v>255.44610969810003</v>
      </c>
      <c r="S48" s="771">
        <v>159.32623439829987</v>
      </c>
      <c r="T48" s="772">
        <v>377.12491564090004</v>
      </c>
      <c r="U48" s="609" t="s">
        <v>1275</v>
      </c>
      <c r="V48" s="363"/>
      <c r="W48" s="363"/>
      <c r="X48" s="363"/>
      <c r="Y48" s="363"/>
      <c r="Z48" s="363"/>
      <c r="AA48" s="363"/>
      <c r="AB48" s="363"/>
      <c r="AC48" s="363"/>
      <c r="AD48" s="363"/>
      <c r="AE48" s="363"/>
      <c r="AF48" s="363"/>
      <c r="AG48" s="363"/>
      <c r="AH48" s="363"/>
      <c r="AI48" s="363"/>
    </row>
    <row r="49" spans="2:35" s="365" customFormat="1" ht="26.1" customHeight="1" x14ac:dyDescent="0.2">
      <c r="B49" s="608" t="s">
        <v>959</v>
      </c>
      <c r="C49" s="868">
        <v>225.289008</v>
      </c>
      <c r="D49" s="868">
        <v>0</v>
      </c>
      <c r="E49" s="868">
        <v>0</v>
      </c>
      <c r="F49" s="868">
        <v>0</v>
      </c>
      <c r="G49" s="868">
        <v>0</v>
      </c>
      <c r="H49" s="868">
        <v>0</v>
      </c>
      <c r="I49" s="773">
        <v>0</v>
      </c>
      <c r="J49" s="771">
        <v>0</v>
      </c>
      <c r="K49" s="771">
        <v>0</v>
      </c>
      <c r="L49" s="771">
        <v>0</v>
      </c>
      <c r="M49" s="771">
        <v>0</v>
      </c>
      <c r="N49" s="771">
        <v>0</v>
      </c>
      <c r="O49" s="771">
        <v>0</v>
      </c>
      <c r="P49" s="771">
        <v>0</v>
      </c>
      <c r="Q49" s="771">
        <v>0</v>
      </c>
      <c r="R49" s="771">
        <v>0</v>
      </c>
      <c r="S49" s="771">
        <v>0</v>
      </c>
      <c r="T49" s="772">
        <v>0</v>
      </c>
      <c r="U49" s="609" t="s">
        <v>1279</v>
      </c>
      <c r="V49" s="363"/>
      <c r="W49" s="363"/>
      <c r="X49" s="363"/>
      <c r="Y49" s="363"/>
      <c r="Z49" s="363"/>
      <c r="AA49" s="363"/>
      <c r="AB49" s="363"/>
      <c r="AC49" s="363"/>
      <c r="AD49" s="363"/>
      <c r="AE49" s="363"/>
      <c r="AF49" s="363"/>
      <c r="AG49" s="363"/>
      <c r="AH49" s="363"/>
      <c r="AI49" s="363"/>
    </row>
    <row r="50" spans="2:35" s="360" customFormat="1" ht="26.1" customHeight="1" x14ac:dyDescent="0.2">
      <c r="B50" s="454" t="s">
        <v>1193</v>
      </c>
      <c r="C50" s="864">
        <v>85085.318079184712</v>
      </c>
      <c r="D50" s="864">
        <v>130708.97689228928</v>
      </c>
      <c r="E50" s="864">
        <v>144598.6286575819</v>
      </c>
      <c r="F50" s="864">
        <v>218321.32356300138</v>
      </c>
      <c r="G50" s="864">
        <v>299136.12471571361</v>
      </c>
      <c r="H50" s="864">
        <v>259892.43651217443</v>
      </c>
      <c r="I50" s="776">
        <v>298134.17448535876</v>
      </c>
      <c r="J50" s="774">
        <v>299535.25888375001</v>
      </c>
      <c r="K50" s="774">
        <v>292858.64013300964</v>
      </c>
      <c r="L50" s="774">
        <v>310431.02813449816</v>
      </c>
      <c r="M50" s="774">
        <v>307295.64723517926</v>
      </c>
      <c r="N50" s="774">
        <v>314490.20905042777</v>
      </c>
      <c r="O50" s="774">
        <v>303068.03725855175</v>
      </c>
      <c r="P50" s="774">
        <v>306940.23679918051</v>
      </c>
      <c r="Q50" s="774">
        <v>309513.29250908684</v>
      </c>
      <c r="R50" s="774">
        <v>288854.61594885099</v>
      </c>
      <c r="S50" s="774">
        <v>242112.27247945825</v>
      </c>
      <c r="T50" s="775">
        <v>259892.43651217443</v>
      </c>
      <c r="U50" s="607" t="s">
        <v>1284</v>
      </c>
      <c r="V50" s="363"/>
      <c r="W50" s="363"/>
      <c r="X50" s="363"/>
      <c r="Y50" s="363"/>
      <c r="Z50" s="363"/>
      <c r="AA50" s="363"/>
      <c r="AB50" s="363"/>
      <c r="AC50" s="363"/>
      <c r="AD50" s="363"/>
      <c r="AE50" s="363"/>
      <c r="AF50" s="363"/>
      <c r="AG50" s="363"/>
      <c r="AH50" s="363"/>
      <c r="AI50" s="363"/>
    </row>
    <row r="51" spans="2:35" s="365" customFormat="1" ht="26.1" customHeight="1" x14ac:dyDescent="0.2">
      <c r="B51" s="608" t="s">
        <v>956</v>
      </c>
      <c r="C51" s="868">
        <v>82481.559317122708</v>
      </c>
      <c r="D51" s="868">
        <v>122091.37551472329</v>
      </c>
      <c r="E51" s="868">
        <v>135713.21847892829</v>
      </c>
      <c r="F51" s="868">
        <v>207546.36687850908</v>
      </c>
      <c r="G51" s="868">
        <v>272024.26078718546</v>
      </c>
      <c r="H51" s="868">
        <v>232672.60328338883</v>
      </c>
      <c r="I51" s="773">
        <v>270850.07681061537</v>
      </c>
      <c r="J51" s="771">
        <v>267329.21910919249</v>
      </c>
      <c r="K51" s="771">
        <v>275395.96562469454</v>
      </c>
      <c r="L51" s="771">
        <v>294265.66807116388</v>
      </c>
      <c r="M51" s="771">
        <v>288300.55836870195</v>
      </c>
      <c r="N51" s="771">
        <v>284289.36612557847</v>
      </c>
      <c r="O51" s="771">
        <v>285939.24574681494</v>
      </c>
      <c r="P51" s="771">
        <v>291046.35717187222</v>
      </c>
      <c r="Q51" s="771">
        <v>294725.96438638982</v>
      </c>
      <c r="R51" s="771">
        <v>267428.59607784799</v>
      </c>
      <c r="S51" s="771">
        <v>224905.43000419915</v>
      </c>
      <c r="T51" s="772">
        <v>232672.60328338883</v>
      </c>
      <c r="U51" s="609" t="s">
        <v>1282</v>
      </c>
      <c r="V51" s="363"/>
      <c r="W51" s="363"/>
      <c r="X51" s="363"/>
      <c r="Y51" s="363"/>
      <c r="Z51" s="363"/>
      <c r="AA51" s="363"/>
      <c r="AB51" s="363"/>
      <c r="AC51" s="363"/>
      <c r="AD51" s="363"/>
      <c r="AE51" s="363"/>
      <c r="AF51" s="363"/>
      <c r="AG51" s="363"/>
      <c r="AH51" s="363"/>
      <c r="AI51" s="363"/>
    </row>
    <row r="52" spans="2:35" s="365" customFormat="1" ht="26.1" customHeight="1" x14ac:dyDescent="0.2">
      <c r="B52" s="608" t="s">
        <v>961</v>
      </c>
      <c r="C52" s="868">
        <v>36551.334097031388</v>
      </c>
      <c r="D52" s="868">
        <v>56226.729240872992</v>
      </c>
      <c r="E52" s="868">
        <v>49150.573577543182</v>
      </c>
      <c r="F52" s="868">
        <v>82843.942644832234</v>
      </c>
      <c r="G52" s="868">
        <v>104704.38398379489</v>
      </c>
      <c r="H52" s="868">
        <v>95767.469473536345</v>
      </c>
      <c r="I52" s="773">
        <v>107326.99412419614</v>
      </c>
      <c r="J52" s="771">
        <v>109008.62492506304</v>
      </c>
      <c r="K52" s="771">
        <v>103427.82098289406</v>
      </c>
      <c r="L52" s="771">
        <v>115269.19285453134</v>
      </c>
      <c r="M52" s="771">
        <v>116916.83537951646</v>
      </c>
      <c r="N52" s="771">
        <v>127950.24143633085</v>
      </c>
      <c r="O52" s="771">
        <v>119000.57837536882</v>
      </c>
      <c r="P52" s="771">
        <v>124573.10903269386</v>
      </c>
      <c r="Q52" s="771">
        <v>109292.0758152379</v>
      </c>
      <c r="R52" s="771">
        <v>102433.33064036546</v>
      </c>
      <c r="S52" s="771">
        <v>88572.679312814435</v>
      </c>
      <c r="T52" s="772">
        <v>95767.469473536345</v>
      </c>
      <c r="U52" s="609" t="s">
        <v>1203</v>
      </c>
      <c r="V52" s="363"/>
      <c r="W52" s="363"/>
      <c r="X52" s="363"/>
      <c r="Y52" s="363"/>
      <c r="Z52" s="363"/>
      <c r="AA52" s="363"/>
      <c r="AB52" s="363"/>
      <c r="AC52" s="363"/>
      <c r="AD52" s="363"/>
      <c r="AE52" s="363"/>
      <c r="AF52" s="363"/>
      <c r="AG52" s="363"/>
      <c r="AH52" s="363"/>
      <c r="AI52" s="363"/>
    </row>
    <row r="53" spans="2:35" s="365" customFormat="1" ht="26.1" customHeight="1" x14ac:dyDescent="0.2">
      <c r="B53" s="608" t="s">
        <v>962</v>
      </c>
      <c r="C53" s="868">
        <v>44544.099845846926</v>
      </c>
      <c r="D53" s="868">
        <v>64601.498036315294</v>
      </c>
      <c r="E53" s="868">
        <v>82467.403767227122</v>
      </c>
      <c r="F53" s="868">
        <v>121379.54138832846</v>
      </c>
      <c r="G53" s="868">
        <v>162189.04347470345</v>
      </c>
      <c r="H53" s="868">
        <v>133100.19093161201</v>
      </c>
      <c r="I53" s="773">
        <v>159704.09623812413</v>
      </c>
      <c r="J53" s="771">
        <v>153583.89959011215</v>
      </c>
      <c r="K53" s="771">
        <v>167665.56007636612</v>
      </c>
      <c r="L53" s="771">
        <v>173185.39524448116</v>
      </c>
      <c r="M53" s="771">
        <v>165351.3387030958</v>
      </c>
      <c r="N53" s="771">
        <v>150054.4599522583</v>
      </c>
      <c r="O53" s="771">
        <v>161869.52326396832</v>
      </c>
      <c r="P53" s="771">
        <v>162662.50073794258</v>
      </c>
      <c r="Q53" s="771">
        <v>173895.27639470017</v>
      </c>
      <c r="R53" s="771">
        <v>159495.19584398586</v>
      </c>
      <c r="S53" s="771">
        <v>133439.59333802201</v>
      </c>
      <c r="T53" s="772">
        <v>133100.19093161201</v>
      </c>
      <c r="U53" s="609" t="s">
        <v>1204</v>
      </c>
      <c r="V53" s="363"/>
      <c r="W53" s="363"/>
      <c r="X53" s="363"/>
      <c r="Y53" s="363"/>
      <c r="Z53" s="363"/>
      <c r="AA53" s="363"/>
      <c r="AB53" s="363"/>
      <c r="AC53" s="363"/>
      <c r="AD53" s="363"/>
      <c r="AE53" s="363"/>
      <c r="AF53" s="363"/>
      <c r="AG53" s="363"/>
      <c r="AH53" s="363"/>
      <c r="AI53" s="363"/>
    </row>
    <row r="54" spans="2:35" s="365" customFormat="1" ht="26.1" customHeight="1" x14ac:dyDescent="0.2">
      <c r="B54" s="608" t="s">
        <v>963</v>
      </c>
      <c r="C54" s="868">
        <v>1386.1253742444001</v>
      </c>
      <c r="D54" s="868">
        <v>1263.1482375350001</v>
      </c>
      <c r="E54" s="868">
        <v>4095.2411341579996</v>
      </c>
      <c r="F54" s="868">
        <v>3322.8828453483998</v>
      </c>
      <c r="G54" s="868">
        <v>5130.8333286870993</v>
      </c>
      <c r="H54" s="868">
        <v>3804.9428782404998</v>
      </c>
      <c r="I54" s="773">
        <v>3818.9864482950998</v>
      </c>
      <c r="J54" s="771">
        <v>4736.6945940173073</v>
      </c>
      <c r="K54" s="771">
        <v>4302.5845654343993</v>
      </c>
      <c r="L54" s="771">
        <v>5811.0799721514004</v>
      </c>
      <c r="M54" s="771">
        <v>6032.3842860896984</v>
      </c>
      <c r="N54" s="771">
        <v>6284.6647369892989</v>
      </c>
      <c r="O54" s="771">
        <v>5069.1441074777995</v>
      </c>
      <c r="P54" s="771">
        <v>3810.7474012357993</v>
      </c>
      <c r="Q54" s="771">
        <v>11538.612176451803</v>
      </c>
      <c r="R54" s="771">
        <v>5500.0695934967007</v>
      </c>
      <c r="S54" s="771">
        <v>2893.1573533627011</v>
      </c>
      <c r="T54" s="772">
        <v>3804.9428782404998</v>
      </c>
      <c r="U54" s="609" t="s">
        <v>1280</v>
      </c>
      <c r="V54" s="363"/>
      <c r="W54" s="363"/>
      <c r="X54" s="363"/>
      <c r="Y54" s="363"/>
      <c r="Z54" s="363"/>
      <c r="AA54" s="363"/>
      <c r="AB54" s="363"/>
      <c r="AC54" s="363"/>
      <c r="AD54" s="363"/>
      <c r="AE54" s="363"/>
      <c r="AF54" s="363"/>
      <c r="AG54" s="363"/>
      <c r="AH54" s="363"/>
      <c r="AI54" s="363"/>
    </row>
    <row r="55" spans="2:35" s="365" customFormat="1" ht="26.1" customHeight="1" x14ac:dyDescent="0.2">
      <c r="B55" s="608" t="s">
        <v>960</v>
      </c>
      <c r="C55" s="868">
        <v>2603.7587620620002</v>
      </c>
      <c r="D55" s="868">
        <v>8617.6013775659994</v>
      </c>
      <c r="E55" s="868">
        <v>8885.4101786536012</v>
      </c>
      <c r="F55" s="868">
        <v>10774.956684492301</v>
      </c>
      <c r="G55" s="868">
        <v>27111.863928528153</v>
      </c>
      <c r="H55" s="868">
        <v>27219.833228785599</v>
      </c>
      <c r="I55" s="773">
        <v>27284.097674743411</v>
      </c>
      <c r="J55" s="771">
        <v>32206.039774557503</v>
      </c>
      <c r="K55" s="771">
        <v>17462.6745083151</v>
      </c>
      <c r="L55" s="771">
        <v>16165.360063334301</v>
      </c>
      <c r="M55" s="771">
        <v>18995.088866477305</v>
      </c>
      <c r="N55" s="771">
        <v>30200.842924849305</v>
      </c>
      <c r="O55" s="771">
        <v>17128.791511736799</v>
      </c>
      <c r="P55" s="771">
        <v>15893.879627308297</v>
      </c>
      <c r="Q55" s="771">
        <v>14787.328122696999</v>
      </c>
      <c r="R55" s="771">
        <v>21426.019871003002</v>
      </c>
      <c r="S55" s="771">
        <v>17206.842475259094</v>
      </c>
      <c r="T55" s="772">
        <v>27219.833228785599</v>
      </c>
      <c r="U55" s="609" t="s">
        <v>1281</v>
      </c>
      <c r="V55" s="363"/>
      <c r="W55" s="363"/>
      <c r="X55" s="363"/>
      <c r="Y55" s="363"/>
      <c r="Z55" s="363"/>
      <c r="AA55" s="363"/>
      <c r="AB55" s="363"/>
      <c r="AC55" s="363"/>
      <c r="AD55" s="363"/>
      <c r="AE55" s="363"/>
      <c r="AF55" s="363"/>
      <c r="AG55" s="363"/>
      <c r="AH55" s="363"/>
      <c r="AI55" s="363"/>
    </row>
    <row r="56" spans="2:35" s="365" customFormat="1" ht="12" customHeight="1" x14ac:dyDescent="0.2">
      <c r="B56" s="454"/>
      <c r="C56" s="868"/>
      <c r="D56" s="868"/>
      <c r="E56" s="868"/>
      <c r="F56" s="868"/>
      <c r="G56" s="868"/>
      <c r="H56" s="868"/>
      <c r="I56" s="773"/>
      <c r="J56" s="771"/>
      <c r="K56" s="771"/>
      <c r="L56" s="771"/>
      <c r="M56" s="771"/>
      <c r="N56" s="771"/>
      <c r="O56" s="771"/>
      <c r="P56" s="771"/>
      <c r="Q56" s="771"/>
      <c r="R56" s="771"/>
      <c r="S56" s="771"/>
      <c r="T56" s="772"/>
      <c r="U56" s="607"/>
      <c r="V56" s="363"/>
      <c r="W56" s="363"/>
      <c r="X56" s="363"/>
      <c r="Y56" s="363"/>
      <c r="Z56" s="363"/>
      <c r="AA56" s="363"/>
      <c r="AB56" s="363"/>
      <c r="AC56" s="363"/>
      <c r="AD56" s="363"/>
      <c r="AE56" s="363"/>
      <c r="AF56" s="363"/>
      <c r="AG56" s="363"/>
      <c r="AH56" s="363"/>
      <c r="AI56" s="363"/>
    </row>
    <row r="57" spans="2:35" s="360" customFormat="1" ht="26.1" customHeight="1" x14ac:dyDescent="0.2">
      <c r="B57" s="454" t="s">
        <v>973</v>
      </c>
      <c r="C57" s="864">
        <v>4715.0505616500031</v>
      </c>
      <c r="D57" s="864">
        <v>5673.8387177529958</v>
      </c>
      <c r="E57" s="864">
        <v>6751.507065173003</v>
      </c>
      <c r="F57" s="864">
        <v>9496.4908447730104</v>
      </c>
      <c r="G57" s="864">
        <v>14167.79620000101</v>
      </c>
      <c r="H57" s="864">
        <v>15797.925967172989</v>
      </c>
      <c r="I57" s="776">
        <v>14314.83784398599</v>
      </c>
      <c r="J57" s="774">
        <v>14007.013051455002</v>
      </c>
      <c r="K57" s="774">
        <v>13662.063660838014</v>
      </c>
      <c r="L57" s="774">
        <v>13641.11506510399</v>
      </c>
      <c r="M57" s="774">
        <v>13607.651981066985</v>
      </c>
      <c r="N57" s="774">
        <v>13370.450948829004</v>
      </c>
      <c r="O57" s="774">
        <v>13693.096442285903</v>
      </c>
      <c r="P57" s="774">
        <v>13864.257060735999</v>
      </c>
      <c r="Q57" s="774">
        <v>13860.166485694093</v>
      </c>
      <c r="R57" s="774">
        <v>12872.867423058002</v>
      </c>
      <c r="S57" s="774">
        <v>17726.339371519996</v>
      </c>
      <c r="T57" s="775">
        <v>15797.925967172989</v>
      </c>
      <c r="U57" s="607" t="s">
        <v>1167</v>
      </c>
      <c r="V57" s="363"/>
      <c r="W57" s="363"/>
      <c r="X57" s="363"/>
      <c r="Y57" s="363"/>
      <c r="Z57" s="363"/>
      <c r="AA57" s="363"/>
      <c r="AB57" s="363"/>
      <c r="AC57" s="363"/>
      <c r="AD57" s="363"/>
      <c r="AE57" s="363"/>
      <c r="AF57" s="363"/>
      <c r="AG57" s="363"/>
      <c r="AH57" s="363"/>
      <c r="AI57" s="363"/>
    </row>
    <row r="58" spans="2:35" s="365" customFormat="1" ht="26.1" customHeight="1" x14ac:dyDescent="0.2">
      <c r="B58" s="608" t="s">
        <v>978</v>
      </c>
      <c r="C58" s="868">
        <v>4557.4166124280027</v>
      </c>
      <c r="D58" s="868">
        <v>5448.6569479879954</v>
      </c>
      <c r="E58" s="868">
        <v>6481.5865919290027</v>
      </c>
      <c r="F58" s="868">
        <v>8909.2403543810105</v>
      </c>
      <c r="G58" s="868">
        <v>13596.01718473801</v>
      </c>
      <c r="H58" s="868">
        <v>15234.714385408988</v>
      </c>
      <c r="I58" s="773">
        <v>13692.887850767989</v>
      </c>
      <c r="J58" s="771">
        <v>13331.915679682001</v>
      </c>
      <c r="K58" s="771">
        <v>13083.926011527014</v>
      </c>
      <c r="L58" s="771">
        <v>13073.18938526799</v>
      </c>
      <c r="M58" s="771">
        <v>13004.562753150985</v>
      </c>
      <c r="N58" s="771">
        <v>12785.481257295005</v>
      </c>
      <c r="O58" s="771">
        <v>12996.130807375903</v>
      </c>
      <c r="P58" s="771">
        <v>13140.794176673999</v>
      </c>
      <c r="Q58" s="771">
        <v>13144.636005110093</v>
      </c>
      <c r="R58" s="771">
        <v>12189.350263240001</v>
      </c>
      <c r="S58" s="771">
        <v>17161.047173062998</v>
      </c>
      <c r="T58" s="772">
        <v>15234.714385408988</v>
      </c>
      <c r="U58" s="609" t="s">
        <v>1168</v>
      </c>
      <c r="V58" s="363"/>
      <c r="W58" s="363"/>
      <c r="X58" s="363"/>
      <c r="Y58" s="363"/>
      <c r="Z58" s="363"/>
      <c r="AA58" s="363"/>
      <c r="AB58" s="363"/>
      <c r="AC58" s="363"/>
      <c r="AD58" s="363"/>
      <c r="AE58" s="363"/>
      <c r="AF58" s="363"/>
      <c r="AG58" s="363"/>
      <c r="AH58" s="363"/>
      <c r="AI58" s="363"/>
    </row>
    <row r="59" spans="2:35" s="365" customFormat="1" ht="26.1" customHeight="1" x14ac:dyDescent="0.2">
      <c r="B59" s="608" t="s">
        <v>980</v>
      </c>
      <c r="C59" s="868">
        <v>157.63394922200001</v>
      </c>
      <c r="D59" s="868">
        <v>225.18176976500001</v>
      </c>
      <c r="E59" s="868">
        <v>269.92047324400011</v>
      </c>
      <c r="F59" s="868">
        <v>587.2504903920003</v>
      </c>
      <c r="G59" s="868">
        <v>571.77901526299979</v>
      </c>
      <c r="H59" s="868">
        <v>563.21158176399967</v>
      </c>
      <c r="I59" s="773">
        <v>621.94999321800015</v>
      </c>
      <c r="J59" s="771">
        <v>675.09737177300053</v>
      </c>
      <c r="K59" s="771">
        <v>578.13764931100025</v>
      </c>
      <c r="L59" s="771">
        <v>567.92567983599974</v>
      </c>
      <c r="M59" s="771">
        <v>603.08922791600003</v>
      </c>
      <c r="N59" s="771">
        <v>584.96969153399994</v>
      </c>
      <c r="O59" s="771">
        <v>696.96563490999984</v>
      </c>
      <c r="P59" s="771">
        <v>723.46288406199983</v>
      </c>
      <c r="Q59" s="771">
        <v>715.53048058399997</v>
      </c>
      <c r="R59" s="771">
        <v>683.51715981800044</v>
      </c>
      <c r="S59" s="771">
        <v>565.29219845700004</v>
      </c>
      <c r="T59" s="772">
        <v>563.21158176399967</v>
      </c>
      <c r="U59" s="609" t="s">
        <v>1271</v>
      </c>
      <c r="V59" s="363"/>
      <c r="W59" s="363"/>
      <c r="X59" s="363"/>
      <c r="Y59" s="363"/>
      <c r="Z59" s="363"/>
      <c r="AA59" s="363"/>
      <c r="AB59" s="363"/>
      <c r="AC59" s="363"/>
      <c r="AD59" s="363"/>
      <c r="AE59" s="363"/>
      <c r="AF59" s="363"/>
      <c r="AG59" s="363"/>
      <c r="AH59" s="363"/>
      <c r="AI59" s="363"/>
    </row>
    <row r="60" spans="2:35" s="365" customFormat="1" ht="12" customHeight="1" x14ac:dyDescent="0.2">
      <c r="B60" s="454"/>
      <c r="C60" s="868"/>
      <c r="D60" s="868"/>
      <c r="E60" s="868"/>
      <c r="F60" s="868"/>
      <c r="G60" s="868"/>
      <c r="H60" s="868"/>
      <c r="I60" s="773"/>
      <c r="J60" s="771"/>
      <c r="K60" s="771"/>
      <c r="L60" s="771"/>
      <c r="M60" s="771"/>
      <c r="N60" s="771"/>
      <c r="O60" s="771"/>
      <c r="P60" s="771"/>
      <c r="Q60" s="771"/>
      <c r="R60" s="771"/>
      <c r="S60" s="771"/>
      <c r="T60" s="772"/>
      <c r="U60" s="607"/>
      <c r="V60" s="363"/>
      <c r="W60" s="363"/>
      <c r="X60" s="363"/>
      <c r="Y60" s="363"/>
      <c r="Z60" s="363"/>
      <c r="AA60" s="363"/>
      <c r="AB60" s="363"/>
      <c r="AC60" s="363"/>
      <c r="AD60" s="363"/>
      <c r="AE60" s="363"/>
      <c r="AF60" s="363"/>
      <c r="AG60" s="363"/>
      <c r="AH60" s="363"/>
      <c r="AI60" s="363"/>
    </row>
    <row r="61" spans="2:35" s="360" customFormat="1" ht="26.1" customHeight="1" x14ac:dyDescent="0.2">
      <c r="B61" s="454" t="s">
        <v>979</v>
      </c>
      <c r="C61" s="864">
        <v>66602.782470419872</v>
      </c>
      <c r="D61" s="864">
        <v>99594.340423369998</v>
      </c>
      <c r="E61" s="864">
        <v>107467.32038422099</v>
      </c>
      <c r="F61" s="864">
        <v>155657.29261507068</v>
      </c>
      <c r="G61" s="864">
        <v>218142.19640162765</v>
      </c>
      <c r="H61" s="864">
        <v>179008.83678981906</v>
      </c>
      <c r="I61" s="776">
        <v>219601.16744551243</v>
      </c>
      <c r="J61" s="774">
        <v>220142.33731138305</v>
      </c>
      <c r="K61" s="774">
        <v>220807.33518290543</v>
      </c>
      <c r="L61" s="774">
        <v>222593.10769401785</v>
      </c>
      <c r="M61" s="774">
        <v>224088.4762247527</v>
      </c>
      <c r="N61" s="774">
        <v>222323.42328409399</v>
      </c>
      <c r="O61" s="774">
        <v>225440.22394468263</v>
      </c>
      <c r="P61" s="774">
        <v>228154.28344236343</v>
      </c>
      <c r="Q61" s="774">
        <v>228935.7779500488</v>
      </c>
      <c r="R61" s="774">
        <v>222128.23432446306</v>
      </c>
      <c r="S61" s="774">
        <v>183273.76062551796</v>
      </c>
      <c r="T61" s="775">
        <v>179008.83678981906</v>
      </c>
      <c r="U61" s="607" t="s">
        <v>1169</v>
      </c>
      <c r="V61" s="363"/>
      <c r="W61" s="363"/>
      <c r="X61" s="363"/>
      <c r="Y61" s="363"/>
      <c r="Z61" s="363"/>
      <c r="AA61" s="363"/>
      <c r="AB61" s="363"/>
      <c r="AC61" s="363"/>
      <c r="AD61" s="363"/>
      <c r="AE61" s="363"/>
      <c r="AF61" s="363"/>
      <c r="AG61" s="363"/>
      <c r="AH61" s="363"/>
      <c r="AI61" s="363"/>
    </row>
    <row r="62" spans="2:35" s="360" customFormat="1" ht="26.1" customHeight="1" x14ac:dyDescent="0.2">
      <c r="B62" s="454" t="s">
        <v>1192</v>
      </c>
      <c r="C62" s="864">
        <v>0</v>
      </c>
      <c r="D62" s="864">
        <v>0</v>
      </c>
      <c r="E62" s="864">
        <v>0</v>
      </c>
      <c r="F62" s="864">
        <v>0</v>
      </c>
      <c r="G62" s="864">
        <v>0</v>
      </c>
      <c r="H62" s="864">
        <v>0</v>
      </c>
      <c r="I62" s="776">
        <v>0</v>
      </c>
      <c r="J62" s="774">
        <v>0</v>
      </c>
      <c r="K62" s="774">
        <v>0</v>
      </c>
      <c r="L62" s="774">
        <v>0</v>
      </c>
      <c r="M62" s="774">
        <v>0</v>
      </c>
      <c r="N62" s="774">
        <v>0</v>
      </c>
      <c r="O62" s="774">
        <v>0</v>
      </c>
      <c r="P62" s="774">
        <v>0</v>
      </c>
      <c r="Q62" s="774">
        <v>0</v>
      </c>
      <c r="R62" s="774">
        <v>0</v>
      </c>
      <c r="S62" s="774">
        <v>0</v>
      </c>
      <c r="T62" s="775">
        <v>0</v>
      </c>
      <c r="U62" s="607" t="s">
        <v>1283</v>
      </c>
      <c r="V62" s="363"/>
      <c r="W62" s="363"/>
      <c r="X62" s="363"/>
      <c r="Y62" s="363"/>
      <c r="Z62" s="363"/>
      <c r="AA62" s="363"/>
      <c r="AB62" s="363"/>
      <c r="AC62" s="363"/>
      <c r="AD62" s="363"/>
      <c r="AE62" s="363"/>
      <c r="AF62" s="363"/>
      <c r="AG62" s="363"/>
      <c r="AH62" s="363"/>
      <c r="AI62" s="363"/>
    </row>
    <row r="63" spans="2:35" s="365" customFormat="1" ht="26.1" customHeight="1" x14ac:dyDescent="0.2">
      <c r="B63" s="608" t="s">
        <v>957</v>
      </c>
      <c r="C63" s="868">
        <v>0</v>
      </c>
      <c r="D63" s="868">
        <v>0</v>
      </c>
      <c r="E63" s="868">
        <v>0</v>
      </c>
      <c r="F63" s="868">
        <v>0</v>
      </c>
      <c r="G63" s="868">
        <v>0</v>
      </c>
      <c r="H63" s="868">
        <v>0</v>
      </c>
      <c r="I63" s="773">
        <v>0</v>
      </c>
      <c r="J63" s="771">
        <v>0</v>
      </c>
      <c r="K63" s="771">
        <v>0</v>
      </c>
      <c r="L63" s="771">
        <v>0</v>
      </c>
      <c r="M63" s="771">
        <v>0</v>
      </c>
      <c r="N63" s="771">
        <v>0</v>
      </c>
      <c r="O63" s="771">
        <v>0</v>
      </c>
      <c r="P63" s="771">
        <v>0</v>
      </c>
      <c r="Q63" s="771">
        <v>0</v>
      </c>
      <c r="R63" s="771">
        <v>0</v>
      </c>
      <c r="S63" s="771">
        <v>0</v>
      </c>
      <c r="T63" s="772">
        <v>0</v>
      </c>
      <c r="U63" s="609" t="s">
        <v>1162</v>
      </c>
      <c r="V63" s="363"/>
      <c r="W63" s="363"/>
      <c r="X63" s="363"/>
      <c r="Y63" s="363"/>
      <c r="Z63" s="363"/>
      <c r="AA63" s="363"/>
      <c r="AB63" s="363"/>
      <c r="AC63" s="363"/>
      <c r="AD63" s="363"/>
      <c r="AE63" s="363"/>
      <c r="AF63" s="363"/>
      <c r="AG63" s="363"/>
      <c r="AH63" s="363"/>
      <c r="AI63" s="363"/>
    </row>
    <row r="64" spans="2:35" s="365" customFormat="1" ht="26.1" customHeight="1" x14ac:dyDescent="0.2">
      <c r="B64" s="608" t="s">
        <v>958</v>
      </c>
      <c r="C64" s="868">
        <v>0</v>
      </c>
      <c r="D64" s="868">
        <v>0</v>
      </c>
      <c r="E64" s="868">
        <v>0</v>
      </c>
      <c r="F64" s="868">
        <v>0</v>
      </c>
      <c r="G64" s="868">
        <v>0</v>
      </c>
      <c r="H64" s="868">
        <v>0</v>
      </c>
      <c r="I64" s="773">
        <v>0</v>
      </c>
      <c r="J64" s="771">
        <v>0</v>
      </c>
      <c r="K64" s="771">
        <v>0</v>
      </c>
      <c r="L64" s="771">
        <v>0</v>
      </c>
      <c r="M64" s="771">
        <v>0</v>
      </c>
      <c r="N64" s="771">
        <v>0</v>
      </c>
      <c r="O64" s="771">
        <v>0</v>
      </c>
      <c r="P64" s="771">
        <v>0</v>
      </c>
      <c r="Q64" s="771">
        <v>0</v>
      </c>
      <c r="R64" s="771">
        <v>0</v>
      </c>
      <c r="S64" s="771">
        <v>0</v>
      </c>
      <c r="T64" s="772">
        <v>0</v>
      </c>
      <c r="U64" s="609" t="s">
        <v>1275</v>
      </c>
      <c r="V64" s="363"/>
      <c r="W64" s="363"/>
      <c r="X64" s="363"/>
      <c r="Y64" s="363"/>
      <c r="Z64" s="363"/>
      <c r="AA64" s="363"/>
      <c r="AB64" s="363"/>
      <c r="AC64" s="363"/>
      <c r="AD64" s="363"/>
      <c r="AE64" s="363"/>
      <c r="AF64" s="363"/>
      <c r="AG64" s="363"/>
      <c r="AH64" s="363"/>
      <c r="AI64" s="363"/>
    </row>
    <row r="65" spans="2:35" s="365" customFormat="1" ht="26.1" customHeight="1" x14ac:dyDescent="0.2">
      <c r="B65" s="608" t="s">
        <v>959</v>
      </c>
      <c r="C65" s="868">
        <v>0</v>
      </c>
      <c r="D65" s="868">
        <v>0</v>
      </c>
      <c r="E65" s="868">
        <v>0</v>
      </c>
      <c r="F65" s="868">
        <v>0</v>
      </c>
      <c r="G65" s="868">
        <v>0</v>
      </c>
      <c r="H65" s="868">
        <v>0</v>
      </c>
      <c r="I65" s="773">
        <v>0</v>
      </c>
      <c r="J65" s="771">
        <v>0</v>
      </c>
      <c r="K65" s="771">
        <v>0</v>
      </c>
      <c r="L65" s="771">
        <v>0</v>
      </c>
      <c r="M65" s="771">
        <v>0</v>
      </c>
      <c r="N65" s="771">
        <v>0</v>
      </c>
      <c r="O65" s="771">
        <v>0</v>
      </c>
      <c r="P65" s="771">
        <v>0</v>
      </c>
      <c r="Q65" s="771">
        <v>0</v>
      </c>
      <c r="R65" s="771">
        <v>0</v>
      </c>
      <c r="S65" s="771">
        <v>0</v>
      </c>
      <c r="T65" s="772">
        <v>0</v>
      </c>
      <c r="U65" s="609" t="s">
        <v>1279</v>
      </c>
      <c r="V65" s="363"/>
      <c r="W65" s="363"/>
      <c r="X65" s="363"/>
      <c r="Y65" s="363"/>
      <c r="Z65" s="363"/>
      <c r="AA65" s="363"/>
      <c r="AB65" s="363"/>
      <c r="AC65" s="363"/>
      <c r="AD65" s="363"/>
      <c r="AE65" s="363"/>
      <c r="AF65" s="363"/>
      <c r="AG65" s="363"/>
      <c r="AH65" s="363"/>
      <c r="AI65" s="363"/>
    </row>
    <row r="66" spans="2:35" s="360" customFormat="1" ht="26.1" customHeight="1" x14ac:dyDescent="0.2">
      <c r="B66" s="454" t="s">
        <v>1193</v>
      </c>
      <c r="C66" s="864">
        <v>66602.782470419872</v>
      </c>
      <c r="D66" s="864">
        <v>99594.340423369998</v>
      </c>
      <c r="E66" s="864">
        <v>107467.32038422099</v>
      </c>
      <c r="F66" s="864">
        <v>155657.29261507068</v>
      </c>
      <c r="G66" s="864">
        <v>218142.19640162765</v>
      </c>
      <c r="H66" s="864">
        <v>179008.83678981906</v>
      </c>
      <c r="I66" s="776">
        <v>219601.16744551243</v>
      </c>
      <c r="J66" s="774">
        <v>220142.33731138305</v>
      </c>
      <c r="K66" s="774">
        <v>220807.33518290543</v>
      </c>
      <c r="L66" s="774">
        <v>222593.10769401785</v>
      </c>
      <c r="M66" s="774">
        <v>224088.4762247527</v>
      </c>
      <c r="N66" s="774">
        <v>222323.42328409399</v>
      </c>
      <c r="O66" s="774">
        <v>225440.22394468263</v>
      </c>
      <c r="P66" s="774">
        <v>228154.28344236343</v>
      </c>
      <c r="Q66" s="774">
        <v>228935.7779500488</v>
      </c>
      <c r="R66" s="774">
        <v>222128.23432446306</v>
      </c>
      <c r="S66" s="774">
        <v>183273.76062551796</v>
      </c>
      <c r="T66" s="775">
        <v>179008.83678981906</v>
      </c>
      <c r="U66" s="607" t="s">
        <v>1284</v>
      </c>
      <c r="V66" s="363"/>
      <c r="W66" s="363"/>
      <c r="X66" s="363"/>
      <c r="Y66" s="363"/>
      <c r="Z66" s="363"/>
      <c r="AA66" s="363"/>
      <c r="AB66" s="363"/>
      <c r="AC66" s="363"/>
      <c r="AD66" s="363"/>
      <c r="AE66" s="363"/>
      <c r="AF66" s="363"/>
      <c r="AG66" s="363"/>
      <c r="AH66" s="363"/>
      <c r="AI66" s="363"/>
    </row>
    <row r="67" spans="2:35" s="365" customFormat="1" ht="26.1" customHeight="1" x14ac:dyDescent="0.2">
      <c r="B67" s="608" t="s">
        <v>956</v>
      </c>
      <c r="C67" s="868">
        <v>64638.028024863866</v>
      </c>
      <c r="D67" s="868">
        <v>96890.400848024001</v>
      </c>
      <c r="E67" s="868">
        <v>104733.40464420698</v>
      </c>
      <c r="F67" s="868">
        <v>151111.53065074401</v>
      </c>
      <c r="G67" s="868">
        <v>212445.89149069265</v>
      </c>
      <c r="H67" s="868">
        <v>172511.06614966586</v>
      </c>
      <c r="I67" s="773">
        <v>213384.01068778371</v>
      </c>
      <c r="J67" s="771">
        <v>213236.15302958555</v>
      </c>
      <c r="K67" s="771">
        <v>214635.8174465764</v>
      </c>
      <c r="L67" s="771">
        <v>216426.61855260632</v>
      </c>
      <c r="M67" s="771">
        <v>217822.66422125965</v>
      </c>
      <c r="N67" s="771">
        <v>216017.90257597357</v>
      </c>
      <c r="O67" s="771">
        <v>218443.59009211211</v>
      </c>
      <c r="P67" s="771">
        <v>220984.66839659811</v>
      </c>
      <c r="Q67" s="771">
        <v>221487.42231196488</v>
      </c>
      <c r="R67" s="771">
        <v>215313.6519819028</v>
      </c>
      <c r="S67" s="771">
        <v>176849.50682373566</v>
      </c>
      <c r="T67" s="772">
        <v>172511.06614966586</v>
      </c>
      <c r="U67" s="609" t="s">
        <v>1282</v>
      </c>
      <c r="V67" s="363"/>
      <c r="W67" s="363"/>
      <c r="X67" s="363"/>
      <c r="Y67" s="363"/>
      <c r="Z67" s="363"/>
      <c r="AA67" s="363"/>
      <c r="AB67" s="363"/>
      <c r="AC67" s="363"/>
      <c r="AD67" s="363"/>
      <c r="AE67" s="363"/>
      <c r="AF67" s="363"/>
      <c r="AG67" s="363"/>
      <c r="AH67" s="363"/>
      <c r="AI67" s="363"/>
    </row>
    <row r="68" spans="2:35" s="365" customFormat="1" ht="26.1" customHeight="1" x14ac:dyDescent="0.2">
      <c r="B68" s="608" t="s">
        <v>961</v>
      </c>
      <c r="C68" s="868">
        <v>16637.620719622399</v>
      </c>
      <c r="D68" s="868">
        <v>25343.975328841701</v>
      </c>
      <c r="E68" s="868">
        <v>30070.409082364407</v>
      </c>
      <c r="F68" s="868">
        <v>45058.872154321893</v>
      </c>
      <c r="G68" s="868">
        <v>57420.983735631606</v>
      </c>
      <c r="H68" s="868">
        <v>44864.759331276902</v>
      </c>
      <c r="I68" s="773">
        <v>57887.244963192505</v>
      </c>
      <c r="J68" s="771">
        <v>57846.712802174603</v>
      </c>
      <c r="K68" s="771">
        <v>58475.481808899589</v>
      </c>
      <c r="L68" s="771">
        <v>58708.816528581498</v>
      </c>
      <c r="M68" s="771">
        <v>58403.525593701605</v>
      </c>
      <c r="N68" s="771">
        <v>56675.118803676087</v>
      </c>
      <c r="O68" s="771">
        <v>57329.118352457896</v>
      </c>
      <c r="P68" s="771">
        <v>58200.911463410492</v>
      </c>
      <c r="Q68" s="771">
        <v>57190.766809321802</v>
      </c>
      <c r="R68" s="771">
        <v>55977.891598304006</v>
      </c>
      <c r="S68" s="771">
        <v>43299.127835890904</v>
      </c>
      <c r="T68" s="772">
        <v>44864.759331276902</v>
      </c>
      <c r="U68" s="609" t="s">
        <v>1203</v>
      </c>
      <c r="V68" s="363"/>
      <c r="W68" s="363"/>
      <c r="X68" s="363"/>
      <c r="Y68" s="363"/>
      <c r="Z68" s="363"/>
      <c r="AA68" s="363"/>
      <c r="AB68" s="363"/>
      <c r="AC68" s="363"/>
      <c r="AD68" s="363"/>
      <c r="AE68" s="363"/>
      <c r="AF68" s="363"/>
      <c r="AG68" s="363"/>
      <c r="AH68" s="363"/>
      <c r="AI68" s="363"/>
    </row>
    <row r="69" spans="2:35" s="365" customFormat="1" ht="26.1" customHeight="1" x14ac:dyDescent="0.2">
      <c r="B69" s="608" t="s">
        <v>962</v>
      </c>
      <c r="C69" s="868">
        <v>45802.939137969399</v>
      </c>
      <c r="D69" s="868">
        <v>67057.461804920575</v>
      </c>
      <c r="E69" s="868">
        <v>69541.438119553422</v>
      </c>
      <c r="F69" s="868">
        <v>100335.25296303302</v>
      </c>
      <c r="G69" s="868">
        <v>144685.42009766435</v>
      </c>
      <c r="H69" s="868">
        <v>117523.84914501774</v>
      </c>
      <c r="I69" s="773">
        <v>144896.51676447998</v>
      </c>
      <c r="J69" s="771">
        <v>144800.48661994172</v>
      </c>
      <c r="K69" s="771">
        <v>145769.33358763644</v>
      </c>
      <c r="L69" s="771">
        <v>147438.00453045979</v>
      </c>
      <c r="M69" s="771">
        <v>148716.3755412756</v>
      </c>
      <c r="N69" s="771">
        <v>148339.46259665737</v>
      </c>
      <c r="O69" s="771">
        <v>150752.19303915621</v>
      </c>
      <c r="P69" s="771">
        <v>151158.39757989827</v>
      </c>
      <c r="Q69" s="771">
        <v>152383.37571310927</v>
      </c>
      <c r="R69" s="771">
        <v>147619.35551317848</v>
      </c>
      <c r="S69" s="771">
        <v>124413.06579466374</v>
      </c>
      <c r="T69" s="772">
        <v>117523.84914501774</v>
      </c>
      <c r="U69" s="609" t="s">
        <v>1204</v>
      </c>
      <c r="V69" s="363"/>
      <c r="W69" s="363"/>
      <c r="X69" s="363"/>
      <c r="Y69" s="363"/>
      <c r="Z69" s="363"/>
      <c r="AA69" s="363"/>
      <c r="AB69" s="363"/>
      <c r="AC69" s="363"/>
      <c r="AD69" s="363"/>
      <c r="AE69" s="363"/>
      <c r="AF69" s="363"/>
      <c r="AG69" s="363"/>
      <c r="AH69" s="363"/>
      <c r="AI69" s="363"/>
    </row>
    <row r="70" spans="2:35" s="365" customFormat="1" ht="26.1" customHeight="1" x14ac:dyDescent="0.2">
      <c r="B70" s="608" t="s">
        <v>963</v>
      </c>
      <c r="C70" s="868">
        <v>2197.4681672720658</v>
      </c>
      <c r="D70" s="868">
        <v>4488.9637142617266</v>
      </c>
      <c r="E70" s="868">
        <v>5121.5574422891495</v>
      </c>
      <c r="F70" s="868">
        <v>5717.4055333891001</v>
      </c>
      <c r="G70" s="868">
        <v>10339.487657396716</v>
      </c>
      <c r="H70" s="868">
        <v>10122.457673371202</v>
      </c>
      <c r="I70" s="773">
        <v>10600.248960111225</v>
      </c>
      <c r="J70" s="771">
        <v>10588.953607469219</v>
      </c>
      <c r="K70" s="771">
        <v>10391.002050040372</v>
      </c>
      <c r="L70" s="771">
        <v>10279.797493565027</v>
      </c>
      <c r="M70" s="771">
        <v>10702.763086282455</v>
      </c>
      <c r="N70" s="771">
        <v>11003.321175640129</v>
      </c>
      <c r="O70" s="771">
        <v>10362.278700498016</v>
      </c>
      <c r="P70" s="771">
        <v>11625.359353289334</v>
      </c>
      <c r="Q70" s="771">
        <v>11913.279789533804</v>
      </c>
      <c r="R70" s="771">
        <v>11716.404870420321</v>
      </c>
      <c r="S70" s="771">
        <v>9137.3131931810058</v>
      </c>
      <c r="T70" s="772">
        <v>10122.457673371202</v>
      </c>
      <c r="U70" s="609" t="s">
        <v>1280</v>
      </c>
      <c r="V70" s="363"/>
      <c r="W70" s="363"/>
      <c r="X70" s="363"/>
      <c r="Y70" s="363"/>
      <c r="Z70" s="363"/>
      <c r="AA70" s="363"/>
      <c r="AB70" s="363"/>
      <c r="AC70" s="363"/>
      <c r="AD70" s="363"/>
      <c r="AE70" s="363"/>
      <c r="AF70" s="363"/>
      <c r="AG70" s="363"/>
      <c r="AH70" s="363"/>
      <c r="AI70" s="363"/>
    </row>
    <row r="71" spans="2:35" s="365" customFormat="1" ht="26.1" customHeight="1" x14ac:dyDescent="0.2">
      <c r="B71" s="608" t="s">
        <v>960</v>
      </c>
      <c r="C71" s="868">
        <v>1964.7544455560005</v>
      </c>
      <c r="D71" s="868">
        <v>2703.9395753459999</v>
      </c>
      <c r="E71" s="868">
        <v>2733.9157400140043</v>
      </c>
      <c r="F71" s="868">
        <v>4545.7619643266744</v>
      </c>
      <c r="G71" s="868">
        <v>5696.3049109349868</v>
      </c>
      <c r="H71" s="868">
        <v>6497.7706401531987</v>
      </c>
      <c r="I71" s="773">
        <v>6217.1567577287069</v>
      </c>
      <c r="J71" s="771">
        <v>6906.1842817974921</v>
      </c>
      <c r="K71" s="771">
        <v>6171.5177363290395</v>
      </c>
      <c r="L71" s="771">
        <v>6166.4891414115136</v>
      </c>
      <c r="M71" s="771">
        <v>6265.812003493048</v>
      </c>
      <c r="N71" s="771">
        <v>6305.5207081204189</v>
      </c>
      <c r="O71" s="771">
        <v>6996.6338525705178</v>
      </c>
      <c r="P71" s="771">
        <v>7169.6150457653275</v>
      </c>
      <c r="Q71" s="771">
        <v>7448.3556380839054</v>
      </c>
      <c r="R71" s="771">
        <v>6814.582342560263</v>
      </c>
      <c r="S71" s="771">
        <v>6424.2538017823063</v>
      </c>
      <c r="T71" s="772">
        <v>6497.7706401531987</v>
      </c>
      <c r="U71" s="609" t="s">
        <v>1281</v>
      </c>
      <c r="V71" s="363"/>
      <c r="W71" s="363"/>
      <c r="X71" s="363"/>
      <c r="Y71" s="363"/>
      <c r="Z71" s="363"/>
      <c r="AA71" s="363"/>
      <c r="AB71" s="363"/>
      <c r="AC71" s="363"/>
      <c r="AD71" s="363"/>
      <c r="AE71" s="363"/>
      <c r="AF71" s="363"/>
      <c r="AG71" s="363"/>
      <c r="AH71" s="363"/>
      <c r="AI71" s="363"/>
    </row>
    <row r="72" spans="2:35" s="365" customFormat="1" ht="12" customHeight="1" x14ac:dyDescent="0.2">
      <c r="B72" s="454"/>
      <c r="C72" s="864"/>
      <c r="D72" s="864"/>
      <c r="E72" s="864"/>
      <c r="F72" s="864"/>
      <c r="G72" s="864"/>
      <c r="H72" s="864"/>
      <c r="I72" s="776"/>
      <c r="J72" s="774"/>
      <c r="K72" s="774"/>
      <c r="L72" s="774"/>
      <c r="M72" s="774"/>
      <c r="N72" s="774"/>
      <c r="O72" s="774"/>
      <c r="P72" s="774"/>
      <c r="Q72" s="774"/>
      <c r="R72" s="774"/>
      <c r="S72" s="774"/>
      <c r="T72" s="775"/>
      <c r="U72" s="1048"/>
      <c r="V72" s="363"/>
      <c r="W72" s="363"/>
      <c r="X72" s="363"/>
      <c r="Y72" s="363"/>
      <c r="Z72" s="363"/>
      <c r="AA72" s="363"/>
      <c r="AB72" s="363"/>
      <c r="AC72" s="363"/>
      <c r="AD72" s="363"/>
      <c r="AE72" s="363"/>
      <c r="AF72" s="363"/>
      <c r="AG72" s="363"/>
      <c r="AH72" s="363"/>
      <c r="AI72" s="363"/>
    </row>
    <row r="73" spans="2:35" s="360" customFormat="1" ht="30.75" x14ac:dyDescent="0.2">
      <c r="B73" s="1046" t="s">
        <v>331</v>
      </c>
      <c r="C73" s="871">
        <v>382538.83564809005</v>
      </c>
      <c r="D73" s="871">
        <v>485718.58324638795</v>
      </c>
      <c r="E73" s="871">
        <v>553109.91182816727</v>
      </c>
      <c r="F73" s="871">
        <v>660591.24702304322</v>
      </c>
      <c r="G73" s="871">
        <v>859549.93853415549</v>
      </c>
      <c r="H73" s="871">
        <v>1021991.6744359025</v>
      </c>
      <c r="I73" s="1516">
        <v>856286.55919520115</v>
      </c>
      <c r="J73" s="1514">
        <v>873790.34431467974</v>
      </c>
      <c r="K73" s="1514">
        <v>875913.82367600838</v>
      </c>
      <c r="L73" s="1514">
        <v>897907.35479001049</v>
      </c>
      <c r="M73" s="1514">
        <v>891066.69994644728</v>
      </c>
      <c r="N73" s="1514">
        <v>911775.99907615804</v>
      </c>
      <c r="O73" s="1514">
        <v>916020.3994048977</v>
      </c>
      <c r="P73" s="1514">
        <v>953405.21292329556</v>
      </c>
      <c r="Q73" s="1514">
        <v>1003390.472498507</v>
      </c>
      <c r="R73" s="1514">
        <v>1045935.7944006696</v>
      </c>
      <c r="S73" s="1514">
        <v>1000166.032429995</v>
      </c>
      <c r="T73" s="1515">
        <v>1021991.6744359025</v>
      </c>
      <c r="U73" s="1049" t="s">
        <v>1004</v>
      </c>
      <c r="V73" s="363"/>
      <c r="W73" s="363"/>
      <c r="X73" s="363"/>
      <c r="Y73" s="363"/>
      <c r="Z73" s="363"/>
      <c r="AA73" s="363"/>
      <c r="AB73" s="363"/>
      <c r="AC73" s="363"/>
      <c r="AD73" s="363"/>
      <c r="AE73" s="363"/>
      <c r="AF73" s="363"/>
      <c r="AG73" s="363"/>
      <c r="AH73" s="363"/>
      <c r="AI73" s="363"/>
    </row>
    <row r="74" spans="2:35" s="785" customFormat="1" ht="15" customHeight="1" thickBot="1" x14ac:dyDescent="0.25">
      <c r="B74" s="778"/>
      <c r="C74" s="779"/>
      <c r="D74" s="779"/>
      <c r="E74" s="779"/>
      <c r="F74" s="783"/>
      <c r="G74" s="783"/>
      <c r="H74" s="783"/>
      <c r="I74" s="780"/>
      <c r="J74" s="781"/>
      <c r="K74" s="781"/>
      <c r="L74" s="781"/>
      <c r="M74" s="781"/>
      <c r="N74" s="781"/>
      <c r="O74" s="781"/>
      <c r="P74" s="781"/>
      <c r="Q74" s="781"/>
      <c r="R74" s="781"/>
      <c r="S74" s="781"/>
      <c r="T74" s="782"/>
      <c r="U74" s="784"/>
      <c r="V74" s="769"/>
      <c r="X74" s="769"/>
      <c r="Y74" s="769"/>
      <c r="Z74" s="769"/>
      <c r="AA74" s="769"/>
      <c r="AB74" s="769"/>
      <c r="AC74" s="769"/>
      <c r="AD74" s="769"/>
      <c r="AE74" s="769"/>
      <c r="AF74" s="769"/>
      <c r="AG74" s="769"/>
      <c r="AH74" s="769"/>
      <c r="AI74" s="769"/>
    </row>
    <row r="75" spans="2:35" s="789" customFormat="1" ht="12" customHeight="1" thickTop="1" x14ac:dyDescent="0.2">
      <c r="B75" s="786"/>
      <c r="C75" s="787"/>
      <c r="D75" s="787"/>
      <c r="E75" s="787"/>
      <c r="F75" s="787"/>
      <c r="G75" s="787"/>
      <c r="H75" s="787"/>
      <c r="I75" s="787"/>
      <c r="J75" s="787"/>
      <c r="K75" s="787"/>
      <c r="L75" s="787"/>
      <c r="M75" s="787"/>
      <c r="N75" s="787"/>
      <c r="O75" s="787"/>
      <c r="P75" s="787"/>
      <c r="Q75" s="787"/>
      <c r="R75" s="787"/>
      <c r="S75" s="787"/>
      <c r="T75" s="787"/>
      <c r="U75" s="788"/>
      <c r="V75" s="769"/>
    </row>
    <row r="76" spans="2:35" s="793" customFormat="1" ht="22.5" x14ac:dyDescent="0.2">
      <c r="B76" s="790" t="s">
        <v>1534</v>
      </c>
      <c r="C76" s="791"/>
      <c r="D76" s="791"/>
      <c r="E76" s="791"/>
      <c r="F76" s="791"/>
      <c r="G76" s="791"/>
      <c r="H76" s="791"/>
      <c r="I76" s="791"/>
      <c r="J76" s="791"/>
      <c r="K76" s="791"/>
      <c r="L76" s="791"/>
      <c r="M76" s="791"/>
      <c r="N76" s="791"/>
      <c r="O76" s="791"/>
      <c r="P76" s="791"/>
      <c r="Q76" s="791"/>
      <c r="R76" s="791"/>
      <c r="S76" s="791"/>
      <c r="T76" s="791"/>
      <c r="U76" s="792" t="s">
        <v>1739</v>
      </c>
    </row>
    <row r="77" spans="2:35" s="794" customFormat="1" ht="23.25" x14ac:dyDescent="0.2">
      <c r="C77" s="795"/>
      <c r="D77" s="795"/>
      <c r="E77" s="795"/>
      <c r="F77" s="795"/>
      <c r="G77" s="795"/>
      <c r="H77" s="795"/>
      <c r="I77" s="795"/>
      <c r="J77" s="795"/>
      <c r="K77" s="795"/>
      <c r="L77" s="795"/>
      <c r="M77" s="795"/>
      <c r="N77" s="795"/>
      <c r="O77" s="795"/>
      <c r="P77" s="795"/>
      <c r="Q77" s="795"/>
      <c r="R77" s="795"/>
      <c r="S77" s="795"/>
      <c r="T77" s="795"/>
      <c r="U77" s="796"/>
    </row>
    <row r="78" spans="2:35" s="794" customFormat="1" ht="23.25" x14ac:dyDescent="0.2">
      <c r="C78" s="795"/>
      <c r="D78" s="795"/>
      <c r="E78" s="795"/>
      <c r="F78" s="795"/>
      <c r="G78" s="795"/>
      <c r="H78" s="795"/>
      <c r="I78" s="795"/>
      <c r="J78" s="795"/>
      <c r="K78" s="795"/>
      <c r="L78" s="795"/>
      <c r="M78" s="795"/>
      <c r="N78" s="795"/>
      <c r="O78" s="795"/>
      <c r="P78" s="795"/>
      <c r="Q78" s="795"/>
      <c r="R78" s="795"/>
      <c r="S78" s="795"/>
      <c r="T78" s="795"/>
      <c r="U78" s="796"/>
    </row>
    <row r="79" spans="2:35" s="794" customFormat="1" ht="23.25" x14ac:dyDescent="0.2">
      <c r="C79" s="795"/>
      <c r="D79" s="795"/>
      <c r="E79" s="795"/>
      <c r="F79" s="795"/>
      <c r="G79" s="795"/>
      <c r="H79" s="795"/>
      <c r="I79" s="795"/>
      <c r="J79" s="795"/>
      <c r="K79" s="795"/>
      <c r="L79" s="795"/>
      <c r="M79" s="795"/>
      <c r="N79" s="795"/>
      <c r="O79" s="795"/>
      <c r="P79" s="795"/>
      <c r="Q79" s="795"/>
      <c r="R79" s="795"/>
      <c r="S79" s="795"/>
      <c r="T79" s="795"/>
    </row>
    <row r="80" spans="2:35" s="794" customFormat="1" ht="23.25" x14ac:dyDescent="0.2">
      <c r="C80" s="795"/>
      <c r="D80" s="795"/>
      <c r="E80" s="795"/>
      <c r="F80" s="795"/>
      <c r="G80" s="795"/>
      <c r="H80" s="795"/>
      <c r="I80" s="795"/>
      <c r="J80" s="795"/>
      <c r="K80" s="795"/>
      <c r="L80" s="795"/>
      <c r="M80" s="795"/>
      <c r="N80" s="795"/>
      <c r="O80" s="795"/>
      <c r="P80" s="795"/>
      <c r="Q80" s="795"/>
      <c r="R80" s="795"/>
      <c r="S80" s="795"/>
      <c r="T80" s="795"/>
    </row>
    <row r="81" spans="3:20" s="794" customFormat="1" ht="23.25" x14ac:dyDescent="0.2">
      <c r="C81" s="795"/>
      <c r="D81" s="795"/>
      <c r="E81" s="795"/>
      <c r="F81" s="795"/>
      <c r="G81" s="795"/>
      <c r="H81" s="795"/>
      <c r="I81" s="795"/>
      <c r="J81" s="795"/>
      <c r="K81" s="795"/>
      <c r="L81" s="795"/>
      <c r="M81" s="795"/>
      <c r="N81" s="795"/>
      <c r="O81" s="795"/>
      <c r="P81" s="795"/>
      <c r="Q81" s="795"/>
      <c r="R81" s="795"/>
      <c r="S81" s="795"/>
      <c r="T81" s="795"/>
    </row>
    <row r="82" spans="3:20" s="794" customFormat="1" ht="23.25" x14ac:dyDescent="0.2">
      <c r="C82" s="795"/>
      <c r="D82" s="795"/>
      <c r="E82" s="795"/>
      <c r="F82" s="795"/>
      <c r="G82" s="795"/>
      <c r="H82" s="795"/>
      <c r="I82" s="795"/>
      <c r="J82" s="795"/>
      <c r="K82" s="795"/>
      <c r="L82" s="795"/>
      <c r="M82" s="795"/>
      <c r="N82" s="795"/>
      <c r="O82" s="795"/>
      <c r="P82" s="795"/>
      <c r="Q82" s="795"/>
      <c r="R82" s="795"/>
      <c r="S82" s="795"/>
      <c r="T82" s="795"/>
    </row>
    <row r="83" spans="3:20" s="794" customFormat="1" ht="23.25" x14ac:dyDescent="0.2">
      <c r="C83" s="796"/>
      <c r="D83" s="796"/>
      <c r="E83" s="796"/>
      <c r="F83" s="796"/>
      <c r="G83" s="796"/>
      <c r="H83" s="796"/>
      <c r="I83" s="795"/>
      <c r="J83" s="795"/>
      <c r="K83" s="795"/>
      <c r="L83" s="795"/>
      <c r="M83" s="795"/>
      <c r="N83" s="795"/>
      <c r="O83" s="795"/>
      <c r="P83" s="795"/>
      <c r="Q83" s="795"/>
      <c r="R83" s="795"/>
      <c r="S83" s="795"/>
      <c r="T83" s="795"/>
    </row>
    <row r="84" spans="3:20" s="794" customFormat="1" ht="23.25" x14ac:dyDescent="0.2">
      <c r="C84" s="796"/>
      <c r="D84" s="796"/>
      <c r="E84" s="796"/>
      <c r="F84" s="796"/>
      <c r="G84" s="796"/>
      <c r="H84" s="796"/>
      <c r="I84" s="795"/>
      <c r="J84" s="795"/>
      <c r="K84" s="795"/>
      <c r="L84" s="795"/>
      <c r="M84" s="795"/>
      <c r="N84" s="795"/>
      <c r="O84" s="795"/>
      <c r="P84" s="795"/>
      <c r="Q84" s="795"/>
      <c r="R84" s="795"/>
      <c r="S84" s="795"/>
      <c r="T84" s="795"/>
    </row>
    <row r="85" spans="3:20" s="794" customFormat="1" ht="23.25" x14ac:dyDescent="0.2">
      <c r="C85" s="796"/>
      <c r="D85" s="796"/>
      <c r="E85" s="796"/>
      <c r="F85" s="796"/>
      <c r="G85" s="796"/>
      <c r="H85" s="796"/>
      <c r="I85" s="795"/>
      <c r="J85" s="795"/>
      <c r="K85" s="795"/>
      <c r="L85" s="795"/>
      <c r="M85" s="795"/>
      <c r="N85" s="795"/>
      <c r="O85" s="795"/>
      <c r="P85" s="795"/>
      <c r="Q85" s="795"/>
      <c r="R85" s="795"/>
      <c r="S85" s="795"/>
      <c r="T85" s="795"/>
    </row>
    <row r="86" spans="3:20" s="794" customFormat="1" ht="23.25" x14ac:dyDescent="0.2">
      <c r="C86" s="796"/>
      <c r="D86" s="796"/>
      <c r="E86" s="796"/>
      <c r="F86" s="796"/>
      <c r="G86" s="796"/>
      <c r="H86" s="796"/>
      <c r="I86" s="795"/>
      <c r="J86" s="795"/>
      <c r="K86" s="795"/>
      <c r="L86" s="795"/>
      <c r="M86" s="795"/>
      <c r="N86" s="795"/>
      <c r="O86" s="795"/>
      <c r="P86" s="795"/>
      <c r="Q86" s="795"/>
      <c r="R86" s="795"/>
      <c r="S86" s="795"/>
      <c r="T86" s="795"/>
    </row>
    <row r="87" spans="3:20" s="794" customFormat="1" ht="23.25" x14ac:dyDescent="0.2">
      <c r="C87" s="796"/>
      <c r="D87" s="796"/>
      <c r="E87" s="796"/>
      <c r="F87" s="796"/>
      <c r="G87" s="796"/>
      <c r="H87" s="796"/>
      <c r="I87" s="795"/>
      <c r="J87" s="795"/>
      <c r="K87" s="795"/>
      <c r="L87" s="795"/>
      <c r="M87" s="795"/>
      <c r="N87" s="795"/>
      <c r="O87" s="795"/>
      <c r="P87" s="795"/>
      <c r="Q87" s="795"/>
      <c r="R87" s="795"/>
      <c r="S87" s="795"/>
      <c r="T87" s="795"/>
    </row>
    <row r="88" spans="3:20" s="794" customFormat="1" ht="23.25" x14ac:dyDescent="0.2">
      <c r="C88" s="796"/>
      <c r="D88" s="796"/>
      <c r="E88" s="796"/>
      <c r="F88" s="796"/>
      <c r="G88" s="796"/>
      <c r="H88" s="796"/>
      <c r="I88" s="795"/>
      <c r="J88" s="795"/>
      <c r="K88" s="795"/>
      <c r="L88" s="795"/>
      <c r="M88" s="795"/>
      <c r="N88" s="795"/>
      <c r="O88" s="795"/>
      <c r="P88" s="795"/>
      <c r="Q88" s="795"/>
      <c r="R88" s="795"/>
      <c r="S88" s="795"/>
      <c r="T88" s="795"/>
    </row>
    <row r="89" spans="3:20" s="794" customFormat="1" ht="23.25" x14ac:dyDescent="0.2">
      <c r="C89" s="796"/>
      <c r="D89" s="796"/>
      <c r="E89" s="796"/>
      <c r="F89" s="796"/>
      <c r="G89" s="796"/>
      <c r="H89" s="796"/>
      <c r="I89" s="795"/>
      <c r="J89" s="795"/>
      <c r="K89" s="795"/>
      <c r="L89" s="795"/>
      <c r="M89" s="795"/>
      <c r="N89" s="795"/>
      <c r="O89" s="795"/>
      <c r="P89" s="795"/>
      <c r="Q89" s="795"/>
      <c r="R89" s="795"/>
      <c r="S89" s="795"/>
      <c r="T89" s="795"/>
    </row>
    <row r="90" spans="3:20" s="794" customFormat="1" ht="23.25" x14ac:dyDescent="0.2">
      <c r="C90" s="796"/>
      <c r="D90" s="796"/>
      <c r="E90" s="796"/>
      <c r="F90" s="796"/>
      <c r="G90" s="796"/>
      <c r="H90" s="796"/>
      <c r="I90" s="795"/>
      <c r="J90" s="795"/>
      <c r="K90" s="795"/>
      <c r="L90" s="795"/>
      <c r="M90" s="795"/>
      <c r="N90" s="795"/>
      <c r="O90" s="795"/>
      <c r="P90" s="795"/>
      <c r="Q90" s="795"/>
      <c r="R90" s="795"/>
      <c r="S90" s="795"/>
      <c r="T90" s="795"/>
    </row>
    <row r="91" spans="3:20" s="794" customFormat="1" ht="23.25" x14ac:dyDescent="0.2">
      <c r="C91" s="796"/>
      <c r="D91" s="796"/>
      <c r="E91" s="796"/>
      <c r="F91" s="796"/>
      <c r="G91" s="796"/>
      <c r="H91" s="796"/>
      <c r="I91" s="795"/>
      <c r="J91" s="795"/>
      <c r="K91" s="795"/>
      <c r="L91" s="795"/>
      <c r="M91" s="795"/>
      <c r="N91" s="795"/>
      <c r="O91" s="795"/>
      <c r="P91" s="795"/>
      <c r="Q91" s="795"/>
      <c r="R91" s="795"/>
      <c r="S91" s="795"/>
      <c r="T91" s="795"/>
    </row>
    <row r="92" spans="3:20" s="794" customFormat="1" ht="23.25" x14ac:dyDescent="0.2">
      <c r="C92" s="796"/>
      <c r="D92" s="796"/>
      <c r="E92" s="796"/>
      <c r="F92" s="796"/>
      <c r="G92" s="796"/>
      <c r="H92" s="796"/>
      <c r="I92" s="795"/>
      <c r="J92" s="795"/>
      <c r="K92" s="795"/>
      <c r="L92" s="795"/>
      <c r="M92" s="795"/>
      <c r="N92" s="795"/>
      <c r="O92" s="795"/>
      <c r="P92" s="795"/>
      <c r="Q92" s="795"/>
      <c r="R92" s="795"/>
      <c r="S92" s="795"/>
      <c r="T92" s="795"/>
    </row>
    <row r="93" spans="3:20" s="794" customFormat="1" ht="23.25" x14ac:dyDescent="0.2">
      <c r="C93" s="796"/>
      <c r="D93" s="796"/>
      <c r="E93" s="796"/>
      <c r="F93" s="796"/>
      <c r="G93" s="796"/>
      <c r="H93" s="796"/>
      <c r="I93" s="795"/>
      <c r="J93" s="795"/>
      <c r="K93" s="795"/>
      <c r="L93" s="795"/>
      <c r="M93" s="795"/>
      <c r="N93" s="795"/>
      <c r="O93" s="795"/>
      <c r="P93" s="795"/>
      <c r="Q93" s="795"/>
      <c r="R93" s="795"/>
      <c r="S93" s="795"/>
      <c r="T93" s="795"/>
    </row>
    <row r="94" spans="3:20" s="794" customFormat="1" ht="23.25" x14ac:dyDescent="0.2">
      <c r="C94" s="796"/>
      <c r="D94" s="796"/>
      <c r="E94" s="796"/>
      <c r="F94" s="796"/>
      <c r="G94" s="796"/>
      <c r="H94" s="796"/>
      <c r="I94" s="795"/>
      <c r="J94" s="795"/>
      <c r="K94" s="795"/>
      <c r="L94" s="795"/>
      <c r="M94" s="795"/>
      <c r="N94" s="795"/>
      <c r="O94" s="795"/>
      <c r="P94" s="795"/>
      <c r="Q94" s="795"/>
      <c r="R94" s="795"/>
      <c r="S94" s="795"/>
      <c r="T94" s="795"/>
    </row>
    <row r="95" spans="3:20" s="794" customFormat="1" ht="23.25" x14ac:dyDescent="0.2">
      <c r="C95" s="796"/>
      <c r="D95" s="796"/>
      <c r="E95" s="796"/>
      <c r="F95" s="796"/>
      <c r="G95" s="796"/>
      <c r="H95" s="796"/>
      <c r="I95" s="795"/>
      <c r="J95" s="795"/>
      <c r="K95" s="795"/>
      <c r="L95" s="795"/>
      <c r="M95" s="795"/>
      <c r="N95" s="795"/>
      <c r="O95" s="795"/>
      <c r="P95" s="795"/>
      <c r="Q95" s="795"/>
      <c r="R95" s="795"/>
      <c r="S95" s="795"/>
      <c r="T95" s="795"/>
    </row>
    <row r="96" spans="3:20" s="794" customFormat="1" ht="23.25" x14ac:dyDescent="0.2">
      <c r="C96" s="796"/>
      <c r="D96" s="796"/>
      <c r="E96" s="796"/>
      <c r="F96" s="796"/>
      <c r="G96" s="796"/>
      <c r="H96" s="796"/>
      <c r="I96" s="795"/>
      <c r="J96" s="795"/>
      <c r="K96" s="795"/>
      <c r="L96" s="795"/>
      <c r="M96" s="795"/>
      <c r="N96" s="795"/>
      <c r="O96" s="795"/>
      <c r="P96" s="795"/>
      <c r="Q96" s="795"/>
      <c r="R96" s="795"/>
      <c r="S96" s="795"/>
      <c r="T96" s="795"/>
    </row>
    <row r="97" spans="3:20" s="794" customFormat="1" ht="23.25" x14ac:dyDescent="0.2">
      <c r="C97" s="796"/>
      <c r="D97" s="796"/>
      <c r="E97" s="796"/>
      <c r="F97" s="796"/>
      <c r="G97" s="796"/>
      <c r="H97" s="796"/>
      <c r="I97" s="795"/>
      <c r="J97" s="795"/>
      <c r="K97" s="795"/>
      <c r="L97" s="795"/>
      <c r="M97" s="795"/>
      <c r="N97" s="795"/>
      <c r="O97" s="795"/>
      <c r="P97" s="795"/>
      <c r="Q97" s="795"/>
      <c r="R97" s="795"/>
      <c r="S97" s="795"/>
      <c r="T97" s="795"/>
    </row>
    <row r="98" spans="3:20" s="794" customFormat="1" ht="23.25" x14ac:dyDescent="0.2">
      <c r="C98" s="796"/>
      <c r="D98" s="796"/>
      <c r="E98" s="796"/>
      <c r="F98" s="796"/>
      <c r="G98" s="796"/>
      <c r="H98" s="796"/>
      <c r="I98" s="795"/>
      <c r="J98" s="795"/>
      <c r="K98" s="795"/>
      <c r="L98" s="795"/>
      <c r="M98" s="795"/>
      <c r="N98" s="795"/>
      <c r="O98" s="795"/>
      <c r="P98" s="795"/>
      <c r="Q98" s="795"/>
      <c r="R98" s="795"/>
      <c r="S98" s="795"/>
      <c r="T98" s="795"/>
    </row>
    <row r="99" spans="3:20" s="794" customFormat="1" ht="23.25" x14ac:dyDescent="0.2">
      <c r="C99" s="796"/>
      <c r="D99" s="796"/>
      <c r="E99" s="796"/>
      <c r="F99" s="796"/>
      <c r="G99" s="796"/>
      <c r="H99" s="796"/>
      <c r="I99" s="795"/>
      <c r="J99" s="795"/>
      <c r="K99" s="795"/>
      <c r="L99" s="795"/>
      <c r="M99" s="795"/>
      <c r="N99" s="795"/>
      <c r="O99" s="795"/>
      <c r="P99" s="795"/>
      <c r="Q99" s="795"/>
      <c r="R99" s="795"/>
      <c r="S99" s="795"/>
      <c r="T99" s="795"/>
    </row>
    <row r="100" spans="3:20" s="794" customFormat="1" ht="23.25" x14ac:dyDescent="0.2">
      <c r="C100" s="796"/>
      <c r="D100" s="796"/>
      <c r="E100" s="796"/>
      <c r="F100" s="796"/>
      <c r="G100" s="796"/>
      <c r="H100" s="796"/>
      <c r="I100" s="795"/>
      <c r="J100" s="795"/>
      <c r="K100" s="795"/>
      <c r="L100" s="795"/>
      <c r="M100" s="795"/>
      <c r="N100" s="795"/>
      <c r="O100" s="795"/>
      <c r="P100" s="795"/>
      <c r="Q100" s="795"/>
      <c r="R100" s="795"/>
      <c r="S100" s="795"/>
      <c r="T100" s="795"/>
    </row>
    <row r="101" spans="3:20" s="794" customFormat="1" ht="23.25" x14ac:dyDescent="0.2">
      <c r="C101" s="796"/>
      <c r="D101" s="796"/>
      <c r="E101" s="796"/>
      <c r="F101" s="796"/>
      <c r="G101" s="796"/>
      <c r="H101" s="796"/>
      <c r="I101" s="795"/>
      <c r="J101" s="795"/>
      <c r="K101" s="795"/>
      <c r="L101" s="795"/>
      <c r="M101" s="795"/>
      <c r="N101" s="795"/>
      <c r="O101" s="795"/>
      <c r="P101" s="795"/>
      <c r="Q101" s="795"/>
      <c r="R101" s="795"/>
      <c r="S101" s="795"/>
      <c r="T101" s="795"/>
    </row>
    <row r="102" spans="3:20" s="794" customFormat="1" ht="23.25" x14ac:dyDescent="0.2">
      <c r="C102" s="796"/>
      <c r="D102" s="796"/>
      <c r="E102" s="796"/>
      <c r="F102" s="796"/>
      <c r="G102" s="796"/>
      <c r="H102" s="796"/>
      <c r="I102" s="795"/>
      <c r="J102" s="795"/>
      <c r="K102" s="795"/>
      <c r="L102" s="795"/>
      <c r="M102" s="795"/>
      <c r="N102" s="795"/>
      <c r="O102" s="795"/>
      <c r="P102" s="795"/>
      <c r="Q102" s="795"/>
      <c r="R102" s="795"/>
      <c r="S102" s="795"/>
      <c r="T102" s="795"/>
    </row>
    <row r="103" spans="3:20" s="794" customFormat="1" ht="23.25" x14ac:dyDescent="0.2">
      <c r="C103" s="796"/>
      <c r="D103" s="796"/>
      <c r="E103" s="796"/>
      <c r="F103" s="796"/>
      <c r="G103" s="796"/>
      <c r="H103" s="796"/>
      <c r="I103" s="795"/>
      <c r="J103" s="795"/>
      <c r="K103" s="795"/>
      <c r="L103" s="795"/>
      <c r="M103" s="795"/>
      <c r="N103" s="795"/>
      <c r="O103" s="795"/>
      <c r="P103" s="795"/>
      <c r="Q103" s="795"/>
      <c r="R103" s="795"/>
      <c r="S103" s="795"/>
      <c r="T103" s="795"/>
    </row>
    <row r="104" spans="3:20" s="794" customFormat="1" ht="23.25" x14ac:dyDescent="0.2">
      <c r="C104" s="796"/>
      <c r="D104" s="796"/>
      <c r="E104" s="796"/>
      <c r="F104" s="796"/>
      <c r="G104" s="796"/>
      <c r="H104" s="796"/>
      <c r="I104" s="795"/>
      <c r="J104" s="795"/>
      <c r="K104" s="795"/>
      <c r="L104" s="795"/>
      <c r="M104" s="795"/>
      <c r="N104" s="795"/>
      <c r="O104" s="795"/>
      <c r="P104" s="795"/>
      <c r="Q104" s="795"/>
      <c r="R104" s="795"/>
      <c r="S104" s="795"/>
      <c r="T104" s="795"/>
    </row>
    <row r="105" spans="3:20" s="794" customFormat="1" ht="23.25" x14ac:dyDescent="0.2">
      <c r="C105" s="796"/>
      <c r="D105" s="796"/>
      <c r="E105" s="796"/>
      <c r="F105" s="796"/>
      <c r="G105" s="796"/>
      <c r="H105" s="796"/>
      <c r="I105" s="795"/>
      <c r="J105" s="795"/>
      <c r="K105" s="795"/>
      <c r="L105" s="795"/>
      <c r="M105" s="795"/>
      <c r="N105" s="795"/>
      <c r="O105" s="795"/>
      <c r="P105" s="795"/>
      <c r="Q105" s="795"/>
      <c r="R105" s="795"/>
      <c r="S105" s="795"/>
      <c r="T105" s="795"/>
    </row>
    <row r="106" spans="3:20" s="794" customFormat="1" ht="23.25" x14ac:dyDescent="0.2">
      <c r="C106" s="796"/>
      <c r="D106" s="796"/>
      <c r="E106" s="796"/>
      <c r="F106" s="796"/>
      <c r="G106" s="796"/>
      <c r="H106" s="796"/>
      <c r="I106" s="795"/>
      <c r="J106" s="795"/>
      <c r="K106" s="795"/>
      <c r="L106" s="795"/>
      <c r="M106" s="795"/>
      <c r="N106" s="795"/>
      <c r="O106" s="795"/>
      <c r="P106" s="795"/>
      <c r="Q106" s="795"/>
      <c r="R106" s="795"/>
      <c r="S106" s="795"/>
      <c r="T106" s="795"/>
    </row>
    <row r="107" spans="3:20" s="794" customFormat="1" ht="23.25" x14ac:dyDescent="0.2">
      <c r="C107" s="796"/>
      <c r="D107" s="796"/>
      <c r="E107" s="796"/>
      <c r="F107" s="796"/>
      <c r="G107" s="796"/>
      <c r="H107" s="796"/>
      <c r="I107" s="795"/>
      <c r="J107" s="795"/>
      <c r="K107" s="795"/>
      <c r="L107" s="795"/>
      <c r="M107" s="795"/>
      <c r="N107" s="795"/>
      <c r="O107" s="795"/>
      <c r="P107" s="795"/>
      <c r="Q107" s="795"/>
      <c r="R107" s="795"/>
      <c r="S107" s="795"/>
      <c r="T107" s="795"/>
    </row>
    <row r="108" spans="3:20" s="794" customFormat="1" ht="23.25" x14ac:dyDescent="0.2">
      <c r="C108" s="796"/>
      <c r="D108" s="796"/>
      <c r="E108" s="796"/>
      <c r="F108" s="796"/>
      <c r="G108" s="796"/>
      <c r="H108" s="796"/>
      <c r="I108" s="795"/>
      <c r="J108" s="795"/>
      <c r="K108" s="795"/>
      <c r="L108" s="795"/>
      <c r="M108" s="795"/>
      <c r="N108" s="795"/>
      <c r="O108" s="795"/>
      <c r="P108" s="795"/>
      <c r="Q108" s="795"/>
      <c r="R108" s="795"/>
      <c r="S108" s="795"/>
      <c r="T108" s="795"/>
    </row>
    <row r="109" spans="3:20" s="794" customFormat="1" ht="23.25" x14ac:dyDescent="0.2">
      <c r="C109" s="796"/>
      <c r="D109" s="796"/>
      <c r="E109" s="796"/>
      <c r="F109" s="796"/>
      <c r="G109" s="796"/>
      <c r="H109" s="796"/>
      <c r="I109" s="795"/>
      <c r="J109" s="795"/>
      <c r="K109" s="795"/>
      <c r="L109" s="795"/>
      <c r="M109" s="795"/>
      <c r="N109" s="795"/>
      <c r="O109" s="795"/>
      <c r="P109" s="795"/>
      <c r="Q109" s="795"/>
      <c r="R109" s="795"/>
      <c r="S109" s="795"/>
      <c r="T109" s="795"/>
    </row>
    <row r="110" spans="3:20" s="794" customFormat="1" ht="23.25" x14ac:dyDescent="0.2">
      <c r="C110" s="796"/>
      <c r="D110" s="796"/>
      <c r="E110" s="796"/>
      <c r="F110" s="796"/>
      <c r="G110" s="796"/>
      <c r="H110" s="796"/>
      <c r="I110" s="795"/>
      <c r="J110" s="795"/>
      <c r="K110" s="795"/>
      <c r="L110" s="795"/>
      <c r="M110" s="795"/>
      <c r="N110" s="795"/>
      <c r="O110" s="795"/>
      <c r="P110" s="795"/>
      <c r="Q110" s="795"/>
      <c r="R110" s="795"/>
      <c r="S110" s="795"/>
      <c r="T110" s="795"/>
    </row>
    <row r="111" spans="3:20" s="794" customFormat="1" ht="23.25" x14ac:dyDescent="0.2">
      <c r="C111" s="796"/>
      <c r="D111" s="796"/>
      <c r="E111" s="796"/>
      <c r="F111" s="796"/>
      <c r="G111" s="796"/>
      <c r="H111" s="796"/>
      <c r="I111" s="795"/>
      <c r="J111" s="795"/>
      <c r="K111" s="795"/>
      <c r="L111" s="795"/>
      <c r="M111" s="795"/>
      <c r="N111" s="795"/>
      <c r="O111" s="795"/>
      <c r="P111" s="795"/>
      <c r="Q111" s="795"/>
      <c r="R111" s="795"/>
      <c r="S111" s="795"/>
      <c r="T111" s="795"/>
    </row>
    <row r="112" spans="3:20" s="794" customFormat="1" ht="23.25" x14ac:dyDescent="0.2">
      <c r="C112" s="796"/>
      <c r="D112" s="796"/>
      <c r="E112" s="796"/>
      <c r="F112" s="796"/>
      <c r="G112" s="796"/>
      <c r="H112" s="796"/>
      <c r="I112" s="795"/>
      <c r="J112" s="795"/>
      <c r="K112" s="795"/>
      <c r="L112" s="795"/>
      <c r="M112" s="795"/>
      <c r="N112" s="795"/>
      <c r="O112" s="795"/>
      <c r="P112" s="795"/>
      <c r="Q112" s="795"/>
      <c r="R112" s="795"/>
      <c r="S112" s="795"/>
      <c r="T112" s="795"/>
    </row>
    <row r="113" spans="3:20" s="794" customFormat="1" ht="23.25" x14ac:dyDescent="0.2">
      <c r="C113" s="796"/>
      <c r="D113" s="796"/>
      <c r="E113" s="796"/>
      <c r="F113" s="796"/>
      <c r="G113" s="796"/>
      <c r="H113" s="796"/>
      <c r="I113" s="795"/>
      <c r="J113" s="795"/>
      <c r="K113" s="795"/>
      <c r="L113" s="795"/>
      <c r="M113" s="795"/>
      <c r="N113" s="795"/>
      <c r="O113" s="795"/>
      <c r="P113" s="795"/>
      <c r="Q113" s="795"/>
      <c r="R113" s="795"/>
      <c r="S113" s="795"/>
      <c r="T113" s="795"/>
    </row>
    <row r="114" spans="3:20" s="794" customFormat="1" ht="23.25" x14ac:dyDescent="0.2">
      <c r="C114" s="796"/>
      <c r="D114" s="796"/>
      <c r="E114" s="796"/>
      <c r="F114" s="796"/>
      <c r="G114" s="796"/>
      <c r="H114" s="796"/>
      <c r="I114" s="795"/>
      <c r="J114" s="795"/>
      <c r="K114" s="795"/>
      <c r="L114" s="795"/>
      <c r="M114" s="795"/>
      <c r="N114" s="795"/>
      <c r="O114" s="795"/>
      <c r="P114" s="795"/>
      <c r="Q114" s="795"/>
      <c r="R114" s="795"/>
      <c r="S114" s="795"/>
      <c r="T114" s="795"/>
    </row>
    <row r="115" spans="3:20" s="794" customFormat="1" ht="21.75" customHeight="1" x14ac:dyDescent="0.2">
      <c r="C115" s="796"/>
      <c r="D115" s="796"/>
      <c r="E115" s="796"/>
      <c r="F115" s="796"/>
      <c r="G115" s="796"/>
      <c r="H115" s="796"/>
      <c r="I115" s="795"/>
      <c r="J115" s="795"/>
      <c r="K115" s="795"/>
      <c r="L115" s="795"/>
      <c r="M115" s="795"/>
      <c r="N115" s="795"/>
      <c r="O115" s="795"/>
      <c r="P115" s="795"/>
      <c r="Q115" s="795"/>
      <c r="R115" s="795"/>
      <c r="S115" s="795"/>
      <c r="T115" s="795"/>
    </row>
    <row r="116" spans="3:20" s="794" customFormat="1" ht="21.75" customHeight="1" x14ac:dyDescent="0.2">
      <c r="C116" s="796"/>
      <c r="D116" s="796"/>
      <c r="E116" s="796"/>
      <c r="F116" s="796"/>
      <c r="G116" s="796"/>
      <c r="H116" s="796"/>
      <c r="I116" s="795"/>
      <c r="J116" s="795"/>
      <c r="K116" s="795"/>
      <c r="L116" s="795"/>
      <c r="M116" s="795"/>
      <c r="N116" s="795"/>
      <c r="O116" s="795"/>
      <c r="P116" s="795"/>
      <c r="Q116" s="795"/>
      <c r="R116" s="795"/>
      <c r="S116" s="795"/>
      <c r="T116" s="795"/>
    </row>
    <row r="117" spans="3:20" s="794" customFormat="1" ht="21.75" customHeight="1" x14ac:dyDescent="0.2">
      <c r="C117" s="796"/>
      <c r="D117" s="796"/>
      <c r="E117" s="796"/>
      <c r="F117" s="796"/>
      <c r="G117" s="796"/>
      <c r="H117" s="796"/>
      <c r="I117" s="795"/>
      <c r="J117" s="795"/>
      <c r="K117" s="795"/>
      <c r="L117" s="795"/>
      <c r="M117" s="795"/>
      <c r="N117" s="795"/>
      <c r="O117" s="795"/>
      <c r="P117" s="795"/>
      <c r="Q117" s="795"/>
      <c r="R117" s="795"/>
      <c r="S117" s="795"/>
      <c r="T117" s="795"/>
    </row>
    <row r="118" spans="3:20" s="794" customFormat="1" ht="21.75" customHeight="1" x14ac:dyDescent="0.2">
      <c r="C118" s="796"/>
      <c r="D118" s="796"/>
      <c r="E118" s="796"/>
      <c r="F118" s="796"/>
      <c r="G118" s="796"/>
      <c r="H118" s="796"/>
      <c r="I118" s="795"/>
      <c r="J118" s="795"/>
      <c r="K118" s="795"/>
      <c r="L118" s="795"/>
      <c r="M118" s="795"/>
      <c r="N118" s="795"/>
      <c r="O118" s="795"/>
      <c r="P118" s="795"/>
      <c r="Q118" s="795"/>
      <c r="R118" s="795"/>
      <c r="S118" s="795"/>
      <c r="T118" s="795"/>
    </row>
    <row r="119" spans="3:20" s="794" customFormat="1" ht="21.75" customHeight="1" x14ac:dyDescent="0.2">
      <c r="C119" s="796"/>
      <c r="D119" s="796"/>
      <c r="E119" s="796"/>
      <c r="F119" s="796"/>
      <c r="G119" s="796"/>
      <c r="H119" s="796"/>
      <c r="I119" s="795"/>
      <c r="J119" s="795"/>
      <c r="K119" s="795"/>
      <c r="L119" s="795"/>
      <c r="M119" s="795"/>
      <c r="N119" s="795"/>
      <c r="O119" s="795"/>
      <c r="P119" s="795"/>
      <c r="Q119" s="795"/>
      <c r="R119" s="795"/>
      <c r="S119" s="795"/>
      <c r="T119" s="795"/>
    </row>
    <row r="120" spans="3:20" s="794" customFormat="1" ht="21.75" customHeight="1" x14ac:dyDescent="0.2">
      <c r="C120" s="796"/>
      <c r="D120" s="796"/>
      <c r="E120" s="796"/>
      <c r="F120" s="796"/>
      <c r="G120" s="796"/>
      <c r="H120" s="796"/>
      <c r="I120" s="795"/>
      <c r="J120" s="795"/>
      <c r="K120" s="795"/>
      <c r="L120" s="795"/>
      <c r="M120" s="795"/>
      <c r="N120" s="795"/>
      <c r="O120" s="795"/>
      <c r="P120" s="795"/>
      <c r="Q120" s="795"/>
      <c r="R120" s="795"/>
      <c r="S120" s="795"/>
      <c r="T120" s="795"/>
    </row>
    <row r="121" spans="3:20" s="794" customFormat="1" ht="21.75" customHeight="1" x14ac:dyDescent="0.2">
      <c r="C121" s="796"/>
      <c r="D121" s="796"/>
      <c r="E121" s="796"/>
      <c r="F121" s="796"/>
      <c r="G121" s="796"/>
      <c r="H121" s="796"/>
      <c r="I121" s="795"/>
      <c r="J121" s="795"/>
      <c r="K121" s="795"/>
      <c r="L121" s="795"/>
      <c r="M121" s="795"/>
      <c r="N121" s="795"/>
      <c r="O121" s="795"/>
      <c r="P121" s="795"/>
      <c r="Q121" s="795"/>
      <c r="R121" s="795"/>
      <c r="S121" s="795"/>
      <c r="T121" s="795"/>
    </row>
    <row r="122" spans="3:20" s="794" customFormat="1" ht="21.75" customHeight="1" x14ac:dyDescent="0.2">
      <c r="C122" s="796"/>
      <c r="D122" s="796"/>
      <c r="E122" s="796"/>
      <c r="F122" s="796"/>
      <c r="G122" s="796"/>
      <c r="H122" s="796"/>
      <c r="I122" s="795"/>
      <c r="J122" s="795"/>
      <c r="K122" s="795"/>
      <c r="L122" s="795"/>
      <c r="M122" s="795"/>
      <c r="N122" s="795"/>
      <c r="O122" s="795"/>
      <c r="P122" s="795"/>
      <c r="Q122" s="795"/>
      <c r="R122" s="795"/>
      <c r="S122" s="795"/>
      <c r="T122" s="795"/>
    </row>
    <row r="123" spans="3:20" s="794" customFormat="1" ht="21.75" customHeight="1" x14ac:dyDescent="0.2">
      <c r="C123" s="796"/>
      <c r="D123" s="796"/>
      <c r="E123" s="796"/>
      <c r="F123" s="796"/>
      <c r="G123" s="796"/>
      <c r="H123" s="796"/>
      <c r="I123" s="795"/>
      <c r="J123" s="795"/>
      <c r="K123" s="795"/>
      <c r="L123" s="795"/>
      <c r="M123" s="795"/>
      <c r="N123" s="795"/>
      <c r="O123" s="795"/>
      <c r="P123" s="795"/>
      <c r="Q123" s="795"/>
      <c r="R123" s="795"/>
      <c r="S123" s="795"/>
      <c r="T123" s="795"/>
    </row>
    <row r="124" spans="3:20" s="794" customFormat="1" ht="21.75" customHeight="1" x14ac:dyDescent="0.2">
      <c r="C124" s="796"/>
      <c r="D124" s="796"/>
      <c r="E124" s="796"/>
      <c r="F124" s="796"/>
      <c r="G124" s="796"/>
      <c r="H124" s="796"/>
      <c r="I124" s="795"/>
      <c r="J124" s="795"/>
      <c r="K124" s="795"/>
      <c r="L124" s="795"/>
      <c r="M124" s="795"/>
      <c r="N124" s="795"/>
      <c r="O124" s="795"/>
      <c r="P124" s="795"/>
      <c r="Q124" s="795"/>
      <c r="R124" s="795"/>
      <c r="S124" s="795"/>
      <c r="T124" s="795"/>
    </row>
    <row r="125" spans="3:20" s="794" customFormat="1" ht="21.75" customHeight="1" x14ac:dyDescent="0.2">
      <c r="C125" s="796"/>
      <c r="D125" s="796"/>
      <c r="E125" s="796"/>
      <c r="F125" s="796"/>
      <c r="G125" s="796"/>
      <c r="H125" s="796"/>
      <c r="I125" s="795"/>
      <c r="J125" s="795"/>
      <c r="K125" s="795"/>
      <c r="L125" s="795"/>
      <c r="M125" s="795"/>
      <c r="N125" s="795"/>
      <c r="O125" s="795"/>
      <c r="P125" s="795"/>
      <c r="Q125" s="795"/>
      <c r="R125" s="795"/>
      <c r="S125" s="795"/>
      <c r="T125" s="795"/>
    </row>
    <row r="126" spans="3:20" s="794" customFormat="1" ht="21.75" customHeight="1" x14ac:dyDescent="0.2">
      <c r="C126" s="796"/>
      <c r="D126" s="796"/>
      <c r="E126" s="796"/>
      <c r="F126" s="796"/>
      <c r="G126" s="796"/>
      <c r="H126" s="796"/>
      <c r="I126" s="795"/>
      <c r="J126" s="795"/>
      <c r="K126" s="795"/>
      <c r="L126" s="795"/>
      <c r="M126" s="795"/>
      <c r="N126" s="795"/>
      <c r="O126" s="795"/>
      <c r="P126" s="795"/>
      <c r="Q126" s="795"/>
      <c r="R126" s="795"/>
      <c r="S126" s="795"/>
      <c r="T126" s="795"/>
    </row>
    <row r="127" spans="3:20" s="794" customFormat="1" ht="21.75" customHeight="1" x14ac:dyDescent="0.2">
      <c r="C127" s="796"/>
      <c r="D127" s="796"/>
      <c r="E127" s="796"/>
      <c r="F127" s="796"/>
      <c r="G127" s="796"/>
      <c r="H127" s="796"/>
      <c r="I127" s="795"/>
      <c r="J127" s="795"/>
      <c r="K127" s="795"/>
      <c r="L127" s="795"/>
      <c r="M127" s="795"/>
      <c r="N127" s="795"/>
      <c r="O127" s="795"/>
      <c r="P127" s="795"/>
      <c r="Q127" s="795"/>
      <c r="R127" s="795"/>
      <c r="S127" s="795"/>
      <c r="T127" s="795"/>
    </row>
    <row r="128" spans="3:20" s="794" customFormat="1" ht="21.75" customHeight="1" x14ac:dyDescent="0.2">
      <c r="C128" s="796"/>
      <c r="D128" s="796"/>
      <c r="E128" s="796"/>
      <c r="F128" s="796"/>
      <c r="G128" s="796"/>
      <c r="H128" s="796"/>
      <c r="I128" s="795"/>
      <c r="J128" s="795"/>
      <c r="K128" s="795"/>
      <c r="L128" s="795"/>
      <c r="M128" s="795"/>
      <c r="N128" s="795"/>
      <c r="O128" s="795"/>
      <c r="P128" s="795"/>
      <c r="Q128" s="795"/>
      <c r="R128" s="795"/>
      <c r="S128" s="795"/>
      <c r="T128" s="795"/>
    </row>
    <row r="129" spans="3:20" s="794" customFormat="1" ht="21.75" customHeight="1" x14ac:dyDescent="0.2">
      <c r="C129" s="796"/>
      <c r="D129" s="796"/>
      <c r="E129" s="796"/>
      <c r="F129" s="796"/>
      <c r="G129" s="796"/>
      <c r="H129" s="796"/>
      <c r="I129" s="795"/>
      <c r="J129" s="795"/>
      <c r="K129" s="795"/>
      <c r="L129" s="795"/>
      <c r="M129" s="795"/>
      <c r="N129" s="795"/>
      <c r="O129" s="795"/>
      <c r="P129" s="795"/>
      <c r="Q129" s="795"/>
      <c r="R129" s="795"/>
      <c r="S129" s="795"/>
      <c r="T129" s="795"/>
    </row>
    <row r="130" spans="3:20" s="794" customFormat="1" ht="21.75" customHeight="1" x14ac:dyDescent="0.2">
      <c r="C130" s="796"/>
      <c r="D130" s="796"/>
      <c r="E130" s="796"/>
      <c r="F130" s="796"/>
      <c r="G130" s="796"/>
      <c r="H130" s="796"/>
      <c r="I130" s="795"/>
      <c r="J130" s="795"/>
      <c r="K130" s="795"/>
      <c r="L130" s="795"/>
      <c r="M130" s="795"/>
      <c r="N130" s="795"/>
      <c r="O130" s="795"/>
      <c r="P130" s="795"/>
      <c r="Q130" s="795"/>
      <c r="R130" s="795"/>
      <c r="S130" s="795"/>
      <c r="T130" s="795"/>
    </row>
    <row r="131" spans="3:20" s="794" customFormat="1" ht="21.75" customHeight="1" x14ac:dyDescent="0.2">
      <c r="C131" s="796"/>
      <c r="D131" s="796"/>
      <c r="E131" s="796"/>
      <c r="F131" s="796"/>
      <c r="G131" s="796"/>
      <c r="H131" s="796"/>
      <c r="I131" s="795"/>
      <c r="J131" s="795"/>
      <c r="K131" s="795"/>
      <c r="L131" s="795"/>
      <c r="M131" s="795"/>
      <c r="N131" s="795"/>
      <c r="O131" s="795"/>
      <c r="P131" s="795"/>
      <c r="Q131" s="795"/>
      <c r="R131" s="795"/>
      <c r="S131" s="795"/>
      <c r="T131" s="795"/>
    </row>
    <row r="132" spans="3:20" s="794" customFormat="1" ht="21.75" customHeight="1" x14ac:dyDescent="0.2">
      <c r="C132" s="796"/>
      <c r="D132" s="796"/>
      <c r="E132" s="796"/>
      <c r="F132" s="796"/>
      <c r="G132" s="796"/>
      <c r="H132" s="796"/>
      <c r="I132" s="795"/>
      <c r="J132" s="795"/>
      <c r="K132" s="795"/>
      <c r="L132" s="795"/>
      <c r="M132" s="795"/>
      <c r="N132" s="795"/>
      <c r="O132" s="795"/>
      <c r="P132" s="795"/>
      <c r="Q132" s="795"/>
      <c r="R132" s="795"/>
      <c r="S132" s="795"/>
      <c r="T132" s="795"/>
    </row>
    <row r="133" spans="3:20" s="794" customFormat="1" ht="21.75" customHeight="1" x14ac:dyDescent="0.2">
      <c r="C133" s="796"/>
      <c r="D133" s="796"/>
      <c r="E133" s="796"/>
      <c r="F133" s="796"/>
      <c r="G133" s="796"/>
      <c r="H133" s="796"/>
      <c r="I133" s="795"/>
      <c r="J133" s="795"/>
      <c r="K133" s="795"/>
      <c r="L133" s="795"/>
      <c r="M133" s="795"/>
      <c r="N133" s="795"/>
      <c r="O133" s="795"/>
      <c r="P133" s="795"/>
      <c r="Q133" s="795"/>
      <c r="R133" s="795"/>
      <c r="S133" s="795"/>
      <c r="T133" s="795"/>
    </row>
    <row r="134" spans="3:20" s="794" customFormat="1" ht="21.75" customHeight="1" x14ac:dyDescent="0.2">
      <c r="C134" s="796"/>
      <c r="D134" s="796"/>
      <c r="E134" s="796"/>
      <c r="F134" s="796"/>
      <c r="G134" s="796"/>
      <c r="H134" s="796"/>
      <c r="I134" s="795"/>
      <c r="J134" s="795"/>
      <c r="K134" s="795"/>
      <c r="L134" s="795"/>
      <c r="M134" s="795"/>
      <c r="N134" s="795"/>
      <c r="O134" s="795"/>
      <c r="P134" s="795"/>
      <c r="Q134" s="795"/>
      <c r="R134" s="795"/>
      <c r="S134" s="795"/>
      <c r="T134" s="795"/>
    </row>
    <row r="135" spans="3:20" s="794" customFormat="1" ht="21.75" customHeight="1" x14ac:dyDescent="0.2">
      <c r="C135" s="796"/>
      <c r="D135" s="796"/>
      <c r="E135" s="796"/>
      <c r="F135" s="796"/>
      <c r="G135" s="796"/>
      <c r="H135" s="796"/>
      <c r="I135" s="795"/>
      <c r="J135" s="795"/>
      <c r="K135" s="795"/>
      <c r="L135" s="795"/>
      <c r="M135" s="795"/>
      <c r="N135" s="795"/>
      <c r="O135" s="795"/>
      <c r="P135" s="795"/>
      <c r="Q135" s="795"/>
      <c r="R135" s="795"/>
      <c r="S135" s="795"/>
      <c r="T135" s="795"/>
    </row>
    <row r="136" spans="3:20" s="794" customFormat="1" ht="21.75" customHeight="1" x14ac:dyDescent="0.2">
      <c r="C136" s="796"/>
      <c r="D136" s="796"/>
      <c r="E136" s="796"/>
      <c r="F136" s="796"/>
      <c r="G136" s="796"/>
      <c r="H136" s="796"/>
      <c r="I136" s="795"/>
      <c r="J136" s="795"/>
      <c r="K136" s="795"/>
      <c r="L136" s="795"/>
      <c r="M136" s="795"/>
      <c r="N136" s="795"/>
      <c r="O136" s="795"/>
      <c r="P136" s="795"/>
      <c r="Q136" s="795"/>
      <c r="R136" s="795"/>
      <c r="S136" s="795"/>
      <c r="T136" s="795"/>
    </row>
    <row r="137" spans="3:20" s="794" customFormat="1" ht="21.75" customHeight="1" x14ac:dyDescent="0.2">
      <c r="C137" s="796"/>
      <c r="D137" s="796"/>
      <c r="E137" s="796"/>
      <c r="F137" s="796"/>
      <c r="G137" s="796"/>
      <c r="H137" s="796"/>
      <c r="I137" s="795"/>
      <c r="J137" s="795"/>
      <c r="K137" s="795"/>
      <c r="L137" s="795"/>
      <c r="M137" s="795"/>
      <c r="N137" s="795"/>
      <c r="O137" s="795"/>
      <c r="P137" s="795"/>
      <c r="Q137" s="795"/>
      <c r="R137" s="795"/>
      <c r="S137" s="795"/>
      <c r="T137" s="795"/>
    </row>
    <row r="138" spans="3:20" s="794" customFormat="1" ht="21.75" customHeight="1" x14ac:dyDescent="0.2">
      <c r="C138" s="796"/>
      <c r="D138" s="796"/>
      <c r="E138" s="796"/>
      <c r="F138" s="796"/>
      <c r="G138" s="796"/>
      <c r="H138" s="796"/>
      <c r="I138" s="795"/>
      <c r="J138" s="795"/>
      <c r="K138" s="795"/>
      <c r="L138" s="795"/>
      <c r="M138" s="795"/>
      <c r="N138" s="795"/>
      <c r="O138" s="795"/>
      <c r="P138" s="795"/>
      <c r="Q138" s="795"/>
      <c r="R138" s="795"/>
      <c r="S138" s="795"/>
      <c r="T138" s="795"/>
    </row>
    <row r="139" spans="3:20" s="794" customFormat="1" ht="21.75" customHeight="1" x14ac:dyDescent="0.2">
      <c r="C139" s="796"/>
      <c r="D139" s="796"/>
      <c r="E139" s="796"/>
      <c r="F139" s="796"/>
      <c r="G139" s="796"/>
      <c r="H139" s="796"/>
      <c r="I139" s="795"/>
      <c r="J139" s="795"/>
      <c r="K139" s="795"/>
      <c r="L139" s="795"/>
      <c r="M139" s="795"/>
      <c r="N139" s="795"/>
      <c r="O139" s="795"/>
      <c r="P139" s="795"/>
      <c r="Q139" s="795"/>
      <c r="R139" s="795"/>
      <c r="S139" s="795"/>
      <c r="T139" s="795"/>
    </row>
    <row r="140" spans="3:20" s="794" customFormat="1" ht="21.75" customHeight="1" x14ac:dyDescent="0.2">
      <c r="C140" s="796"/>
      <c r="D140" s="796"/>
      <c r="E140" s="796"/>
      <c r="F140" s="796"/>
      <c r="G140" s="796"/>
      <c r="H140" s="796"/>
      <c r="I140" s="795"/>
      <c r="J140" s="795"/>
      <c r="K140" s="795"/>
      <c r="L140" s="795"/>
      <c r="M140" s="795"/>
      <c r="N140" s="795"/>
      <c r="O140" s="795"/>
      <c r="P140" s="795"/>
      <c r="Q140" s="795"/>
      <c r="R140" s="795"/>
      <c r="S140" s="795"/>
      <c r="T140" s="795"/>
    </row>
    <row r="141" spans="3:20" s="794" customFormat="1" ht="21.75" customHeight="1" x14ac:dyDescent="0.2">
      <c r="C141" s="796"/>
      <c r="D141" s="796"/>
      <c r="E141" s="796"/>
      <c r="F141" s="796"/>
      <c r="G141" s="796"/>
      <c r="H141" s="796"/>
      <c r="I141" s="796"/>
      <c r="J141" s="796"/>
      <c r="K141" s="796"/>
      <c r="L141" s="796"/>
      <c r="M141" s="796"/>
      <c r="N141" s="796"/>
      <c r="O141" s="796"/>
      <c r="P141" s="796"/>
      <c r="Q141" s="796"/>
      <c r="R141" s="796"/>
      <c r="S141" s="796"/>
      <c r="T141" s="796"/>
    </row>
    <row r="142" spans="3:20" s="794" customFormat="1" ht="21.75" customHeight="1" x14ac:dyDescent="0.2">
      <c r="C142" s="796"/>
      <c r="D142" s="796"/>
      <c r="E142" s="796"/>
      <c r="F142" s="796"/>
      <c r="G142" s="796"/>
      <c r="H142" s="796"/>
      <c r="I142" s="796"/>
      <c r="J142" s="796"/>
      <c r="K142" s="796"/>
      <c r="L142" s="796"/>
      <c r="M142" s="796"/>
      <c r="N142" s="796"/>
      <c r="O142" s="796"/>
      <c r="P142" s="796"/>
      <c r="Q142" s="796"/>
      <c r="R142" s="796"/>
      <c r="S142" s="796"/>
      <c r="T142" s="796"/>
    </row>
    <row r="143" spans="3:20" s="794" customFormat="1" ht="21.75" customHeight="1" x14ac:dyDescent="0.2">
      <c r="C143" s="796"/>
      <c r="D143" s="796"/>
      <c r="E143" s="796"/>
      <c r="F143" s="796"/>
      <c r="G143" s="796"/>
      <c r="H143" s="796"/>
      <c r="I143" s="796"/>
      <c r="J143" s="796"/>
      <c r="K143" s="796"/>
      <c r="L143" s="796"/>
      <c r="M143" s="796"/>
      <c r="N143" s="796"/>
      <c r="O143" s="796"/>
      <c r="P143" s="796"/>
      <c r="Q143" s="796"/>
      <c r="R143" s="796"/>
      <c r="S143" s="796"/>
      <c r="T143" s="796"/>
    </row>
    <row r="144" spans="3:20" s="794" customFormat="1" ht="21.75" customHeight="1" x14ac:dyDescent="0.2">
      <c r="C144" s="796"/>
      <c r="D144" s="796"/>
      <c r="E144" s="796"/>
      <c r="F144" s="796"/>
      <c r="G144" s="796"/>
      <c r="H144" s="796"/>
      <c r="I144" s="796"/>
      <c r="J144" s="796"/>
      <c r="K144" s="796"/>
      <c r="L144" s="796"/>
      <c r="M144" s="796"/>
      <c r="N144" s="796"/>
      <c r="O144" s="796"/>
      <c r="P144" s="796"/>
      <c r="Q144" s="796"/>
      <c r="R144" s="796"/>
      <c r="S144" s="796"/>
      <c r="T144" s="796"/>
    </row>
    <row r="145" spans="3:20" s="794" customFormat="1" ht="21.75" customHeight="1" x14ac:dyDescent="0.2">
      <c r="C145" s="796"/>
      <c r="D145" s="796"/>
      <c r="E145" s="796"/>
      <c r="F145" s="796"/>
      <c r="G145" s="796"/>
      <c r="H145" s="796"/>
      <c r="I145" s="796"/>
      <c r="J145" s="796"/>
      <c r="K145" s="796"/>
      <c r="L145" s="796"/>
      <c r="M145" s="796"/>
      <c r="N145" s="796"/>
      <c r="O145" s="796"/>
      <c r="P145" s="796"/>
      <c r="Q145" s="796"/>
      <c r="R145" s="796"/>
      <c r="S145" s="796"/>
      <c r="T145" s="796"/>
    </row>
    <row r="146" spans="3:20" s="794" customFormat="1" ht="21.75" customHeight="1" x14ac:dyDescent="0.2">
      <c r="C146" s="796"/>
      <c r="D146" s="796"/>
      <c r="E146" s="796"/>
      <c r="F146" s="796"/>
      <c r="G146" s="796"/>
      <c r="H146" s="796"/>
      <c r="I146" s="796"/>
      <c r="J146" s="796"/>
      <c r="K146" s="796"/>
      <c r="L146" s="796"/>
      <c r="M146" s="796"/>
      <c r="N146" s="796"/>
      <c r="O146" s="796"/>
      <c r="P146" s="796"/>
      <c r="Q146" s="796"/>
      <c r="R146" s="796"/>
      <c r="S146" s="796"/>
      <c r="T146" s="796"/>
    </row>
    <row r="147" spans="3:20" s="794" customFormat="1" ht="21.75" customHeight="1" x14ac:dyDescent="0.2">
      <c r="C147" s="796"/>
      <c r="D147" s="796"/>
      <c r="E147" s="796"/>
      <c r="F147" s="796"/>
      <c r="G147" s="796"/>
      <c r="H147" s="796"/>
      <c r="I147" s="796"/>
      <c r="J147" s="796"/>
      <c r="K147" s="796"/>
      <c r="L147" s="796"/>
      <c r="M147" s="796"/>
      <c r="N147" s="796"/>
      <c r="O147" s="796"/>
      <c r="P147" s="796"/>
      <c r="Q147" s="796"/>
      <c r="R147" s="796"/>
      <c r="S147" s="796"/>
      <c r="T147" s="796"/>
    </row>
    <row r="148" spans="3:20" s="794" customFormat="1" ht="21.75" customHeight="1" x14ac:dyDescent="0.2">
      <c r="C148" s="796"/>
      <c r="D148" s="796"/>
      <c r="E148" s="796"/>
      <c r="F148" s="796"/>
      <c r="G148" s="796"/>
      <c r="H148" s="796"/>
      <c r="I148" s="796"/>
      <c r="J148" s="796"/>
      <c r="K148" s="796"/>
      <c r="L148" s="796"/>
      <c r="M148" s="796"/>
      <c r="N148" s="796"/>
      <c r="O148" s="796"/>
      <c r="P148" s="796"/>
      <c r="Q148" s="796"/>
      <c r="R148" s="796"/>
      <c r="S148" s="796"/>
      <c r="T148" s="796"/>
    </row>
    <row r="149" spans="3:20" s="794" customFormat="1" ht="21.75" customHeight="1" x14ac:dyDescent="0.2">
      <c r="C149" s="796"/>
      <c r="D149" s="796"/>
      <c r="E149" s="796"/>
      <c r="F149" s="796"/>
      <c r="G149" s="796"/>
      <c r="H149" s="796"/>
      <c r="I149" s="796"/>
      <c r="J149" s="796"/>
      <c r="K149" s="796"/>
      <c r="L149" s="796"/>
      <c r="M149" s="796"/>
      <c r="N149" s="796"/>
      <c r="O149" s="796"/>
      <c r="P149" s="796"/>
      <c r="Q149" s="796"/>
      <c r="R149" s="796"/>
      <c r="S149" s="796"/>
      <c r="T149" s="796"/>
    </row>
    <row r="150" spans="3:20" s="794" customFormat="1" ht="21.75" customHeight="1" x14ac:dyDescent="0.2">
      <c r="C150" s="796"/>
      <c r="D150" s="796"/>
      <c r="E150" s="796"/>
      <c r="F150" s="796"/>
      <c r="G150" s="796"/>
      <c r="H150" s="796"/>
      <c r="I150" s="796"/>
      <c r="J150" s="796"/>
      <c r="K150" s="796"/>
      <c r="L150" s="796"/>
      <c r="M150" s="796"/>
      <c r="N150" s="796"/>
      <c r="O150" s="796"/>
      <c r="P150" s="796"/>
      <c r="Q150" s="796"/>
      <c r="R150" s="796"/>
      <c r="S150" s="796"/>
      <c r="T150" s="796"/>
    </row>
    <row r="151" spans="3:20" s="794" customFormat="1" ht="21.75" customHeight="1" x14ac:dyDescent="0.2">
      <c r="C151" s="796"/>
      <c r="D151" s="796"/>
      <c r="E151" s="796"/>
      <c r="F151" s="796"/>
      <c r="G151" s="796"/>
      <c r="H151" s="796"/>
      <c r="I151" s="796"/>
      <c r="J151" s="796"/>
      <c r="K151" s="796"/>
      <c r="L151" s="796"/>
      <c r="M151" s="796"/>
      <c r="N151" s="796"/>
      <c r="O151" s="796"/>
      <c r="P151" s="796"/>
      <c r="Q151" s="796"/>
      <c r="R151" s="796"/>
      <c r="S151" s="796"/>
      <c r="T151" s="796"/>
    </row>
    <row r="152" spans="3:20" s="794" customFormat="1" ht="21.75" customHeight="1" x14ac:dyDescent="0.2">
      <c r="C152" s="796"/>
      <c r="D152" s="796"/>
      <c r="E152" s="796"/>
      <c r="F152" s="796"/>
      <c r="G152" s="796"/>
      <c r="H152" s="796"/>
      <c r="I152" s="796"/>
      <c r="J152" s="796"/>
      <c r="K152" s="796"/>
      <c r="L152" s="796"/>
      <c r="M152" s="796"/>
      <c r="N152" s="796"/>
      <c r="O152" s="796"/>
      <c r="P152" s="796"/>
      <c r="Q152" s="796"/>
      <c r="R152" s="796"/>
      <c r="S152" s="796"/>
      <c r="T152" s="796"/>
    </row>
    <row r="153" spans="3:20" s="794" customFormat="1" ht="21.75" customHeight="1" x14ac:dyDescent="0.2">
      <c r="C153" s="796"/>
      <c r="D153" s="796"/>
      <c r="E153" s="796"/>
      <c r="F153" s="796"/>
      <c r="G153" s="796"/>
      <c r="H153" s="796"/>
      <c r="I153" s="796"/>
      <c r="J153" s="796"/>
      <c r="K153" s="796"/>
      <c r="L153" s="796"/>
      <c r="M153" s="796"/>
      <c r="N153" s="796"/>
      <c r="O153" s="796"/>
      <c r="P153" s="796"/>
      <c r="Q153" s="796"/>
      <c r="R153" s="796"/>
      <c r="S153" s="796"/>
      <c r="T153" s="796"/>
    </row>
    <row r="154" spans="3:20" s="794" customFormat="1" ht="21.75" customHeight="1" x14ac:dyDescent="0.2">
      <c r="C154" s="796"/>
      <c r="D154" s="796"/>
      <c r="E154" s="796"/>
      <c r="F154" s="796"/>
      <c r="G154" s="796"/>
      <c r="H154" s="796"/>
      <c r="I154" s="796"/>
      <c r="J154" s="796"/>
      <c r="K154" s="796"/>
      <c r="L154" s="796"/>
      <c r="M154" s="796"/>
      <c r="N154" s="796"/>
      <c r="O154" s="796"/>
      <c r="P154" s="796"/>
      <c r="Q154" s="796"/>
      <c r="R154" s="796"/>
      <c r="S154" s="796"/>
      <c r="T154" s="796"/>
    </row>
    <row r="155" spans="3:20" s="794" customFormat="1" ht="21.75" customHeight="1" x14ac:dyDescent="0.2">
      <c r="C155" s="796"/>
      <c r="D155" s="796"/>
      <c r="E155" s="796"/>
      <c r="F155" s="796"/>
      <c r="G155" s="796"/>
      <c r="H155" s="796"/>
      <c r="I155" s="796"/>
      <c r="J155" s="796"/>
      <c r="K155" s="796"/>
      <c r="L155" s="796"/>
      <c r="M155" s="796"/>
      <c r="N155" s="796"/>
      <c r="O155" s="796"/>
      <c r="P155" s="796"/>
      <c r="Q155" s="796"/>
      <c r="R155" s="796"/>
      <c r="S155" s="796"/>
      <c r="T155" s="796"/>
    </row>
    <row r="156" spans="3:20" s="794" customFormat="1" ht="21.75" customHeight="1" x14ac:dyDescent="0.2">
      <c r="C156" s="796"/>
      <c r="D156" s="796"/>
      <c r="E156" s="796"/>
      <c r="F156" s="796"/>
      <c r="G156" s="796"/>
      <c r="H156" s="796"/>
      <c r="I156" s="796"/>
      <c r="J156" s="796"/>
      <c r="K156" s="796"/>
      <c r="L156" s="796"/>
      <c r="M156" s="796"/>
      <c r="N156" s="796"/>
      <c r="O156" s="796"/>
      <c r="P156" s="796"/>
      <c r="Q156" s="796"/>
      <c r="R156" s="796"/>
      <c r="S156" s="796"/>
      <c r="T156" s="796"/>
    </row>
    <row r="157" spans="3:20" s="794" customFormat="1" ht="21.75" customHeight="1" x14ac:dyDescent="0.2">
      <c r="C157" s="796"/>
      <c r="D157" s="796"/>
      <c r="E157" s="796"/>
      <c r="F157" s="796"/>
      <c r="G157" s="796"/>
      <c r="H157" s="796"/>
      <c r="I157" s="796"/>
      <c r="J157" s="796"/>
      <c r="K157" s="796"/>
      <c r="L157" s="796"/>
      <c r="M157" s="796"/>
      <c r="N157" s="796"/>
      <c r="O157" s="796"/>
      <c r="P157" s="796"/>
      <c r="Q157" s="796"/>
      <c r="R157" s="796"/>
      <c r="S157" s="796"/>
      <c r="T157" s="796"/>
    </row>
    <row r="158" spans="3:20" s="794" customFormat="1" ht="21.75" customHeight="1" x14ac:dyDescent="0.2">
      <c r="C158" s="796"/>
      <c r="D158" s="796"/>
      <c r="E158" s="796"/>
      <c r="F158" s="796"/>
      <c r="G158" s="796"/>
      <c r="H158" s="796"/>
      <c r="I158" s="796"/>
      <c r="J158" s="796"/>
      <c r="K158" s="796"/>
      <c r="L158" s="796"/>
      <c r="M158" s="796"/>
      <c r="N158" s="796"/>
      <c r="O158" s="796"/>
      <c r="P158" s="796"/>
      <c r="Q158" s="796"/>
      <c r="R158" s="796"/>
      <c r="S158" s="796"/>
      <c r="T158" s="796"/>
    </row>
    <row r="159" spans="3:20" s="794" customFormat="1" ht="21.75" customHeight="1" x14ac:dyDescent="0.2">
      <c r="C159" s="796"/>
      <c r="D159" s="796"/>
      <c r="E159" s="796"/>
      <c r="F159" s="796"/>
      <c r="G159" s="796"/>
      <c r="H159" s="796"/>
      <c r="I159" s="796"/>
      <c r="J159" s="796"/>
      <c r="K159" s="796"/>
      <c r="L159" s="796"/>
      <c r="M159" s="796"/>
      <c r="N159" s="796"/>
      <c r="O159" s="796"/>
      <c r="P159" s="796"/>
      <c r="Q159" s="796"/>
      <c r="R159" s="796"/>
      <c r="S159" s="796"/>
      <c r="T159" s="796"/>
    </row>
    <row r="160" spans="3:20" ht="21.75" customHeight="1" x14ac:dyDescent="0.5">
      <c r="C160" s="153"/>
      <c r="D160" s="153"/>
      <c r="E160" s="153"/>
      <c r="F160" s="153"/>
      <c r="G160" s="153"/>
      <c r="H160" s="153"/>
      <c r="I160" s="153"/>
      <c r="J160" s="153"/>
      <c r="K160" s="153"/>
      <c r="L160" s="153"/>
      <c r="M160" s="153"/>
      <c r="N160" s="153"/>
      <c r="O160" s="153"/>
      <c r="P160" s="153"/>
      <c r="Q160" s="153"/>
      <c r="R160" s="153"/>
      <c r="S160" s="153"/>
      <c r="T160" s="153"/>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39"/>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9" customFormat="1" ht="36.75" x14ac:dyDescent="0.85">
      <c r="B4" s="1777" t="s">
        <v>1932</v>
      </c>
      <c r="C4" s="1777"/>
      <c r="D4" s="1777"/>
      <c r="E4" s="1777"/>
      <c r="F4" s="1777"/>
      <c r="G4" s="1777"/>
      <c r="H4" s="1777"/>
      <c r="I4" s="1777"/>
      <c r="J4" s="1777"/>
      <c r="K4" s="1777"/>
      <c r="L4" s="1756" t="s">
        <v>1933</v>
      </c>
      <c r="M4" s="1756"/>
      <c r="N4" s="1756"/>
      <c r="O4" s="1756"/>
      <c r="P4" s="1756"/>
      <c r="Q4" s="1756"/>
      <c r="R4" s="1756"/>
      <c r="S4" s="1756"/>
      <c r="T4" s="1756"/>
      <c r="U4" s="1756"/>
      <c r="V4" s="468"/>
      <c r="W4" s="468"/>
      <c r="X4" s="468"/>
      <c r="Y4" s="468"/>
      <c r="Z4" s="468"/>
      <c r="AA4" s="468"/>
      <c r="AB4" s="468"/>
      <c r="AC4" s="468"/>
      <c r="AD4" s="468"/>
      <c r="AE4" s="468"/>
      <c r="AF4" s="468"/>
      <c r="AG4" s="468"/>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7" customFormat="1" ht="22.5" x14ac:dyDescent="0.5">
      <c r="B7" s="1704" t="s">
        <v>1736</v>
      </c>
      <c r="U7" s="229" t="s">
        <v>1740</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504" customFormat="1" ht="25.5" customHeight="1" thickTop="1" x14ac:dyDescent="0.7">
      <c r="A9" s="258"/>
      <c r="B9" s="1761"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row>
    <row r="10" spans="1:34" s="258" customFormat="1" ht="21.75" customHeight="1" x14ac:dyDescent="0.7">
      <c r="B10" s="1762"/>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59"/>
    </row>
    <row r="11" spans="1:34" s="338" customFormat="1" ht="21.75" customHeight="1" x14ac:dyDescent="0.7">
      <c r="A11" s="258"/>
      <c r="B11" s="1763"/>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60"/>
    </row>
    <row r="12" spans="1:34" s="365" customFormat="1" ht="26.1" customHeight="1" x14ac:dyDescent="0.2">
      <c r="B12" s="455" t="s">
        <v>968</v>
      </c>
      <c r="C12" s="662"/>
      <c r="D12" s="662"/>
      <c r="E12" s="662"/>
      <c r="F12" s="662"/>
      <c r="G12" s="662"/>
      <c r="H12" s="662"/>
      <c r="I12" s="1050"/>
      <c r="J12" s="1051"/>
      <c r="K12" s="1051"/>
      <c r="L12" s="1051"/>
      <c r="M12" s="1051"/>
      <c r="N12" s="1051"/>
      <c r="O12" s="1051"/>
      <c r="P12" s="1051"/>
      <c r="Q12" s="1051"/>
      <c r="R12" s="1051"/>
      <c r="S12" s="1051"/>
      <c r="T12" s="1052"/>
      <c r="U12" s="1096" t="s">
        <v>1005</v>
      </c>
    </row>
    <row r="13" spans="1:34" s="365" customFormat="1" ht="12" customHeight="1" x14ac:dyDescent="0.2">
      <c r="B13" s="608"/>
      <c r="C13" s="662"/>
      <c r="D13" s="662"/>
      <c r="E13" s="662"/>
      <c r="F13" s="662"/>
      <c r="G13" s="662"/>
      <c r="H13" s="662"/>
      <c r="I13" s="1050"/>
      <c r="J13" s="1051"/>
      <c r="K13" s="1051"/>
      <c r="L13" s="1051"/>
      <c r="M13" s="1051"/>
      <c r="N13" s="1051"/>
      <c r="O13" s="1051"/>
      <c r="P13" s="1051"/>
      <c r="Q13" s="1051"/>
      <c r="R13" s="1051"/>
      <c r="S13" s="1051"/>
      <c r="T13" s="1052"/>
      <c r="U13" s="1047"/>
    </row>
    <row r="14" spans="1:34" s="365" customFormat="1" ht="26.1" customHeight="1" x14ac:dyDescent="0.2">
      <c r="B14" s="454" t="s">
        <v>529</v>
      </c>
      <c r="C14" s="864">
        <v>4869.2906863492008</v>
      </c>
      <c r="D14" s="864">
        <v>8779.6412356737001</v>
      </c>
      <c r="E14" s="864">
        <v>4745.0461919571999</v>
      </c>
      <c r="F14" s="864">
        <v>17781.762465658805</v>
      </c>
      <c r="G14" s="864">
        <v>30547.632799036899</v>
      </c>
      <c r="H14" s="864">
        <v>38462.834638420907</v>
      </c>
      <c r="I14" s="776">
        <v>23166.957571498901</v>
      </c>
      <c r="J14" s="774">
        <v>21191.313810966898</v>
      </c>
      <c r="K14" s="774">
        <v>21422.819225655599</v>
      </c>
      <c r="L14" s="774">
        <v>22239.043654732603</v>
      </c>
      <c r="M14" s="774">
        <v>21629.8222637121</v>
      </c>
      <c r="N14" s="774">
        <v>23705.499522742204</v>
      </c>
      <c r="O14" s="774">
        <v>23074.233412588899</v>
      </c>
      <c r="P14" s="774">
        <v>24625.173169604604</v>
      </c>
      <c r="Q14" s="774">
        <v>29571.058590998997</v>
      </c>
      <c r="R14" s="774">
        <v>37235.421485568106</v>
      </c>
      <c r="S14" s="774">
        <v>35468.917521968302</v>
      </c>
      <c r="T14" s="775">
        <v>38462.834638420907</v>
      </c>
      <c r="U14" s="607" t="s">
        <v>1201</v>
      </c>
      <c r="V14" s="833"/>
      <c r="W14" s="833"/>
      <c r="X14" s="833"/>
      <c r="Y14" s="833"/>
      <c r="Z14" s="833"/>
      <c r="AA14" s="833"/>
      <c r="AB14" s="833"/>
      <c r="AC14" s="833"/>
      <c r="AD14" s="833"/>
      <c r="AE14" s="833"/>
      <c r="AF14" s="833"/>
      <c r="AG14" s="833"/>
      <c r="AH14" s="833"/>
    </row>
    <row r="15" spans="1:34" s="365" customFormat="1" ht="26.1" customHeight="1" x14ac:dyDescent="0.2">
      <c r="B15" s="608" t="s">
        <v>957</v>
      </c>
      <c r="C15" s="868">
        <v>108.14623316999999</v>
      </c>
      <c r="D15" s="868">
        <v>99.34074394999999</v>
      </c>
      <c r="E15" s="868">
        <v>35.052663440000003</v>
      </c>
      <c r="F15" s="868">
        <v>37.471910350000002</v>
      </c>
      <c r="G15" s="868">
        <v>11.762050839999999</v>
      </c>
      <c r="H15" s="868">
        <v>12.197134929999999</v>
      </c>
      <c r="I15" s="773">
        <v>11.922927169999999</v>
      </c>
      <c r="J15" s="771">
        <v>11.90454605</v>
      </c>
      <c r="K15" s="771">
        <v>11.930353309999999</v>
      </c>
      <c r="L15" s="771">
        <v>12.079843529999998</v>
      </c>
      <c r="M15" s="771">
        <v>12.12447027</v>
      </c>
      <c r="N15" s="771">
        <v>12.12836854</v>
      </c>
      <c r="O15" s="771">
        <v>12.349965049999998</v>
      </c>
      <c r="P15" s="771">
        <v>12.37143178</v>
      </c>
      <c r="Q15" s="771">
        <v>12.359480549999999</v>
      </c>
      <c r="R15" s="771">
        <v>12.440088169999999</v>
      </c>
      <c r="S15" s="771">
        <v>12.188224249999999</v>
      </c>
      <c r="T15" s="772">
        <v>12.197134929999999</v>
      </c>
      <c r="U15" s="609" t="s">
        <v>1162</v>
      </c>
      <c r="V15" s="833"/>
      <c r="W15" s="833"/>
      <c r="X15" s="833"/>
      <c r="Y15" s="833"/>
      <c r="Z15" s="833"/>
      <c r="AA15" s="833"/>
      <c r="AB15" s="833"/>
      <c r="AC15" s="833"/>
      <c r="AD15" s="833"/>
      <c r="AE15" s="833"/>
      <c r="AF15" s="833"/>
      <c r="AG15" s="833"/>
      <c r="AH15" s="833"/>
    </row>
    <row r="16" spans="1:34" s="365" customFormat="1" ht="26.1" customHeight="1" x14ac:dyDescent="0.2">
      <c r="B16" s="608" t="s">
        <v>958</v>
      </c>
      <c r="C16" s="868">
        <v>4443.7682287692005</v>
      </c>
      <c r="D16" s="868">
        <v>8595.6640037236994</v>
      </c>
      <c r="E16" s="868">
        <v>4704.5614725171999</v>
      </c>
      <c r="F16" s="868">
        <v>17729.336555308804</v>
      </c>
      <c r="G16" s="868">
        <v>30535.8707481969</v>
      </c>
      <c r="H16" s="868">
        <v>34830.675680370907</v>
      </c>
      <c r="I16" s="773">
        <v>23155.034644328902</v>
      </c>
      <c r="J16" s="771">
        <v>21179.4092649169</v>
      </c>
      <c r="K16" s="771">
        <v>21410.8888723456</v>
      </c>
      <c r="L16" s="771">
        <v>22226.963811202604</v>
      </c>
      <c r="M16" s="771">
        <v>21617.697793442101</v>
      </c>
      <c r="N16" s="771">
        <v>23693.371154202203</v>
      </c>
      <c r="O16" s="771">
        <v>23061.883447538898</v>
      </c>
      <c r="P16" s="771">
        <v>24612.801737824604</v>
      </c>
      <c r="Q16" s="771">
        <v>28470.661417328996</v>
      </c>
      <c r="R16" s="771">
        <v>35634.944204278108</v>
      </c>
      <c r="S16" s="771">
        <v>33868.692854598303</v>
      </c>
      <c r="T16" s="772">
        <v>34830.675680370907</v>
      </c>
      <c r="U16" s="609" t="s">
        <v>1275</v>
      </c>
      <c r="V16" s="833"/>
      <c r="W16" s="833"/>
      <c r="X16" s="833"/>
      <c r="Y16" s="833"/>
      <c r="Z16" s="833"/>
      <c r="AA16" s="833"/>
      <c r="AB16" s="833"/>
      <c r="AC16" s="833"/>
      <c r="AD16" s="833"/>
      <c r="AE16" s="833"/>
      <c r="AF16" s="833"/>
      <c r="AG16" s="833"/>
      <c r="AH16" s="833"/>
    </row>
    <row r="17" spans="2:34" s="365" customFormat="1" ht="26.1" customHeight="1" x14ac:dyDescent="0.2">
      <c r="B17" s="608" t="s">
        <v>959</v>
      </c>
      <c r="C17" s="868">
        <v>317.37622440999996</v>
      </c>
      <c r="D17" s="868">
        <v>84.636488</v>
      </c>
      <c r="E17" s="868">
        <v>5.4320559999999993</v>
      </c>
      <c r="F17" s="868">
        <v>14.954000000000001</v>
      </c>
      <c r="G17" s="868">
        <v>0</v>
      </c>
      <c r="H17" s="868">
        <v>3619.9618231199997</v>
      </c>
      <c r="I17" s="773">
        <v>0</v>
      </c>
      <c r="J17" s="771">
        <v>0</v>
      </c>
      <c r="K17" s="771">
        <v>0</v>
      </c>
      <c r="L17" s="771">
        <v>0</v>
      </c>
      <c r="M17" s="771">
        <v>0</v>
      </c>
      <c r="N17" s="771">
        <v>0</v>
      </c>
      <c r="O17" s="771">
        <v>0</v>
      </c>
      <c r="P17" s="771">
        <v>0</v>
      </c>
      <c r="Q17" s="771">
        <v>1088.0376931200001</v>
      </c>
      <c r="R17" s="771">
        <v>1588.03719312</v>
      </c>
      <c r="S17" s="771">
        <v>1588.0364431200001</v>
      </c>
      <c r="T17" s="772">
        <v>3619.9618231199997</v>
      </c>
      <c r="U17" s="609" t="s">
        <v>1279</v>
      </c>
      <c r="V17" s="833"/>
      <c r="W17" s="833"/>
      <c r="X17" s="833"/>
      <c r="Y17" s="833"/>
      <c r="Z17" s="833"/>
      <c r="AA17" s="833"/>
      <c r="AB17" s="833"/>
      <c r="AC17" s="833"/>
      <c r="AD17" s="833"/>
      <c r="AE17" s="833"/>
      <c r="AF17" s="833"/>
      <c r="AG17" s="833"/>
      <c r="AH17" s="833"/>
    </row>
    <row r="18" spans="2:34" s="365" customFormat="1" ht="26.1" customHeight="1" x14ac:dyDescent="0.2">
      <c r="B18" s="454" t="s">
        <v>180</v>
      </c>
      <c r="C18" s="864">
        <v>377669.54496174084</v>
      </c>
      <c r="D18" s="864">
        <v>476938.94201071421</v>
      </c>
      <c r="E18" s="864">
        <v>548364.86563621019</v>
      </c>
      <c r="F18" s="864">
        <v>642809.48455738451</v>
      </c>
      <c r="G18" s="864">
        <v>829002.30573511869</v>
      </c>
      <c r="H18" s="864">
        <v>983528.83979748166</v>
      </c>
      <c r="I18" s="776">
        <v>833119.60162370221</v>
      </c>
      <c r="J18" s="774">
        <v>852599.03050371283</v>
      </c>
      <c r="K18" s="774">
        <v>854491.00445035275</v>
      </c>
      <c r="L18" s="774">
        <v>875668.31113527797</v>
      </c>
      <c r="M18" s="774">
        <v>869436.8776827351</v>
      </c>
      <c r="N18" s="774">
        <v>888070.49955341592</v>
      </c>
      <c r="O18" s="774">
        <v>892946.16599230876</v>
      </c>
      <c r="P18" s="774">
        <v>928780.03975369106</v>
      </c>
      <c r="Q18" s="774">
        <v>973819.4139075079</v>
      </c>
      <c r="R18" s="774">
        <v>1008700.3729151016</v>
      </c>
      <c r="S18" s="774">
        <v>964697.11490802653</v>
      </c>
      <c r="T18" s="775">
        <v>983528.83979748166</v>
      </c>
      <c r="U18" s="607" t="s">
        <v>1202</v>
      </c>
      <c r="V18" s="833"/>
      <c r="W18" s="833"/>
      <c r="X18" s="833"/>
      <c r="Y18" s="833"/>
      <c r="Z18" s="833"/>
      <c r="AA18" s="833"/>
      <c r="AB18" s="833"/>
      <c r="AC18" s="833"/>
      <c r="AD18" s="833"/>
      <c r="AE18" s="833"/>
      <c r="AF18" s="833"/>
      <c r="AG18" s="833"/>
      <c r="AH18" s="833"/>
    </row>
    <row r="19" spans="2:34" s="365" customFormat="1" ht="26.1" customHeight="1" x14ac:dyDescent="0.2">
      <c r="B19" s="608" t="s">
        <v>956</v>
      </c>
      <c r="C19" s="868">
        <v>368700.17828504083</v>
      </c>
      <c r="D19" s="868">
        <v>461510.31287460384</v>
      </c>
      <c r="E19" s="868">
        <v>532157.53516188567</v>
      </c>
      <c r="F19" s="868">
        <v>621407.87118308304</v>
      </c>
      <c r="G19" s="868">
        <v>788819.83690029418</v>
      </c>
      <c r="H19" s="868">
        <v>935200.55811314122</v>
      </c>
      <c r="I19" s="773">
        <v>791671.32274104166</v>
      </c>
      <c r="J19" s="771">
        <v>804549.90120862599</v>
      </c>
      <c r="K19" s="771">
        <v>825214.85263744567</v>
      </c>
      <c r="L19" s="771">
        <v>847621.45894802595</v>
      </c>
      <c r="M19" s="771">
        <v>838630.82899735984</v>
      </c>
      <c r="N19" s="771">
        <v>844000.25236688403</v>
      </c>
      <c r="O19" s="771">
        <v>862457.02036682132</v>
      </c>
      <c r="P19" s="771">
        <v>898964.51345650293</v>
      </c>
      <c r="Q19" s="771">
        <v>943748.85538823786</v>
      </c>
      <c r="R19" s="771">
        <v>969377.40893215593</v>
      </c>
      <c r="S19" s="771">
        <v>926523.01127259259</v>
      </c>
      <c r="T19" s="772">
        <v>935200.55811314122</v>
      </c>
      <c r="U19" s="609" t="s">
        <v>1282</v>
      </c>
      <c r="V19" s="833"/>
      <c r="W19" s="833"/>
      <c r="X19" s="833"/>
      <c r="Y19" s="833"/>
      <c r="Z19" s="833"/>
      <c r="AA19" s="833"/>
      <c r="AB19" s="833"/>
      <c r="AC19" s="833"/>
      <c r="AD19" s="833"/>
      <c r="AE19" s="833"/>
      <c r="AF19" s="833"/>
      <c r="AG19" s="833"/>
      <c r="AH19" s="833"/>
    </row>
    <row r="20" spans="2:34" s="365" customFormat="1" ht="26.1" customHeight="1" x14ac:dyDescent="0.2">
      <c r="B20" s="608" t="s">
        <v>961</v>
      </c>
      <c r="C20" s="868">
        <v>124339.47155127779</v>
      </c>
      <c r="D20" s="868">
        <v>155362.09708727073</v>
      </c>
      <c r="E20" s="868">
        <v>162076.75315842859</v>
      </c>
      <c r="F20" s="868">
        <v>204623.7889850341</v>
      </c>
      <c r="G20" s="868">
        <v>251889.67126556649</v>
      </c>
      <c r="H20" s="868">
        <v>263895.45608423324</v>
      </c>
      <c r="I20" s="773">
        <v>252572.56096072862</v>
      </c>
      <c r="J20" s="771">
        <v>260712.90331693861</v>
      </c>
      <c r="K20" s="771">
        <v>255459.64675233365</v>
      </c>
      <c r="L20" s="771">
        <v>267873.57623957284</v>
      </c>
      <c r="M20" s="771">
        <v>260694.38913084805</v>
      </c>
      <c r="N20" s="771">
        <v>275259.33106567693</v>
      </c>
      <c r="O20" s="771">
        <v>272633.60862232669</v>
      </c>
      <c r="P20" s="771">
        <v>287702.82937423437</v>
      </c>
      <c r="Q20" s="771">
        <v>283770.42137364967</v>
      </c>
      <c r="R20" s="771">
        <v>283859.27910469944</v>
      </c>
      <c r="S20" s="771">
        <v>260917.4109589553</v>
      </c>
      <c r="T20" s="772">
        <v>263895.45608423324</v>
      </c>
      <c r="U20" s="609" t="s">
        <v>1203</v>
      </c>
      <c r="V20" s="833"/>
      <c r="W20" s="833"/>
      <c r="X20" s="833"/>
      <c r="Y20" s="833"/>
      <c r="Z20" s="833"/>
      <c r="AA20" s="833"/>
      <c r="AB20" s="833"/>
      <c r="AC20" s="833"/>
      <c r="AD20" s="833"/>
      <c r="AE20" s="833"/>
      <c r="AF20" s="833"/>
      <c r="AG20" s="833"/>
      <c r="AH20" s="833"/>
    </row>
    <row r="21" spans="2:34" s="365" customFormat="1" ht="26.1" customHeight="1" x14ac:dyDescent="0.2">
      <c r="B21" s="608" t="s">
        <v>962</v>
      </c>
      <c r="C21" s="868">
        <v>221191.49392190782</v>
      </c>
      <c r="D21" s="868">
        <v>280866.45686938654</v>
      </c>
      <c r="E21" s="868">
        <v>340201.86944805697</v>
      </c>
      <c r="F21" s="868">
        <v>387438.71905723313</v>
      </c>
      <c r="G21" s="868">
        <v>501396.47185234167</v>
      </c>
      <c r="H21" s="868">
        <v>633110.84375559457</v>
      </c>
      <c r="I21" s="773">
        <v>505409.77872324275</v>
      </c>
      <c r="J21" s="771">
        <v>508559.39677973191</v>
      </c>
      <c r="K21" s="771">
        <v>534349.91214482381</v>
      </c>
      <c r="L21" s="771">
        <v>542272.00872145232</v>
      </c>
      <c r="M21" s="771">
        <v>539708.22935383231</v>
      </c>
      <c r="N21" s="771">
        <v>530117.29587970837</v>
      </c>
      <c r="O21" s="771">
        <v>553399.31466240063</v>
      </c>
      <c r="P21" s="771">
        <v>573801.31045602798</v>
      </c>
      <c r="Q21" s="771">
        <v>614501.37086153158</v>
      </c>
      <c r="R21" s="771">
        <v>643642.62061843439</v>
      </c>
      <c r="S21" s="771">
        <v>629519.94954322255</v>
      </c>
      <c r="T21" s="772">
        <v>633110.84375559457</v>
      </c>
      <c r="U21" s="609" t="s">
        <v>1204</v>
      </c>
      <c r="V21" s="833"/>
      <c r="W21" s="833"/>
      <c r="X21" s="833"/>
      <c r="Y21" s="833"/>
      <c r="Z21" s="833"/>
      <c r="AA21" s="833"/>
      <c r="AB21" s="833"/>
      <c r="AC21" s="833"/>
      <c r="AD21" s="833"/>
      <c r="AE21" s="833"/>
      <c r="AF21" s="833"/>
      <c r="AG21" s="833"/>
      <c r="AH21" s="833"/>
    </row>
    <row r="22" spans="2:34" s="365" customFormat="1" ht="26.1" customHeight="1" x14ac:dyDescent="0.2">
      <c r="B22" s="608" t="s">
        <v>963</v>
      </c>
      <c r="C22" s="868">
        <v>23169.212811855214</v>
      </c>
      <c r="D22" s="868">
        <v>25281.758917946558</v>
      </c>
      <c r="E22" s="868">
        <v>29878.912555400071</v>
      </c>
      <c r="F22" s="868">
        <v>29345.363140815789</v>
      </c>
      <c r="G22" s="868">
        <v>35533.693782385977</v>
      </c>
      <c r="H22" s="868">
        <v>38194.25827331336</v>
      </c>
      <c r="I22" s="773">
        <v>33688.983057070349</v>
      </c>
      <c r="J22" s="771">
        <v>35277.601111955511</v>
      </c>
      <c r="K22" s="771">
        <v>35405.293740288245</v>
      </c>
      <c r="L22" s="771">
        <v>37475.873987000792</v>
      </c>
      <c r="M22" s="771">
        <v>38228.210512679492</v>
      </c>
      <c r="N22" s="771">
        <v>38623.625421498749</v>
      </c>
      <c r="O22" s="771">
        <v>36424.097082093955</v>
      </c>
      <c r="P22" s="771">
        <v>37460.373626240507</v>
      </c>
      <c r="Q22" s="771">
        <v>45477.063153056719</v>
      </c>
      <c r="R22" s="771">
        <v>41875.509209022115</v>
      </c>
      <c r="S22" s="771">
        <v>36085.650770414752</v>
      </c>
      <c r="T22" s="772">
        <v>38194.25827331336</v>
      </c>
      <c r="U22" s="609" t="s">
        <v>1280</v>
      </c>
      <c r="V22" s="833"/>
      <c r="W22" s="833"/>
      <c r="X22" s="833"/>
      <c r="Y22" s="833"/>
      <c r="Z22" s="833"/>
      <c r="AA22" s="833"/>
      <c r="AB22" s="833"/>
      <c r="AC22" s="833"/>
      <c r="AD22" s="833"/>
      <c r="AE22" s="833"/>
      <c r="AF22" s="833"/>
      <c r="AG22" s="833"/>
      <c r="AH22" s="833"/>
    </row>
    <row r="23" spans="2:34" s="365" customFormat="1" ht="26.1" customHeight="1" x14ac:dyDescent="0.2">
      <c r="B23" s="608" t="s">
        <v>960</v>
      </c>
      <c r="C23" s="868">
        <v>8969.3666766999995</v>
      </c>
      <c r="D23" s="868">
        <v>15428.62913611039</v>
      </c>
      <c r="E23" s="868">
        <v>16207.330474324526</v>
      </c>
      <c r="F23" s="868">
        <v>21401.613374301473</v>
      </c>
      <c r="G23" s="868">
        <v>40182.468834824474</v>
      </c>
      <c r="H23" s="868">
        <v>48328.281684340487</v>
      </c>
      <c r="I23" s="773">
        <v>41448.278882660525</v>
      </c>
      <c r="J23" s="771">
        <v>48049.129295086837</v>
      </c>
      <c r="K23" s="771">
        <v>29276.151812907119</v>
      </c>
      <c r="L23" s="771">
        <v>28046.852187252014</v>
      </c>
      <c r="M23" s="771">
        <v>30806.048685375237</v>
      </c>
      <c r="N23" s="771">
        <v>44070.247186531844</v>
      </c>
      <c r="O23" s="771">
        <v>30489.145625487454</v>
      </c>
      <c r="P23" s="771">
        <v>29815.526297188131</v>
      </c>
      <c r="Q23" s="771">
        <v>30070.558519270013</v>
      </c>
      <c r="R23" s="771">
        <v>39322.963982945657</v>
      </c>
      <c r="S23" s="771">
        <v>38174.103635433996</v>
      </c>
      <c r="T23" s="772">
        <v>48328.281684340487</v>
      </c>
      <c r="U23" s="609" t="s">
        <v>1281</v>
      </c>
      <c r="V23" s="833"/>
      <c r="W23" s="833"/>
      <c r="X23" s="833"/>
      <c r="Y23" s="833"/>
      <c r="Z23" s="833"/>
      <c r="AA23" s="833"/>
      <c r="AB23" s="833"/>
      <c r="AC23" s="833"/>
      <c r="AD23" s="833"/>
      <c r="AE23" s="833"/>
      <c r="AF23" s="833"/>
      <c r="AG23" s="833"/>
      <c r="AH23" s="833"/>
    </row>
    <row r="24" spans="2:34" s="365" customFormat="1" ht="26.1" customHeight="1" x14ac:dyDescent="0.2">
      <c r="B24" s="454" t="s">
        <v>331</v>
      </c>
      <c r="C24" s="864">
        <v>382538.83564809005</v>
      </c>
      <c r="D24" s="864">
        <v>485718.58324638789</v>
      </c>
      <c r="E24" s="864">
        <v>553109.91182816739</v>
      </c>
      <c r="F24" s="864">
        <v>660591.24702304334</v>
      </c>
      <c r="G24" s="864">
        <v>859549.9385341556</v>
      </c>
      <c r="H24" s="864">
        <v>1021991.6744359026</v>
      </c>
      <c r="I24" s="776">
        <v>856286.55919520115</v>
      </c>
      <c r="J24" s="774">
        <v>873790.34431467974</v>
      </c>
      <c r="K24" s="774">
        <v>875913.82367600838</v>
      </c>
      <c r="L24" s="774">
        <v>897907.35479001061</v>
      </c>
      <c r="M24" s="774">
        <v>891066.69994644716</v>
      </c>
      <c r="N24" s="774">
        <v>911775.99907615816</v>
      </c>
      <c r="O24" s="774">
        <v>916020.3994048977</v>
      </c>
      <c r="P24" s="774">
        <v>953405.21292329568</v>
      </c>
      <c r="Q24" s="774">
        <v>1003390.4724985069</v>
      </c>
      <c r="R24" s="774">
        <v>1045935.7944006696</v>
      </c>
      <c r="S24" s="774">
        <v>1000166.0324299948</v>
      </c>
      <c r="T24" s="775">
        <v>1021991.6744359026</v>
      </c>
      <c r="U24" s="607" t="s">
        <v>1163</v>
      </c>
      <c r="V24" s="833"/>
      <c r="W24" s="833"/>
      <c r="X24" s="833"/>
      <c r="Y24" s="833"/>
      <c r="Z24" s="833"/>
      <c r="AA24" s="833"/>
      <c r="AB24" s="833"/>
      <c r="AC24" s="833"/>
      <c r="AD24" s="833"/>
      <c r="AE24" s="833"/>
      <c r="AF24" s="833"/>
      <c r="AG24" s="833"/>
      <c r="AH24" s="833"/>
    </row>
    <row r="25" spans="2:34" s="365" customFormat="1" ht="24.95" customHeight="1" thickBot="1" x14ac:dyDescent="0.25">
      <c r="B25" s="454"/>
      <c r="C25" s="868"/>
      <c r="D25" s="868"/>
      <c r="E25" s="868"/>
      <c r="F25" s="868"/>
      <c r="G25" s="868"/>
      <c r="H25" s="868"/>
      <c r="I25" s="773"/>
      <c r="J25" s="771"/>
      <c r="K25" s="771"/>
      <c r="L25" s="771"/>
      <c r="M25" s="771"/>
      <c r="N25" s="771"/>
      <c r="O25" s="771"/>
      <c r="P25" s="771"/>
      <c r="Q25" s="771"/>
      <c r="R25" s="771"/>
      <c r="S25" s="771"/>
      <c r="T25" s="772"/>
      <c r="U25" s="1047"/>
      <c r="V25" s="833"/>
      <c r="W25" s="833"/>
      <c r="X25" s="833"/>
      <c r="Y25" s="833"/>
      <c r="Z25" s="833"/>
      <c r="AA25" s="833"/>
      <c r="AB25" s="833"/>
      <c r="AC25" s="833"/>
      <c r="AD25" s="833"/>
      <c r="AE25" s="833"/>
      <c r="AF25" s="833"/>
      <c r="AG25" s="833"/>
      <c r="AH25" s="833"/>
    </row>
    <row r="26" spans="2:34" s="365" customFormat="1" ht="12" customHeight="1" thickTop="1" x14ac:dyDescent="0.2">
      <c r="B26" s="624"/>
      <c r="C26" s="1055"/>
      <c r="D26" s="1055"/>
      <c r="E26" s="1055"/>
      <c r="F26" s="1055"/>
      <c r="G26" s="1055"/>
      <c r="H26" s="1055"/>
      <c r="I26" s="1056"/>
      <c r="J26" s="1057"/>
      <c r="K26" s="1057"/>
      <c r="L26" s="1057"/>
      <c r="M26" s="1057"/>
      <c r="N26" s="1057"/>
      <c r="O26" s="1057"/>
      <c r="P26" s="1057"/>
      <c r="Q26" s="1057"/>
      <c r="R26" s="1057"/>
      <c r="S26" s="1057"/>
      <c r="T26" s="1059"/>
      <c r="U26" s="1097"/>
      <c r="V26" s="833"/>
      <c r="W26" s="833"/>
      <c r="X26" s="833"/>
      <c r="Y26" s="833"/>
      <c r="Z26" s="833"/>
      <c r="AA26" s="833"/>
      <c r="AB26" s="833"/>
      <c r="AC26" s="833"/>
      <c r="AD26" s="833"/>
      <c r="AE26" s="833"/>
      <c r="AF26" s="833"/>
      <c r="AG26" s="833"/>
      <c r="AH26" s="833"/>
    </row>
    <row r="27" spans="2:34" s="365" customFormat="1" ht="26.1" customHeight="1" x14ac:dyDescent="0.2">
      <c r="B27" s="455" t="s">
        <v>969</v>
      </c>
      <c r="C27" s="868"/>
      <c r="D27" s="868"/>
      <c r="E27" s="868"/>
      <c r="F27" s="868"/>
      <c r="G27" s="868"/>
      <c r="H27" s="868"/>
      <c r="I27" s="773"/>
      <c r="J27" s="771"/>
      <c r="K27" s="771"/>
      <c r="L27" s="771"/>
      <c r="M27" s="771"/>
      <c r="N27" s="771"/>
      <c r="O27" s="771"/>
      <c r="P27" s="771"/>
      <c r="Q27" s="771"/>
      <c r="R27" s="771"/>
      <c r="S27" s="771"/>
      <c r="T27" s="772"/>
      <c r="U27" s="1096" t="s">
        <v>1006</v>
      </c>
      <c r="V27" s="833"/>
      <c r="W27" s="833"/>
      <c r="X27" s="833"/>
      <c r="Y27" s="833"/>
      <c r="Z27" s="833"/>
      <c r="AA27" s="833"/>
      <c r="AB27" s="833"/>
      <c r="AC27" s="833"/>
      <c r="AD27" s="833"/>
      <c r="AE27" s="833"/>
      <c r="AF27" s="833"/>
      <c r="AG27" s="833"/>
      <c r="AH27" s="833"/>
    </row>
    <row r="28" spans="2:34" s="365" customFormat="1" ht="12" customHeight="1" x14ac:dyDescent="0.2">
      <c r="B28" s="608"/>
      <c r="C28" s="868"/>
      <c r="D28" s="868"/>
      <c r="E28" s="868"/>
      <c r="F28" s="868"/>
      <c r="G28" s="868"/>
      <c r="H28" s="868"/>
      <c r="I28" s="773"/>
      <c r="J28" s="771"/>
      <c r="K28" s="771"/>
      <c r="L28" s="771"/>
      <c r="M28" s="771"/>
      <c r="N28" s="771"/>
      <c r="O28" s="771"/>
      <c r="P28" s="771"/>
      <c r="Q28" s="771"/>
      <c r="R28" s="771"/>
      <c r="S28" s="771"/>
      <c r="T28" s="772"/>
      <c r="U28" s="1047"/>
      <c r="V28" s="833"/>
      <c r="W28" s="833"/>
      <c r="X28" s="833"/>
      <c r="Y28" s="833"/>
      <c r="Z28" s="833"/>
      <c r="AA28" s="833"/>
      <c r="AB28" s="833"/>
      <c r="AC28" s="833"/>
      <c r="AD28" s="833"/>
      <c r="AE28" s="833"/>
      <c r="AF28" s="833"/>
      <c r="AG28" s="833"/>
      <c r="AH28" s="833"/>
    </row>
    <row r="29" spans="2:34" s="365" customFormat="1" ht="26.1" customHeight="1" x14ac:dyDescent="0.2">
      <c r="B29" s="608" t="s">
        <v>964</v>
      </c>
      <c r="C29" s="868">
        <v>224193.66287975627</v>
      </c>
      <c r="D29" s="868">
        <v>248106.53032206197</v>
      </c>
      <c r="E29" s="868">
        <v>292200.60989423422</v>
      </c>
      <c r="F29" s="868">
        <v>276224.42920887936</v>
      </c>
      <c r="G29" s="868">
        <v>327705.38102540636</v>
      </c>
      <c r="H29" s="868">
        <v>566913.66689239512</v>
      </c>
      <c r="I29" s="773">
        <v>323714.62325097504</v>
      </c>
      <c r="J29" s="771">
        <v>339800.01026181481</v>
      </c>
      <c r="K29" s="771">
        <v>348404.72602342966</v>
      </c>
      <c r="L29" s="771">
        <v>350923.5721159979</v>
      </c>
      <c r="M29" s="771">
        <v>345802.62771498616</v>
      </c>
      <c r="N29" s="771">
        <v>360296.68463539513</v>
      </c>
      <c r="O29" s="771">
        <v>373707.20229537843</v>
      </c>
      <c r="P29" s="771">
        <v>404038.70798754104</v>
      </c>
      <c r="Q29" s="771">
        <v>450666.63724832819</v>
      </c>
      <c r="R29" s="771">
        <v>521822.70588265941</v>
      </c>
      <c r="S29" s="771">
        <v>556892.66007108043</v>
      </c>
      <c r="T29" s="772">
        <v>566913.66689239512</v>
      </c>
      <c r="U29" s="609" t="s">
        <v>1304</v>
      </c>
      <c r="V29" s="833"/>
      <c r="W29" s="833"/>
      <c r="X29" s="833"/>
      <c r="Y29" s="833"/>
      <c r="Z29" s="833"/>
      <c r="AA29" s="833"/>
      <c r="AB29" s="833"/>
      <c r="AC29" s="833"/>
      <c r="AD29" s="833"/>
      <c r="AE29" s="833"/>
      <c r="AF29" s="833"/>
      <c r="AG29" s="833"/>
      <c r="AH29" s="833"/>
    </row>
    <row r="30" spans="2:34" s="365" customFormat="1" ht="26.1" customHeight="1" x14ac:dyDescent="0.2">
      <c r="B30" s="608" t="s">
        <v>965</v>
      </c>
      <c r="C30" s="868">
        <v>158345.17276833378</v>
      </c>
      <c r="D30" s="868">
        <v>237612.05292432598</v>
      </c>
      <c r="E30" s="868">
        <v>260909.30193393311</v>
      </c>
      <c r="F30" s="868">
        <v>384366.81781416386</v>
      </c>
      <c r="G30" s="868">
        <v>531844.55750874919</v>
      </c>
      <c r="H30" s="868">
        <v>455078.00754350738</v>
      </c>
      <c r="I30" s="773">
        <v>532571.9359442261</v>
      </c>
      <c r="J30" s="771">
        <v>533990.33405286493</v>
      </c>
      <c r="K30" s="771">
        <v>527509.09765257873</v>
      </c>
      <c r="L30" s="771">
        <v>546983.78267401259</v>
      </c>
      <c r="M30" s="771">
        <v>545264.07223146106</v>
      </c>
      <c r="N30" s="771">
        <v>551479.31444076297</v>
      </c>
      <c r="O30" s="771">
        <v>542313.19710951927</v>
      </c>
      <c r="P30" s="771">
        <v>549366.50493575458</v>
      </c>
      <c r="Q30" s="771">
        <v>552723.83525017882</v>
      </c>
      <c r="R30" s="771">
        <v>524113.08851801016</v>
      </c>
      <c r="S30" s="771">
        <v>443273.37235891452</v>
      </c>
      <c r="T30" s="772">
        <v>455078.00754350738</v>
      </c>
      <c r="U30" s="609" t="s">
        <v>1305</v>
      </c>
      <c r="V30" s="833"/>
      <c r="W30" s="833"/>
      <c r="X30" s="833"/>
      <c r="Y30" s="833"/>
      <c r="Z30" s="833"/>
      <c r="AA30" s="833"/>
      <c r="AB30" s="833"/>
      <c r="AC30" s="833"/>
      <c r="AD30" s="833"/>
      <c r="AE30" s="833"/>
      <c r="AF30" s="833"/>
      <c r="AG30" s="833"/>
      <c r="AH30" s="833"/>
    </row>
    <row r="31" spans="2:34" s="365" customFormat="1" ht="26.1" customHeight="1" x14ac:dyDescent="0.2">
      <c r="B31" s="454" t="s">
        <v>331</v>
      </c>
      <c r="C31" s="864">
        <v>382538.83564809005</v>
      </c>
      <c r="D31" s="864">
        <v>485718.58324638795</v>
      </c>
      <c r="E31" s="864">
        <v>553109.91182816727</v>
      </c>
      <c r="F31" s="864">
        <v>660591.24702304322</v>
      </c>
      <c r="G31" s="864">
        <v>859549.93853415549</v>
      </c>
      <c r="H31" s="864">
        <v>1021991.6744359025</v>
      </c>
      <c r="I31" s="776">
        <v>856286.55919520115</v>
      </c>
      <c r="J31" s="774">
        <v>873790.34431467974</v>
      </c>
      <c r="K31" s="774">
        <v>875913.82367600838</v>
      </c>
      <c r="L31" s="774">
        <v>897907.35479001049</v>
      </c>
      <c r="M31" s="774">
        <v>891066.69994644728</v>
      </c>
      <c r="N31" s="774">
        <v>911775.99907615804</v>
      </c>
      <c r="O31" s="774">
        <v>916020.3994048977</v>
      </c>
      <c r="P31" s="774">
        <v>953405.21292329556</v>
      </c>
      <c r="Q31" s="774">
        <v>1003390.472498507</v>
      </c>
      <c r="R31" s="774">
        <v>1045935.7944006696</v>
      </c>
      <c r="S31" s="774">
        <v>1000166.032429995</v>
      </c>
      <c r="T31" s="775">
        <v>1021991.6744359025</v>
      </c>
      <c r="U31" s="607" t="s">
        <v>1004</v>
      </c>
      <c r="V31" s="833"/>
      <c r="W31" s="833"/>
      <c r="X31" s="833"/>
      <c r="Y31" s="833"/>
      <c r="Z31" s="833"/>
      <c r="AA31" s="833"/>
      <c r="AB31" s="833"/>
      <c r="AC31" s="833"/>
      <c r="AD31" s="833"/>
      <c r="AE31" s="833"/>
      <c r="AF31" s="833"/>
      <c r="AG31" s="833"/>
      <c r="AH31" s="833"/>
    </row>
    <row r="32" spans="2:34" s="365" customFormat="1" ht="24.95" customHeight="1" thickBot="1" x14ac:dyDescent="0.25">
      <c r="B32" s="628"/>
      <c r="C32" s="1060"/>
      <c r="D32" s="1060"/>
      <c r="E32" s="1060"/>
      <c r="F32" s="1061"/>
      <c r="G32" s="1061"/>
      <c r="H32" s="1061"/>
      <c r="I32" s="1062"/>
      <c r="J32" s="1063"/>
      <c r="K32" s="1063"/>
      <c r="L32" s="1063"/>
      <c r="M32" s="1063"/>
      <c r="N32" s="1063"/>
      <c r="O32" s="1063"/>
      <c r="P32" s="1063"/>
      <c r="Q32" s="1063"/>
      <c r="R32" s="1063"/>
      <c r="S32" s="1063"/>
      <c r="T32" s="1064"/>
      <c r="U32" s="1098"/>
      <c r="V32" s="833"/>
      <c r="W32" s="833"/>
      <c r="X32" s="833"/>
      <c r="Y32" s="833"/>
      <c r="Z32" s="833"/>
      <c r="AA32" s="833"/>
      <c r="AB32" s="833"/>
      <c r="AC32" s="833"/>
      <c r="AD32" s="833"/>
      <c r="AE32" s="833"/>
      <c r="AF32" s="833"/>
      <c r="AG32" s="833"/>
      <c r="AH32" s="833"/>
    </row>
    <row r="33" spans="2:34" s="365" customFormat="1" ht="12" customHeight="1" thickTop="1" x14ac:dyDescent="0.2">
      <c r="B33" s="608"/>
      <c r="C33" s="868"/>
      <c r="D33" s="868"/>
      <c r="E33" s="868"/>
      <c r="F33" s="868"/>
      <c r="G33" s="868"/>
      <c r="H33" s="868"/>
      <c r="I33" s="773"/>
      <c r="J33" s="771"/>
      <c r="K33" s="771"/>
      <c r="L33" s="771"/>
      <c r="M33" s="771"/>
      <c r="N33" s="771"/>
      <c r="O33" s="771"/>
      <c r="P33" s="771"/>
      <c r="Q33" s="771"/>
      <c r="R33" s="771"/>
      <c r="S33" s="771"/>
      <c r="T33" s="772"/>
      <c r="U33" s="1047"/>
      <c r="V33" s="833"/>
      <c r="W33" s="833"/>
      <c r="X33" s="833"/>
      <c r="Y33" s="833"/>
      <c r="Z33" s="833"/>
      <c r="AA33" s="833"/>
      <c r="AB33" s="833"/>
      <c r="AC33" s="833"/>
      <c r="AD33" s="833"/>
      <c r="AE33" s="833"/>
      <c r="AF33" s="833"/>
      <c r="AG33" s="833"/>
      <c r="AH33" s="833"/>
    </row>
    <row r="34" spans="2:34" s="365" customFormat="1" ht="26.1" customHeight="1" x14ac:dyDescent="0.2">
      <c r="B34" s="455" t="s">
        <v>970</v>
      </c>
      <c r="C34" s="868"/>
      <c r="D34" s="868"/>
      <c r="E34" s="868"/>
      <c r="F34" s="868"/>
      <c r="G34" s="868"/>
      <c r="H34" s="868"/>
      <c r="I34" s="773"/>
      <c r="J34" s="771"/>
      <c r="K34" s="771"/>
      <c r="L34" s="771"/>
      <c r="M34" s="771"/>
      <c r="N34" s="771"/>
      <c r="O34" s="771"/>
      <c r="P34" s="771"/>
      <c r="Q34" s="771"/>
      <c r="R34" s="771"/>
      <c r="S34" s="771"/>
      <c r="T34" s="772"/>
      <c r="U34" s="1096" t="s">
        <v>1054</v>
      </c>
      <c r="V34" s="833"/>
      <c r="W34" s="833"/>
      <c r="X34" s="833"/>
      <c r="Y34" s="833"/>
      <c r="Z34" s="833"/>
      <c r="AA34" s="833"/>
      <c r="AB34" s="833"/>
      <c r="AC34" s="833"/>
      <c r="AD34" s="833"/>
      <c r="AE34" s="833"/>
      <c r="AF34" s="833"/>
      <c r="AG34" s="833"/>
      <c r="AH34" s="833"/>
    </row>
    <row r="35" spans="2:34" s="365" customFormat="1" ht="12" customHeight="1" x14ac:dyDescent="0.2">
      <c r="B35" s="608"/>
      <c r="C35" s="868"/>
      <c r="D35" s="868"/>
      <c r="E35" s="868"/>
      <c r="F35" s="868"/>
      <c r="G35" s="868"/>
      <c r="H35" s="868"/>
      <c r="I35" s="773"/>
      <c r="J35" s="771"/>
      <c r="K35" s="771"/>
      <c r="L35" s="771"/>
      <c r="M35" s="771"/>
      <c r="N35" s="771"/>
      <c r="O35" s="771"/>
      <c r="P35" s="771"/>
      <c r="Q35" s="771"/>
      <c r="R35" s="771"/>
      <c r="S35" s="771"/>
      <c r="T35" s="772"/>
      <c r="U35" s="1047"/>
      <c r="V35" s="833"/>
      <c r="W35" s="833"/>
      <c r="X35" s="833"/>
      <c r="Y35" s="833"/>
      <c r="Z35" s="833"/>
      <c r="AA35" s="833"/>
      <c r="AB35" s="833"/>
      <c r="AC35" s="833"/>
      <c r="AD35" s="833"/>
      <c r="AE35" s="833"/>
      <c r="AF35" s="833"/>
      <c r="AG35" s="833"/>
      <c r="AH35" s="833"/>
    </row>
    <row r="36" spans="2:34" s="365" customFormat="1" ht="26.1" customHeight="1" x14ac:dyDescent="0.2">
      <c r="B36" s="608" t="s">
        <v>971</v>
      </c>
      <c r="C36" s="868">
        <v>156369.14565008215</v>
      </c>
      <c r="D36" s="868">
        <v>223335.68969312293</v>
      </c>
      <c r="E36" s="868">
        <v>279379.74558653333</v>
      </c>
      <c r="F36" s="868">
        <v>344486.08008339233</v>
      </c>
      <c r="G36" s="868">
        <v>467667.48570782848</v>
      </c>
      <c r="H36" s="868">
        <v>524916.66275269841</v>
      </c>
      <c r="I36" s="773">
        <v>464484.97052279674</v>
      </c>
      <c r="J36" s="771">
        <v>472143.16638435598</v>
      </c>
      <c r="K36" s="771">
        <v>466196.99218256434</v>
      </c>
      <c r="L36" s="771">
        <v>483089.71388541581</v>
      </c>
      <c r="M36" s="771">
        <v>471310.96696361841</v>
      </c>
      <c r="N36" s="771">
        <v>488058.6574065811</v>
      </c>
      <c r="O36" s="771">
        <v>483335.47147879377</v>
      </c>
      <c r="P36" s="771">
        <v>497796.52644261229</v>
      </c>
      <c r="Q36" s="771">
        <v>526312.77719248936</v>
      </c>
      <c r="R36" s="771">
        <v>534246.86728276848</v>
      </c>
      <c r="S36" s="771">
        <v>500677.1362181424</v>
      </c>
      <c r="T36" s="772">
        <v>524916.66275269841</v>
      </c>
      <c r="U36" s="609" t="s">
        <v>788</v>
      </c>
      <c r="V36" s="833"/>
      <c r="W36" s="833"/>
      <c r="X36" s="833"/>
      <c r="Y36" s="833"/>
      <c r="Z36" s="833"/>
      <c r="AA36" s="833"/>
      <c r="AB36" s="833"/>
      <c r="AC36" s="833"/>
      <c r="AD36" s="833"/>
      <c r="AE36" s="833"/>
      <c r="AF36" s="833"/>
      <c r="AG36" s="833"/>
      <c r="AH36" s="833"/>
    </row>
    <row r="37" spans="2:34" s="365" customFormat="1" ht="26.1" customHeight="1" x14ac:dyDescent="0.2">
      <c r="B37" s="608" t="s">
        <v>972</v>
      </c>
      <c r="C37" s="868">
        <v>200892.04154098593</v>
      </c>
      <c r="D37" s="868">
        <v>232314.844394196</v>
      </c>
      <c r="E37" s="868">
        <v>231814.60152072899</v>
      </c>
      <c r="F37" s="868">
        <v>276102.93759246788</v>
      </c>
      <c r="G37" s="868">
        <v>343805.14750957303</v>
      </c>
      <c r="H37" s="868">
        <v>418985.65365656529</v>
      </c>
      <c r="I37" s="773">
        <v>342433.45147423947</v>
      </c>
      <c r="J37" s="771">
        <v>349086.47896813677</v>
      </c>
      <c r="K37" s="771">
        <v>355734.07396107301</v>
      </c>
      <c r="L37" s="771">
        <v>360772.14087600471</v>
      </c>
      <c r="M37" s="771">
        <v>366171.50636663684</v>
      </c>
      <c r="N37" s="771">
        <v>365850.50270524307</v>
      </c>
      <c r="O37" s="771">
        <v>376402.31754790596</v>
      </c>
      <c r="P37" s="771">
        <v>395306.43616926135</v>
      </c>
      <c r="Q37" s="771">
        <v>413691.66748918255</v>
      </c>
      <c r="R37" s="771">
        <v>444179.15679654916</v>
      </c>
      <c r="S37" s="771">
        <v>423385.39707459067</v>
      </c>
      <c r="T37" s="772">
        <v>418985.65365656529</v>
      </c>
      <c r="U37" s="609" t="s">
        <v>825</v>
      </c>
      <c r="V37" s="833"/>
      <c r="W37" s="833"/>
      <c r="X37" s="833"/>
      <c r="Y37" s="833"/>
      <c r="Z37" s="833"/>
      <c r="AA37" s="833"/>
      <c r="AB37" s="833"/>
      <c r="AC37" s="833"/>
      <c r="AD37" s="833"/>
      <c r="AE37" s="833"/>
      <c r="AF37" s="833"/>
      <c r="AG37" s="833"/>
      <c r="AH37" s="833"/>
    </row>
    <row r="38" spans="2:34" s="365" customFormat="1" ht="26.1" customHeight="1" x14ac:dyDescent="0.2">
      <c r="B38" s="608" t="s">
        <v>966</v>
      </c>
      <c r="C38" s="868">
        <v>25277.648457021998</v>
      </c>
      <c r="D38" s="868">
        <v>30068.049159069011</v>
      </c>
      <c r="E38" s="868">
        <v>41915.564720904986</v>
      </c>
      <c r="F38" s="868">
        <v>40002.229347183027</v>
      </c>
      <c r="G38" s="868">
        <v>48077.305316753998</v>
      </c>
      <c r="H38" s="868">
        <v>78089.358026638874</v>
      </c>
      <c r="I38" s="773">
        <v>49368.137198164979</v>
      </c>
      <c r="J38" s="771">
        <v>52560.698962186987</v>
      </c>
      <c r="K38" s="771">
        <v>53982.757532371033</v>
      </c>
      <c r="L38" s="771">
        <v>54045.500028589959</v>
      </c>
      <c r="M38" s="771">
        <v>53584.226616191954</v>
      </c>
      <c r="N38" s="771">
        <v>57866.838964333911</v>
      </c>
      <c r="O38" s="771">
        <v>56282.610378197911</v>
      </c>
      <c r="P38" s="771">
        <v>60302.250311421987</v>
      </c>
      <c r="Q38" s="771">
        <v>63386.027816835071</v>
      </c>
      <c r="R38" s="771">
        <v>67509.770321351898</v>
      </c>
      <c r="S38" s="771">
        <v>76103.499137261824</v>
      </c>
      <c r="T38" s="772">
        <v>78089.358026638874</v>
      </c>
      <c r="U38" s="609" t="s">
        <v>826</v>
      </c>
      <c r="V38" s="833"/>
      <c r="W38" s="833"/>
      <c r="X38" s="833"/>
      <c r="Y38" s="833"/>
      <c r="Z38" s="833"/>
      <c r="AA38" s="833"/>
      <c r="AB38" s="833"/>
      <c r="AC38" s="833"/>
      <c r="AD38" s="833"/>
      <c r="AE38" s="833"/>
      <c r="AF38" s="833"/>
      <c r="AG38" s="833"/>
      <c r="AH38" s="833"/>
    </row>
    <row r="39" spans="2:34" s="365" customFormat="1" ht="26.1" customHeight="1" x14ac:dyDescent="0.2">
      <c r="B39" s="454" t="s">
        <v>331</v>
      </c>
      <c r="C39" s="864">
        <v>382538.83564809005</v>
      </c>
      <c r="D39" s="864">
        <v>485718.58324638795</v>
      </c>
      <c r="E39" s="864">
        <v>553109.91182816739</v>
      </c>
      <c r="F39" s="864">
        <v>660591.24702304322</v>
      </c>
      <c r="G39" s="864">
        <v>859549.9385341556</v>
      </c>
      <c r="H39" s="864">
        <v>1021991.6744359026</v>
      </c>
      <c r="I39" s="776">
        <v>856286.55919520115</v>
      </c>
      <c r="J39" s="774">
        <v>873790.34431467974</v>
      </c>
      <c r="K39" s="774">
        <v>875913.82367600827</v>
      </c>
      <c r="L39" s="774">
        <v>897907.35479001049</v>
      </c>
      <c r="M39" s="774">
        <v>891066.69994644716</v>
      </c>
      <c r="N39" s="774">
        <v>911775.99907615804</v>
      </c>
      <c r="O39" s="774">
        <v>916020.39940489759</v>
      </c>
      <c r="P39" s="774">
        <v>953405.21292329556</v>
      </c>
      <c r="Q39" s="774">
        <v>1003390.472498507</v>
      </c>
      <c r="R39" s="774">
        <v>1045935.7944006696</v>
      </c>
      <c r="S39" s="774">
        <v>1000166.032429995</v>
      </c>
      <c r="T39" s="775">
        <v>1021991.6744359026</v>
      </c>
      <c r="U39" s="607" t="s">
        <v>1004</v>
      </c>
      <c r="V39" s="833"/>
      <c r="W39" s="833"/>
      <c r="X39" s="833"/>
      <c r="Y39" s="833"/>
      <c r="Z39" s="833"/>
      <c r="AA39" s="833"/>
      <c r="AB39" s="833"/>
      <c r="AC39" s="833"/>
      <c r="AD39" s="833"/>
      <c r="AE39" s="833"/>
      <c r="AF39" s="833"/>
      <c r="AG39" s="833"/>
      <c r="AH39" s="833"/>
    </row>
    <row r="40" spans="2:34" s="365" customFormat="1" ht="24.95" customHeight="1" thickBot="1" x14ac:dyDescent="0.25">
      <c r="B40" s="608"/>
      <c r="C40" s="1068"/>
      <c r="D40" s="1068"/>
      <c r="E40" s="1068"/>
      <c r="F40" s="1068"/>
      <c r="G40" s="1068"/>
      <c r="H40" s="1068"/>
      <c r="I40" s="1069"/>
      <c r="J40" s="1070"/>
      <c r="K40" s="1070"/>
      <c r="L40" s="1070"/>
      <c r="M40" s="1070"/>
      <c r="N40" s="1070"/>
      <c r="O40" s="1070"/>
      <c r="P40" s="1070"/>
      <c r="Q40" s="1070"/>
      <c r="R40" s="1070"/>
      <c r="S40" s="1070"/>
      <c r="T40" s="1071"/>
      <c r="U40" s="1047"/>
      <c r="V40" s="833"/>
      <c r="W40" s="833"/>
      <c r="X40" s="833"/>
      <c r="Y40" s="833"/>
      <c r="Z40" s="833"/>
      <c r="AA40" s="833"/>
      <c r="AB40" s="833"/>
      <c r="AC40" s="833"/>
      <c r="AD40" s="833"/>
      <c r="AE40" s="833"/>
      <c r="AF40" s="833"/>
      <c r="AG40" s="833"/>
      <c r="AH40" s="833"/>
    </row>
    <row r="41" spans="2:34" s="365" customFormat="1" ht="24.95" customHeight="1" thickTop="1" x14ac:dyDescent="0.2">
      <c r="B41" s="624"/>
      <c r="C41" s="1054"/>
      <c r="D41" s="1054"/>
      <c r="E41" s="1054"/>
      <c r="F41" s="1054"/>
      <c r="G41" s="1054"/>
      <c r="H41" s="1054"/>
      <c r="I41" s="1072"/>
      <c r="J41" s="1073"/>
      <c r="K41" s="1073"/>
      <c r="L41" s="1073"/>
      <c r="M41" s="1073"/>
      <c r="N41" s="1073"/>
      <c r="O41" s="1073"/>
      <c r="P41" s="1073"/>
      <c r="Q41" s="1073"/>
      <c r="R41" s="1073"/>
      <c r="S41" s="1073"/>
      <c r="T41" s="1074"/>
      <c r="U41" s="1097"/>
      <c r="V41" s="833"/>
      <c r="W41" s="833"/>
      <c r="X41" s="833"/>
      <c r="Y41" s="833"/>
      <c r="Z41" s="833"/>
      <c r="AA41" s="833"/>
      <c r="AB41" s="833"/>
      <c r="AC41" s="833"/>
      <c r="AD41" s="833"/>
      <c r="AE41" s="833"/>
      <c r="AF41" s="833"/>
      <c r="AG41" s="833"/>
      <c r="AH41" s="833"/>
    </row>
    <row r="42" spans="2:34" s="365" customFormat="1" ht="26.1" customHeight="1" x14ac:dyDescent="0.2">
      <c r="B42" s="455" t="s">
        <v>967</v>
      </c>
      <c r="C42" s="1053"/>
      <c r="D42" s="1053"/>
      <c r="E42" s="1053"/>
      <c r="F42" s="1053"/>
      <c r="G42" s="1053"/>
      <c r="H42" s="1053"/>
      <c r="I42" s="1065"/>
      <c r="J42" s="1066"/>
      <c r="K42" s="1066"/>
      <c r="L42" s="1066"/>
      <c r="M42" s="1066"/>
      <c r="N42" s="1066"/>
      <c r="O42" s="1066"/>
      <c r="P42" s="1066"/>
      <c r="Q42" s="1066"/>
      <c r="R42" s="1066"/>
      <c r="S42" s="1066"/>
      <c r="T42" s="1067"/>
      <c r="U42" s="379" t="s">
        <v>1230</v>
      </c>
      <c r="V42" s="833"/>
      <c r="W42" s="833"/>
      <c r="X42" s="833"/>
      <c r="Y42" s="833"/>
      <c r="Z42" s="833"/>
      <c r="AA42" s="833"/>
      <c r="AB42" s="833"/>
      <c r="AC42" s="833"/>
      <c r="AD42" s="833"/>
      <c r="AE42" s="833"/>
      <c r="AF42" s="833"/>
      <c r="AG42" s="833"/>
      <c r="AH42" s="833"/>
    </row>
    <row r="43" spans="2:34" s="365" customFormat="1" ht="12" customHeight="1" x14ac:dyDescent="0.2">
      <c r="B43" s="608"/>
      <c r="C43" s="1053"/>
      <c r="D43" s="1053"/>
      <c r="E43" s="1053"/>
      <c r="F43" s="1053"/>
      <c r="G43" s="1053"/>
      <c r="H43" s="1053"/>
      <c r="I43" s="1065"/>
      <c r="J43" s="1066"/>
      <c r="K43" s="1066"/>
      <c r="L43" s="1066"/>
      <c r="M43" s="1066"/>
      <c r="N43" s="1066"/>
      <c r="O43" s="1066"/>
      <c r="P43" s="1066"/>
      <c r="Q43" s="1066"/>
      <c r="R43" s="1066"/>
      <c r="S43" s="1066"/>
      <c r="T43" s="1067"/>
      <c r="U43" s="1047"/>
      <c r="V43" s="833"/>
      <c r="W43" s="833"/>
      <c r="X43" s="833"/>
      <c r="Y43" s="833"/>
      <c r="Z43" s="833"/>
      <c r="AA43" s="833"/>
      <c r="AB43" s="833"/>
      <c r="AC43" s="833"/>
      <c r="AD43" s="833"/>
      <c r="AE43" s="833"/>
      <c r="AF43" s="833"/>
      <c r="AG43" s="833"/>
      <c r="AH43" s="833"/>
    </row>
    <row r="44" spans="2:34" s="365" customFormat="1" ht="26.1" customHeight="1" x14ac:dyDescent="0.2">
      <c r="B44" s="455" t="s">
        <v>968</v>
      </c>
      <c r="C44" s="1053"/>
      <c r="D44" s="1053"/>
      <c r="E44" s="1053"/>
      <c r="F44" s="1053"/>
      <c r="G44" s="1053"/>
      <c r="H44" s="1053"/>
      <c r="I44" s="1065"/>
      <c r="J44" s="1066"/>
      <c r="K44" s="1066"/>
      <c r="L44" s="1066"/>
      <c r="M44" s="1066"/>
      <c r="N44" s="1066"/>
      <c r="O44" s="1066"/>
      <c r="P44" s="1066"/>
      <c r="Q44" s="1066"/>
      <c r="R44" s="1066"/>
      <c r="S44" s="1066"/>
      <c r="T44" s="1067"/>
      <c r="U44" s="1096" t="s">
        <v>1005</v>
      </c>
      <c r="V44" s="833"/>
      <c r="W44" s="833"/>
      <c r="X44" s="833"/>
      <c r="Y44" s="833"/>
      <c r="Z44" s="833"/>
      <c r="AA44" s="833"/>
      <c r="AB44" s="833"/>
      <c r="AC44" s="833"/>
      <c r="AD44" s="833"/>
      <c r="AE44" s="833"/>
      <c r="AF44" s="833"/>
      <c r="AG44" s="833"/>
      <c r="AH44" s="833"/>
    </row>
    <row r="45" spans="2:34" s="365" customFormat="1" ht="26.1" customHeight="1" x14ac:dyDescent="0.2">
      <c r="B45" s="608" t="s">
        <v>934</v>
      </c>
      <c r="C45" s="1621">
        <v>2.8270654660926303E-4</v>
      </c>
      <c r="D45" s="1621">
        <v>2.0452325148039051E-4</v>
      </c>
      <c r="E45" s="1621">
        <v>6.3373775610243787E-5</v>
      </c>
      <c r="F45" s="1621">
        <v>5.6724806026218617E-5</v>
      </c>
      <c r="G45" s="1621">
        <v>1.3683964494324275E-5</v>
      </c>
      <c r="H45" s="1621">
        <v>1.1934671519444927E-5</v>
      </c>
      <c r="I45" s="1715">
        <v>1.3923991965033308E-5</v>
      </c>
      <c r="J45" s="1716">
        <v>1.3624030212117788E-5</v>
      </c>
      <c r="K45" s="1716">
        <v>1.3620464693582591E-5</v>
      </c>
      <c r="L45" s="1716">
        <v>1.3453329528440108E-5</v>
      </c>
      <c r="M45" s="1716">
        <v>1.3606692148554847E-5</v>
      </c>
      <c r="N45" s="1716">
        <v>1.3301916865862743E-5</v>
      </c>
      <c r="O45" s="1716">
        <v>1.3482194346352202E-5</v>
      </c>
      <c r="P45" s="1716">
        <v>1.2976047972369665E-5</v>
      </c>
      <c r="Q45" s="1716">
        <v>1.2317717667005644E-5</v>
      </c>
      <c r="R45" s="1716">
        <v>1.1893739784599569E-5</v>
      </c>
      <c r="S45" s="1716">
        <v>1.2186200945444622E-5</v>
      </c>
      <c r="T45" s="1717">
        <v>1.1934671519444927E-5</v>
      </c>
      <c r="U45" s="609" t="s">
        <v>937</v>
      </c>
      <c r="V45" s="833"/>
      <c r="W45" s="833"/>
      <c r="X45" s="833"/>
      <c r="Y45" s="833"/>
      <c r="Z45" s="833"/>
      <c r="AA45" s="833"/>
      <c r="AB45" s="833"/>
      <c r="AC45" s="833"/>
      <c r="AD45" s="833"/>
      <c r="AE45" s="833"/>
      <c r="AF45" s="833"/>
      <c r="AG45" s="833"/>
      <c r="AH45" s="833"/>
    </row>
    <row r="46" spans="2:34" s="365" customFormat="1" ht="26.1" customHeight="1" x14ac:dyDescent="0.2">
      <c r="B46" s="608" t="s">
        <v>953</v>
      </c>
      <c r="C46" s="1621">
        <v>1.1616515278091053E-2</v>
      </c>
      <c r="D46" s="1621">
        <v>1.7696798722982816E-2</v>
      </c>
      <c r="E46" s="1621">
        <v>8.5056538888761569E-3</v>
      </c>
      <c r="F46" s="1621">
        <v>2.6838588363388281E-2</v>
      </c>
      <c r="G46" s="1621">
        <v>3.5525417871905891E-2</v>
      </c>
      <c r="H46" s="1621">
        <v>3.4081173606033542E-2</v>
      </c>
      <c r="I46" s="1715">
        <v>2.7041221651419645E-2</v>
      </c>
      <c r="J46" s="1716">
        <v>2.4238548071308878E-2</v>
      </c>
      <c r="K46" s="1716">
        <v>2.4444058643222497E-2</v>
      </c>
      <c r="L46" s="1716">
        <v>2.4754183928475251E-2</v>
      </c>
      <c r="M46" s="1716">
        <v>2.4260470955475406E-2</v>
      </c>
      <c r="N46" s="1716">
        <v>2.598595617586898E-2</v>
      </c>
      <c r="O46" s="1716">
        <v>2.5176167978924153E-2</v>
      </c>
      <c r="P46" s="1716">
        <v>2.5815677745622708E-2</v>
      </c>
      <c r="Q46" s="1716">
        <v>2.8374458595799915E-2</v>
      </c>
      <c r="R46" s="1716">
        <v>3.4069915567520322E-2</v>
      </c>
      <c r="S46" s="1716">
        <v>3.3863070486718307E-2</v>
      </c>
      <c r="T46" s="1717">
        <v>3.4081173606033542E-2</v>
      </c>
      <c r="U46" s="609" t="s">
        <v>1272</v>
      </c>
      <c r="V46" s="833"/>
      <c r="W46" s="833"/>
      <c r="X46" s="833"/>
      <c r="Y46" s="833"/>
      <c r="Z46" s="833"/>
      <c r="AA46" s="833"/>
      <c r="AB46" s="833"/>
      <c r="AC46" s="833"/>
      <c r="AD46" s="833"/>
      <c r="AE46" s="833"/>
      <c r="AF46" s="833"/>
      <c r="AG46" s="833"/>
      <c r="AH46" s="833"/>
    </row>
    <row r="47" spans="2:34" s="365" customFormat="1" ht="26.1" customHeight="1" x14ac:dyDescent="0.2">
      <c r="B47" s="608" t="s">
        <v>954</v>
      </c>
      <c r="C47" s="1621">
        <v>0.90325722063694169</v>
      </c>
      <c r="D47" s="1621">
        <v>0.89810966473846843</v>
      </c>
      <c r="E47" s="1621">
        <v>0.90809911712905012</v>
      </c>
      <c r="F47" s="1621">
        <v>0.89626150923191761</v>
      </c>
      <c r="G47" s="1621">
        <v>0.87637274967703938</v>
      </c>
      <c r="H47" s="1621">
        <v>0.87770411665529313</v>
      </c>
      <c r="I47" s="1715">
        <v>0.88519705412213512</v>
      </c>
      <c r="J47" s="1716">
        <v>0.88038544383323036</v>
      </c>
      <c r="K47" s="1716">
        <v>0.9016977898379418</v>
      </c>
      <c r="L47" s="1716">
        <v>0.90225966035269878</v>
      </c>
      <c r="M47" s="1716">
        <v>0.89825219428891712</v>
      </c>
      <c r="N47" s="1716">
        <v>0.88330535982677727</v>
      </c>
      <c r="O47" s="1716">
        <v>0.90176258500505924</v>
      </c>
      <c r="P47" s="1716">
        <v>0.90360754079448591</v>
      </c>
      <c r="Q47" s="1716">
        <v>0.89523651744313115</v>
      </c>
      <c r="R47" s="1716">
        <v>0.88676752883727483</v>
      </c>
      <c r="S47" s="1716">
        <v>0.89028954356586065</v>
      </c>
      <c r="T47" s="1717">
        <v>0.87770411665529313</v>
      </c>
      <c r="U47" s="609" t="s">
        <v>295</v>
      </c>
      <c r="V47" s="833"/>
      <c r="W47" s="833"/>
      <c r="X47" s="833"/>
      <c r="Y47" s="833"/>
      <c r="Z47" s="833"/>
      <c r="AA47" s="833"/>
      <c r="AB47" s="833"/>
      <c r="AC47" s="833"/>
      <c r="AD47" s="833"/>
      <c r="AE47" s="833"/>
      <c r="AF47" s="833"/>
      <c r="AG47" s="833"/>
      <c r="AH47" s="833"/>
    </row>
    <row r="48" spans="2:34" s="365" customFormat="1" ht="26.1" customHeight="1" x14ac:dyDescent="0.2">
      <c r="B48" s="608" t="s">
        <v>960</v>
      </c>
      <c r="C48" s="1621">
        <v>2.3446944050802759E-2</v>
      </c>
      <c r="D48" s="1621">
        <v>3.1764543643750177E-2</v>
      </c>
      <c r="E48" s="1621">
        <v>2.9302187734722058E-2</v>
      </c>
      <c r="F48" s="1621">
        <v>3.239766416940569E-2</v>
      </c>
      <c r="G48" s="1621">
        <v>4.6748265613688667E-2</v>
      </c>
      <c r="H48" s="1621">
        <v>4.7288332080606933E-2</v>
      </c>
      <c r="I48" s="1715">
        <v>4.8404682331597684E-2</v>
      </c>
      <c r="J48" s="1716">
        <v>5.4989311346501688E-2</v>
      </c>
      <c r="K48" s="1716">
        <v>3.3423552661883862E-2</v>
      </c>
      <c r="L48" s="1716">
        <v>3.1235797365543577E-2</v>
      </c>
      <c r="M48" s="1716">
        <v>3.4572101827199546E-2</v>
      </c>
      <c r="N48" s="1716">
        <v>4.8334511142194232E-2</v>
      </c>
      <c r="O48" s="1716">
        <v>3.3284352231997286E-2</v>
      </c>
      <c r="P48" s="1716">
        <v>3.1272669682357694E-2</v>
      </c>
      <c r="Q48" s="1716">
        <v>2.9968949619775028E-2</v>
      </c>
      <c r="R48" s="1716">
        <v>3.7595963531851455E-2</v>
      </c>
      <c r="S48" s="1716">
        <v>3.8167766548406493E-2</v>
      </c>
      <c r="T48" s="1717">
        <v>4.7288332080606933E-2</v>
      </c>
      <c r="U48" s="609" t="s">
        <v>1285</v>
      </c>
      <c r="V48" s="833"/>
      <c r="W48" s="833"/>
      <c r="X48" s="833"/>
      <c r="Y48" s="833"/>
      <c r="Z48" s="833"/>
      <c r="AA48" s="833"/>
      <c r="AB48" s="833"/>
      <c r="AC48" s="833"/>
      <c r="AD48" s="833"/>
      <c r="AE48" s="833"/>
      <c r="AF48" s="833"/>
      <c r="AG48" s="833"/>
      <c r="AH48" s="833"/>
    </row>
    <row r="49" spans="2:34" s="365" customFormat="1" ht="26.1" customHeight="1" x14ac:dyDescent="0.2">
      <c r="B49" s="608" t="s">
        <v>935</v>
      </c>
      <c r="C49" s="1621">
        <v>6.139661348755527E-2</v>
      </c>
      <c r="D49" s="1621">
        <v>5.2224469643318304E-2</v>
      </c>
      <c r="E49" s="1621">
        <v>5.4029667471741372E-2</v>
      </c>
      <c r="F49" s="1621">
        <v>4.4445513429262284E-2</v>
      </c>
      <c r="G49" s="1621">
        <v>4.1339882872871603E-2</v>
      </c>
      <c r="H49" s="1621">
        <v>4.0914442986546923E-2</v>
      </c>
      <c r="I49" s="1715">
        <v>3.9343117902882474E-2</v>
      </c>
      <c r="J49" s="1716">
        <v>4.0373072718746961E-2</v>
      </c>
      <c r="K49" s="1716">
        <v>4.0420978392258257E-2</v>
      </c>
      <c r="L49" s="1716">
        <v>4.1736905023753927E-2</v>
      </c>
      <c r="M49" s="1716">
        <v>4.2901626236259302E-2</v>
      </c>
      <c r="N49" s="1716">
        <v>4.23608709382935E-2</v>
      </c>
      <c r="O49" s="1716">
        <v>3.9763412589672954E-2</v>
      </c>
      <c r="P49" s="1716">
        <v>3.9291135729561305E-2</v>
      </c>
      <c r="Q49" s="1716">
        <v>4.6407756623626908E-2</v>
      </c>
      <c r="R49" s="1716">
        <v>4.1554698323568805E-2</v>
      </c>
      <c r="S49" s="1716">
        <v>3.7667433198069207E-2</v>
      </c>
      <c r="T49" s="1717">
        <v>4.0914442986546923E-2</v>
      </c>
      <c r="U49" s="609" t="s">
        <v>1228</v>
      </c>
      <c r="V49" s="833"/>
      <c r="W49" s="833"/>
      <c r="X49" s="833"/>
      <c r="Y49" s="833"/>
      <c r="Z49" s="833"/>
      <c r="AA49" s="833"/>
      <c r="AB49" s="833"/>
      <c r="AC49" s="833"/>
      <c r="AD49" s="833"/>
      <c r="AE49" s="833"/>
      <c r="AF49" s="833"/>
      <c r="AG49" s="833"/>
      <c r="AH49" s="833"/>
    </row>
    <row r="50" spans="2:34" s="365" customFormat="1" ht="26.1" customHeight="1" x14ac:dyDescent="0.2">
      <c r="B50" s="454" t="s">
        <v>331</v>
      </c>
      <c r="C50" s="1076">
        <v>1</v>
      </c>
      <c r="D50" s="1076">
        <v>1.0000000000000002</v>
      </c>
      <c r="E50" s="1076">
        <v>1</v>
      </c>
      <c r="F50" s="1076">
        <v>1</v>
      </c>
      <c r="G50" s="1076">
        <v>0.99999999999999989</v>
      </c>
      <c r="H50" s="1076">
        <v>0.99999999999999989</v>
      </c>
      <c r="I50" s="1718">
        <v>0.99999999999999989</v>
      </c>
      <c r="J50" s="1719">
        <v>1</v>
      </c>
      <c r="K50" s="1719">
        <v>1</v>
      </c>
      <c r="L50" s="1719">
        <v>1</v>
      </c>
      <c r="M50" s="1719">
        <v>0.99999999999999989</v>
      </c>
      <c r="N50" s="1719">
        <v>0.99999999999999989</v>
      </c>
      <c r="O50" s="1719">
        <v>1</v>
      </c>
      <c r="P50" s="1719">
        <v>1</v>
      </c>
      <c r="Q50" s="1719">
        <v>1</v>
      </c>
      <c r="R50" s="1719">
        <v>1</v>
      </c>
      <c r="S50" s="1719">
        <v>1.0000000000000002</v>
      </c>
      <c r="T50" s="1720">
        <v>0.99999999999999989</v>
      </c>
      <c r="U50" s="607" t="s">
        <v>1004</v>
      </c>
      <c r="V50" s="833"/>
      <c r="W50" s="833"/>
      <c r="X50" s="833"/>
      <c r="Y50" s="833"/>
      <c r="Z50" s="833"/>
      <c r="AA50" s="833"/>
      <c r="AB50" s="833"/>
      <c r="AC50" s="833"/>
      <c r="AD50" s="833"/>
      <c r="AE50" s="833"/>
      <c r="AF50" s="833"/>
      <c r="AG50" s="833"/>
      <c r="AH50" s="833"/>
    </row>
    <row r="51" spans="2:34" s="365" customFormat="1" ht="12" customHeight="1" x14ac:dyDescent="0.2">
      <c r="B51" s="608"/>
      <c r="C51" s="1075"/>
      <c r="D51" s="1075"/>
      <c r="E51" s="1075"/>
      <c r="F51" s="1075"/>
      <c r="G51" s="1075"/>
      <c r="H51" s="1075"/>
      <c r="I51" s="1721"/>
      <c r="J51" s="1722"/>
      <c r="K51" s="1722"/>
      <c r="L51" s="1722"/>
      <c r="M51" s="1722"/>
      <c r="N51" s="1722"/>
      <c r="O51" s="1722"/>
      <c r="P51" s="1722"/>
      <c r="Q51" s="1722"/>
      <c r="R51" s="1722"/>
      <c r="S51" s="1722"/>
      <c r="T51" s="1723"/>
      <c r="U51" s="1047"/>
      <c r="V51" s="833"/>
      <c r="W51" s="833"/>
      <c r="X51" s="833"/>
      <c r="Y51" s="833"/>
      <c r="Z51" s="833"/>
      <c r="AA51" s="833"/>
      <c r="AB51" s="833"/>
      <c r="AC51" s="833"/>
      <c r="AD51" s="833"/>
      <c r="AE51" s="833"/>
      <c r="AF51" s="833"/>
      <c r="AG51" s="833"/>
      <c r="AH51" s="833"/>
    </row>
    <row r="52" spans="2:34" s="365" customFormat="1" ht="26.1" customHeight="1" x14ac:dyDescent="0.2">
      <c r="B52" s="455" t="s">
        <v>969</v>
      </c>
      <c r="C52" s="1075"/>
      <c r="D52" s="1075"/>
      <c r="E52" s="1075"/>
      <c r="F52" s="1075"/>
      <c r="G52" s="1075"/>
      <c r="H52" s="1075"/>
      <c r="I52" s="1721"/>
      <c r="J52" s="1722"/>
      <c r="K52" s="1722"/>
      <c r="L52" s="1722"/>
      <c r="M52" s="1722"/>
      <c r="N52" s="1722"/>
      <c r="O52" s="1722"/>
      <c r="P52" s="1722"/>
      <c r="Q52" s="1722"/>
      <c r="R52" s="1722"/>
      <c r="S52" s="1722"/>
      <c r="T52" s="1723"/>
      <c r="U52" s="1096" t="s">
        <v>1006</v>
      </c>
      <c r="V52" s="833"/>
      <c r="W52" s="833"/>
      <c r="X52" s="833"/>
      <c r="Y52" s="833"/>
      <c r="Z52" s="833"/>
      <c r="AA52" s="833"/>
      <c r="AB52" s="833"/>
      <c r="AC52" s="833"/>
      <c r="AD52" s="833"/>
      <c r="AE52" s="833"/>
      <c r="AF52" s="833"/>
      <c r="AG52" s="833"/>
      <c r="AH52" s="833"/>
    </row>
    <row r="53" spans="2:34" s="365" customFormat="1" ht="26.1" customHeight="1" x14ac:dyDescent="0.2">
      <c r="B53" s="608" t="s">
        <v>964</v>
      </c>
      <c r="C53" s="1075">
        <v>0.58606771911126776</v>
      </c>
      <c r="D53" s="1075">
        <v>0.51080304291385581</v>
      </c>
      <c r="E53" s="1075">
        <v>0.52828669970573794</v>
      </c>
      <c r="F53" s="1075">
        <v>0.41814727405742314</v>
      </c>
      <c r="G53" s="1075">
        <v>0.38125228835949071</v>
      </c>
      <c r="H53" s="1075">
        <v>0.55471456477892367</v>
      </c>
      <c r="I53" s="1721">
        <v>0.37804473254283588</v>
      </c>
      <c r="J53" s="1722">
        <v>0.38888048199745501</v>
      </c>
      <c r="K53" s="1722">
        <v>0.39776141968082585</v>
      </c>
      <c r="L53" s="1722">
        <v>0.39082380854099008</v>
      </c>
      <c r="M53" s="1722">
        <v>0.38807715262591314</v>
      </c>
      <c r="N53" s="1722">
        <v>0.39515921125414549</v>
      </c>
      <c r="O53" s="1722">
        <v>0.4079682095924515</v>
      </c>
      <c r="P53" s="1722">
        <v>0.42378487395584152</v>
      </c>
      <c r="Q53" s="1722">
        <v>0.44914382745347303</v>
      </c>
      <c r="R53" s="1722">
        <v>0.49890510361744372</v>
      </c>
      <c r="S53" s="1722">
        <v>0.55680021317866468</v>
      </c>
      <c r="T53" s="1723">
        <v>0.55471456477892367</v>
      </c>
      <c r="U53" s="1047" t="s">
        <v>1008</v>
      </c>
      <c r="V53" s="833"/>
      <c r="W53" s="833"/>
      <c r="X53" s="833"/>
      <c r="Y53" s="833"/>
      <c r="Z53" s="833"/>
      <c r="AA53" s="833"/>
      <c r="AB53" s="833"/>
      <c r="AC53" s="833"/>
      <c r="AD53" s="833"/>
      <c r="AE53" s="833"/>
      <c r="AF53" s="833"/>
      <c r="AG53" s="833"/>
      <c r="AH53" s="833"/>
    </row>
    <row r="54" spans="2:34" s="365" customFormat="1" ht="26.1" customHeight="1" x14ac:dyDescent="0.2">
      <c r="B54" s="608" t="s">
        <v>965</v>
      </c>
      <c r="C54" s="1075">
        <v>0.41393228088873224</v>
      </c>
      <c r="D54" s="1075">
        <v>0.48919695708614414</v>
      </c>
      <c r="E54" s="1075">
        <v>0.47171330029426212</v>
      </c>
      <c r="F54" s="1075">
        <v>0.58185272594257686</v>
      </c>
      <c r="G54" s="1075">
        <v>0.61874771164050935</v>
      </c>
      <c r="H54" s="1075">
        <v>0.44528543522107633</v>
      </c>
      <c r="I54" s="1721">
        <v>0.62195526745716412</v>
      </c>
      <c r="J54" s="1722">
        <v>0.61111951800254505</v>
      </c>
      <c r="K54" s="1722">
        <v>0.60223858031917421</v>
      </c>
      <c r="L54" s="1722">
        <v>0.60917619145900992</v>
      </c>
      <c r="M54" s="1722">
        <v>0.61192284737408675</v>
      </c>
      <c r="N54" s="1722">
        <v>0.60484078874585456</v>
      </c>
      <c r="O54" s="1722">
        <v>0.5920317904075485</v>
      </c>
      <c r="P54" s="1722">
        <v>0.57621512604415859</v>
      </c>
      <c r="Q54" s="1722">
        <v>0.55085617254652697</v>
      </c>
      <c r="R54" s="1722">
        <v>0.50109489638255622</v>
      </c>
      <c r="S54" s="1722">
        <v>0.44319978682133532</v>
      </c>
      <c r="T54" s="1723">
        <v>0.44528543522107633</v>
      </c>
      <c r="U54" s="1047" t="s">
        <v>1007</v>
      </c>
      <c r="V54" s="833"/>
      <c r="W54" s="833"/>
      <c r="X54" s="833"/>
      <c r="Y54" s="833"/>
      <c r="Z54" s="833"/>
      <c r="AA54" s="833"/>
      <c r="AB54" s="833"/>
      <c r="AC54" s="833"/>
      <c r="AD54" s="833"/>
      <c r="AE54" s="833"/>
      <c r="AF54" s="833"/>
      <c r="AG54" s="833"/>
      <c r="AH54" s="833"/>
    </row>
    <row r="55" spans="2:34" s="365" customFormat="1" ht="26.1" customHeight="1" x14ac:dyDescent="0.2">
      <c r="B55" s="454" t="s">
        <v>331</v>
      </c>
      <c r="C55" s="1076">
        <v>1</v>
      </c>
      <c r="D55" s="1076">
        <v>1</v>
      </c>
      <c r="E55" s="1076">
        <v>1</v>
      </c>
      <c r="F55" s="1076">
        <v>1</v>
      </c>
      <c r="G55" s="1076">
        <v>1</v>
      </c>
      <c r="H55" s="1076">
        <v>1</v>
      </c>
      <c r="I55" s="1718">
        <v>1</v>
      </c>
      <c r="J55" s="1719">
        <v>1</v>
      </c>
      <c r="K55" s="1719">
        <v>1</v>
      </c>
      <c r="L55" s="1719">
        <v>1</v>
      </c>
      <c r="M55" s="1719">
        <v>0.99999999999999989</v>
      </c>
      <c r="N55" s="1719">
        <v>1</v>
      </c>
      <c r="O55" s="1719">
        <v>1</v>
      </c>
      <c r="P55" s="1719">
        <v>1</v>
      </c>
      <c r="Q55" s="1719">
        <v>1</v>
      </c>
      <c r="R55" s="1719">
        <v>1</v>
      </c>
      <c r="S55" s="1719">
        <v>1</v>
      </c>
      <c r="T55" s="1720">
        <v>1</v>
      </c>
      <c r="U55" s="607" t="s">
        <v>1004</v>
      </c>
      <c r="V55" s="833"/>
      <c r="W55" s="833"/>
      <c r="X55" s="833"/>
      <c r="Y55" s="833"/>
      <c r="Z55" s="833"/>
      <c r="AA55" s="833"/>
      <c r="AB55" s="833"/>
      <c r="AC55" s="833"/>
      <c r="AD55" s="833"/>
      <c r="AE55" s="833"/>
      <c r="AF55" s="833"/>
      <c r="AG55" s="833"/>
      <c r="AH55" s="833"/>
    </row>
    <row r="56" spans="2:34" s="365" customFormat="1" ht="12" customHeight="1" x14ac:dyDescent="0.2">
      <c r="B56" s="608"/>
      <c r="C56" s="1075"/>
      <c r="D56" s="1075"/>
      <c r="E56" s="1075"/>
      <c r="F56" s="1075"/>
      <c r="G56" s="1075"/>
      <c r="H56" s="1075"/>
      <c r="I56" s="1721"/>
      <c r="J56" s="1722"/>
      <c r="K56" s="1722"/>
      <c r="L56" s="1722"/>
      <c r="M56" s="1722"/>
      <c r="N56" s="1722"/>
      <c r="O56" s="1722"/>
      <c r="P56" s="1722"/>
      <c r="Q56" s="1722"/>
      <c r="R56" s="1722"/>
      <c r="S56" s="1722"/>
      <c r="T56" s="1723"/>
      <c r="U56" s="609"/>
      <c r="V56" s="833"/>
      <c r="W56" s="833"/>
      <c r="X56" s="833"/>
      <c r="Y56" s="833"/>
      <c r="Z56" s="833"/>
      <c r="AA56" s="833"/>
      <c r="AB56" s="833"/>
      <c r="AC56" s="833"/>
      <c r="AD56" s="833"/>
      <c r="AE56" s="833"/>
      <c r="AF56" s="833"/>
      <c r="AG56" s="833"/>
      <c r="AH56" s="833"/>
    </row>
    <row r="57" spans="2:34" s="365" customFormat="1" ht="26.1" customHeight="1" x14ac:dyDescent="0.2">
      <c r="B57" s="455" t="s">
        <v>970</v>
      </c>
      <c r="C57" s="1075"/>
      <c r="D57" s="1075"/>
      <c r="E57" s="1075"/>
      <c r="F57" s="1075"/>
      <c r="G57" s="1075"/>
      <c r="H57" s="1075"/>
      <c r="I57" s="1721"/>
      <c r="J57" s="1722"/>
      <c r="K57" s="1722"/>
      <c r="L57" s="1722"/>
      <c r="M57" s="1722"/>
      <c r="N57" s="1722"/>
      <c r="O57" s="1722"/>
      <c r="P57" s="1722"/>
      <c r="Q57" s="1722"/>
      <c r="R57" s="1722"/>
      <c r="S57" s="1722"/>
      <c r="T57" s="1723"/>
      <c r="U57" s="1096" t="s">
        <v>1054</v>
      </c>
      <c r="V57" s="833"/>
      <c r="W57" s="833"/>
      <c r="X57" s="833"/>
      <c r="Y57" s="833"/>
      <c r="Z57" s="833"/>
      <c r="AA57" s="833"/>
      <c r="AB57" s="833"/>
      <c r="AC57" s="833"/>
      <c r="AD57" s="833"/>
      <c r="AE57" s="833"/>
      <c r="AF57" s="833"/>
      <c r="AG57" s="833"/>
      <c r="AH57" s="833"/>
    </row>
    <row r="58" spans="2:34" s="365" customFormat="1" ht="26.1" customHeight="1" x14ac:dyDescent="0.2">
      <c r="B58" s="608" t="s">
        <v>971</v>
      </c>
      <c r="C58" s="1075">
        <v>0.40876672138441711</v>
      </c>
      <c r="D58" s="1075">
        <v>0.45980470460985551</v>
      </c>
      <c r="E58" s="1075">
        <v>0.50510710369140377</v>
      </c>
      <c r="F58" s="1075">
        <v>0.52148144807522057</v>
      </c>
      <c r="G58" s="1075">
        <v>0.5440841360600539</v>
      </c>
      <c r="H58" s="1075">
        <v>0.51362127097799581</v>
      </c>
      <c r="I58" s="1721">
        <v>0.54244103861603599</v>
      </c>
      <c r="J58" s="1722">
        <v>0.54033918943641035</v>
      </c>
      <c r="K58" s="1722">
        <v>0.53224070631291454</v>
      </c>
      <c r="L58" s="1722">
        <v>0.53801732585027529</v>
      </c>
      <c r="M58" s="1722">
        <v>0.52892894212290065</v>
      </c>
      <c r="N58" s="1722">
        <v>0.53528351031514154</v>
      </c>
      <c r="O58" s="1722">
        <v>0.5276470609091215</v>
      </c>
      <c r="P58" s="1722">
        <v>0.52212482131945459</v>
      </c>
      <c r="Q58" s="1722">
        <v>0.5245343578775834</v>
      </c>
      <c r="R58" s="1722">
        <v>0.51078361610991296</v>
      </c>
      <c r="S58" s="1722">
        <v>0.50059402137633235</v>
      </c>
      <c r="T58" s="1723">
        <v>0.51362127097799581</v>
      </c>
      <c r="U58" s="609" t="s">
        <v>788</v>
      </c>
      <c r="V58" s="833"/>
      <c r="W58" s="833"/>
      <c r="X58" s="833"/>
      <c r="Y58" s="833"/>
      <c r="Z58" s="833"/>
      <c r="AA58" s="833"/>
      <c r="AB58" s="833"/>
      <c r="AC58" s="833"/>
      <c r="AD58" s="833"/>
      <c r="AE58" s="833"/>
      <c r="AF58" s="833"/>
      <c r="AG58" s="833"/>
      <c r="AH58" s="833"/>
    </row>
    <row r="59" spans="2:34" s="365" customFormat="1" ht="26.1" customHeight="1" x14ac:dyDescent="0.2">
      <c r="B59" s="608" t="s">
        <v>972</v>
      </c>
      <c r="C59" s="1075">
        <v>0.52515463221044845</v>
      </c>
      <c r="D59" s="1075">
        <v>0.47829103601817691</v>
      </c>
      <c r="E59" s="1075">
        <v>0.41911127709594542</v>
      </c>
      <c r="F59" s="1075">
        <v>0.41796336060570999</v>
      </c>
      <c r="G59" s="1075">
        <v>0.39998274922325688</v>
      </c>
      <c r="H59" s="1075">
        <v>0.40996973276502291</v>
      </c>
      <c r="I59" s="1721">
        <v>0.39990520439335486</v>
      </c>
      <c r="J59" s="1722">
        <v>0.39950828163697311</v>
      </c>
      <c r="K59" s="1722">
        <v>0.40612907839282542</v>
      </c>
      <c r="L59" s="1722">
        <v>0.40179216591936351</v>
      </c>
      <c r="M59" s="1722">
        <v>0.41093613574454485</v>
      </c>
      <c r="N59" s="1722">
        <v>0.40125042014259538</v>
      </c>
      <c r="O59" s="1722">
        <v>0.4109104096289119</v>
      </c>
      <c r="P59" s="1722">
        <v>0.4146258388468293</v>
      </c>
      <c r="Q59" s="1722">
        <v>0.41229379671013183</v>
      </c>
      <c r="R59" s="1722">
        <v>0.42467153258777962</v>
      </c>
      <c r="S59" s="1722">
        <v>0.4233151130377194</v>
      </c>
      <c r="T59" s="1723">
        <v>0.40996973276502291</v>
      </c>
      <c r="U59" s="609" t="s">
        <v>825</v>
      </c>
      <c r="V59" s="833"/>
      <c r="W59" s="833"/>
      <c r="X59" s="833"/>
      <c r="Y59" s="833"/>
      <c r="Z59" s="833"/>
      <c r="AA59" s="833"/>
      <c r="AB59" s="833"/>
      <c r="AC59" s="833"/>
      <c r="AD59" s="833"/>
      <c r="AE59" s="833"/>
      <c r="AF59" s="833"/>
      <c r="AG59" s="833"/>
      <c r="AH59" s="833"/>
    </row>
    <row r="60" spans="2:34" s="365" customFormat="1" ht="26.1" customHeight="1" x14ac:dyDescent="0.2">
      <c r="B60" s="608" t="s">
        <v>973</v>
      </c>
      <c r="C60" s="1075">
        <v>6.6078646405134486E-2</v>
      </c>
      <c r="D60" s="1075">
        <v>6.190425937196755E-2</v>
      </c>
      <c r="E60" s="1075">
        <v>7.5781619212650697E-2</v>
      </c>
      <c r="F60" s="1075">
        <v>6.0555191319069418E-2</v>
      </c>
      <c r="G60" s="1075">
        <v>5.593311471668911E-2</v>
      </c>
      <c r="H60" s="1075">
        <v>7.6408996256981235E-2</v>
      </c>
      <c r="I60" s="1721">
        <v>5.7653756990609144E-2</v>
      </c>
      <c r="J60" s="1722">
        <v>6.0152528926616523E-2</v>
      </c>
      <c r="K60" s="1722">
        <v>6.1630215294260174E-2</v>
      </c>
      <c r="L60" s="1722">
        <v>6.0190508230361178E-2</v>
      </c>
      <c r="M60" s="1722">
        <v>6.0134922132554558E-2</v>
      </c>
      <c r="N60" s="1722">
        <v>6.3466069542263151E-2</v>
      </c>
      <c r="O60" s="1722">
        <v>6.1442529461966683E-2</v>
      </c>
      <c r="P60" s="1722">
        <v>6.3249339833716112E-2</v>
      </c>
      <c r="Q60" s="1722">
        <v>6.317184541228478E-2</v>
      </c>
      <c r="R60" s="1722">
        <v>6.4544851302307318E-2</v>
      </c>
      <c r="S60" s="1722">
        <v>7.6090865585948159E-2</v>
      </c>
      <c r="T60" s="1723">
        <v>7.6408996256981235E-2</v>
      </c>
      <c r="U60" s="609" t="s">
        <v>826</v>
      </c>
      <c r="V60" s="833"/>
      <c r="W60" s="833"/>
      <c r="X60" s="833"/>
      <c r="Y60" s="833"/>
      <c r="Z60" s="833"/>
      <c r="AA60" s="833"/>
      <c r="AB60" s="833"/>
      <c r="AC60" s="833"/>
      <c r="AD60" s="833"/>
      <c r="AE60" s="833"/>
      <c r="AF60" s="833"/>
      <c r="AG60" s="833"/>
      <c r="AH60" s="833"/>
    </row>
    <row r="61" spans="2:34" s="365" customFormat="1" ht="26.1" customHeight="1" x14ac:dyDescent="0.2">
      <c r="B61" s="454" t="s">
        <v>331</v>
      </c>
      <c r="C61" s="1076">
        <v>1</v>
      </c>
      <c r="D61" s="1076">
        <v>0.99999999999999989</v>
      </c>
      <c r="E61" s="1076">
        <v>0.99999999999999989</v>
      </c>
      <c r="F61" s="1076">
        <v>1</v>
      </c>
      <c r="G61" s="1076">
        <v>0.99999999999999989</v>
      </c>
      <c r="H61" s="1076">
        <v>1</v>
      </c>
      <c r="I61" s="1718">
        <v>1</v>
      </c>
      <c r="J61" s="1719">
        <v>1</v>
      </c>
      <c r="K61" s="1719">
        <v>1.0000000000000002</v>
      </c>
      <c r="L61" s="1719">
        <v>1</v>
      </c>
      <c r="M61" s="1719">
        <v>1</v>
      </c>
      <c r="N61" s="1719">
        <v>1</v>
      </c>
      <c r="O61" s="1719">
        <v>1</v>
      </c>
      <c r="P61" s="1719">
        <v>1</v>
      </c>
      <c r="Q61" s="1719">
        <v>1</v>
      </c>
      <c r="R61" s="1719">
        <v>0.99999999999999989</v>
      </c>
      <c r="S61" s="1719">
        <v>0.99999999999999989</v>
      </c>
      <c r="T61" s="1720">
        <v>1</v>
      </c>
      <c r="U61" s="607" t="s">
        <v>1004</v>
      </c>
      <c r="V61" s="833"/>
      <c r="W61" s="833"/>
      <c r="X61" s="833"/>
      <c r="Y61" s="833"/>
      <c r="Z61" s="833"/>
      <c r="AA61" s="833"/>
      <c r="AB61" s="833"/>
      <c r="AC61" s="833"/>
      <c r="AD61" s="833"/>
      <c r="AE61" s="833"/>
      <c r="AF61" s="833"/>
      <c r="AG61" s="833"/>
      <c r="AH61" s="833"/>
    </row>
    <row r="62" spans="2:34" s="365" customFormat="1" ht="12" customHeight="1" x14ac:dyDescent="0.2">
      <c r="B62" s="1095"/>
      <c r="C62" s="1078"/>
      <c r="D62" s="1078"/>
      <c r="E62" s="1078"/>
      <c r="F62" s="1078"/>
      <c r="G62" s="1078"/>
      <c r="H62" s="1078"/>
      <c r="I62" s="1081"/>
      <c r="J62" s="1079"/>
      <c r="K62" s="1079"/>
      <c r="L62" s="1079"/>
      <c r="M62" s="1079"/>
      <c r="N62" s="1079"/>
      <c r="O62" s="1079"/>
      <c r="P62" s="1079"/>
      <c r="Q62" s="1079"/>
      <c r="R62" s="1079"/>
      <c r="S62" s="1079"/>
      <c r="T62" s="1080"/>
      <c r="U62" s="1099"/>
      <c r="V62" s="833"/>
      <c r="W62" s="833"/>
      <c r="X62" s="833"/>
      <c r="Y62" s="833"/>
      <c r="Z62" s="833"/>
      <c r="AA62" s="833"/>
      <c r="AB62" s="833"/>
      <c r="AC62" s="833"/>
      <c r="AD62" s="833"/>
      <c r="AE62" s="833"/>
      <c r="AF62" s="833"/>
      <c r="AG62" s="833"/>
      <c r="AH62" s="833"/>
    </row>
    <row r="63" spans="2:34" s="365" customFormat="1" ht="26.1" customHeight="1" x14ac:dyDescent="0.2">
      <c r="B63" s="454" t="s">
        <v>976</v>
      </c>
      <c r="C63" s="1082">
        <v>-4.7555971681160214E-3</v>
      </c>
      <c r="D63" s="1082">
        <v>0.26972358877888225</v>
      </c>
      <c r="E63" s="1082">
        <v>0.13874562536058899</v>
      </c>
      <c r="F63" s="1082">
        <v>0.19432183892641341</v>
      </c>
      <c r="G63" s="1082">
        <v>0.30118275470303368</v>
      </c>
      <c r="H63" s="1082">
        <v>0.1889846402394828</v>
      </c>
      <c r="I63" s="1724">
        <v>-3.7966140100245127E-3</v>
      </c>
      <c r="J63" s="1725">
        <v>2.0441503993627874E-2</v>
      </c>
      <c r="K63" s="1725">
        <v>2.430193209555398E-3</v>
      </c>
      <c r="L63" s="1725">
        <v>2.5109240794602972E-2</v>
      </c>
      <c r="M63" s="1725">
        <v>-7.6184417101284874E-3</v>
      </c>
      <c r="N63" s="1725">
        <v>2.3241020151415714E-2</v>
      </c>
      <c r="O63" s="1725">
        <v>4.655091089302843E-3</v>
      </c>
      <c r="P63" s="1725">
        <v>4.0812206303140641E-2</v>
      </c>
      <c r="Q63" s="1725">
        <v>5.2428137477818604E-2</v>
      </c>
      <c r="R63" s="1725">
        <v>4.240156057713218E-2</v>
      </c>
      <c r="S63" s="1725">
        <v>-4.3759628665257733E-2</v>
      </c>
      <c r="T63" s="1726">
        <v>2.1822018843091762E-2</v>
      </c>
      <c r="U63" s="607" t="s">
        <v>1009</v>
      </c>
      <c r="V63" s="833"/>
      <c r="W63" s="833"/>
      <c r="X63" s="833"/>
      <c r="Y63" s="833"/>
      <c r="Z63" s="833"/>
      <c r="AA63" s="833"/>
      <c r="AB63" s="833"/>
      <c r="AC63" s="833"/>
      <c r="AD63" s="833"/>
      <c r="AE63" s="833"/>
      <c r="AF63" s="833"/>
      <c r="AG63" s="833"/>
      <c r="AH63" s="833"/>
    </row>
    <row r="64" spans="2:34" s="360" customFormat="1" ht="24.95" customHeight="1" thickBot="1" x14ac:dyDescent="0.25">
      <c r="B64" s="581"/>
      <c r="C64" s="1083"/>
      <c r="D64" s="1083"/>
      <c r="E64" s="1083"/>
      <c r="F64" s="1087"/>
      <c r="G64" s="1087"/>
      <c r="H64" s="1087"/>
      <c r="I64" s="1084"/>
      <c r="J64" s="1085"/>
      <c r="K64" s="1085"/>
      <c r="L64" s="1085"/>
      <c r="M64" s="1085"/>
      <c r="N64" s="1085"/>
      <c r="O64" s="1085"/>
      <c r="P64" s="1085"/>
      <c r="Q64" s="1085"/>
      <c r="R64" s="1085"/>
      <c r="S64" s="1085"/>
      <c r="T64" s="1086"/>
      <c r="U64" s="920"/>
      <c r="V64" s="833"/>
      <c r="W64" s="833"/>
      <c r="X64" s="833"/>
      <c r="Y64" s="833"/>
      <c r="Z64" s="833"/>
      <c r="AA64" s="833"/>
      <c r="AB64" s="833"/>
      <c r="AC64" s="833"/>
      <c r="AD64" s="833"/>
      <c r="AE64" s="833"/>
      <c r="AF64" s="833"/>
      <c r="AG64" s="833"/>
      <c r="AH64" s="833"/>
    </row>
    <row r="65" spans="2:33" s="1088" customFormat="1" ht="8.25" customHeight="1" thickTop="1" x14ac:dyDescent="0.2">
      <c r="C65" s="1089"/>
      <c r="D65" s="1089"/>
      <c r="E65" s="1089"/>
      <c r="F65" s="1089"/>
      <c r="G65" s="1089"/>
      <c r="H65" s="1089"/>
      <c r="I65" s="1089"/>
      <c r="J65" s="1089"/>
      <c r="K65" s="1089"/>
      <c r="L65" s="1089"/>
      <c r="M65" s="1089"/>
      <c r="N65" s="1089"/>
      <c r="O65" s="1089"/>
      <c r="P65" s="1089"/>
      <c r="Q65" s="1089"/>
      <c r="R65" s="1089"/>
      <c r="S65" s="1089"/>
      <c r="T65" s="1089"/>
      <c r="V65" s="833"/>
      <c r="W65" s="833"/>
      <c r="X65" s="833"/>
      <c r="Y65" s="833"/>
      <c r="Z65" s="833"/>
      <c r="AA65" s="833"/>
      <c r="AB65" s="833"/>
      <c r="AC65" s="833"/>
      <c r="AD65" s="833"/>
      <c r="AE65" s="833"/>
      <c r="AF65" s="833"/>
      <c r="AG65" s="833"/>
    </row>
    <row r="66" spans="2:33" s="417" customFormat="1" ht="24.75" customHeight="1" x14ac:dyDescent="0.5">
      <c r="B66" s="334" t="s">
        <v>1737</v>
      </c>
      <c r="C66" s="465"/>
      <c r="D66" s="465"/>
      <c r="E66" s="465"/>
      <c r="F66" s="465"/>
      <c r="G66" s="465"/>
      <c r="H66" s="465"/>
      <c r="I66" s="465"/>
      <c r="J66" s="465"/>
      <c r="K66" s="465"/>
      <c r="L66" s="465"/>
      <c r="M66" s="465"/>
      <c r="N66" s="465"/>
      <c r="O66" s="465"/>
      <c r="P66" s="465"/>
      <c r="Q66" s="465"/>
      <c r="R66" s="465"/>
      <c r="S66" s="465"/>
      <c r="T66" s="465"/>
      <c r="U66" s="334" t="s">
        <v>1739</v>
      </c>
      <c r="V66" s="472"/>
    </row>
    <row r="67" spans="2:33" ht="24.95" customHeight="1" x14ac:dyDescent="0.5">
      <c r="C67" s="92"/>
      <c r="D67" s="92"/>
      <c r="E67" s="92"/>
      <c r="F67" s="92"/>
      <c r="G67" s="92"/>
      <c r="H67" s="92"/>
      <c r="I67" s="92"/>
      <c r="J67" s="92"/>
      <c r="K67" s="92"/>
      <c r="L67" s="92"/>
      <c r="M67" s="92"/>
      <c r="N67" s="92"/>
      <c r="O67" s="92"/>
      <c r="P67" s="92"/>
      <c r="Q67" s="92"/>
      <c r="R67" s="92"/>
      <c r="S67" s="92"/>
      <c r="T67" s="92"/>
      <c r="U67" s="92"/>
    </row>
    <row r="68" spans="2:33" ht="24.95" customHeight="1" x14ac:dyDescent="0.5">
      <c r="C68" s="1580"/>
      <c r="D68" s="1580"/>
      <c r="E68" s="1580"/>
      <c r="F68" s="1580"/>
      <c r="G68" s="1580"/>
      <c r="H68" s="1580"/>
      <c r="I68" s="1580"/>
      <c r="J68" s="1580"/>
      <c r="K68" s="1580"/>
      <c r="L68" s="1580"/>
      <c r="M68" s="1580"/>
      <c r="N68" s="1580"/>
      <c r="O68" s="1580"/>
      <c r="P68" s="1580"/>
      <c r="Q68" s="1580"/>
      <c r="R68" s="1580"/>
      <c r="S68" s="1580"/>
      <c r="T68" s="1580"/>
      <c r="U68" s="92"/>
    </row>
    <row r="69" spans="2:33" ht="24.75" customHeight="1" x14ac:dyDescent="0.5">
      <c r="C69" s="1580"/>
      <c r="D69" s="1580"/>
      <c r="E69" s="1580"/>
      <c r="F69" s="1580"/>
      <c r="G69" s="1580"/>
      <c r="H69" s="1580"/>
      <c r="I69" s="1580"/>
      <c r="J69" s="1580"/>
      <c r="K69" s="1580"/>
      <c r="L69" s="1580"/>
      <c r="M69" s="1580"/>
      <c r="N69" s="1580"/>
      <c r="O69" s="1580"/>
      <c r="P69" s="1580"/>
      <c r="Q69" s="1580"/>
      <c r="R69" s="1580"/>
      <c r="S69" s="1580"/>
      <c r="T69" s="1580"/>
      <c r="U69" s="92"/>
    </row>
    <row r="70" spans="2:33" ht="21.75" x14ac:dyDescent="0.5">
      <c r="C70" s="1580"/>
      <c r="D70" s="1580"/>
      <c r="E70" s="1580"/>
      <c r="F70" s="1580"/>
      <c r="G70" s="1580"/>
      <c r="H70" s="1580"/>
      <c r="I70" s="1580"/>
      <c r="J70" s="1580"/>
      <c r="K70" s="1580"/>
      <c r="L70" s="1580"/>
      <c r="M70" s="1580"/>
      <c r="N70" s="1580"/>
      <c r="O70" s="1580"/>
      <c r="P70" s="1580"/>
      <c r="Q70" s="1580"/>
      <c r="R70" s="1580"/>
      <c r="S70" s="1580"/>
      <c r="T70" s="1580"/>
      <c r="U70" s="92"/>
    </row>
    <row r="71" spans="2:33" ht="21.75" x14ac:dyDescent="0.5">
      <c r="C71" s="1580"/>
      <c r="D71" s="1580"/>
      <c r="E71" s="1580"/>
      <c r="F71" s="1580"/>
      <c r="G71" s="1580"/>
      <c r="H71" s="1580"/>
      <c r="I71" s="1580"/>
      <c r="J71" s="1580"/>
      <c r="K71" s="1580"/>
      <c r="L71" s="1580"/>
      <c r="M71" s="1580"/>
      <c r="N71" s="1580"/>
      <c r="O71" s="1580"/>
      <c r="P71" s="1580"/>
      <c r="Q71" s="1580"/>
      <c r="R71" s="1580"/>
      <c r="S71" s="1580"/>
      <c r="T71" s="1580"/>
      <c r="U71" s="92"/>
    </row>
    <row r="72" spans="2:33" ht="21.75" x14ac:dyDescent="0.5">
      <c r="C72" s="92"/>
      <c r="D72" s="92"/>
      <c r="E72" s="92"/>
      <c r="F72" s="92"/>
      <c r="G72" s="92"/>
      <c r="H72" s="92"/>
      <c r="I72" s="92"/>
      <c r="J72" s="92"/>
      <c r="K72" s="92"/>
      <c r="L72" s="92"/>
      <c r="M72" s="92"/>
      <c r="N72" s="92"/>
      <c r="O72" s="92"/>
      <c r="P72" s="92"/>
      <c r="Q72" s="92"/>
      <c r="R72" s="92"/>
      <c r="S72" s="92"/>
      <c r="T72" s="92"/>
      <c r="U72" s="92"/>
    </row>
    <row r="73" spans="2:33" ht="21.75" x14ac:dyDescent="0.5">
      <c r="C73" s="92"/>
      <c r="D73" s="92"/>
      <c r="E73" s="92"/>
      <c r="F73" s="92"/>
      <c r="G73" s="9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c r="U88" s="92"/>
    </row>
    <row r="89" spans="3:21" ht="21.75" x14ac:dyDescent="0.5">
      <c r="C89" s="92"/>
      <c r="D89" s="92"/>
      <c r="E89" s="92"/>
      <c r="F89" s="92"/>
      <c r="G89" s="92"/>
      <c r="H89" s="92"/>
      <c r="I89" s="92"/>
      <c r="J89" s="92"/>
      <c r="K89" s="92"/>
      <c r="L89" s="92"/>
      <c r="M89" s="92"/>
      <c r="N89" s="92"/>
      <c r="O89" s="92"/>
      <c r="P89" s="92"/>
      <c r="Q89" s="92"/>
      <c r="R89" s="92"/>
      <c r="S89" s="92"/>
      <c r="T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92"/>
      <c r="J92" s="92"/>
      <c r="K92" s="92"/>
      <c r="L92" s="92"/>
      <c r="M92" s="92"/>
      <c r="N92" s="92"/>
      <c r="O92" s="92"/>
      <c r="P92" s="92"/>
      <c r="Q92" s="92"/>
      <c r="R92" s="92"/>
      <c r="S92" s="92"/>
      <c r="T92" s="92"/>
    </row>
    <row r="93" spans="3:21" ht="21.75" x14ac:dyDescent="0.5">
      <c r="C93" s="92"/>
      <c r="D93" s="92"/>
      <c r="E93" s="92"/>
      <c r="F93" s="92"/>
      <c r="G93" s="92"/>
      <c r="H93" s="92"/>
      <c r="I93" s="1580"/>
      <c r="J93" s="1580"/>
      <c r="K93" s="1580"/>
      <c r="L93" s="1580"/>
      <c r="M93" s="1580"/>
      <c r="N93" s="1580"/>
      <c r="O93" s="1580"/>
      <c r="P93" s="1580"/>
      <c r="Q93" s="1580"/>
      <c r="R93" s="1580"/>
      <c r="S93" s="1580"/>
      <c r="T93" s="1580"/>
    </row>
    <row r="94" spans="3:21" ht="21.75" x14ac:dyDescent="0.5">
      <c r="C94" s="92"/>
      <c r="D94" s="92"/>
      <c r="E94" s="92"/>
      <c r="F94" s="92"/>
      <c r="G94" s="92"/>
      <c r="H94" s="92"/>
      <c r="I94" s="1580"/>
      <c r="J94" s="1580"/>
      <c r="K94" s="1580"/>
      <c r="L94" s="1580"/>
      <c r="M94" s="1580"/>
      <c r="N94" s="1580"/>
      <c r="O94" s="1580"/>
      <c r="P94" s="1580"/>
      <c r="Q94" s="1580"/>
      <c r="R94" s="1580"/>
      <c r="S94" s="1580"/>
      <c r="T94" s="1580"/>
    </row>
    <row r="95" spans="3:21" ht="21.75" x14ac:dyDescent="0.5">
      <c r="C95" s="92"/>
      <c r="D95" s="92"/>
      <c r="E95" s="92"/>
      <c r="F95" s="92"/>
      <c r="G95" s="92"/>
      <c r="H95" s="92"/>
      <c r="I95" s="1580"/>
      <c r="J95" s="1580"/>
      <c r="K95" s="1580"/>
      <c r="L95" s="1580"/>
      <c r="M95" s="1580"/>
      <c r="N95" s="1580"/>
      <c r="O95" s="1580"/>
      <c r="P95" s="1580"/>
      <c r="Q95" s="1580"/>
      <c r="R95" s="1580"/>
      <c r="S95" s="1580"/>
      <c r="T95" s="1580"/>
    </row>
    <row r="96" spans="3:21" ht="21.75" x14ac:dyDescent="0.5">
      <c r="C96" s="92"/>
      <c r="D96" s="92"/>
      <c r="E96" s="92"/>
      <c r="F96" s="92"/>
      <c r="G96" s="92"/>
      <c r="H96" s="92"/>
      <c r="I96" s="1580"/>
      <c r="J96" s="1580"/>
      <c r="K96" s="1580"/>
      <c r="L96" s="1580"/>
      <c r="M96" s="1580"/>
      <c r="N96" s="1580"/>
      <c r="O96" s="1580"/>
      <c r="P96" s="1580"/>
      <c r="Q96" s="1580"/>
      <c r="R96" s="1580"/>
      <c r="S96" s="1580"/>
      <c r="T96" s="1580"/>
    </row>
    <row r="97" spans="3:20" ht="21.75" x14ac:dyDescent="0.5">
      <c r="C97" s="92"/>
      <c r="D97" s="92"/>
      <c r="E97" s="92"/>
      <c r="F97" s="92"/>
      <c r="G97" s="92"/>
      <c r="H97" s="92"/>
      <c r="I97" s="1580"/>
      <c r="J97" s="1580"/>
      <c r="K97" s="1580"/>
      <c r="L97" s="1580"/>
      <c r="M97" s="1580"/>
      <c r="N97" s="1580"/>
      <c r="O97" s="1580"/>
      <c r="P97" s="1580"/>
      <c r="Q97" s="1580"/>
      <c r="R97" s="1580"/>
      <c r="S97" s="1580"/>
      <c r="T97" s="1580"/>
    </row>
    <row r="98" spans="3:20" ht="21.75" x14ac:dyDescent="0.5">
      <c r="C98" s="92"/>
      <c r="D98" s="92"/>
      <c r="E98" s="92"/>
      <c r="F98" s="92"/>
      <c r="G98" s="92"/>
      <c r="H98" s="92"/>
      <c r="I98" s="1580"/>
      <c r="J98" s="1580"/>
      <c r="K98" s="1580"/>
      <c r="L98" s="1580"/>
      <c r="M98" s="1580"/>
      <c r="N98" s="1580"/>
      <c r="O98" s="1580"/>
      <c r="P98" s="1580"/>
      <c r="Q98" s="1580"/>
      <c r="R98" s="1580"/>
      <c r="S98" s="1580"/>
      <c r="T98" s="1580"/>
    </row>
    <row r="99" spans="3:20" ht="21.75" x14ac:dyDescent="0.5">
      <c r="C99" s="92"/>
      <c r="D99" s="92"/>
      <c r="E99" s="92"/>
      <c r="F99" s="92"/>
      <c r="G99" s="92"/>
      <c r="H99" s="92"/>
      <c r="I99" s="1580"/>
      <c r="J99" s="1580"/>
      <c r="K99" s="1580"/>
      <c r="L99" s="1580"/>
      <c r="M99" s="1580"/>
      <c r="N99" s="1580"/>
      <c r="O99" s="1580"/>
      <c r="P99" s="1580"/>
      <c r="Q99" s="1580"/>
      <c r="R99" s="1580"/>
      <c r="S99" s="1580"/>
      <c r="T99" s="1580"/>
    </row>
    <row r="100" spans="3:20" ht="21.75" x14ac:dyDescent="0.5">
      <c r="C100" s="92"/>
      <c r="D100" s="92"/>
      <c r="E100" s="92"/>
      <c r="F100" s="92"/>
      <c r="G100" s="92"/>
      <c r="H100" s="92"/>
      <c r="I100" s="1580"/>
      <c r="J100" s="1580"/>
      <c r="K100" s="1580"/>
      <c r="L100" s="1580"/>
      <c r="M100" s="1580"/>
      <c r="N100" s="1580"/>
      <c r="O100" s="1580"/>
      <c r="P100" s="1580"/>
      <c r="Q100" s="1580"/>
      <c r="R100" s="1580"/>
      <c r="S100" s="1580"/>
      <c r="T100" s="1580"/>
    </row>
    <row r="101" spans="3:20" ht="21.75" x14ac:dyDescent="0.5">
      <c r="C101" s="92"/>
      <c r="D101" s="92"/>
      <c r="E101" s="92"/>
      <c r="F101" s="92"/>
      <c r="G101" s="92"/>
      <c r="H101" s="92"/>
      <c r="I101" s="1580"/>
      <c r="J101" s="1580"/>
      <c r="K101" s="1580"/>
      <c r="L101" s="1580"/>
      <c r="M101" s="1580"/>
      <c r="N101" s="1580"/>
      <c r="O101" s="1580"/>
      <c r="P101" s="1580"/>
      <c r="Q101" s="1580"/>
      <c r="R101" s="1580"/>
      <c r="S101" s="1580"/>
      <c r="T101" s="1580"/>
    </row>
    <row r="102" spans="3:20" ht="21.75" x14ac:dyDescent="0.5">
      <c r="C102" s="92"/>
      <c r="D102" s="92"/>
      <c r="E102" s="92"/>
      <c r="F102" s="92"/>
      <c r="G102" s="92"/>
      <c r="H102" s="92"/>
      <c r="I102" s="1580"/>
      <c r="J102" s="1580"/>
      <c r="K102" s="1580"/>
      <c r="L102" s="1580"/>
      <c r="M102" s="1580"/>
      <c r="N102" s="1580"/>
      <c r="O102" s="1580"/>
      <c r="P102" s="1580"/>
      <c r="Q102" s="1580"/>
      <c r="R102" s="1580"/>
      <c r="S102" s="1580"/>
      <c r="T102" s="1580"/>
    </row>
    <row r="103" spans="3:20" ht="21.75" x14ac:dyDescent="0.5">
      <c r="C103" s="92"/>
      <c r="D103" s="92"/>
      <c r="E103" s="92"/>
      <c r="F103" s="92"/>
      <c r="G103" s="92"/>
      <c r="H103" s="92"/>
      <c r="I103" s="1580"/>
      <c r="J103" s="1580"/>
      <c r="K103" s="1580"/>
      <c r="L103" s="1580"/>
      <c r="M103" s="1580"/>
      <c r="N103" s="1580"/>
      <c r="O103" s="1580"/>
      <c r="P103" s="1580"/>
      <c r="Q103" s="1580"/>
      <c r="R103" s="1580"/>
      <c r="S103" s="1580"/>
      <c r="T103" s="1580"/>
    </row>
    <row r="104" spans="3:20" ht="21.75" x14ac:dyDescent="0.5">
      <c r="C104" s="92"/>
      <c r="D104" s="92"/>
      <c r="E104" s="92"/>
      <c r="F104" s="92"/>
      <c r="G104" s="92"/>
      <c r="H104" s="92"/>
      <c r="I104" s="1580"/>
      <c r="J104" s="1580"/>
      <c r="K104" s="1580"/>
      <c r="L104" s="1580"/>
      <c r="M104" s="1580"/>
      <c r="N104" s="1580"/>
      <c r="O104" s="1580"/>
      <c r="P104" s="1580"/>
      <c r="Q104" s="1580"/>
      <c r="R104" s="1580"/>
      <c r="S104" s="1580"/>
      <c r="T104" s="1580"/>
    </row>
    <row r="105" spans="3:20" ht="21.75" x14ac:dyDescent="0.5">
      <c r="C105" s="92"/>
      <c r="D105" s="92"/>
      <c r="E105" s="92"/>
      <c r="F105" s="92"/>
      <c r="G105" s="92"/>
      <c r="H105" s="92"/>
      <c r="I105" s="1580"/>
      <c r="J105" s="1580"/>
      <c r="K105" s="1580"/>
      <c r="L105" s="1580"/>
      <c r="M105" s="1580"/>
      <c r="N105" s="1580"/>
      <c r="O105" s="1580"/>
      <c r="P105" s="1580"/>
      <c r="Q105" s="1580"/>
      <c r="R105" s="1580"/>
      <c r="S105" s="1580"/>
      <c r="T105" s="1580"/>
    </row>
    <row r="106" spans="3:20" ht="21.75" x14ac:dyDescent="0.5">
      <c r="C106" s="92"/>
      <c r="D106" s="92"/>
      <c r="E106" s="92"/>
      <c r="F106" s="92"/>
      <c r="G106" s="92"/>
      <c r="H106" s="92"/>
      <c r="I106" s="1580"/>
      <c r="J106" s="1580"/>
      <c r="K106" s="1580"/>
      <c r="L106" s="1580"/>
      <c r="M106" s="1580"/>
      <c r="N106" s="1580"/>
      <c r="O106" s="1580"/>
      <c r="P106" s="1580"/>
      <c r="Q106" s="1580"/>
      <c r="R106" s="1580"/>
      <c r="S106" s="1580"/>
      <c r="T106" s="1580"/>
    </row>
    <row r="107" spans="3:20" ht="21.75" x14ac:dyDescent="0.5">
      <c r="C107" s="92"/>
      <c r="D107" s="92"/>
      <c r="E107" s="92"/>
      <c r="F107" s="92"/>
      <c r="G107" s="92"/>
      <c r="H107" s="92"/>
      <c r="I107" s="1580"/>
      <c r="J107" s="1580"/>
      <c r="K107" s="1580"/>
      <c r="L107" s="1580"/>
      <c r="M107" s="1580"/>
      <c r="N107" s="1580"/>
      <c r="O107" s="1580"/>
      <c r="P107" s="1580"/>
      <c r="Q107" s="1580"/>
      <c r="R107" s="1580"/>
      <c r="S107" s="1580"/>
      <c r="T107" s="1580"/>
    </row>
    <row r="108" spans="3:20" ht="21.75" x14ac:dyDescent="0.5">
      <c r="C108" s="92"/>
      <c r="D108" s="92"/>
      <c r="E108" s="92"/>
      <c r="F108" s="92"/>
      <c r="G108" s="92"/>
      <c r="H108" s="92"/>
      <c r="I108" s="1580"/>
      <c r="J108" s="1580"/>
      <c r="K108" s="1580"/>
      <c r="L108" s="1580"/>
      <c r="M108" s="1580"/>
      <c r="N108" s="1580"/>
      <c r="O108" s="1580"/>
      <c r="P108" s="1580"/>
      <c r="Q108" s="1580"/>
      <c r="R108" s="1580"/>
      <c r="S108" s="1580"/>
      <c r="T108" s="1580"/>
    </row>
    <row r="109" spans="3:20" ht="21.75" x14ac:dyDescent="0.5">
      <c r="C109" s="92"/>
      <c r="D109" s="92"/>
      <c r="E109" s="92"/>
      <c r="F109" s="92"/>
      <c r="G109" s="92"/>
      <c r="H109" s="92"/>
      <c r="I109" s="1580"/>
      <c r="J109" s="1580"/>
      <c r="K109" s="1580"/>
      <c r="L109" s="1580"/>
      <c r="M109" s="1580"/>
      <c r="N109" s="1580"/>
      <c r="O109" s="1580"/>
      <c r="P109" s="1580"/>
      <c r="Q109" s="1580"/>
      <c r="R109" s="1580"/>
      <c r="S109" s="1580"/>
      <c r="T109" s="1580"/>
    </row>
    <row r="110" spans="3:20" ht="21.75" x14ac:dyDescent="0.5">
      <c r="C110" s="92"/>
      <c r="D110" s="92"/>
      <c r="E110" s="92"/>
      <c r="F110" s="92"/>
      <c r="G110" s="92"/>
      <c r="H110" s="92"/>
      <c r="I110" s="1580"/>
      <c r="J110" s="1580"/>
      <c r="K110" s="1580"/>
      <c r="L110" s="1580"/>
      <c r="M110" s="1580"/>
      <c r="N110" s="1580"/>
      <c r="O110" s="1580"/>
      <c r="P110" s="1580"/>
      <c r="Q110" s="1580"/>
      <c r="R110" s="1580"/>
      <c r="S110" s="1580"/>
      <c r="T110" s="1580"/>
    </row>
    <row r="111" spans="3:20" ht="21.75" x14ac:dyDescent="0.5">
      <c r="C111" s="92"/>
      <c r="D111" s="92"/>
      <c r="E111" s="92"/>
      <c r="F111" s="92"/>
      <c r="G111" s="92"/>
      <c r="H111" s="92"/>
      <c r="I111" s="1580"/>
      <c r="J111" s="1580"/>
      <c r="K111" s="1580"/>
      <c r="L111" s="1580"/>
      <c r="M111" s="1580"/>
      <c r="N111" s="1580"/>
      <c r="O111" s="1580"/>
      <c r="P111" s="1580"/>
      <c r="Q111" s="1580"/>
      <c r="R111" s="1580"/>
      <c r="S111" s="1580"/>
      <c r="T111" s="1580"/>
    </row>
    <row r="112" spans="3:20" ht="21.75" x14ac:dyDescent="0.5">
      <c r="C112" s="92"/>
      <c r="D112" s="92"/>
      <c r="E112" s="92"/>
      <c r="F112" s="92"/>
      <c r="G112" s="92"/>
      <c r="H112" s="92"/>
      <c r="I112" s="1580"/>
      <c r="J112" s="1580"/>
      <c r="K112" s="1580"/>
      <c r="L112" s="1580"/>
      <c r="M112" s="1580"/>
      <c r="N112" s="1580"/>
      <c r="O112" s="1580"/>
      <c r="P112" s="1580"/>
      <c r="Q112" s="1580"/>
      <c r="R112" s="1580"/>
      <c r="S112" s="1580"/>
      <c r="T112" s="1580"/>
    </row>
    <row r="113" spans="3:20" ht="21.75" x14ac:dyDescent="0.5">
      <c r="C113" s="92"/>
      <c r="D113" s="92"/>
      <c r="E113" s="92"/>
      <c r="F113" s="92"/>
      <c r="G113" s="92"/>
      <c r="H113" s="92"/>
      <c r="I113" s="1580"/>
      <c r="J113" s="1580"/>
      <c r="K113" s="1580"/>
      <c r="L113" s="1580"/>
      <c r="M113" s="1580"/>
      <c r="N113" s="1580"/>
      <c r="O113" s="1580"/>
      <c r="P113" s="1580"/>
      <c r="Q113" s="1580"/>
      <c r="R113" s="1580"/>
      <c r="S113" s="1580"/>
      <c r="T113" s="1580"/>
    </row>
    <row r="114" spans="3:20" ht="21.75" x14ac:dyDescent="0.5">
      <c r="C114" s="92"/>
      <c r="D114" s="92"/>
      <c r="E114" s="92"/>
      <c r="F114" s="92"/>
      <c r="G114" s="92"/>
      <c r="H114" s="92"/>
      <c r="I114" s="1580"/>
      <c r="J114" s="1580"/>
      <c r="K114" s="1580"/>
      <c r="L114" s="1580"/>
      <c r="M114" s="1580"/>
      <c r="N114" s="1580"/>
      <c r="O114" s="1580"/>
      <c r="P114" s="1580"/>
      <c r="Q114" s="1580"/>
      <c r="R114" s="1580"/>
      <c r="S114" s="1580"/>
      <c r="T114" s="1580"/>
    </row>
    <row r="115" spans="3:20" ht="21.75" x14ac:dyDescent="0.5">
      <c r="C115" s="92"/>
      <c r="D115" s="92"/>
      <c r="E115" s="92"/>
      <c r="F115" s="92"/>
      <c r="G115" s="92"/>
      <c r="H115" s="92"/>
      <c r="I115" s="1580"/>
      <c r="J115" s="1580"/>
      <c r="K115" s="1580"/>
      <c r="L115" s="1580"/>
      <c r="M115" s="1580"/>
      <c r="N115" s="1580"/>
      <c r="O115" s="1580"/>
      <c r="P115" s="1580"/>
      <c r="Q115" s="1580"/>
      <c r="R115" s="1580"/>
      <c r="S115" s="1580"/>
      <c r="T115" s="1580"/>
    </row>
    <row r="116" spans="3:20" ht="21.75" x14ac:dyDescent="0.5">
      <c r="C116" s="92"/>
      <c r="D116" s="92"/>
      <c r="E116" s="92"/>
      <c r="F116" s="92"/>
      <c r="G116" s="92"/>
      <c r="H116" s="92"/>
      <c r="I116" s="1580"/>
      <c r="J116" s="1580"/>
      <c r="K116" s="1580"/>
      <c r="L116" s="1580"/>
      <c r="M116" s="1580"/>
      <c r="N116" s="1580"/>
      <c r="O116" s="1580"/>
      <c r="P116" s="1580"/>
      <c r="Q116" s="1580"/>
      <c r="R116" s="1580"/>
      <c r="S116" s="1580"/>
      <c r="T116" s="1580"/>
    </row>
    <row r="117" spans="3:20" ht="21.75" x14ac:dyDescent="0.5">
      <c r="C117" s="92"/>
      <c r="D117" s="92"/>
      <c r="E117" s="92"/>
      <c r="F117" s="92"/>
      <c r="G117" s="92"/>
      <c r="H117" s="92"/>
      <c r="I117" s="1580"/>
      <c r="J117" s="1580"/>
      <c r="K117" s="1580"/>
      <c r="L117" s="1580"/>
      <c r="M117" s="1580"/>
      <c r="N117" s="1580"/>
      <c r="O117" s="1580"/>
      <c r="P117" s="1580"/>
      <c r="Q117" s="1580"/>
      <c r="R117" s="1580"/>
      <c r="S117" s="1580"/>
      <c r="T117" s="1580"/>
    </row>
    <row r="118" spans="3:20" ht="21.75" x14ac:dyDescent="0.5">
      <c r="C118" s="92"/>
      <c r="D118" s="92"/>
      <c r="E118" s="92"/>
      <c r="F118" s="92"/>
      <c r="G118" s="92"/>
      <c r="H118" s="92"/>
      <c r="I118" s="1580"/>
      <c r="J118" s="1580"/>
      <c r="K118" s="1580"/>
      <c r="L118" s="1580"/>
      <c r="M118" s="1580"/>
      <c r="N118" s="1580"/>
      <c r="O118" s="1580"/>
      <c r="P118" s="1580"/>
      <c r="Q118" s="1580"/>
      <c r="R118" s="1580"/>
      <c r="S118" s="1580"/>
      <c r="T118" s="1580"/>
    </row>
    <row r="119" spans="3:20" ht="21.75" x14ac:dyDescent="0.5">
      <c r="C119" s="92"/>
      <c r="D119" s="92"/>
      <c r="E119" s="92"/>
      <c r="F119" s="92"/>
      <c r="G119" s="92"/>
      <c r="H119" s="92"/>
      <c r="I119" s="1580"/>
      <c r="J119" s="1580"/>
      <c r="K119" s="1580"/>
      <c r="L119" s="1580"/>
      <c r="M119" s="1580"/>
      <c r="N119" s="1580"/>
      <c r="O119" s="1580"/>
      <c r="P119" s="1580"/>
      <c r="Q119" s="1580"/>
      <c r="R119" s="1580"/>
      <c r="S119" s="1580"/>
      <c r="T119" s="1580"/>
    </row>
    <row r="120" spans="3:20" ht="21.75" x14ac:dyDescent="0.5">
      <c r="C120" s="92"/>
      <c r="D120" s="92"/>
      <c r="E120" s="92"/>
      <c r="F120" s="92"/>
      <c r="G120" s="92"/>
      <c r="H120" s="92"/>
      <c r="I120" s="1580"/>
      <c r="J120" s="1580"/>
      <c r="K120" s="1580"/>
      <c r="L120" s="1580"/>
      <c r="M120" s="1580"/>
      <c r="N120" s="1580"/>
      <c r="O120" s="1580"/>
      <c r="P120" s="1580"/>
      <c r="Q120" s="1580"/>
      <c r="R120" s="1580"/>
      <c r="S120" s="1580"/>
      <c r="T120" s="1580"/>
    </row>
    <row r="121" spans="3:20" ht="21.75" x14ac:dyDescent="0.5">
      <c r="C121" s="92"/>
      <c r="D121" s="92"/>
      <c r="E121" s="92"/>
      <c r="F121" s="92"/>
      <c r="G121" s="92"/>
      <c r="H121" s="92"/>
      <c r="I121" s="1580"/>
      <c r="J121" s="1580"/>
      <c r="K121" s="1580"/>
      <c r="L121" s="1580"/>
      <c r="M121" s="1580"/>
      <c r="N121" s="1580"/>
      <c r="O121" s="1580"/>
      <c r="P121" s="1580"/>
      <c r="Q121" s="1580"/>
      <c r="R121" s="1580"/>
      <c r="S121" s="1580"/>
      <c r="T121" s="1580"/>
    </row>
    <row r="122" spans="3:20" ht="21.75" x14ac:dyDescent="0.5">
      <c r="C122" s="92"/>
      <c r="D122" s="92"/>
      <c r="E122" s="92"/>
      <c r="F122" s="92"/>
      <c r="G122" s="92"/>
      <c r="H122" s="92"/>
      <c r="I122" s="1580"/>
      <c r="J122" s="1580"/>
      <c r="K122" s="1580"/>
      <c r="L122" s="1580"/>
      <c r="M122" s="1580"/>
      <c r="N122" s="1580"/>
      <c r="O122" s="1580"/>
      <c r="P122" s="1580"/>
      <c r="Q122" s="1580"/>
      <c r="R122" s="1580"/>
      <c r="S122" s="1580"/>
      <c r="T122" s="1580"/>
    </row>
    <row r="123" spans="3:20" ht="21.75" x14ac:dyDescent="0.5">
      <c r="C123" s="92"/>
      <c r="D123" s="92"/>
      <c r="E123" s="92"/>
      <c r="F123" s="92"/>
      <c r="G123" s="92"/>
      <c r="H123" s="92"/>
      <c r="I123" s="1580"/>
      <c r="J123" s="1580"/>
      <c r="K123" s="1580"/>
      <c r="L123" s="1580"/>
      <c r="M123" s="1580"/>
      <c r="N123" s="1580"/>
      <c r="O123" s="1580"/>
      <c r="P123" s="1580"/>
      <c r="Q123" s="1580"/>
      <c r="R123" s="1580"/>
      <c r="S123" s="1580"/>
      <c r="T123" s="1580"/>
    </row>
    <row r="124" spans="3:20" ht="21.75" x14ac:dyDescent="0.5">
      <c r="C124" s="92"/>
      <c r="D124" s="92"/>
      <c r="E124" s="92"/>
      <c r="F124" s="92"/>
      <c r="G124" s="92"/>
      <c r="H124" s="92"/>
      <c r="I124" s="1580"/>
      <c r="J124" s="1580"/>
      <c r="K124" s="1580"/>
      <c r="L124" s="1580"/>
      <c r="M124" s="1580"/>
      <c r="N124" s="1580"/>
      <c r="O124" s="1580"/>
      <c r="P124" s="1580"/>
      <c r="Q124" s="1580"/>
      <c r="R124" s="1580"/>
      <c r="S124" s="1580"/>
      <c r="T124" s="1580"/>
    </row>
    <row r="125" spans="3:20" ht="21.75" x14ac:dyDescent="0.5">
      <c r="C125" s="92"/>
      <c r="D125" s="92"/>
      <c r="E125" s="92"/>
      <c r="F125" s="92"/>
      <c r="G125" s="92"/>
      <c r="H125" s="92"/>
      <c r="I125" s="1580"/>
      <c r="J125" s="1580"/>
      <c r="K125" s="1580"/>
      <c r="L125" s="1580"/>
      <c r="M125" s="1580"/>
      <c r="N125" s="1580"/>
      <c r="O125" s="1580"/>
      <c r="P125" s="1580"/>
      <c r="Q125" s="1580"/>
      <c r="R125" s="1580"/>
      <c r="S125" s="1580"/>
      <c r="T125" s="1580"/>
    </row>
    <row r="126" spans="3:20" ht="21.75" x14ac:dyDescent="0.5">
      <c r="C126" s="92"/>
      <c r="D126" s="92"/>
      <c r="E126" s="92"/>
      <c r="F126" s="92"/>
      <c r="G126" s="92"/>
      <c r="H126" s="92"/>
      <c r="I126" s="1580"/>
      <c r="J126" s="1580"/>
      <c r="K126" s="1580"/>
      <c r="L126" s="1580"/>
      <c r="M126" s="1580"/>
      <c r="N126" s="1580"/>
      <c r="O126" s="1580"/>
      <c r="P126" s="1580"/>
      <c r="Q126" s="1580"/>
      <c r="R126" s="1580"/>
      <c r="S126" s="1580"/>
      <c r="T126" s="1580"/>
    </row>
    <row r="127" spans="3:20" ht="21.75" x14ac:dyDescent="0.5">
      <c r="C127" s="92"/>
      <c r="D127" s="92"/>
      <c r="E127" s="92"/>
      <c r="F127" s="92"/>
      <c r="G127" s="92"/>
      <c r="H127" s="92"/>
      <c r="I127" s="1580"/>
      <c r="J127" s="1580"/>
      <c r="K127" s="1580"/>
      <c r="L127" s="1580"/>
      <c r="M127" s="1580"/>
      <c r="N127" s="1580"/>
      <c r="O127" s="1580"/>
      <c r="P127" s="1580"/>
      <c r="Q127" s="1580"/>
      <c r="R127" s="1580"/>
      <c r="S127" s="1580"/>
      <c r="T127" s="1580"/>
    </row>
    <row r="128" spans="3:20" ht="21.75" x14ac:dyDescent="0.5">
      <c r="C128" s="92"/>
      <c r="D128" s="92"/>
      <c r="E128" s="92"/>
      <c r="F128" s="92"/>
      <c r="G128" s="92"/>
      <c r="H128" s="92"/>
      <c r="I128" s="1580"/>
      <c r="J128" s="1580"/>
      <c r="K128" s="1580"/>
      <c r="L128" s="1580"/>
      <c r="M128" s="1580"/>
      <c r="N128" s="1580"/>
      <c r="O128" s="1580"/>
      <c r="P128" s="1580"/>
      <c r="Q128" s="1580"/>
      <c r="R128" s="1580"/>
      <c r="S128" s="1580"/>
      <c r="T128" s="1580"/>
    </row>
    <row r="129" spans="3:20" ht="21.75" x14ac:dyDescent="0.5">
      <c r="C129" s="92"/>
      <c r="D129" s="92"/>
      <c r="E129" s="92"/>
      <c r="F129" s="92"/>
      <c r="G129" s="92"/>
      <c r="H129" s="92"/>
      <c r="I129" s="1580"/>
      <c r="J129" s="1580"/>
      <c r="K129" s="1580"/>
      <c r="L129" s="1580"/>
      <c r="M129" s="1580"/>
      <c r="N129" s="1580"/>
      <c r="O129" s="1580"/>
      <c r="P129" s="1580"/>
      <c r="Q129" s="1580"/>
      <c r="R129" s="1580"/>
      <c r="S129" s="1580"/>
      <c r="T129" s="1580"/>
    </row>
    <row r="130" spans="3:20" ht="21.75" x14ac:dyDescent="0.5">
      <c r="C130" s="92"/>
      <c r="D130" s="92"/>
      <c r="E130" s="92"/>
      <c r="F130" s="92"/>
      <c r="G130" s="92"/>
      <c r="H130" s="92"/>
      <c r="I130" s="1580"/>
      <c r="J130" s="1580"/>
      <c r="K130" s="1580"/>
      <c r="L130" s="1580"/>
      <c r="M130" s="1580"/>
      <c r="N130" s="1580"/>
      <c r="O130" s="1580"/>
      <c r="P130" s="1580"/>
      <c r="Q130" s="1580"/>
      <c r="R130" s="1580"/>
      <c r="S130" s="1580"/>
      <c r="T130" s="1580"/>
    </row>
    <row r="131" spans="3:20" ht="21.75" x14ac:dyDescent="0.5">
      <c r="C131" s="92"/>
      <c r="D131" s="92"/>
      <c r="E131" s="92"/>
      <c r="F131" s="92"/>
      <c r="G131" s="92"/>
      <c r="H131" s="92"/>
      <c r="I131" s="1580"/>
      <c r="J131" s="1580"/>
      <c r="K131" s="1580"/>
      <c r="L131" s="1580"/>
      <c r="M131" s="1580"/>
      <c r="N131" s="1580"/>
      <c r="O131" s="1580"/>
      <c r="P131" s="1580"/>
      <c r="Q131" s="1580"/>
      <c r="R131" s="1580"/>
      <c r="S131" s="1580"/>
      <c r="T131" s="1580"/>
    </row>
    <row r="132" spans="3:20" ht="21.75" x14ac:dyDescent="0.5">
      <c r="C132" s="92"/>
      <c r="D132" s="92"/>
      <c r="E132" s="92"/>
      <c r="F132" s="92"/>
      <c r="G132" s="92"/>
      <c r="H132" s="92"/>
      <c r="I132" s="1580"/>
      <c r="J132" s="1580"/>
      <c r="K132" s="1580"/>
      <c r="L132" s="1580"/>
      <c r="M132" s="1580"/>
      <c r="N132" s="1580"/>
      <c r="O132" s="1580"/>
      <c r="P132" s="1580"/>
      <c r="Q132" s="1580"/>
      <c r="R132" s="1580"/>
      <c r="S132" s="1580"/>
      <c r="T132" s="1580"/>
    </row>
    <row r="133" spans="3:20" ht="21.75" x14ac:dyDescent="0.5">
      <c r="C133" s="92"/>
      <c r="D133" s="92"/>
      <c r="E133" s="92"/>
      <c r="F133" s="92"/>
      <c r="G133" s="92"/>
      <c r="H133" s="92"/>
      <c r="I133" s="92"/>
      <c r="J133" s="92"/>
      <c r="K133" s="92"/>
      <c r="L133" s="92"/>
      <c r="M133" s="92"/>
      <c r="N133" s="92"/>
      <c r="O133" s="92"/>
      <c r="P133" s="92"/>
      <c r="Q133" s="92"/>
      <c r="R133" s="92"/>
      <c r="S133" s="92"/>
      <c r="T133" s="92"/>
    </row>
    <row r="134" spans="3:20" ht="21.75" x14ac:dyDescent="0.5">
      <c r="C134" s="92"/>
      <c r="D134" s="92"/>
      <c r="E134" s="92"/>
      <c r="F134" s="92"/>
      <c r="G134" s="92"/>
      <c r="H134" s="92"/>
      <c r="I134" s="92"/>
      <c r="J134" s="92"/>
      <c r="K134" s="92"/>
      <c r="L134" s="92"/>
      <c r="M134" s="92"/>
      <c r="N134" s="92"/>
      <c r="O134" s="92"/>
      <c r="P134" s="92"/>
      <c r="Q134" s="92"/>
      <c r="R134" s="92"/>
      <c r="S134" s="92"/>
      <c r="T134" s="92"/>
    </row>
    <row r="135" spans="3:20" ht="21.75" x14ac:dyDescent="0.5">
      <c r="C135" s="92"/>
      <c r="D135" s="92"/>
      <c r="E135" s="92"/>
      <c r="F135" s="92"/>
      <c r="G135" s="92"/>
      <c r="H135" s="92"/>
      <c r="I135" s="92"/>
      <c r="J135" s="92"/>
      <c r="K135" s="92"/>
      <c r="L135" s="92"/>
      <c r="M135" s="92"/>
      <c r="N135" s="92"/>
      <c r="O135" s="92"/>
      <c r="P135" s="92"/>
      <c r="Q135" s="92"/>
      <c r="R135" s="92"/>
      <c r="S135" s="92"/>
      <c r="T135" s="92"/>
    </row>
    <row r="136" spans="3:20" ht="21.75" x14ac:dyDescent="0.5">
      <c r="C136" s="92"/>
      <c r="D136" s="92"/>
      <c r="E136" s="92"/>
      <c r="F136" s="92"/>
      <c r="G136" s="92"/>
      <c r="H136" s="92"/>
      <c r="I136" s="92"/>
      <c r="J136" s="92"/>
      <c r="K136" s="92"/>
      <c r="L136" s="92"/>
      <c r="M136" s="92"/>
      <c r="N136" s="92"/>
      <c r="O136" s="92"/>
      <c r="P136" s="92"/>
      <c r="Q136" s="92"/>
      <c r="R136" s="92"/>
      <c r="S136" s="92"/>
      <c r="T136" s="92"/>
    </row>
    <row r="137" spans="3:20" ht="21.75" x14ac:dyDescent="0.5">
      <c r="C137" s="92"/>
      <c r="D137" s="92"/>
      <c r="E137" s="92"/>
      <c r="F137" s="92"/>
      <c r="G137" s="92"/>
      <c r="H137" s="92"/>
      <c r="I137" s="92"/>
      <c r="J137" s="92"/>
      <c r="K137" s="92"/>
      <c r="L137" s="92"/>
      <c r="M137" s="92"/>
      <c r="N137" s="92"/>
      <c r="O137" s="92"/>
      <c r="P137" s="92"/>
      <c r="Q137" s="92"/>
      <c r="R137" s="92"/>
      <c r="S137" s="92"/>
      <c r="T137" s="92"/>
    </row>
    <row r="138" spans="3:20" ht="21.75" x14ac:dyDescent="0.5">
      <c r="C138" s="92"/>
      <c r="D138" s="92"/>
      <c r="E138" s="92"/>
      <c r="F138" s="92"/>
      <c r="G138" s="92"/>
      <c r="H138" s="92"/>
      <c r="I138" s="92"/>
      <c r="J138" s="92"/>
      <c r="K138" s="92"/>
      <c r="L138" s="92"/>
      <c r="M138" s="92"/>
      <c r="N138" s="92"/>
      <c r="O138" s="92"/>
      <c r="P138" s="92"/>
      <c r="Q138" s="92"/>
      <c r="R138" s="92"/>
      <c r="S138" s="92"/>
      <c r="T138" s="92"/>
    </row>
    <row r="139" spans="3:20" ht="21.75" x14ac:dyDescent="0.5">
      <c r="C139" s="92"/>
      <c r="D139" s="92"/>
      <c r="E139" s="92"/>
      <c r="F139" s="92"/>
      <c r="G139" s="92"/>
      <c r="H139" s="92"/>
      <c r="I139" s="92"/>
      <c r="J139" s="92"/>
      <c r="K139" s="92"/>
      <c r="L139" s="92"/>
      <c r="M139" s="92"/>
      <c r="N139" s="92"/>
      <c r="O139" s="92"/>
      <c r="P139" s="92"/>
      <c r="Q139" s="92"/>
      <c r="R139" s="92"/>
      <c r="S139" s="92"/>
      <c r="T139"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09"/>
  <sheetViews>
    <sheetView rightToLeft="1" view="pageBreakPreview" topLeftCell="B1" zoomScale="50" zoomScaleNormal="50" zoomScaleSheetLayoutView="50" workbookViewId="0"/>
  </sheetViews>
  <sheetFormatPr defaultRowHeight="15" x14ac:dyDescent="0.35"/>
  <cols>
    <col min="1" max="1" width="2.85546875" style="248" customWidth="1"/>
    <col min="2" max="2" width="66.5703125" style="248" customWidth="1"/>
    <col min="3" max="3" width="16.28515625" style="248" customWidth="1"/>
    <col min="4" max="11" width="16.85546875" style="248" customWidth="1"/>
    <col min="12" max="20" width="16.28515625" style="248" customWidth="1"/>
    <col min="21" max="21" width="67.28515625" style="248" customWidth="1"/>
    <col min="22" max="23" width="9.140625" style="248"/>
    <col min="24" max="24" width="14.42578125" style="248" customWidth="1"/>
    <col min="25" max="25" width="17.42578125" style="248" customWidth="1"/>
    <col min="26" max="26" width="14.5703125" style="248" customWidth="1"/>
    <col min="27" max="32" width="9.140625" style="248"/>
    <col min="33" max="34" width="12.28515625" style="248" bestFit="1" customWidth="1"/>
    <col min="35" max="35" width="15.28515625" style="248" customWidth="1"/>
    <col min="36" max="16384" width="9.140625" style="248"/>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70" customFormat="1" ht="36.75" x14ac:dyDescent="0.85">
      <c r="B4" s="1800" t="s">
        <v>1934</v>
      </c>
      <c r="C4" s="1800"/>
      <c r="D4" s="1800"/>
      <c r="E4" s="1800"/>
      <c r="F4" s="1800"/>
      <c r="G4" s="1800"/>
      <c r="H4" s="1800"/>
      <c r="I4" s="1800"/>
      <c r="J4" s="1800"/>
      <c r="K4" s="1800"/>
      <c r="L4" s="1800" t="s">
        <v>1935</v>
      </c>
      <c r="M4" s="1800"/>
      <c r="N4" s="1800"/>
      <c r="O4" s="1800"/>
      <c r="P4" s="1800"/>
      <c r="Q4" s="1800"/>
      <c r="R4" s="1800"/>
      <c r="S4" s="1800"/>
      <c r="T4" s="1800"/>
      <c r="U4" s="1800"/>
      <c r="V4" s="471"/>
      <c r="W4" s="471"/>
      <c r="X4" s="471"/>
      <c r="Y4" s="471"/>
      <c r="Z4" s="471"/>
      <c r="AA4" s="471"/>
      <c r="AB4" s="471"/>
      <c r="AC4" s="471"/>
      <c r="AD4" s="471"/>
      <c r="AE4" s="471"/>
      <c r="AF4" s="471"/>
      <c r="AG4" s="471"/>
    </row>
    <row r="5" spans="1:35" s="244" customFormat="1" ht="13.5" customHeight="1" x14ac:dyDescent="0.65">
      <c r="C5" s="245"/>
      <c r="D5" s="245"/>
      <c r="E5" s="245"/>
      <c r="F5" s="245"/>
      <c r="G5" s="245"/>
      <c r="H5" s="245"/>
      <c r="I5" s="245"/>
      <c r="J5" s="245"/>
      <c r="K5" s="245"/>
      <c r="L5" s="245"/>
      <c r="M5" s="245"/>
      <c r="N5" s="245"/>
      <c r="O5" s="245"/>
      <c r="P5" s="245"/>
      <c r="Q5" s="245"/>
      <c r="R5" s="245"/>
      <c r="S5" s="245"/>
      <c r="T5" s="245"/>
      <c r="U5" s="245"/>
    </row>
    <row r="6" spans="1:35" s="244" customFormat="1" ht="13.5" customHeight="1" x14ac:dyDescent="0.65">
      <c r="C6" s="246"/>
      <c r="D6" s="246"/>
      <c r="E6" s="246"/>
      <c r="F6" s="246"/>
      <c r="G6" s="246"/>
      <c r="H6" s="246"/>
      <c r="I6" s="246"/>
      <c r="J6" s="246"/>
      <c r="K6" s="246"/>
      <c r="L6" s="246"/>
      <c r="M6" s="246"/>
      <c r="N6" s="246"/>
      <c r="O6" s="246"/>
      <c r="P6" s="246"/>
      <c r="Q6" s="246"/>
      <c r="R6" s="246"/>
      <c r="S6" s="246"/>
      <c r="T6" s="246"/>
      <c r="U6" s="245"/>
    </row>
    <row r="7" spans="1:35" s="473" customFormat="1" ht="22.5" x14ac:dyDescent="0.5">
      <c r="B7" s="474" t="s">
        <v>1736</v>
      </c>
      <c r="U7" s="475" t="s">
        <v>1740</v>
      </c>
    </row>
    <row r="8" spans="1:35" s="244" customFormat="1" ht="12" customHeight="1" thickBot="1" x14ac:dyDescent="0.7">
      <c r="C8" s="245"/>
      <c r="D8" s="245"/>
      <c r="E8" s="245"/>
      <c r="F8" s="245"/>
      <c r="G8" s="245"/>
      <c r="H8" s="245"/>
      <c r="I8" s="245"/>
      <c r="J8" s="245"/>
      <c r="K8" s="245"/>
      <c r="L8" s="245"/>
      <c r="M8" s="245"/>
      <c r="N8" s="245"/>
      <c r="O8" s="245"/>
      <c r="P8" s="245"/>
      <c r="Q8" s="245"/>
      <c r="R8" s="245"/>
      <c r="S8" s="245"/>
      <c r="T8" s="245"/>
      <c r="U8" s="245"/>
    </row>
    <row r="9" spans="1:35" s="440" customFormat="1" ht="25.5" customHeight="1" thickTop="1" x14ac:dyDescent="0.7">
      <c r="A9" s="439"/>
      <c r="B9" s="1801"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804" t="s">
        <v>885</v>
      </c>
    </row>
    <row r="10" spans="1:35" s="1100" customFormat="1" ht="23.25" customHeight="1" x14ac:dyDescent="0.2">
      <c r="B10" s="1802"/>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805"/>
    </row>
    <row r="11" spans="1:35" s="1131" customFormat="1" ht="23.25" customHeight="1" x14ac:dyDescent="0.2">
      <c r="A11" s="1100"/>
      <c r="B11" s="1803"/>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806"/>
    </row>
    <row r="12" spans="1:35" s="439" customFormat="1" ht="29.25" customHeight="1" x14ac:dyDescent="0.7">
      <c r="B12" s="441"/>
      <c r="C12" s="443"/>
      <c r="D12" s="443"/>
      <c r="E12" s="443"/>
      <c r="F12" s="443"/>
      <c r="G12" s="443"/>
      <c r="H12" s="443"/>
      <c r="I12" s="444"/>
      <c r="J12" s="445"/>
      <c r="K12" s="445"/>
      <c r="L12" s="445"/>
      <c r="M12" s="445"/>
      <c r="N12" s="445"/>
      <c r="O12" s="445"/>
      <c r="P12" s="445"/>
      <c r="Q12" s="445"/>
      <c r="R12" s="445"/>
      <c r="S12" s="446"/>
      <c r="T12" s="442"/>
      <c r="U12" s="1123"/>
    </row>
    <row r="13" spans="1:35" s="1100" customFormat="1" ht="26.1" customHeight="1" x14ac:dyDescent="0.2">
      <c r="B13" s="1116" t="s">
        <v>1941</v>
      </c>
      <c r="C13" s="1102"/>
      <c r="D13" s="1102"/>
      <c r="E13" s="1102"/>
      <c r="F13" s="1102"/>
      <c r="G13" s="1102"/>
      <c r="H13" s="1102"/>
      <c r="I13" s="1103"/>
      <c r="J13" s="1104"/>
      <c r="K13" s="1104"/>
      <c r="L13" s="1104"/>
      <c r="M13" s="1104"/>
      <c r="N13" s="1104"/>
      <c r="O13" s="1104"/>
      <c r="P13" s="1104"/>
      <c r="Q13" s="1104"/>
      <c r="R13" s="1104"/>
      <c r="S13" s="1105"/>
      <c r="T13" s="1101"/>
      <c r="U13" s="1124" t="s">
        <v>1938</v>
      </c>
    </row>
    <row r="14" spans="1:35" s="1100" customFormat="1" ht="12" customHeight="1" x14ac:dyDescent="0.2">
      <c r="B14" s="1116"/>
      <c r="C14" s="1102"/>
      <c r="D14" s="1102"/>
      <c r="E14" s="1102"/>
      <c r="F14" s="1102"/>
      <c r="G14" s="1102"/>
      <c r="H14" s="1102"/>
      <c r="I14" s="1103"/>
      <c r="J14" s="1104"/>
      <c r="K14" s="1104"/>
      <c r="L14" s="1104"/>
      <c r="M14" s="1104"/>
      <c r="N14" s="1104"/>
      <c r="O14" s="1104"/>
      <c r="P14" s="1104"/>
      <c r="Q14" s="1104"/>
      <c r="R14" s="1104"/>
      <c r="S14" s="1105"/>
      <c r="T14" s="1101"/>
      <c r="U14" s="1125"/>
    </row>
    <row r="15" spans="1:35" s="1100" customFormat="1" ht="26.1" customHeight="1" x14ac:dyDescent="0.2">
      <c r="B15" s="1117" t="s">
        <v>852</v>
      </c>
      <c r="C15" s="855">
        <v>1248.300922261956</v>
      </c>
      <c r="D15" s="855">
        <v>1253.5097412311688</v>
      </c>
      <c r="E15" s="855">
        <v>1445.0854948113224</v>
      </c>
      <c r="F15" s="855">
        <v>1788.5397096831141</v>
      </c>
      <c r="G15" s="855">
        <v>2425.5709121374925</v>
      </c>
      <c r="H15" s="855">
        <v>2219.082790444284</v>
      </c>
      <c r="I15" s="773">
        <v>2333.3894902302723</v>
      </c>
      <c r="J15" s="771">
        <v>2504.2200247177025</v>
      </c>
      <c r="K15" s="771">
        <v>2377.1538420801089</v>
      </c>
      <c r="L15" s="771">
        <v>2380.0581603849032</v>
      </c>
      <c r="M15" s="771">
        <v>2313.5421575300302</v>
      </c>
      <c r="N15" s="771">
        <v>2190.1941449027622</v>
      </c>
      <c r="O15" s="771">
        <v>2272.6505412155052</v>
      </c>
      <c r="P15" s="771">
        <v>2302.5790002051526</v>
      </c>
      <c r="Q15" s="771">
        <v>2067.055032746151</v>
      </c>
      <c r="R15" s="771">
        <v>1945.0029157778988</v>
      </c>
      <c r="S15" s="869">
        <v>1956.9229101373248</v>
      </c>
      <c r="T15" s="963">
        <v>2219.082790444284</v>
      </c>
      <c r="U15" s="1126" t="s">
        <v>854</v>
      </c>
      <c r="V15" s="1108"/>
      <c r="W15" s="1108"/>
      <c r="X15" s="1108"/>
      <c r="Y15" s="1108"/>
      <c r="Z15" s="1108"/>
      <c r="AA15" s="1108"/>
      <c r="AB15" s="1108"/>
      <c r="AC15" s="1108"/>
      <c r="AD15" s="1108"/>
      <c r="AE15" s="1108"/>
      <c r="AF15" s="1108"/>
      <c r="AG15" s="1108"/>
      <c r="AH15" s="1108"/>
      <c r="AI15" s="1108"/>
    </row>
    <row r="16" spans="1:35" s="1100" customFormat="1" ht="26.1" customHeight="1" x14ac:dyDescent="0.2">
      <c r="B16" s="1117" t="s">
        <v>177</v>
      </c>
      <c r="C16" s="855">
        <v>74048.902082397617</v>
      </c>
      <c r="D16" s="855">
        <v>85661.765159740578</v>
      </c>
      <c r="E16" s="855">
        <v>92386.546411775882</v>
      </c>
      <c r="F16" s="855">
        <v>109039.5499999262</v>
      </c>
      <c r="G16" s="855">
        <v>98605.134611056856</v>
      </c>
      <c r="H16" s="855">
        <v>96086.245678207197</v>
      </c>
      <c r="I16" s="773">
        <v>100271.09610513365</v>
      </c>
      <c r="J16" s="771">
        <v>99308.197912190866</v>
      </c>
      <c r="K16" s="771">
        <v>98722.092903231227</v>
      </c>
      <c r="L16" s="771">
        <v>99503.488950850035</v>
      </c>
      <c r="M16" s="771">
        <v>100264.91756289762</v>
      </c>
      <c r="N16" s="771">
        <v>102351.52008232844</v>
      </c>
      <c r="O16" s="771">
        <v>102146.62600401713</v>
      </c>
      <c r="P16" s="771">
        <v>101845.38393526929</v>
      </c>
      <c r="Q16" s="771">
        <v>100721.28615059656</v>
      </c>
      <c r="R16" s="771">
        <v>100401.65251628259</v>
      </c>
      <c r="S16" s="869">
        <v>97673.29026454383</v>
      </c>
      <c r="T16" s="963">
        <v>96086.245678207197</v>
      </c>
      <c r="U16" s="1126" t="s">
        <v>698</v>
      </c>
      <c r="V16" s="1108"/>
      <c r="W16" s="1108"/>
      <c r="X16" s="1108"/>
      <c r="Y16" s="1108"/>
      <c r="Z16" s="1108"/>
      <c r="AA16" s="1108"/>
      <c r="AB16" s="1108"/>
      <c r="AC16" s="1108"/>
      <c r="AD16" s="1108"/>
      <c r="AE16" s="1108"/>
      <c r="AF16" s="1108"/>
      <c r="AG16" s="1108"/>
      <c r="AH16" s="1108"/>
      <c r="AI16" s="1108"/>
    </row>
    <row r="17" spans="2:35" s="1100" customFormat="1" ht="26.1" customHeight="1" x14ac:dyDescent="0.2">
      <c r="B17" s="1117" t="s">
        <v>100</v>
      </c>
      <c r="C17" s="855">
        <v>10738.655664073176</v>
      </c>
      <c r="D17" s="855">
        <v>10778.511536729595</v>
      </c>
      <c r="E17" s="855">
        <v>10898.889671318126</v>
      </c>
      <c r="F17" s="855">
        <v>10922.554830740233</v>
      </c>
      <c r="G17" s="855">
        <v>14309.517092289238</v>
      </c>
      <c r="H17" s="855">
        <v>13262.471894854347</v>
      </c>
      <c r="I17" s="773">
        <v>14604.403805113458</v>
      </c>
      <c r="J17" s="771">
        <v>17199.368677218303</v>
      </c>
      <c r="K17" s="771">
        <v>17432.571456154004</v>
      </c>
      <c r="L17" s="771">
        <v>17436.190313680585</v>
      </c>
      <c r="M17" s="771">
        <v>17403.803514081927</v>
      </c>
      <c r="N17" s="771">
        <v>18333.903911461603</v>
      </c>
      <c r="O17" s="771">
        <v>17465.274152951646</v>
      </c>
      <c r="P17" s="771">
        <v>18766.268512906387</v>
      </c>
      <c r="Q17" s="771">
        <v>16456.640681784796</v>
      </c>
      <c r="R17" s="771">
        <v>17232.697300800715</v>
      </c>
      <c r="S17" s="869">
        <v>13456.075639682138</v>
      </c>
      <c r="T17" s="963">
        <v>13262.471894854347</v>
      </c>
      <c r="U17" s="1126" t="s">
        <v>696</v>
      </c>
      <c r="V17" s="1108"/>
      <c r="W17" s="1108"/>
      <c r="X17" s="1108"/>
      <c r="Y17" s="1108"/>
      <c r="Z17" s="1108"/>
      <c r="AA17" s="1108"/>
      <c r="AB17" s="1108"/>
      <c r="AC17" s="1108"/>
      <c r="AD17" s="1108"/>
      <c r="AE17" s="1108"/>
      <c r="AF17" s="1108"/>
      <c r="AG17" s="1108"/>
      <c r="AH17" s="1108"/>
      <c r="AI17" s="1108"/>
    </row>
    <row r="18" spans="2:35" s="1100" customFormat="1" ht="26.1" customHeight="1" x14ac:dyDescent="0.2">
      <c r="B18" s="1117" t="s">
        <v>176</v>
      </c>
      <c r="C18" s="855">
        <v>79846.590208661466</v>
      </c>
      <c r="D18" s="855">
        <v>85714.145331858948</v>
      </c>
      <c r="E18" s="855">
        <v>108872.13232056997</v>
      </c>
      <c r="F18" s="855">
        <v>207355.69505145724</v>
      </c>
      <c r="G18" s="855">
        <v>216018.15890979822</v>
      </c>
      <c r="H18" s="855">
        <v>242442.18524309996</v>
      </c>
      <c r="I18" s="773">
        <v>211029.12482803044</v>
      </c>
      <c r="J18" s="771">
        <v>217817.23406524802</v>
      </c>
      <c r="K18" s="771">
        <v>218894.70807585548</v>
      </c>
      <c r="L18" s="771">
        <v>221666.0502721321</v>
      </c>
      <c r="M18" s="771">
        <v>241231.23987633531</v>
      </c>
      <c r="N18" s="771">
        <v>248560.80349575923</v>
      </c>
      <c r="O18" s="771">
        <v>247875.11403473056</v>
      </c>
      <c r="P18" s="771">
        <v>256867.80151484642</v>
      </c>
      <c r="Q18" s="771">
        <v>262931.66260023648</v>
      </c>
      <c r="R18" s="771">
        <v>261693.66562432368</v>
      </c>
      <c r="S18" s="869">
        <v>245383.17371511232</v>
      </c>
      <c r="T18" s="963">
        <v>242442.18524309996</v>
      </c>
      <c r="U18" s="1126" t="s">
        <v>697</v>
      </c>
      <c r="V18" s="1108"/>
      <c r="W18" s="1108"/>
      <c r="X18" s="1108"/>
      <c r="Y18" s="1108"/>
      <c r="Z18" s="1108"/>
      <c r="AA18" s="1108"/>
      <c r="AB18" s="1108"/>
      <c r="AC18" s="1108"/>
      <c r="AD18" s="1108"/>
      <c r="AE18" s="1108"/>
      <c r="AF18" s="1108"/>
      <c r="AG18" s="1108"/>
      <c r="AH18" s="1108"/>
      <c r="AI18" s="1108"/>
    </row>
    <row r="19" spans="2:35" s="1100" customFormat="1" ht="26.1" customHeight="1" x14ac:dyDescent="0.2">
      <c r="B19" s="1117" t="s">
        <v>258</v>
      </c>
      <c r="C19" s="855">
        <v>58700.696474856304</v>
      </c>
      <c r="D19" s="855">
        <v>49468.115555783384</v>
      </c>
      <c r="E19" s="855">
        <v>55081.21731865999</v>
      </c>
      <c r="F19" s="855">
        <v>49984.557931111936</v>
      </c>
      <c r="G19" s="855">
        <v>48424.206887560227</v>
      </c>
      <c r="H19" s="855">
        <v>63038.767237674714</v>
      </c>
      <c r="I19" s="773">
        <v>53481.815669789961</v>
      </c>
      <c r="J19" s="771">
        <v>52487.396095694705</v>
      </c>
      <c r="K19" s="771">
        <v>55572.844604832841</v>
      </c>
      <c r="L19" s="771">
        <v>58207.761274013988</v>
      </c>
      <c r="M19" s="771">
        <v>59159.304989159515</v>
      </c>
      <c r="N19" s="771">
        <v>61037.17012063021</v>
      </c>
      <c r="O19" s="771">
        <v>59660.077609133798</v>
      </c>
      <c r="P19" s="771">
        <v>61085.319799864257</v>
      </c>
      <c r="Q19" s="771">
        <v>61664.949836295658</v>
      </c>
      <c r="R19" s="771">
        <v>64396.552276682851</v>
      </c>
      <c r="S19" s="869">
        <v>63340.903572075302</v>
      </c>
      <c r="T19" s="963">
        <v>63038.767237674714</v>
      </c>
      <c r="U19" s="1126" t="s">
        <v>604</v>
      </c>
      <c r="V19" s="1108"/>
      <c r="W19" s="1108"/>
      <c r="X19" s="1108"/>
      <c r="Y19" s="1108"/>
      <c r="Z19" s="1108"/>
      <c r="AA19" s="1108"/>
      <c r="AB19" s="1108"/>
      <c r="AC19" s="1108"/>
      <c r="AD19" s="1108"/>
      <c r="AE19" s="1108"/>
      <c r="AF19" s="1108"/>
      <c r="AG19" s="1108"/>
      <c r="AH19" s="1108"/>
      <c r="AI19" s="1108"/>
    </row>
    <row r="20" spans="2:35" s="1109" customFormat="1" ht="26.1" customHeight="1" x14ac:dyDescent="0.2">
      <c r="B20" s="1118" t="s">
        <v>1500</v>
      </c>
      <c r="C20" s="854">
        <v>224583.14535225049</v>
      </c>
      <c r="D20" s="854">
        <v>232876.04732534368</v>
      </c>
      <c r="E20" s="854">
        <v>268683.87121713528</v>
      </c>
      <c r="F20" s="854">
        <v>379090.89752291871</v>
      </c>
      <c r="G20" s="854">
        <v>379782.58841284201</v>
      </c>
      <c r="H20" s="854">
        <v>417048.75284428051</v>
      </c>
      <c r="I20" s="776">
        <v>381719.82989829779</v>
      </c>
      <c r="J20" s="774">
        <v>389316.41677506961</v>
      </c>
      <c r="K20" s="774">
        <v>392999.37088215363</v>
      </c>
      <c r="L20" s="774">
        <v>399193.54897106159</v>
      </c>
      <c r="M20" s="774">
        <v>420372.80810000439</v>
      </c>
      <c r="N20" s="774">
        <v>432473.59175508225</v>
      </c>
      <c r="O20" s="774">
        <v>429419.74234204867</v>
      </c>
      <c r="P20" s="774">
        <v>440867.35276309151</v>
      </c>
      <c r="Q20" s="774">
        <v>443841.59430165967</v>
      </c>
      <c r="R20" s="774">
        <v>445669.57063386776</v>
      </c>
      <c r="S20" s="865">
        <v>421810.36610155093</v>
      </c>
      <c r="T20" s="964">
        <v>417048.75284428051</v>
      </c>
      <c r="U20" s="1127" t="s">
        <v>1014</v>
      </c>
      <c r="V20" s="1108"/>
      <c r="W20" s="1108"/>
      <c r="X20" s="1108"/>
      <c r="Y20" s="1108"/>
      <c r="Z20" s="1108"/>
      <c r="AA20" s="1108"/>
      <c r="AB20" s="1108"/>
      <c r="AC20" s="1108"/>
      <c r="AD20" s="1108"/>
      <c r="AE20" s="1108"/>
      <c r="AF20" s="1108"/>
      <c r="AG20" s="1108"/>
      <c r="AH20" s="1108"/>
      <c r="AI20" s="1108"/>
    </row>
    <row r="21" spans="2:35" s="1109" customFormat="1" ht="24.75" customHeight="1" thickBot="1" x14ac:dyDescent="0.25">
      <c r="B21" s="1118"/>
      <c r="C21" s="854"/>
      <c r="D21" s="854"/>
      <c r="E21" s="854"/>
      <c r="F21" s="854"/>
      <c r="G21" s="854"/>
      <c r="H21" s="854"/>
      <c r="I21" s="776"/>
      <c r="J21" s="774"/>
      <c r="K21" s="774"/>
      <c r="L21" s="774"/>
      <c r="M21" s="774"/>
      <c r="N21" s="774"/>
      <c r="O21" s="774"/>
      <c r="P21" s="774"/>
      <c r="Q21" s="774"/>
      <c r="R21" s="774"/>
      <c r="S21" s="865"/>
      <c r="T21" s="964"/>
      <c r="U21" s="1128"/>
      <c r="V21" s="1108"/>
      <c r="W21" s="1108"/>
      <c r="X21" s="1108"/>
      <c r="Y21" s="1108"/>
      <c r="Z21" s="1108"/>
      <c r="AA21" s="1108"/>
      <c r="AB21" s="1108"/>
      <c r="AC21" s="1108"/>
      <c r="AD21" s="1108"/>
      <c r="AE21" s="1108"/>
      <c r="AF21" s="1108"/>
      <c r="AG21" s="1108"/>
      <c r="AH21" s="1108"/>
      <c r="AI21" s="1108"/>
    </row>
    <row r="22" spans="2:35" s="1100" customFormat="1" ht="24.75" customHeight="1" thickTop="1" x14ac:dyDescent="0.2">
      <c r="B22" s="1119"/>
      <c r="C22" s="1110"/>
      <c r="D22" s="1110"/>
      <c r="E22" s="1110"/>
      <c r="F22" s="1110"/>
      <c r="G22" s="1110"/>
      <c r="H22" s="1110"/>
      <c r="I22" s="1056"/>
      <c r="J22" s="1057"/>
      <c r="K22" s="1057"/>
      <c r="L22" s="1057"/>
      <c r="M22" s="1057"/>
      <c r="N22" s="1057"/>
      <c r="O22" s="1057"/>
      <c r="P22" s="1057"/>
      <c r="Q22" s="1057"/>
      <c r="R22" s="1057"/>
      <c r="S22" s="1058"/>
      <c r="T22" s="1525"/>
      <c r="U22" s="1129"/>
      <c r="V22" s="1108"/>
      <c r="W22" s="1108"/>
      <c r="X22" s="1108"/>
      <c r="Y22" s="1108"/>
      <c r="Z22" s="1108"/>
      <c r="AA22" s="1108"/>
      <c r="AB22" s="1108"/>
      <c r="AC22" s="1108"/>
      <c r="AD22" s="1108"/>
      <c r="AE22" s="1108"/>
      <c r="AF22" s="1108"/>
      <c r="AG22" s="1108"/>
      <c r="AH22" s="1108"/>
      <c r="AI22" s="1108"/>
    </row>
    <row r="23" spans="2:35" s="1100" customFormat="1" ht="24.75" customHeight="1" x14ac:dyDescent="0.2">
      <c r="B23" s="1120" t="s">
        <v>1942</v>
      </c>
      <c r="C23" s="854"/>
      <c r="D23" s="854"/>
      <c r="E23" s="854"/>
      <c r="F23" s="854"/>
      <c r="G23" s="854"/>
      <c r="H23" s="854"/>
      <c r="I23" s="776"/>
      <c r="J23" s="774"/>
      <c r="K23" s="774"/>
      <c r="L23" s="774"/>
      <c r="M23" s="774"/>
      <c r="N23" s="774"/>
      <c r="O23" s="774"/>
      <c r="P23" s="774"/>
      <c r="Q23" s="774"/>
      <c r="R23" s="774"/>
      <c r="S23" s="865"/>
      <c r="T23" s="964"/>
      <c r="U23" s="1124" t="s">
        <v>1940</v>
      </c>
      <c r="V23" s="1108"/>
      <c r="W23" s="1108"/>
      <c r="X23" s="1108"/>
      <c r="Y23" s="1108"/>
      <c r="Z23" s="1108"/>
      <c r="AA23" s="1108"/>
      <c r="AB23" s="1108"/>
      <c r="AC23" s="1108"/>
      <c r="AD23" s="1108"/>
      <c r="AE23" s="1108"/>
      <c r="AF23" s="1108"/>
      <c r="AG23" s="1108"/>
      <c r="AH23" s="1108"/>
      <c r="AI23" s="1108"/>
    </row>
    <row r="24" spans="2:35" s="1100" customFormat="1" ht="24.75" customHeight="1" x14ac:dyDescent="0.2">
      <c r="B24" s="1116"/>
      <c r="C24" s="855"/>
      <c r="D24" s="855"/>
      <c r="E24" s="855"/>
      <c r="F24" s="855"/>
      <c r="G24" s="855"/>
      <c r="H24" s="855"/>
      <c r="I24" s="773"/>
      <c r="J24" s="771"/>
      <c r="K24" s="771"/>
      <c r="L24" s="771"/>
      <c r="M24" s="771"/>
      <c r="N24" s="771"/>
      <c r="O24" s="771"/>
      <c r="P24" s="771"/>
      <c r="Q24" s="771"/>
      <c r="R24" s="771"/>
      <c r="S24" s="869"/>
      <c r="T24" s="963"/>
      <c r="U24" s="1125"/>
      <c r="V24" s="1108"/>
      <c r="W24" s="1108"/>
      <c r="X24" s="1108"/>
      <c r="Y24" s="1108"/>
      <c r="Z24" s="1108"/>
      <c r="AA24" s="1108"/>
      <c r="AB24" s="1108"/>
      <c r="AC24" s="1108"/>
      <c r="AD24" s="1108"/>
      <c r="AE24" s="1108"/>
      <c r="AF24" s="1108"/>
      <c r="AG24" s="1108"/>
      <c r="AH24" s="1108"/>
      <c r="AI24" s="1108"/>
    </row>
    <row r="25" spans="2:35" s="1109" customFormat="1" ht="26.1" customHeight="1" x14ac:dyDescent="0.2">
      <c r="B25" s="1120" t="s">
        <v>988</v>
      </c>
      <c r="C25" s="854">
        <v>186538.21034034184</v>
      </c>
      <c r="D25" s="854">
        <v>194252.81502367777</v>
      </c>
      <c r="E25" s="854">
        <v>215811.74589871473</v>
      </c>
      <c r="F25" s="854">
        <v>253437.49901861008</v>
      </c>
      <c r="G25" s="854">
        <v>271197.75755128823</v>
      </c>
      <c r="H25" s="854">
        <v>272869.51998534007</v>
      </c>
      <c r="I25" s="776">
        <v>270989.9847911261</v>
      </c>
      <c r="J25" s="774">
        <v>272766.00903257239</v>
      </c>
      <c r="K25" s="774">
        <v>282283.66430452588</v>
      </c>
      <c r="L25" s="774">
        <v>282379.13245424768</v>
      </c>
      <c r="M25" s="774">
        <v>291616.69112697645</v>
      </c>
      <c r="N25" s="774">
        <v>287774.28625277267</v>
      </c>
      <c r="O25" s="774">
        <v>286233.3979828775</v>
      </c>
      <c r="P25" s="774">
        <v>289412.56152725301</v>
      </c>
      <c r="Q25" s="774">
        <v>288246.4718864123</v>
      </c>
      <c r="R25" s="774">
        <v>283068.33056932536</v>
      </c>
      <c r="S25" s="865">
        <v>274112.60818524024</v>
      </c>
      <c r="T25" s="964">
        <v>272869.51998534007</v>
      </c>
      <c r="U25" s="1124" t="s">
        <v>1055</v>
      </c>
      <c r="V25" s="1108"/>
      <c r="W25" s="1108"/>
      <c r="X25" s="1108"/>
      <c r="Y25" s="1108"/>
      <c r="Z25" s="1108"/>
      <c r="AA25" s="1108"/>
      <c r="AB25" s="1108"/>
      <c r="AC25" s="1108"/>
      <c r="AD25" s="1108"/>
      <c r="AE25" s="1108"/>
      <c r="AF25" s="1108"/>
      <c r="AG25" s="1108"/>
      <c r="AH25" s="1108"/>
      <c r="AI25" s="1108"/>
    </row>
    <row r="26" spans="2:35" s="1109" customFormat="1" ht="26.1" customHeight="1" x14ac:dyDescent="0.2">
      <c r="B26" s="1117" t="s">
        <v>847</v>
      </c>
      <c r="C26" s="855">
        <v>10155.202964788999</v>
      </c>
      <c r="D26" s="855">
        <v>3019.1568050599999</v>
      </c>
      <c r="E26" s="855">
        <v>1823.3949271720001</v>
      </c>
      <c r="F26" s="855">
        <v>1905.0799103940003</v>
      </c>
      <c r="G26" s="855">
        <v>2388.5165809729997</v>
      </c>
      <c r="H26" s="855">
        <v>3546.3843609729997</v>
      </c>
      <c r="I26" s="773">
        <v>2735.3253810029996</v>
      </c>
      <c r="J26" s="771">
        <v>2696.240381003</v>
      </c>
      <c r="K26" s="771">
        <v>2608.2024499729996</v>
      </c>
      <c r="L26" s="771">
        <v>2656.550449977</v>
      </c>
      <c r="M26" s="771">
        <v>2828.3534499769999</v>
      </c>
      <c r="N26" s="771">
        <v>2520.6042499730002</v>
      </c>
      <c r="O26" s="771">
        <v>3213.2682499729999</v>
      </c>
      <c r="P26" s="771">
        <v>3337.1274719729995</v>
      </c>
      <c r="Q26" s="771">
        <v>3446.1880689730001</v>
      </c>
      <c r="R26" s="771">
        <v>3436.9862939729996</v>
      </c>
      <c r="S26" s="869">
        <v>3795.7121389729996</v>
      </c>
      <c r="T26" s="963">
        <v>3546.3843609729997</v>
      </c>
      <c r="U26" s="1126" t="s">
        <v>292</v>
      </c>
      <c r="V26" s="1108"/>
      <c r="W26" s="1108"/>
      <c r="X26" s="1108"/>
      <c r="Y26" s="1108"/>
      <c r="Z26" s="1108"/>
      <c r="AA26" s="1108"/>
      <c r="AB26" s="1108"/>
      <c r="AC26" s="1108"/>
      <c r="AD26" s="1108"/>
      <c r="AE26" s="1108"/>
      <c r="AF26" s="1108"/>
      <c r="AG26" s="1108"/>
      <c r="AH26" s="1108"/>
      <c r="AI26" s="1108"/>
    </row>
    <row r="27" spans="2:35" s="1109" customFormat="1" ht="26.1" customHeight="1" x14ac:dyDescent="0.2">
      <c r="B27" s="1121" t="s">
        <v>1040</v>
      </c>
      <c r="C27" s="855">
        <v>103211.22464621066</v>
      </c>
      <c r="D27" s="855">
        <v>93814.803278987994</v>
      </c>
      <c r="E27" s="855">
        <v>95216.250858643616</v>
      </c>
      <c r="F27" s="855">
        <v>115186.5701466593</v>
      </c>
      <c r="G27" s="855">
        <v>127318.74749288143</v>
      </c>
      <c r="H27" s="855">
        <v>160351.1928844616</v>
      </c>
      <c r="I27" s="773">
        <v>127028.1203717382</v>
      </c>
      <c r="J27" s="771">
        <v>128825.89804303662</v>
      </c>
      <c r="K27" s="771">
        <v>128598.25615621498</v>
      </c>
      <c r="L27" s="771">
        <v>129384.20906129087</v>
      </c>
      <c r="M27" s="771">
        <v>134974.51685769347</v>
      </c>
      <c r="N27" s="771">
        <v>137492.35851195027</v>
      </c>
      <c r="O27" s="771">
        <v>139468.00912708769</v>
      </c>
      <c r="P27" s="771">
        <v>142356.5280071889</v>
      </c>
      <c r="Q27" s="771">
        <v>159986.98522886154</v>
      </c>
      <c r="R27" s="771">
        <v>154997.70340542999</v>
      </c>
      <c r="S27" s="869">
        <v>155676.13106533786</v>
      </c>
      <c r="T27" s="963">
        <v>160351.1928844616</v>
      </c>
      <c r="U27" s="1126" t="s">
        <v>36</v>
      </c>
      <c r="V27" s="1108"/>
      <c r="W27" s="1108"/>
      <c r="X27" s="1108"/>
      <c r="Y27" s="1108"/>
      <c r="Z27" s="1108"/>
      <c r="AA27" s="1108"/>
      <c r="AB27" s="1108"/>
      <c r="AC27" s="1108"/>
      <c r="AD27" s="1108"/>
      <c r="AE27" s="1108"/>
      <c r="AF27" s="1108"/>
      <c r="AG27" s="1108"/>
      <c r="AH27" s="1108"/>
      <c r="AI27" s="1108"/>
    </row>
    <row r="28" spans="2:35" s="1109" customFormat="1" ht="26.1" customHeight="1" x14ac:dyDescent="0.2">
      <c r="B28" s="1121" t="s">
        <v>471</v>
      </c>
      <c r="C28" s="855">
        <v>31818.000809700578</v>
      </c>
      <c r="D28" s="855">
        <v>23613.690187075197</v>
      </c>
      <c r="E28" s="855">
        <v>28918.882745527899</v>
      </c>
      <c r="F28" s="855">
        <v>32027.463539484997</v>
      </c>
      <c r="G28" s="855">
        <v>23956.077078871404</v>
      </c>
      <c r="H28" s="855">
        <v>351.07464818290003</v>
      </c>
      <c r="I28" s="773">
        <v>22872.814339843302</v>
      </c>
      <c r="J28" s="771">
        <v>22522.3967117715</v>
      </c>
      <c r="K28" s="771">
        <v>30054.490364002595</v>
      </c>
      <c r="L28" s="771">
        <v>28227.230917667304</v>
      </c>
      <c r="M28" s="771">
        <v>28589.314205316699</v>
      </c>
      <c r="N28" s="771">
        <v>25409.492667876097</v>
      </c>
      <c r="O28" s="771">
        <v>20548.799047878201</v>
      </c>
      <c r="P28" s="771">
        <v>20602.481770475399</v>
      </c>
      <c r="Q28" s="771">
        <v>1376.907909968</v>
      </c>
      <c r="R28" s="771">
        <v>1468.6069014</v>
      </c>
      <c r="S28" s="869">
        <v>1345.1769546184</v>
      </c>
      <c r="T28" s="963">
        <v>351.07464818290003</v>
      </c>
      <c r="U28" s="1126" t="s">
        <v>416</v>
      </c>
      <c r="V28" s="1108"/>
      <c r="W28" s="1108"/>
      <c r="X28" s="1108"/>
      <c r="Y28" s="1108"/>
      <c r="Z28" s="1108"/>
      <c r="AA28" s="1108"/>
      <c r="AB28" s="1108"/>
      <c r="AC28" s="1108"/>
      <c r="AD28" s="1108"/>
      <c r="AE28" s="1108"/>
      <c r="AF28" s="1108"/>
      <c r="AG28" s="1108"/>
      <c r="AH28" s="1108"/>
      <c r="AI28" s="1108"/>
    </row>
    <row r="29" spans="2:35" s="1109" customFormat="1" ht="26.1" customHeight="1" x14ac:dyDescent="0.2">
      <c r="B29" s="1117" t="s">
        <v>846</v>
      </c>
      <c r="C29" s="855">
        <v>41353.781919641595</v>
      </c>
      <c r="D29" s="855">
        <v>73805.164752554585</v>
      </c>
      <c r="E29" s="855">
        <v>89853.21736737121</v>
      </c>
      <c r="F29" s="855">
        <v>104318.38542207179</v>
      </c>
      <c r="G29" s="855">
        <v>117534.41639856239</v>
      </c>
      <c r="H29" s="855">
        <v>108620.86809172256</v>
      </c>
      <c r="I29" s="773">
        <v>118353.72469854163</v>
      </c>
      <c r="J29" s="771">
        <v>118721.47389676129</v>
      </c>
      <c r="K29" s="771">
        <v>121022.71533433533</v>
      </c>
      <c r="L29" s="771">
        <v>122111.1420253125</v>
      </c>
      <c r="M29" s="771">
        <v>125224.50661398929</v>
      </c>
      <c r="N29" s="771">
        <v>122351.83082297331</v>
      </c>
      <c r="O29" s="771">
        <v>123003.32155793866</v>
      </c>
      <c r="P29" s="771">
        <v>123116.42427761568</v>
      </c>
      <c r="Q29" s="771">
        <v>123436.39067860977</v>
      </c>
      <c r="R29" s="771">
        <v>123165.03396852239</v>
      </c>
      <c r="S29" s="869">
        <v>113295.58802631097</v>
      </c>
      <c r="T29" s="963">
        <v>108620.86809172256</v>
      </c>
      <c r="U29" s="1126" t="s">
        <v>293</v>
      </c>
      <c r="V29" s="1108"/>
      <c r="W29" s="1108"/>
      <c r="X29" s="1108"/>
      <c r="Y29" s="1108"/>
      <c r="Z29" s="1108"/>
      <c r="AA29" s="1108"/>
      <c r="AB29" s="1108"/>
      <c r="AC29" s="1108"/>
      <c r="AD29" s="1108"/>
      <c r="AE29" s="1108"/>
      <c r="AF29" s="1108"/>
      <c r="AG29" s="1108"/>
      <c r="AH29" s="1108"/>
      <c r="AI29" s="1108"/>
    </row>
    <row r="30" spans="2:35" s="1109" customFormat="1" ht="12" customHeight="1" x14ac:dyDescent="0.2">
      <c r="B30" s="1118"/>
      <c r="C30" s="854"/>
      <c r="D30" s="854"/>
      <c r="E30" s="854"/>
      <c r="F30" s="854"/>
      <c r="G30" s="854"/>
      <c r="H30" s="854"/>
      <c r="I30" s="776"/>
      <c r="J30" s="774"/>
      <c r="K30" s="774"/>
      <c r="L30" s="774"/>
      <c r="M30" s="774"/>
      <c r="N30" s="774"/>
      <c r="O30" s="774"/>
      <c r="P30" s="774"/>
      <c r="Q30" s="774"/>
      <c r="R30" s="774"/>
      <c r="S30" s="865"/>
      <c r="T30" s="964"/>
      <c r="U30" s="1127"/>
      <c r="V30" s="1108"/>
      <c r="W30" s="1108"/>
      <c r="X30" s="1108"/>
      <c r="Y30" s="1108"/>
      <c r="Z30" s="1108"/>
      <c r="AA30" s="1108"/>
      <c r="AB30" s="1108"/>
      <c r="AC30" s="1108"/>
      <c r="AD30" s="1108"/>
      <c r="AE30" s="1108"/>
      <c r="AF30" s="1108"/>
      <c r="AG30" s="1108"/>
      <c r="AH30" s="1108"/>
      <c r="AI30" s="1108"/>
    </row>
    <row r="31" spans="2:35" s="1109" customFormat="1" ht="26.1" customHeight="1" x14ac:dyDescent="0.2">
      <c r="B31" s="1120" t="s">
        <v>1278</v>
      </c>
      <c r="C31" s="854">
        <v>37051.856317320002</v>
      </c>
      <c r="D31" s="854">
        <v>37456.279823939367</v>
      </c>
      <c r="E31" s="854">
        <v>50793.743858830509</v>
      </c>
      <c r="F31" s="854">
        <v>122794.80937886352</v>
      </c>
      <c r="G31" s="854">
        <v>104381.91822755203</v>
      </c>
      <c r="H31" s="854">
        <v>137553.45980396194</v>
      </c>
      <c r="I31" s="776">
        <v>106506.22649115206</v>
      </c>
      <c r="J31" s="774">
        <v>112240.14587883351</v>
      </c>
      <c r="K31" s="774">
        <v>106290.03790979214</v>
      </c>
      <c r="L31" s="774">
        <v>112230.12788852205</v>
      </c>
      <c r="M31" s="774">
        <v>123983.62599027198</v>
      </c>
      <c r="N31" s="774">
        <v>139807.612252202</v>
      </c>
      <c r="O31" s="774">
        <v>138144.95421582201</v>
      </c>
      <c r="P31" s="774">
        <v>146085.71385133197</v>
      </c>
      <c r="Q31" s="774">
        <v>150088.59218595197</v>
      </c>
      <c r="R31" s="774">
        <v>156739.45774482199</v>
      </c>
      <c r="S31" s="865">
        <v>141414.87580835208</v>
      </c>
      <c r="T31" s="964">
        <v>137553.45980396194</v>
      </c>
      <c r="U31" s="1124" t="s">
        <v>1349</v>
      </c>
      <c r="V31" s="1108"/>
      <c r="W31" s="1108"/>
      <c r="X31" s="1108"/>
      <c r="Y31" s="1108"/>
      <c r="Z31" s="1108"/>
      <c r="AA31" s="1108"/>
      <c r="AB31" s="1108"/>
      <c r="AC31" s="1108"/>
      <c r="AD31" s="1108"/>
      <c r="AE31" s="1108"/>
      <c r="AF31" s="1108"/>
      <c r="AG31" s="1108"/>
      <c r="AH31" s="1108"/>
      <c r="AI31" s="1108"/>
    </row>
    <row r="32" spans="2:35" s="1109" customFormat="1" ht="26.1" customHeight="1" x14ac:dyDescent="0.2">
      <c r="B32" s="1117" t="s">
        <v>981</v>
      </c>
      <c r="C32" s="855">
        <v>29751.795578270005</v>
      </c>
      <c r="D32" s="855">
        <v>18991.938732628536</v>
      </c>
      <c r="E32" s="855">
        <v>27895.386432007013</v>
      </c>
      <c r="F32" s="855">
        <v>93357.55648574706</v>
      </c>
      <c r="G32" s="855">
        <v>78179.324360436294</v>
      </c>
      <c r="H32" s="855">
        <v>114947.13192750252</v>
      </c>
      <c r="I32" s="1040">
        <v>80386.102628716297</v>
      </c>
      <c r="J32" s="1041">
        <v>84214.843402656392</v>
      </c>
      <c r="K32" s="1041">
        <v>79469.674520207685</v>
      </c>
      <c r="L32" s="1041">
        <v>84202.106194701701</v>
      </c>
      <c r="M32" s="1041">
        <v>96022.81621164002</v>
      </c>
      <c r="N32" s="1041">
        <v>111838.64360293752</v>
      </c>
      <c r="O32" s="1041">
        <v>109928.6556029862</v>
      </c>
      <c r="P32" s="1041">
        <v>118790.0475163791</v>
      </c>
      <c r="Q32" s="1041">
        <v>123082.373160437</v>
      </c>
      <c r="R32" s="1041">
        <v>130948.40832591911</v>
      </c>
      <c r="S32" s="1106">
        <v>117751.03867117371</v>
      </c>
      <c r="T32" s="1315">
        <v>114947.13192750252</v>
      </c>
      <c r="U32" s="1126" t="s">
        <v>1013</v>
      </c>
      <c r="V32" s="1108"/>
      <c r="W32" s="1108"/>
      <c r="X32" s="1108"/>
      <c r="Y32" s="1108"/>
      <c r="Z32" s="1108"/>
      <c r="AA32" s="1108"/>
      <c r="AB32" s="1108"/>
      <c r="AC32" s="1108"/>
      <c r="AD32" s="1108"/>
      <c r="AE32" s="1108"/>
      <c r="AF32" s="1108"/>
      <c r="AG32" s="1108"/>
      <c r="AH32" s="1108"/>
      <c r="AI32" s="1108"/>
    </row>
    <row r="33" spans="2:35" s="1109" customFormat="1" ht="26.1" customHeight="1" x14ac:dyDescent="0.2">
      <c r="B33" s="1117" t="s">
        <v>982</v>
      </c>
      <c r="C33" s="855">
        <v>0</v>
      </c>
      <c r="D33" s="855">
        <v>0</v>
      </c>
      <c r="E33" s="855">
        <v>0</v>
      </c>
      <c r="F33" s="855">
        <v>0</v>
      </c>
      <c r="G33" s="855">
        <v>0</v>
      </c>
      <c r="H33" s="855">
        <v>0</v>
      </c>
      <c r="I33" s="1040">
        <v>0</v>
      </c>
      <c r="J33" s="1041">
        <v>0</v>
      </c>
      <c r="K33" s="1041">
        <v>0</v>
      </c>
      <c r="L33" s="1041">
        <v>0</v>
      </c>
      <c r="M33" s="1041">
        <v>0</v>
      </c>
      <c r="N33" s="1041">
        <v>0</v>
      </c>
      <c r="O33" s="1041">
        <v>0</v>
      </c>
      <c r="P33" s="1041">
        <v>0</v>
      </c>
      <c r="Q33" s="1041">
        <v>0</v>
      </c>
      <c r="R33" s="1041">
        <v>0</v>
      </c>
      <c r="S33" s="1106">
        <v>0</v>
      </c>
      <c r="T33" s="1315">
        <v>0</v>
      </c>
      <c r="U33" s="1126" t="s">
        <v>1015</v>
      </c>
      <c r="V33" s="1108"/>
      <c r="W33" s="1108"/>
      <c r="X33" s="1108"/>
      <c r="Y33" s="1108"/>
      <c r="Z33" s="1108"/>
      <c r="AA33" s="1108"/>
      <c r="AB33" s="1108"/>
      <c r="AC33" s="1108"/>
      <c r="AD33" s="1108"/>
      <c r="AE33" s="1108"/>
      <c r="AF33" s="1108"/>
      <c r="AG33" s="1108"/>
      <c r="AH33" s="1108"/>
      <c r="AI33" s="1108"/>
    </row>
    <row r="34" spans="2:35" s="1109" customFormat="1" ht="26.1" customHeight="1" x14ac:dyDescent="0.2">
      <c r="B34" s="1117" t="s">
        <v>983</v>
      </c>
      <c r="C34" s="855">
        <v>0</v>
      </c>
      <c r="D34" s="855">
        <v>0</v>
      </c>
      <c r="E34" s="855">
        <v>0</v>
      </c>
      <c r="F34" s="855">
        <v>0</v>
      </c>
      <c r="G34" s="855">
        <v>0</v>
      </c>
      <c r="H34" s="855">
        <v>0</v>
      </c>
      <c r="I34" s="1040">
        <v>0</v>
      </c>
      <c r="J34" s="1041">
        <v>0</v>
      </c>
      <c r="K34" s="1041">
        <v>0</v>
      </c>
      <c r="L34" s="1041">
        <v>0</v>
      </c>
      <c r="M34" s="1041">
        <v>0</v>
      </c>
      <c r="N34" s="1041">
        <v>0</v>
      </c>
      <c r="O34" s="1041">
        <v>0</v>
      </c>
      <c r="P34" s="1041">
        <v>0</v>
      </c>
      <c r="Q34" s="1041">
        <v>0</v>
      </c>
      <c r="R34" s="1041">
        <v>0</v>
      </c>
      <c r="S34" s="1106">
        <v>0</v>
      </c>
      <c r="T34" s="1315">
        <v>0</v>
      </c>
      <c r="U34" s="1126" t="s">
        <v>1011</v>
      </c>
      <c r="V34" s="1108"/>
      <c r="W34" s="1108"/>
      <c r="X34" s="1108"/>
      <c r="Y34" s="1108"/>
      <c r="Z34" s="1108"/>
      <c r="AA34" s="1108"/>
      <c r="AB34" s="1108"/>
      <c r="AC34" s="1108"/>
      <c r="AD34" s="1108"/>
      <c r="AE34" s="1108"/>
      <c r="AF34" s="1108"/>
      <c r="AG34" s="1108"/>
      <c r="AH34" s="1108"/>
      <c r="AI34" s="1108"/>
    </row>
    <row r="35" spans="2:35" s="1109" customFormat="1" ht="26.1" customHeight="1" x14ac:dyDescent="0.2">
      <c r="B35" s="1117" t="s">
        <v>984</v>
      </c>
      <c r="C35" s="855">
        <v>0</v>
      </c>
      <c r="D35" s="855">
        <v>35.552511989999992</v>
      </c>
      <c r="E35" s="855">
        <v>0</v>
      </c>
      <c r="F35" s="855">
        <v>0</v>
      </c>
      <c r="G35" s="855">
        <v>0</v>
      </c>
      <c r="H35" s="855">
        <v>0</v>
      </c>
      <c r="I35" s="1040">
        <v>0</v>
      </c>
      <c r="J35" s="1041">
        <v>0</v>
      </c>
      <c r="K35" s="1041">
        <v>0</v>
      </c>
      <c r="L35" s="1041">
        <v>0</v>
      </c>
      <c r="M35" s="1041">
        <v>0</v>
      </c>
      <c r="N35" s="1041">
        <v>0</v>
      </c>
      <c r="O35" s="1041">
        <v>0</v>
      </c>
      <c r="P35" s="1041">
        <v>0</v>
      </c>
      <c r="Q35" s="1041">
        <v>0</v>
      </c>
      <c r="R35" s="1041">
        <v>0</v>
      </c>
      <c r="S35" s="1106">
        <v>0</v>
      </c>
      <c r="T35" s="1315">
        <v>0</v>
      </c>
      <c r="U35" s="1126" t="s">
        <v>1020</v>
      </c>
      <c r="V35" s="1108"/>
      <c r="W35" s="1108"/>
      <c r="X35" s="1108"/>
      <c r="Y35" s="1108"/>
      <c r="Z35" s="1108"/>
      <c r="AA35" s="1108"/>
      <c r="AB35" s="1108"/>
      <c r="AC35" s="1108"/>
      <c r="AD35" s="1108"/>
      <c r="AE35" s="1108"/>
      <c r="AF35" s="1108"/>
      <c r="AG35" s="1108"/>
      <c r="AH35" s="1108"/>
      <c r="AI35" s="1108"/>
    </row>
    <row r="36" spans="2:35" s="1109" customFormat="1" ht="26.1" customHeight="1" x14ac:dyDescent="0.2">
      <c r="B36" s="1117" t="s">
        <v>985</v>
      </c>
      <c r="C36" s="855">
        <v>0</v>
      </c>
      <c r="D36" s="855">
        <v>0</v>
      </c>
      <c r="E36" s="855">
        <v>0</v>
      </c>
      <c r="F36" s="855">
        <v>0</v>
      </c>
      <c r="G36" s="855">
        <v>0</v>
      </c>
      <c r="H36" s="855">
        <v>0</v>
      </c>
      <c r="I36" s="1040">
        <v>0</v>
      </c>
      <c r="J36" s="1041">
        <v>0</v>
      </c>
      <c r="K36" s="1041">
        <v>0</v>
      </c>
      <c r="L36" s="1041">
        <v>0</v>
      </c>
      <c r="M36" s="1041">
        <v>0</v>
      </c>
      <c r="N36" s="1041">
        <v>0</v>
      </c>
      <c r="O36" s="1041">
        <v>0</v>
      </c>
      <c r="P36" s="1041">
        <v>0</v>
      </c>
      <c r="Q36" s="1041">
        <v>0</v>
      </c>
      <c r="R36" s="1041">
        <v>0</v>
      </c>
      <c r="S36" s="1106">
        <v>0</v>
      </c>
      <c r="T36" s="1315">
        <v>0</v>
      </c>
      <c r="U36" s="1126" t="s">
        <v>1276</v>
      </c>
      <c r="V36" s="1108"/>
      <c r="W36" s="1108"/>
      <c r="X36" s="1108"/>
      <c r="Y36" s="1108"/>
      <c r="Z36" s="1108"/>
      <c r="AA36" s="1108"/>
      <c r="AB36" s="1108"/>
      <c r="AC36" s="1108"/>
      <c r="AD36" s="1108"/>
      <c r="AE36" s="1108"/>
      <c r="AF36" s="1108"/>
      <c r="AG36" s="1108"/>
      <c r="AH36" s="1108"/>
      <c r="AI36" s="1108"/>
    </row>
    <row r="37" spans="2:35" s="1109" customFormat="1" ht="26.1" customHeight="1" x14ac:dyDescent="0.2">
      <c r="B37" s="1117" t="s">
        <v>986</v>
      </c>
      <c r="C37" s="855">
        <v>764.23801500000002</v>
      </c>
      <c r="D37" s="855">
        <v>547.90278949999993</v>
      </c>
      <c r="E37" s="855">
        <v>937.58587299999988</v>
      </c>
      <c r="F37" s="855">
        <v>2206.5597870000001</v>
      </c>
      <c r="G37" s="855">
        <v>1757.4735695300001</v>
      </c>
      <c r="H37" s="855">
        <v>708.02781529999993</v>
      </c>
      <c r="I37" s="1040">
        <v>1962.48795253</v>
      </c>
      <c r="J37" s="1041">
        <v>1753.4653969999999</v>
      </c>
      <c r="K37" s="1041">
        <v>1743.0487303299999</v>
      </c>
      <c r="L37" s="1041">
        <v>1647.8140146599999</v>
      </c>
      <c r="M37" s="1041">
        <v>1808.9295639900001</v>
      </c>
      <c r="N37" s="1041">
        <v>1860.1983473199998</v>
      </c>
      <c r="O37" s="1041">
        <v>2189.3500236499999</v>
      </c>
      <c r="P37" s="1041">
        <v>2495.88728051</v>
      </c>
      <c r="Q37" s="1041">
        <v>2482.9679958400002</v>
      </c>
      <c r="R37" s="1041">
        <v>1968.0935501699996</v>
      </c>
      <c r="S37" s="1106">
        <v>1676.1553629699999</v>
      </c>
      <c r="T37" s="1315">
        <v>708.02781529999993</v>
      </c>
      <c r="U37" s="1126" t="s">
        <v>1041</v>
      </c>
      <c r="V37" s="1108"/>
      <c r="W37" s="1108"/>
      <c r="X37" s="1108"/>
      <c r="Y37" s="1108"/>
      <c r="Z37" s="1108"/>
      <c r="AA37" s="1108"/>
      <c r="AB37" s="1108"/>
      <c r="AC37" s="1108"/>
      <c r="AD37" s="1108"/>
      <c r="AE37" s="1108"/>
      <c r="AF37" s="1108"/>
      <c r="AG37" s="1108"/>
      <c r="AH37" s="1108"/>
      <c r="AI37" s="1108"/>
    </row>
    <row r="38" spans="2:35" s="1109" customFormat="1" ht="26.1" customHeight="1" x14ac:dyDescent="0.2">
      <c r="B38" s="1117" t="s">
        <v>994</v>
      </c>
      <c r="C38" s="855">
        <v>16.743281249999999</v>
      </c>
      <c r="D38" s="855">
        <v>0</v>
      </c>
      <c r="E38" s="855">
        <v>3.5739999999999998</v>
      </c>
      <c r="F38" s="855">
        <v>0</v>
      </c>
      <c r="G38" s="855">
        <v>0</v>
      </c>
      <c r="H38" s="855">
        <v>3.2387220400000003</v>
      </c>
      <c r="I38" s="1040">
        <v>0.28420000000000001</v>
      </c>
      <c r="J38" s="1041">
        <v>0.30109731000000001</v>
      </c>
      <c r="K38" s="1041">
        <v>0.21667493999999998</v>
      </c>
      <c r="L38" s="1041">
        <v>0.16777762999999998</v>
      </c>
      <c r="M38" s="1041">
        <v>0.10167762999999999</v>
      </c>
      <c r="N38" s="1041">
        <v>0.14419999999999999</v>
      </c>
      <c r="O38" s="1041">
        <v>0.1973</v>
      </c>
      <c r="P38" s="1041">
        <v>0.14049730999999999</v>
      </c>
      <c r="Q38" s="1041">
        <v>0.15179731000000002</v>
      </c>
      <c r="R38" s="1041">
        <v>0.22080000000000002</v>
      </c>
      <c r="S38" s="1106">
        <v>0.19409999999999999</v>
      </c>
      <c r="T38" s="1315">
        <v>3.2387220400000003</v>
      </c>
      <c r="U38" s="1126" t="s">
        <v>1012</v>
      </c>
      <c r="V38" s="1108"/>
      <c r="W38" s="1108"/>
      <c r="X38" s="1108"/>
      <c r="Y38" s="1108"/>
      <c r="Z38" s="1108"/>
      <c r="AA38" s="1108"/>
      <c r="AB38" s="1108"/>
      <c r="AC38" s="1108"/>
      <c r="AD38" s="1108"/>
      <c r="AE38" s="1108"/>
      <c r="AF38" s="1108"/>
      <c r="AG38" s="1108"/>
      <c r="AH38" s="1108"/>
      <c r="AI38" s="1108"/>
    </row>
    <row r="39" spans="2:35" s="1109" customFormat="1" ht="26.1" customHeight="1" x14ac:dyDescent="0.2">
      <c r="B39" s="1117" t="s">
        <v>987</v>
      </c>
      <c r="C39" s="855">
        <v>6519.0794427999981</v>
      </c>
      <c r="D39" s="855">
        <v>17880.88578982083</v>
      </c>
      <c r="E39" s="855">
        <v>21957.197553823495</v>
      </c>
      <c r="F39" s="855">
        <v>27230.693106116451</v>
      </c>
      <c r="G39" s="855">
        <v>24445.120297585723</v>
      </c>
      <c r="H39" s="855">
        <v>21895.061339119427</v>
      </c>
      <c r="I39" s="1040">
        <v>24157.351709905764</v>
      </c>
      <c r="J39" s="1041">
        <v>26271.535981867113</v>
      </c>
      <c r="K39" s="1041">
        <v>25077.097984314441</v>
      </c>
      <c r="L39" s="1041">
        <v>26380.039901530337</v>
      </c>
      <c r="M39" s="1041">
        <v>26151.778537011971</v>
      </c>
      <c r="N39" s="1041">
        <v>26108.626101944497</v>
      </c>
      <c r="O39" s="1041">
        <v>26026.75128918581</v>
      </c>
      <c r="P39" s="1041">
        <v>24799.638557132857</v>
      </c>
      <c r="Q39" s="1041">
        <v>24523.099232364992</v>
      </c>
      <c r="R39" s="1041">
        <v>23822.735068732873</v>
      </c>
      <c r="S39" s="1106">
        <v>21987.487674208358</v>
      </c>
      <c r="T39" s="1315">
        <v>21895.061339119427</v>
      </c>
      <c r="U39" s="1126" t="s">
        <v>1016</v>
      </c>
      <c r="V39" s="1108"/>
      <c r="W39" s="1108"/>
      <c r="X39" s="1108"/>
      <c r="Y39" s="1108"/>
      <c r="Z39" s="1108"/>
      <c r="AA39" s="1108"/>
      <c r="AB39" s="1108"/>
      <c r="AC39" s="1108"/>
      <c r="AD39" s="1108"/>
      <c r="AE39" s="1108"/>
      <c r="AF39" s="1108"/>
      <c r="AG39" s="1108"/>
      <c r="AH39" s="1108"/>
      <c r="AI39" s="1108"/>
    </row>
    <row r="40" spans="2:35" s="1109" customFormat="1" ht="12" customHeight="1" x14ac:dyDescent="0.2">
      <c r="B40" s="1117"/>
      <c r="C40" s="855"/>
      <c r="D40" s="855"/>
      <c r="E40" s="855"/>
      <c r="F40" s="855"/>
      <c r="G40" s="855"/>
      <c r="H40" s="855"/>
      <c r="I40" s="1040"/>
      <c r="J40" s="1041"/>
      <c r="K40" s="1041"/>
      <c r="L40" s="1041"/>
      <c r="M40" s="1041"/>
      <c r="N40" s="1041"/>
      <c r="O40" s="1041"/>
      <c r="P40" s="1041"/>
      <c r="Q40" s="1041"/>
      <c r="R40" s="1041"/>
      <c r="S40" s="1106"/>
      <c r="T40" s="1315"/>
      <c r="U40" s="1126"/>
      <c r="V40" s="1108"/>
      <c r="W40" s="1108"/>
      <c r="X40" s="1108"/>
      <c r="Y40" s="1108"/>
      <c r="Z40" s="1108"/>
      <c r="AA40" s="1108"/>
      <c r="AB40" s="1108"/>
      <c r="AC40" s="1108"/>
      <c r="AD40" s="1108"/>
      <c r="AE40" s="1108"/>
      <c r="AF40" s="1108"/>
      <c r="AG40" s="1108"/>
      <c r="AH40" s="1108"/>
      <c r="AI40" s="1108"/>
    </row>
    <row r="41" spans="2:35" s="1109" customFormat="1" ht="26.1" customHeight="1" x14ac:dyDescent="0.2">
      <c r="B41" s="1120" t="s">
        <v>1627</v>
      </c>
      <c r="C41" s="855">
        <v>993.07881343331712</v>
      </c>
      <c r="D41" s="855">
        <v>1166.9518490554747</v>
      </c>
      <c r="E41" s="855">
        <v>2078.3798691370002</v>
      </c>
      <c r="F41" s="855">
        <v>2858.5876594029151</v>
      </c>
      <c r="G41" s="855">
        <v>4202.9126835503002</v>
      </c>
      <c r="H41" s="855">
        <v>6625.7736694318446</v>
      </c>
      <c r="I41" s="965">
        <v>4223.6204497671743</v>
      </c>
      <c r="J41" s="966">
        <v>4310.260525652111</v>
      </c>
      <c r="K41" s="966">
        <v>4425.667528951155</v>
      </c>
      <c r="L41" s="966">
        <v>4584.2876648311358</v>
      </c>
      <c r="M41" s="966">
        <v>4772.4924831167482</v>
      </c>
      <c r="N41" s="966">
        <v>4891.6931266420952</v>
      </c>
      <c r="O41" s="966">
        <v>5041.3905948649335</v>
      </c>
      <c r="P41" s="966">
        <v>5369.0783307344191</v>
      </c>
      <c r="Q41" s="966">
        <v>5506.5307030965014</v>
      </c>
      <c r="R41" s="966">
        <v>5861.7816392931336</v>
      </c>
      <c r="S41" s="967">
        <v>6282.8824914950019</v>
      </c>
      <c r="T41" s="1316">
        <v>6625.7736694318446</v>
      </c>
      <c r="U41" s="1124" t="s">
        <v>1628</v>
      </c>
      <c r="V41" s="1108"/>
      <c r="W41" s="1108"/>
      <c r="X41" s="1108"/>
      <c r="Y41" s="1108"/>
      <c r="Z41" s="1108"/>
      <c r="AA41" s="1108"/>
      <c r="AB41" s="1108"/>
      <c r="AC41" s="1108"/>
      <c r="AD41" s="1108"/>
      <c r="AE41" s="1108"/>
      <c r="AF41" s="1108"/>
      <c r="AG41" s="1108"/>
      <c r="AH41" s="1108"/>
      <c r="AI41" s="1108"/>
    </row>
    <row r="42" spans="2:35" s="1109" customFormat="1" ht="26.1" customHeight="1" x14ac:dyDescent="0.2">
      <c r="B42" s="1117" t="s">
        <v>847</v>
      </c>
      <c r="C42" s="855">
        <v>0</v>
      </c>
      <c r="D42" s="855">
        <v>0</v>
      </c>
      <c r="E42" s="855">
        <v>0</v>
      </c>
      <c r="F42" s="855">
        <v>0</v>
      </c>
      <c r="G42" s="855">
        <v>0</v>
      </c>
      <c r="H42" s="855">
        <v>0</v>
      </c>
      <c r="I42" s="1040">
        <v>0</v>
      </c>
      <c r="J42" s="1041">
        <v>0</v>
      </c>
      <c r="K42" s="1041">
        <v>0</v>
      </c>
      <c r="L42" s="1041">
        <v>0</v>
      </c>
      <c r="M42" s="1041">
        <v>0</v>
      </c>
      <c r="N42" s="1041">
        <v>0</v>
      </c>
      <c r="O42" s="1041">
        <v>0</v>
      </c>
      <c r="P42" s="1041">
        <v>0</v>
      </c>
      <c r="Q42" s="1041">
        <v>0</v>
      </c>
      <c r="R42" s="1041">
        <v>0</v>
      </c>
      <c r="S42" s="1106">
        <v>0</v>
      </c>
      <c r="T42" s="1315">
        <v>0</v>
      </c>
      <c r="U42" s="1126" t="s">
        <v>292</v>
      </c>
      <c r="V42" s="1108"/>
      <c r="W42" s="1108"/>
      <c r="X42" s="1108"/>
      <c r="Y42" s="1108"/>
      <c r="Z42" s="1108"/>
      <c r="AA42" s="1108"/>
      <c r="AB42" s="1108"/>
      <c r="AC42" s="1108"/>
      <c r="AD42" s="1108"/>
      <c r="AE42" s="1108"/>
      <c r="AF42" s="1108"/>
      <c r="AG42" s="1108"/>
      <c r="AH42" s="1108"/>
      <c r="AI42" s="1108"/>
    </row>
    <row r="43" spans="2:35" s="1109" customFormat="1" ht="26.1" customHeight="1" x14ac:dyDescent="0.2">
      <c r="B43" s="1117" t="s">
        <v>1040</v>
      </c>
      <c r="C43" s="855">
        <v>952.72295356131713</v>
      </c>
      <c r="D43" s="855">
        <v>1164.5990087140001</v>
      </c>
      <c r="E43" s="855">
        <v>2069.1798092434842</v>
      </c>
      <c r="F43" s="855">
        <v>2822.7832751730011</v>
      </c>
      <c r="G43" s="855">
        <v>4163.5772701449996</v>
      </c>
      <c r="H43" s="855">
        <v>6614.1464713520027</v>
      </c>
      <c r="I43" s="1040">
        <v>4189.2935073230019</v>
      </c>
      <c r="J43" s="1041">
        <v>4307.2041744060043</v>
      </c>
      <c r="K43" s="1041">
        <v>4392.0290347220007</v>
      </c>
      <c r="L43" s="1041">
        <v>4579.6909399250026</v>
      </c>
      <c r="M43" s="1041">
        <v>4751.9620262340022</v>
      </c>
      <c r="N43" s="1041">
        <v>4886.5568655790066</v>
      </c>
      <c r="O43" s="1041">
        <v>5036.2477784700013</v>
      </c>
      <c r="P43" s="1041">
        <v>5347.0716219790047</v>
      </c>
      <c r="Q43" s="1041">
        <v>5500.4204285340011</v>
      </c>
      <c r="R43" s="1041">
        <v>5821.9967438230042</v>
      </c>
      <c r="S43" s="1106">
        <v>6276.8914424840023</v>
      </c>
      <c r="T43" s="1315">
        <v>6614.1464713520027</v>
      </c>
      <c r="U43" s="1126" t="s">
        <v>36</v>
      </c>
      <c r="V43" s="1108"/>
      <c r="W43" s="1108"/>
      <c r="X43" s="1108"/>
      <c r="Y43" s="1108"/>
      <c r="Z43" s="1108"/>
      <c r="AA43" s="1108"/>
      <c r="AB43" s="1108"/>
      <c r="AC43" s="1108"/>
      <c r="AD43" s="1108"/>
      <c r="AE43" s="1108"/>
      <c r="AF43" s="1108"/>
      <c r="AG43" s="1108"/>
      <c r="AH43" s="1108"/>
      <c r="AI43" s="1108"/>
    </row>
    <row r="44" spans="2:35" s="1109" customFormat="1" ht="26.1" customHeight="1" x14ac:dyDescent="0.2">
      <c r="B44" s="1117" t="s">
        <v>471</v>
      </c>
      <c r="C44" s="855">
        <v>0</v>
      </c>
      <c r="D44" s="855">
        <v>0</v>
      </c>
      <c r="E44" s="855">
        <v>0</v>
      </c>
      <c r="F44" s="855">
        <v>0</v>
      </c>
      <c r="G44" s="855">
        <v>0</v>
      </c>
      <c r="H44" s="855">
        <v>0</v>
      </c>
      <c r="I44" s="1040">
        <v>0</v>
      </c>
      <c r="J44" s="1041">
        <v>0</v>
      </c>
      <c r="K44" s="1041">
        <v>0</v>
      </c>
      <c r="L44" s="1041">
        <v>0</v>
      </c>
      <c r="M44" s="1041">
        <v>0</v>
      </c>
      <c r="N44" s="1041">
        <v>0</v>
      </c>
      <c r="O44" s="1041">
        <v>0</v>
      </c>
      <c r="P44" s="1041">
        <v>0</v>
      </c>
      <c r="Q44" s="1041">
        <v>0</v>
      </c>
      <c r="R44" s="1041">
        <v>0</v>
      </c>
      <c r="S44" s="1106">
        <v>0</v>
      </c>
      <c r="T44" s="1315">
        <v>0</v>
      </c>
      <c r="U44" s="1126" t="s">
        <v>416</v>
      </c>
      <c r="V44" s="1108"/>
      <c r="W44" s="1108"/>
      <c r="X44" s="1108"/>
      <c r="Y44" s="1108"/>
      <c r="Z44" s="1108"/>
      <c r="AA44" s="1108"/>
      <c r="AB44" s="1108"/>
      <c r="AC44" s="1108"/>
      <c r="AD44" s="1108"/>
      <c r="AE44" s="1108"/>
      <c r="AF44" s="1108"/>
      <c r="AG44" s="1108"/>
      <c r="AH44" s="1108"/>
      <c r="AI44" s="1108"/>
    </row>
    <row r="45" spans="2:35" s="1109" customFormat="1" ht="26.1" customHeight="1" x14ac:dyDescent="0.2">
      <c r="B45" s="1117" t="s">
        <v>846</v>
      </c>
      <c r="C45" s="855">
        <v>40.355859872000003</v>
      </c>
      <c r="D45" s="855">
        <v>2.3528403414746544</v>
      </c>
      <c r="E45" s="855">
        <v>9.2000598935161317</v>
      </c>
      <c r="F45" s="855">
        <v>35.804384229913971</v>
      </c>
      <c r="G45" s="855">
        <v>39.335413405301061</v>
      </c>
      <c r="H45" s="855">
        <v>11.627198079842106</v>
      </c>
      <c r="I45" s="1040">
        <v>34.326942444172012</v>
      </c>
      <c r="J45" s="1041">
        <v>3.0563512461071434</v>
      </c>
      <c r="K45" s="1041">
        <v>33.638494229153856</v>
      </c>
      <c r="L45" s="1041">
        <v>4.5967249061333328</v>
      </c>
      <c r="M45" s="1041">
        <v>20.530456882745522</v>
      </c>
      <c r="N45" s="1041">
        <v>5.136261063088889</v>
      </c>
      <c r="O45" s="1041">
        <v>5.1428163949318995</v>
      </c>
      <c r="P45" s="1041">
        <v>22.006708755414742</v>
      </c>
      <c r="Q45" s="1041">
        <v>6.110274562499999</v>
      </c>
      <c r="R45" s="1041">
        <v>39.78489547012903</v>
      </c>
      <c r="S45" s="1106">
        <v>5.9910490110000003</v>
      </c>
      <c r="T45" s="1315">
        <v>11.627198079842106</v>
      </c>
      <c r="U45" s="1126" t="s">
        <v>293</v>
      </c>
      <c r="V45" s="1108"/>
      <c r="W45" s="1108"/>
      <c r="X45" s="1108"/>
      <c r="Y45" s="1108"/>
      <c r="Z45" s="1108"/>
      <c r="AA45" s="1108"/>
      <c r="AB45" s="1108"/>
      <c r="AC45" s="1108"/>
      <c r="AD45" s="1108"/>
      <c r="AE45" s="1108"/>
      <c r="AF45" s="1108"/>
      <c r="AG45" s="1108"/>
      <c r="AH45" s="1108"/>
      <c r="AI45" s="1108"/>
    </row>
    <row r="46" spans="2:35" s="1109" customFormat="1" ht="12" customHeight="1" x14ac:dyDescent="0.2">
      <c r="B46" s="1118"/>
      <c r="C46" s="854"/>
      <c r="D46" s="854"/>
      <c r="E46" s="854"/>
      <c r="F46" s="854"/>
      <c r="G46" s="854"/>
      <c r="H46" s="854"/>
      <c r="I46" s="776"/>
      <c r="J46" s="774"/>
      <c r="K46" s="774"/>
      <c r="L46" s="774"/>
      <c r="M46" s="774"/>
      <c r="N46" s="774"/>
      <c r="O46" s="774"/>
      <c r="P46" s="774"/>
      <c r="Q46" s="774"/>
      <c r="R46" s="774"/>
      <c r="S46" s="865"/>
      <c r="T46" s="964"/>
      <c r="U46" s="1127"/>
      <c r="V46" s="1108"/>
      <c r="W46" s="1108"/>
      <c r="X46" s="1108"/>
      <c r="Y46" s="1108"/>
      <c r="Z46" s="1108"/>
      <c r="AA46" s="1108"/>
      <c r="AB46" s="1108"/>
      <c r="AC46" s="1108"/>
      <c r="AD46" s="1108"/>
      <c r="AE46" s="1108"/>
      <c r="AF46" s="1108"/>
      <c r="AG46" s="1108"/>
      <c r="AH46" s="1108"/>
      <c r="AI46" s="1108"/>
    </row>
    <row r="47" spans="2:35" s="1109" customFormat="1" ht="26.1" customHeight="1" x14ac:dyDescent="0.2">
      <c r="B47" s="1118" t="s">
        <v>1500</v>
      </c>
      <c r="C47" s="854">
        <v>224583.14547109517</v>
      </c>
      <c r="D47" s="854">
        <v>232876.04669667262</v>
      </c>
      <c r="E47" s="854">
        <v>268683.86962668225</v>
      </c>
      <c r="F47" s="854">
        <v>379090.89605687652</v>
      </c>
      <c r="G47" s="854">
        <v>379782.58846239059</v>
      </c>
      <c r="H47" s="854">
        <v>417048.75345873385</v>
      </c>
      <c r="I47" s="776">
        <v>381719.83173204534</v>
      </c>
      <c r="J47" s="774">
        <v>389316.41543705802</v>
      </c>
      <c r="K47" s="774">
        <v>392999.36974326917</v>
      </c>
      <c r="L47" s="774">
        <v>399193.54800760088</v>
      </c>
      <c r="M47" s="774">
        <v>420372.80960036517</v>
      </c>
      <c r="N47" s="774">
        <v>432473.59163161676</v>
      </c>
      <c r="O47" s="774">
        <v>429419.74279356445</v>
      </c>
      <c r="P47" s="774">
        <v>440867.35370931937</v>
      </c>
      <c r="Q47" s="774">
        <v>443841.59477546078</v>
      </c>
      <c r="R47" s="774">
        <v>445669.56995344046</v>
      </c>
      <c r="S47" s="774">
        <v>421810.36648508732</v>
      </c>
      <c r="T47" s="774">
        <v>417048.75345873385</v>
      </c>
      <c r="U47" s="1127" t="s">
        <v>1014</v>
      </c>
      <c r="V47" s="1108"/>
      <c r="W47" s="1108"/>
      <c r="X47" s="1108"/>
      <c r="Y47" s="1108"/>
      <c r="Z47" s="1108"/>
      <c r="AA47" s="1108"/>
      <c r="AB47" s="1108"/>
      <c r="AC47" s="1108"/>
      <c r="AD47" s="1108"/>
      <c r="AE47" s="1108"/>
      <c r="AF47" s="1108"/>
      <c r="AG47" s="1108"/>
      <c r="AH47" s="1108"/>
      <c r="AI47" s="1108"/>
    </row>
    <row r="48" spans="2:35" s="1109" customFormat="1" ht="24.75" customHeight="1" thickBot="1" x14ac:dyDescent="0.25">
      <c r="B48" s="1122"/>
      <c r="C48" s="1112"/>
      <c r="D48" s="1112"/>
      <c r="E48" s="1112"/>
      <c r="F48" s="1113"/>
      <c r="G48" s="1113"/>
      <c r="H48" s="1113"/>
      <c r="I48" s="972"/>
      <c r="J48" s="973"/>
      <c r="K48" s="973"/>
      <c r="L48" s="973"/>
      <c r="M48" s="973"/>
      <c r="N48" s="973"/>
      <c r="O48" s="973"/>
      <c r="P48" s="973"/>
      <c r="Q48" s="973"/>
      <c r="R48" s="973"/>
      <c r="S48" s="975"/>
      <c r="T48" s="1134"/>
      <c r="U48" s="1130"/>
      <c r="V48" s="1108"/>
      <c r="W48" s="1108"/>
      <c r="X48" s="1108"/>
      <c r="Y48" s="1108"/>
      <c r="Z48" s="1108"/>
      <c r="AA48" s="1108"/>
      <c r="AB48" s="1108"/>
      <c r="AC48" s="1108"/>
      <c r="AD48" s="1108"/>
      <c r="AE48" s="1108"/>
      <c r="AF48" s="1108"/>
      <c r="AG48" s="1108"/>
      <c r="AH48" s="1108"/>
      <c r="AI48" s="1108"/>
    </row>
    <row r="49" spans="2:35" s="1100" customFormat="1" ht="24.75" customHeight="1" thickTop="1" x14ac:dyDescent="0.2">
      <c r="B49" s="1116"/>
      <c r="C49" s="579"/>
      <c r="D49" s="579"/>
      <c r="E49" s="579"/>
      <c r="F49" s="579"/>
      <c r="G49" s="579"/>
      <c r="H49" s="579"/>
      <c r="I49" s="899"/>
      <c r="J49" s="867"/>
      <c r="K49" s="867"/>
      <c r="L49" s="867"/>
      <c r="M49" s="867"/>
      <c r="N49" s="867"/>
      <c r="O49" s="867"/>
      <c r="P49" s="867"/>
      <c r="Q49" s="867"/>
      <c r="R49" s="867"/>
      <c r="S49" s="954"/>
      <c r="T49" s="364"/>
      <c r="U49" s="1125"/>
      <c r="V49" s="1108"/>
      <c r="W49" s="1108"/>
      <c r="X49" s="1108"/>
      <c r="Y49" s="1108"/>
      <c r="Z49" s="1108"/>
      <c r="AA49" s="1108"/>
      <c r="AB49" s="1108"/>
      <c r="AC49" s="1108"/>
      <c r="AD49" s="1108"/>
      <c r="AE49" s="1108"/>
      <c r="AF49" s="1108"/>
      <c r="AG49" s="1108"/>
      <c r="AH49" s="1108"/>
      <c r="AI49" s="1108"/>
    </row>
    <row r="50" spans="2:35" s="1109" customFormat="1" ht="26.1" customHeight="1" x14ac:dyDescent="0.2">
      <c r="B50" s="1120" t="s">
        <v>1501</v>
      </c>
      <c r="C50" s="632"/>
      <c r="D50" s="632"/>
      <c r="E50" s="632"/>
      <c r="F50" s="632"/>
      <c r="G50" s="632"/>
      <c r="H50" s="632"/>
      <c r="I50" s="897"/>
      <c r="J50" s="863"/>
      <c r="K50" s="863"/>
      <c r="L50" s="863"/>
      <c r="M50" s="863"/>
      <c r="N50" s="863"/>
      <c r="O50" s="863"/>
      <c r="P50" s="863"/>
      <c r="Q50" s="863"/>
      <c r="R50" s="863"/>
      <c r="S50" s="953"/>
      <c r="T50" s="862"/>
      <c r="U50" s="1124" t="s">
        <v>1056</v>
      </c>
      <c r="V50" s="1108"/>
      <c r="W50" s="1108"/>
      <c r="X50" s="1108"/>
      <c r="Y50" s="1108"/>
      <c r="Z50" s="1108"/>
      <c r="AA50" s="1108"/>
      <c r="AB50" s="1108"/>
      <c r="AC50" s="1108"/>
      <c r="AD50" s="1108"/>
      <c r="AE50" s="1108"/>
      <c r="AF50" s="1108"/>
      <c r="AG50" s="1108"/>
      <c r="AH50" s="1108"/>
      <c r="AI50" s="1108"/>
    </row>
    <row r="51" spans="2:35" s="1109" customFormat="1" ht="12" customHeight="1" x14ac:dyDescent="0.2">
      <c r="B51" s="1118"/>
      <c r="C51" s="632"/>
      <c r="D51" s="632"/>
      <c r="E51" s="632"/>
      <c r="F51" s="632"/>
      <c r="G51" s="632"/>
      <c r="H51" s="632"/>
      <c r="I51" s="897"/>
      <c r="J51" s="863"/>
      <c r="K51" s="863"/>
      <c r="L51" s="863"/>
      <c r="M51" s="863"/>
      <c r="N51" s="863"/>
      <c r="O51" s="863"/>
      <c r="P51" s="863"/>
      <c r="Q51" s="863"/>
      <c r="R51" s="863"/>
      <c r="S51" s="953"/>
      <c r="T51" s="862"/>
      <c r="U51" s="1127"/>
      <c r="V51" s="1108"/>
      <c r="W51" s="1108"/>
      <c r="X51" s="1108"/>
      <c r="Y51" s="1108"/>
      <c r="Z51" s="1108"/>
      <c r="AA51" s="1108"/>
      <c r="AB51" s="1108"/>
      <c r="AC51" s="1108"/>
      <c r="AD51" s="1108"/>
      <c r="AE51" s="1108"/>
      <c r="AF51" s="1108"/>
      <c r="AG51" s="1108"/>
      <c r="AH51" s="1108"/>
      <c r="AI51" s="1108"/>
    </row>
    <row r="52" spans="2:35" s="1109" customFormat="1" ht="26.1" customHeight="1" x14ac:dyDescent="0.2">
      <c r="B52" s="1116" t="s">
        <v>1943</v>
      </c>
      <c r="C52" s="632"/>
      <c r="D52" s="632"/>
      <c r="E52" s="632"/>
      <c r="F52" s="632"/>
      <c r="G52" s="632"/>
      <c r="H52" s="632"/>
      <c r="I52" s="897"/>
      <c r="J52" s="863"/>
      <c r="K52" s="863"/>
      <c r="L52" s="863"/>
      <c r="M52" s="863"/>
      <c r="N52" s="863"/>
      <c r="O52" s="863"/>
      <c r="P52" s="863"/>
      <c r="Q52" s="863"/>
      <c r="R52" s="863"/>
      <c r="S52" s="953"/>
      <c r="T52" s="862"/>
      <c r="U52" s="1124" t="s">
        <v>1938</v>
      </c>
      <c r="V52" s="1108"/>
      <c r="W52" s="1108"/>
      <c r="X52" s="1108"/>
      <c r="Y52" s="1108"/>
      <c r="Z52" s="1108"/>
      <c r="AA52" s="1108"/>
      <c r="AB52" s="1108"/>
      <c r="AC52" s="1108"/>
      <c r="AD52" s="1108"/>
      <c r="AE52" s="1108"/>
      <c r="AF52" s="1108"/>
      <c r="AG52" s="1108"/>
      <c r="AH52" s="1108"/>
      <c r="AI52" s="1108"/>
    </row>
    <row r="53" spans="2:35" s="1109" customFormat="1" ht="12" customHeight="1" x14ac:dyDescent="0.2">
      <c r="B53" s="1116"/>
      <c r="C53" s="632"/>
      <c r="D53" s="632"/>
      <c r="E53" s="632"/>
      <c r="F53" s="632"/>
      <c r="G53" s="632"/>
      <c r="H53" s="632"/>
      <c r="I53" s="897"/>
      <c r="J53" s="863"/>
      <c r="K53" s="863"/>
      <c r="L53" s="863"/>
      <c r="M53" s="863"/>
      <c r="N53" s="863"/>
      <c r="O53" s="863"/>
      <c r="P53" s="863"/>
      <c r="Q53" s="863"/>
      <c r="R53" s="863"/>
      <c r="S53" s="953"/>
      <c r="T53" s="862"/>
      <c r="U53" s="1127"/>
      <c r="V53" s="1108"/>
      <c r="W53" s="1108"/>
      <c r="X53" s="1108"/>
      <c r="Y53" s="1108"/>
      <c r="Z53" s="1108"/>
      <c r="AA53" s="1108"/>
      <c r="AB53" s="1108"/>
      <c r="AC53" s="1108"/>
      <c r="AD53" s="1108"/>
      <c r="AE53" s="1108"/>
      <c r="AF53" s="1108"/>
      <c r="AG53" s="1108"/>
      <c r="AH53" s="1108"/>
      <c r="AI53" s="1108"/>
    </row>
    <row r="54" spans="2:35" s="1100" customFormat="1" ht="26.1" customHeight="1" x14ac:dyDescent="0.2">
      <c r="B54" s="1117" t="s">
        <v>852</v>
      </c>
      <c r="C54" s="1114">
        <v>5.5583018944010305E-3</v>
      </c>
      <c r="D54" s="1114">
        <v>5.3827336715309773E-3</v>
      </c>
      <c r="E54" s="1114">
        <v>5.3783857150230098E-3</v>
      </c>
      <c r="F54" s="1114">
        <v>4.7179706011669254E-3</v>
      </c>
      <c r="G54" s="1114">
        <v>6.3867354274303378E-3</v>
      </c>
      <c r="H54" s="1114">
        <v>5.3209193776749047E-3</v>
      </c>
      <c r="I54" s="1727">
        <v>6.1128327832797183E-3</v>
      </c>
      <c r="J54" s="1728">
        <v>6.4323514673786126E-3</v>
      </c>
      <c r="K54" s="1728">
        <v>6.0487471945417743E-3</v>
      </c>
      <c r="L54" s="1728">
        <v>5.9621658879999559E-3</v>
      </c>
      <c r="M54" s="1728">
        <v>5.5035485477444371E-3</v>
      </c>
      <c r="N54" s="1728">
        <v>5.064341931294407E-3</v>
      </c>
      <c r="O54" s="1728">
        <v>5.2923755410510566E-3</v>
      </c>
      <c r="P54" s="1728">
        <v>5.2228385381089615E-3</v>
      </c>
      <c r="Q54" s="1728">
        <v>4.6571908971227791E-3</v>
      </c>
      <c r="R54" s="1728">
        <v>4.3642264223055583E-3</v>
      </c>
      <c r="S54" s="1729">
        <v>4.639342859739477E-3</v>
      </c>
      <c r="T54" s="1730">
        <v>5.3209193776749047E-3</v>
      </c>
      <c r="U54" s="1126" t="s">
        <v>854</v>
      </c>
      <c r="V54" s="1108"/>
      <c r="W54" s="1108"/>
      <c r="X54" s="1108"/>
      <c r="Y54" s="1108"/>
      <c r="Z54" s="1108"/>
      <c r="AA54" s="1108"/>
      <c r="AB54" s="1108"/>
      <c r="AC54" s="1108"/>
      <c r="AD54" s="1108"/>
      <c r="AE54" s="1108"/>
      <c r="AF54" s="1108"/>
      <c r="AG54" s="1108"/>
      <c r="AH54" s="1108"/>
      <c r="AI54" s="1108"/>
    </row>
    <row r="55" spans="2:35" s="1100" customFormat="1" ht="26.1" customHeight="1" x14ac:dyDescent="0.2">
      <c r="B55" s="1117" t="s">
        <v>177</v>
      </c>
      <c r="C55" s="1114">
        <v>0.32971709415795475</v>
      </c>
      <c r="D55" s="1114">
        <v>0.36784274786348148</v>
      </c>
      <c r="E55" s="1114">
        <v>0.34384850118939309</v>
      </c>
      <c r="F55" s="1114">
        <v>0.28763431333334505</v>
      </c>
      <c r="G55" s="1114">
        <v>0.25963574323704464</v>
      </c>
      <c r="H55" s="1114">
        <v>0.23039571518412932</v>
      </c>
      <c r="I55" s="1727">
        <v>0.26268243945264524</v>
      </c>
      <c r="J55" s="1728">
        <v>0.25508350953914921</v>
      </c>
      <c r="K55" s="1728">
        <v>0.25120165633250957</v>
      </c>
      <c r="L55" s="1728">
        <v>0.24926126488597955</v>
      </c>
      <c r="M55" s="1728">
        <v>0.23851427977959305</v>
      </c>
      <c r="N55" s="1728">
        <v>0.23666536416006642</v>
      </c>
      <c r="O55" s="1728">
        <v>0.23787128520666284</v>
      </c>
      <c r="P55" s="1728">
        <v>0.23101139900009302</v>
      </c>
      <c r="Q55" s="1728">
        <v>0.22693070555739919</v>
      </c>
      <c r="R55" s="1728">
        <v>0.22528271870453964</v>
      </c>
      <c r="S55" s="1729">
        <v>0.2315573492592379</v>
      </c>
      <c r="T55" s="1730">
        <v>0.23039571518412932</v>
      </c>
      <c r="U55" s="1126" t="s">
        <v>698</v>
      </c>
      <c r="V55" s="1108"/>
      <c r="W55" s="1108"/>
      <c r="X55" s="1108"/>
      <c r="Y55" s="1108"/>
      <c r="Z55" s="1108"/>
      <c r="AA55" s="1108"/>
      <c r="AB55" s="1108"/>
      <c r="AC55" s="1108"/>
      <c r="AD55" s="1108"/>
      <c r="AE55" s="1108"/>
      <c r="AF55" s="1108"/>
      <c r="AG55" s="1108"/>
      <c r="AH55" s="1108"/>
      <c r="AI55" s="1108"/>
    </row>
    <row r="56" spans="2:35" s="1100" customFormat="1" ht="26.1" customHeight="1" x14ac:dyDescent="0.2">
      <c r="B56" s="1117" t="s">
        <v>100</v>
      </c>
      <c r="C56" s="1114">
        <v>4.7815946504934669E-2</v>
      </c>
      <c r="D56" s="1114">
        <v>4.6284328768562789E-2</v>
      </c>
      <c r="E56" s="1114">
        <v>4.0563989278352523E-2</v>
      </c>
      <c r="F56" s="1114">
        <v>2.8812495636564021E-2</v>
      </c>
      <c r="G56" s="1114">
        <v>3.7678180961614023E-2</v>
      </c>
      <c r="H56" s="1114">
        <v>3.1800771023541091E-2</v>
      </c>
      <c r="I56" s="1727">
        <v>3.8259484211246066E-2</v>
      </c>
      <c r="J56" s="1728">
        <v>4.4178380196988616E-2</v>
      </c>
      <c r="K56" s="1728">
        <v>4.4357759191887884E-2</v>
      </c>
      <c r="L56" s="1728">
        <v>4.3678537287546629E-2</v>
      </c>
      <c r="M56" s="1728">
        <v>4.1400878407771936E-2</v>
      </c>
      <c r="N56" s="1728">
        <v>4.2393117778725391E-2</v>
      </c>
      <c r="O56" s="1728">
        <v>4.0671800643576166E-2</v>
      </c>
      <c r="P56" s="1728">
        <v>4.2566700381170657E-2</v>
      </c>
      <c r="Q56" s="1728">
        <v>3.7077734248133445E-2</v>
      </c>
      <c r="R56" s="1728">
        <v>3.8666982078877324E-2</v>
      </c>
      <c r="S56" s="1729">
        <v>3.1900770396056564E-2</v>
      </c>
      <c r="T56" s="1730">
        <v>3.1800771023541091E-2</v>
      </c>
      <c r="U56" s="1126" t="s">
        <v>696</v>
      </c>
      <c r="V56" s="1108"/>
      <c r="W56" s="1108"/>
      <c r="X56" s="1108"/>
      <c r="Y56" s="1108"/>
      <c r="Z56" s="1108"/>
      <c r="AA56" s="1108"/>
      <c r="AB56" s="1108"/>
      <c r="AC56" s="1108"/>
      <c r="AD56" s="1108"/>
      <c r="AE56" s="1108"/>
      <c r="AF56" s="1108"/>
      <c r="AG56" s="1108"/>
      <c r="AH56" s="1108"/>
      <c r="AI56" s="1108"/>
    </row>
    <row r="57" spans="2:35" s="1100" customFormat="1" ht="26.1" customHeight="1" x14ac:dyDescent="0.2">
      <c r="B57" s="1117" t="s">
        <v>176</v>
      </c>
      <c r="C57" s="1114">
        <v>0.35553242467694979</v>
      </c>
      <c r="D57" s="1114">
        <v>0.36806767512723393</v>
      </c>
      <c r="E57" s="1114">
        <v>0.40520531369218515</v>
      </c>
      <c r="F57" s="1114">
        <v>0.54698146646721091</v>
      </c>
      <c r="G57" s="1114">
        <v>0.56879426677395761</v>
      </c>
      <c r="H57" s="1114">
        <v>0.58132816268994836</v>
      </c>
      <c r="I57" s="1727">
        <v>0.55283773149604321</v>
      </c>
      <c r="J57" s="1728">
        <v>0.55948638351691582</v>
      </c>
      <c r="K57" s="1728">
        <v>0.55698488164118243</v>
      </c>
      <c r="L57" s="1728">
        <v>0.55528465037445074</v>
      </c>
      <c r="M57" s="1728">
        <v>0.57385072304426432</v>
      </c>
      <c r="N57" s="1728">
        <v>0.57474215358916936</v>
      </c>
      <c r="O57" s="1728">
        <v>0.57723269238350217</v>
      </c>
      <c r="P57" s="1728">
        <v>0.58264192144179761</v>
      </c>
      <c r="Q57" s="1728">
        <v>0.59239977950677003</v>
      </c>
      <c r="R57" s="1728">
        <v>0.58719213261996217</v>
      </c>
      <c r="S57" s="1729">
        <v>0.5817381302953476</v>
      </c>
      <c r="T57" s="1730">
        <v>0.58132816268994836</v>
      </c>
      <c r="U57" s="1126" t="s">
        <v>697</v>
      </c>
      <c r="V57" s="1108"/>
      <c r="W57" s="1108"/>
      <c r="X57" s="1108"/>
      <c r="Y57" s="1108"/>
      <c r="Z57" s="1108"/>
      <c r="AA57" s="1108"/>
      <c r="AB57" s="1108"/>
      <c r="AC57" s="1108"/>
      <c r="AD57" s="1108"/>
      <c r="AE57" s="1108"/>
      <c r="AF57" s="1108"/>
      <c r="AG57" s="1108"/>
      <c r="AH57" s="1108"/>
      <c r="AI57" s="1108"/>
    </row>
    <row r="58" spans="2:35" s="1100" customFormat="1" ht="26.1" customHeight="1" x14ac:dyDescent="0.2">
      <c r="B58" s="1117" t="s">
        <v>258</v>
      </c>
      <c r="C58" s="1114">
        <v>0.26137623276575989</v>
      </c>
      <c r="D58" s="1114">
        <v>0.21242251456919081</v>
      </c>
      <c r="E58" s="1114">
        <v>0.20500381012504629</v>
      </c>
      <c r="F58" s="1114">
        <v>0.13185375396171314</v>
      </c>
      <c r="G58" s="1114">
        <v>0.12750507359995339</v>
      </c>
      <c r="H58" s="1114">
        <v>0.1511544317247063</v>
      </c>
      <c r="I58" s="1727">
        <v>0.14010751205678573</v>
      </c>
      <c r="J58" s="1728">
        <v>0.13481937527956772</v>
      </c>
      <c r="K58" s="1728">
        <v>0.14140695563987846</v>
      </c>
      <c r="L58" s="1728">
        <v>0.14581338156402321</v>
      </c>
      <c r="M58" s="1728">
        <v>0.14073057022062627</v>
      </c>
      <c r="N58" s="1728">
        <v>0.14113502254074436</v>
      </c>
      <c r="O58" s="1728">
        <v>0.13893184622520766</v>
      </c>
      <c r="P58" s="1728">
        <v>0.13855714063882979</v>
      </c>
      <c r="Q58" s="1728">
        <v>0.13893458979057446</v>
      </c>
      <c r="R58" s="1728">
        <v>0.14449394017431524</v>
      </c>
      <c r="S58" s="1729">
        <v>0.1501644071896184</v>
      </c>
      <c r="T58" s="1730">
        <v>0.1511544317247063</v>
      </c>
      <c r="U58" s="1126" t="s">
        <v>604</v>
      </c>
      <c r="V58" s="1108"/>
      <c r="W58" s="1108"/>
      <c r="X58" s="1108"/>
      <c r="Y58" s="1108"/>
      <c r="Z58" s="1108"/>
      <c r="AA58" s="1108"/>
      <c r="AB58" s="1108"/>
      <c r="AC58" s="1108"/>
      <c r="AD58" s="1108"/>
      <c r="AE58" s="1108"/>
      <c r="AF58" s="1108"/>
      <c r="AG58" s="1108"/>
      <c r="AH58" s="1108"/>
      <c r="AI58" s="1108"/>
    </row>
    <row r="59" spans="2:35" s="1109" customFormat="1" ht="26.1" customHeight="1" x14ac:dyDescent="0.2">
      <c r="B59" s="1118" t="s">
        <v>1500</v>
      </c>
      <c r="C59" s="1115">
        <v>1</v>
      </c>
      <c r="D59" s="1115">
        <v>1</v>
      </c>
      <c r="E59" s="1115">
        <v>1</v>
      </c>
      <c r="F59" s="1115">
        <v>1</v>
      </c>
      <c r="G59" s="1115">
        <v>1</v>
      </c>
      <c r="H59" s="1115">
        <v>1</v>
      </c>
      <c r="I59" s="1731">
        <v>1</v>
      </c>
      <c r="J59" s="1732">
        <v>1</v>
      </c>
      <c r="K59" s="1732">
        <v>1.0000000000000002</v>
      </c>
      <c r="L59" s="1732">
        <v>1</v>
      </c>
      <c r="M59" s="1732">
        <v>1</v>
      </c>
      <c r="N59" s="1732">
        <v>1</v>
      </c>
      <c r="O59" s="1732">
        <v>0.99999999999999978</v>
      </c>
      <c r="P59" s="1732">
        <v>1</v>
      </c>
      <c r="Q59" s="1732">
        <v>1</v>
      </c>
      <c r="R59" s="1732">
        <v>1</v>
      </c>
      <c r="S59" s="1733">
        <v>1</v>
      </c>
      <c r="T59" s="1734">
        <v>1</v>
      </c>
      <c r="U59" s="1128" t="s">
        <v>1014</v>
      </c>
      <c r="V59" s="1108"/>
      <c r="W59" s="1108"/>
      <c r="X59" s="1108"/>
      <c r="Y59" s="1108"/>
      <c r="Z59" s="1108"/>
      <c r="AA59" s="1108"/>
      <c r="AB59" s="1108"/>
      <c r="AC59" s="1108"/>
      <c r="AD59" s="1108"/>
      <c r="AE59" s="1108"/>
      <c r="AF59" s="1108"/>
      <c r="AG59" s="1108"/>
      <c r="AH59" s="1108"/>
      <c r="AI59" s="1108"/>
    </row>
    <row r="60" spans="2:35" s="1109" customFormat="1" ht="26.1" customHeight="1" x14ac:dyDescent="0.2">
      <c r="B60" s="1118"/>
      <c r="C60" s="1115"/>
      <c r="D60" s="1115"/>
      <c r="E60" s="1115"/>
      <c r="F60" s="1115"/>
      <c r="G60" s="1115"/>
      <c r="H60" s="1115"/>
      <c r="I60" s="1731"/>
      <c r="J60" s="1732"/>
      <c r="K60" s="1732"/>
      <c r="L60" s="1732"/>
      <c r="M60" s="1732"/>
      <c r="N60" s="1732"/>
      <c r="O60" s="1732"/>
      <c r="P60" s="1732"/>
      <c r="Q60" s="1732"/>
      <c r="R60" s="1732"/>
      <c r="S60" s="1733"/>
      <c r="T60" s="1734"/>
      <c r="U60" s="1127"/>
      <c r="V60" s="1108"/>
      <c r="W60" s="1108"/>
      <c r="X60" s="1108"/>
      <c r="Y60" s="1108"/>
      <c r="Z60" s="1108"/>
      <c r="AA60" s="1108"/>
      <c r="AB60" s="1108"/>
      <c r="AC60" s="1108"/>
      <c r="AD60" s="1108"/>
      <c r="AE60" s="1108"/>
      <c r="AF60" s="1108"/>
      <c r="AG60" s="1108"/>
      <c r="AH60" s="1108"/>
      <c r="AI60" s="1108"/>
    </row>
    <row r="61" spans="2:35" s="1109" customFormat="1" ht="26.1" customHeight="1" x14ac:dyDescent="0.2">
      <c r="B61" s="1120" t="s">
        <v>1944</v>
      </c>
      <c r="C61" s="1115"/>
      <c r="D61" s="1115"/>
      <c r="E61" s="1115"/>
      <c r="F61" s="1115"/>
      <c r="G61" s="1115"/>
      <c r="H61" s="1115"/>
      <c r="I61" s="1731"/>
      <c r="J61" s="1732"/>
      <c r="K61" s="1732"/>
      <c r="L61" s="1732"/>
      <c r="M61" s="1732"/>
      <c r="N61" s="1732"/>
      <c r="O61" s="1732"/>
      <c r="P61" s="1732"/>
      <c r="Q61" s="1732"/>
      <c r="R61" s="1732"/>
      <c r="S61" s="1733"/>
      <c r="T61" s="1734"/>
      <c r="U61" s="1124" t="s">
        <v>1939</v>
      </c>
      <c r="V61" s="1108"/>
      <c r="W61" s="1108"/>
      <c r="X61" s="1108"/>
      <c r="Y61" s="1108"/>
      <c r="Z61" s="1108"/>
      <c r="AA61" s="1108"/>
      <c r="AB61" s="1108"/>
      <c r="AC61" s="1108"/>
      <c r="AD61" s="1108"/>
      <c r="AE61" s="1108"/>
      <c r="AF61" s="1108"/>
      <c r="AG61" s="1108"/>
      <c r="AH61" s="1108"/>
      <c r="AI61" s="1108"/>
    </row>
    <row r="62" spans="2:35" s="1109" customFormat="1" ht="12" customHeight="1" x14ac:dyDescent="0.2">
      <c r="B62" s="1118"/>
      <c r="C62" s="1115"/>
      <c r="D62" s="1115"/>
      <c r="E62" s="1115"/>
      <c r="F62" s="1115"/>
      <c r="G62" s="1115"/>
      <c r="H62" s="1115"/>
      <c r="I62" s="1731"/>
      <c r="J62" s="1732"/>
      <c r="K62" s="1732"/>
      <c r="L62" s="1732"/>
      <c r="M62" s="1732"/>
      <c r="N62" s="1732"/>
      <c r="O62" s="1732"/>
      <c r="P62" s="1732"/>
      <c r="Q62" s="1732"/>
      <c r="R62" s="1732"/>
      <c r="S62" s="1733"/>
      <c r="T62" s="1734"/>
      <c r="U62" s="1127"/>
      <c r="V62" s="1108"/>
      <c r="W62" s="1108"/>
      <c r="X62" s="1108"/>
      <c r="Y62" s="1108"/>
      <c r="Z62" s="1108"/>
      <c r="AA62" s="1108"/>
      <c r="AB62" s="1108"/>
      <c r="AC62" s="1108"/>
      <c r="AD62" s="1108"/>
      <c r="AE62" s="1108"/>
      <c r="AF62" s="1108"/>
      <c r="AG62" s="1108"/>
      <c r="AH62" s="1108"/>
      <c r="AI62" s="1108"/>
    </row>
    <row r="63" spans="2:35" s="1109" customFormat="1" ht="26.1" customHeight="1" x14ac:dyDescent="0.2">
      <c r="B63" s="1117" t="s">
        <v>988</v>
      </c>
      <c r="C63" s="1114">
        <v>0.83059754973620725</v>
      </c>
      <c r="D63" s="1114">
        <v>0.83414682522800354</v>
      </c>
      <c r="E63" s="1114">
        <v>0.80321809492534957</v>
      </c>
      <c r="F63" s="1114">
        <v>0.66854018826288519</v>
      </c>
      <c r="G63" s="1114">
        <v>0.71408686387987119</v>
      </c>
      <c r="H63" s="1114">
        <v>0.65428686148162762</v>
      </c>
      <c r="I63" s="1727">
        <v>0.70991853779646452</v>
      </c>
      <c r="J63" s="1728">
        <v>0.70062807068219113</v>
      </c>
      <c r="K63" s="1728">
        <v>0.71828019594263104</v>
      </c>
      <c r="L63" s="1728">
        <v>0.70737398904270621</v>
      </c>
      <c r="M63" s="1728">
        <v>0.69370968927368781</v>
      </c>
      <c r="N63" s="1728">
        <v>0.66541470235690203</v>
      </c>
      <c r="O63" s="1728">
        <v>0.66655854274608628</v>
      </c>
      <c r="P63" s="1728">
        <v>0.65646176586274008</v>
      </c>
      <c r="Q63" s="1728">
        <v>0.64943546364156346</v>
      </c>
      <c r="R63" s="1728">
        <v>0.63515292416957658</v>
      </c>
      <c r="S63" s="1729">
        <v>0.6498479647842681</v>
      </c>
      <c r="T63" s="1730">
        <v>0.65428686148162762</v>
      </c>
      <c r="U63" s="1126" t="s">
        <v>1149</v>
      </c>
      <c r="V63" s="1108"/>
      <c r="W63" s="1108"/>
      <c r="X63" s="1108"/>
      <c r="Y63" s="1108"/>
      <c r="Z63" s="1108"/>
      <c r="AA63" s="1108"/>
      <c r="AB63" s="1108"/>
      <c r="AC63" s="1108"/>
      <c r="AD63" s="1108"/>
      <c r="AE63" s="1108"/>
      <c r="AF63" s="1108"/>
      <c r="AG63" s="1108"/>
      <c r="AH63" s="1108"/>
      <c r="AI63" s="1108"/>
    </row>
    <row r="64" spans="2:35" s="1109" customFormat="1" ht="26.1" customHeight="1" x14ac:dyDescent="0.2">
      <c r="B64" s="1117" t="s">
        <v>1245</v>
      </c>
      <c r="C64" s="1114">
        <v>0.16498057429732071</v>
      </c>
      <c r="D64" s="1114">
        <v>0.16084213192062294</v>
      </c>
      <c r="E64" s="1114">
        <v>0.18904649515955282</v>
      </c>
      <c r="F64" s="1114">
        <v>0.323919172568154</v>
      </c>
      <c r="G64" s="1114">
        <v>0.27484650797225491</v>
      </c>
      <c r="H64" s="1114">
        <v>0.32982585048674073</v>
      </c>
      <c r="I64" s="1727">
        <v>0.27901674903261486</v>
      </c>
      <c r="J64" s="1728">
        <v>0.28830057359083983</v>
      </c>
      <c r="K64" s="1728">
        <v>0.27045854546593084</v>
      </c>
      <c r="L64" s="1728">
        <v>0.28114213881629452</v>
      </c>
      <c r="M64" s="1728">
        <v>0.29493731078406138</v>
      </c>
      <c r="N64" s="1728">
        <v>0.32327433387260057</v>
      </c>
      <c r="O64" s="1728">
        <v>0.32170145069979383</v>
      </c>
      <c r="P64" s="1728">
        <v>0.33135979024577955</v>
      </c>
      <c r="Q64" s="1728">
        <v>0.33815801392359746</v>
      </c>
      <c r="R64" s="1728">
        <v>0.35169432313091675</v>
      </c>
      <c r="S64" s="1729">
        <v>0.33525699471720227</v>
      </c>
      <c r="T64" s="1730">
        <v>0.32982585048674073</v>
      </c>
      <c r="U64" s="1126" t="s">
        <v>1150</v>
      </c>
      <c r="V64" s="1108"/>
      <c r="W64" s="1108"/>
      <c r="X64" s="1108"/>
      <c r="Y64" s="1108"/>
      <c r="Z64" s="1108"/>
      <c r="AA64" s="1108"/>
      <c r="AB64" s="1108"/>
      <c r="AC64" s="1108"/>
      <c r="AD64" s="1108"/>
      <c r="AE64" s="1108"/>
      <c r="AF64" s="1108"/>
      <c r="AG64" s="1108"/>
      <c r="AH64" s="1108"/>
      <c r="AI64" s="1108"/>
    </row>
    <row r="65" spans="2:35" s="1109" customFormat="1" ht="26.1" customHeight="1" x14ac:dyDescent="0.2">
      <c r="B65" s="1117" t="s">
        <v>1627</v>
      </c>
      <c r="C65" s="1300">
        <v>4.4218759664719836E-3</v>
      </c>
      <c r="D65" s="1300">
        <v>5.0110428513734651E-3</v>
      </c>
      <c r="E65" s="1300">
        <v>7.7354099150974938E-3</v>
      </c>
      <c r="F65" s="1300">
        <v>7.5406391689607595E-3</v>
      </c>
      <c r="G65" s="1300">
        <v>1.1066628147873897E-2</v>
      </c>
      <c r="H65" s="1300">
        <v>1.5887288031631659E-2</v>
      </c>
      <c r="I65" s="1727">
        <v>1.1064713170920644E-2</v>
      </c>
      <c r="J65" s="1735">
        <v>1.107135572696899E-2</v>
      </c>
      <c r="K65" s="1735">
        <v>1.1261258591438117E-2</v>
      </c>
      <c r="L65" s="1735">
        <v>1.1483872140999253E-2</v>
      </c>
      <c r="M65" s="1728">
        <v>1.135299994225079E-2</v>
      </c>
      <c r="N65" s="1728">
        <v>1.1310963770497378E-2</v>
      </c>
      <c r="O65" s="1728">
        <v>1.1740006554119912E-2</v>
      </c>
      <c r="P65" s="1728">
        <v>1.2178443891480468E-2</v>
      </c>
      <c r="Q65" s="1728">
        <v>1.240652243483906E-2</v>
      </c>
      <c r="R65" s="1728">
        <v>1.3152752699506767E-2</v>
      </c>
      <c r="S65" s="1729">
        <v>1.4895040498529633E-2</v>
      </c>
      <c r="T65" s="1730">
        <v>1.5887288031631659E-2</v>
      </c>
      <c r="U65" s="1126" t="s">
        <v>1628</v>
      </c>
      <c r="V65" s="1108"/>
      <c r="W65" s="1108"/>
      <c r="X65" s="1108"/>
      <c r="Y65" s="1108"/>
      <c r="Z65" s="1108"/>
      <c r="AA65" s="1108"/>
      <c r="AB65" s="1108"/>
      <c r="AC65" s="1108"/>
      <c r="AD65" s="1108"/>
      <c r="AE65" s="1108"/>
      <c r="AF65" s="1108"/>
      <c r="AG65" s="1108"/>
      <c r="AH65" s="1108"/>
      <c r="AI65" s="1108"/>
    </row>
    <row r="66" spans="2:35" s="1109" customFormat="1" ht="26.1" customHeight="1" x14ac:dyDescent="0.2">
      <c r="B66" s="1118" t="s">
        <v>1500</v>
      </c>
      <c r="C66" s="1115">
        <v>1</v>
      </c>
      <c r="D66" s="1115">
        <v>0.99999999999999989</v>
      </c>
      <c r="E66" s="1115">
        <v>0.99999999999999989</v>
      </c>
      <c r="F66" s="1115">
        <v>1</v>
      </c>
      <c r="G66" s="1115">
        <v>0.99999999999999989</v>
      </c>
      <c r="H66" s="1115">
        <v>1</v>
      </c>
      <c r="I66" s="1731">
        <v>1</v>
      </c>
      <c r="J66" s="1732">
        <v>1</v>
      </c>
      <c r="K66" s="1732">
        <v>1</v>
      </c>
      <c r="L66" s="1732">
        <v>0.99999999999999989</v>
      </c>
      <c r="M66" s="1732">
        <v>1</v>
      </c>
      <c r="N66" s="1732">
        <v>1</v>
      </c>
      <c r="O66" s="1732">
        <v>1</v>
      </c>
      <c r="P66" s="1732">
        <v>1</v>
      </c>
      <c r="Q66" s="1732">
        <v>1</v>
      </c>
      <c r="R66" s="1732">
        <v>1</v>
      </c>
      <c r="S66" s="1733">
        <v>1</v>
      </c>
      <c r="T66" s="1734">
        <v>1</v>
      </c>
      <c r="U66" s="1128" t="s">
        <v>1014</v>
      </c>
      <c r="V66" s="1108"/>
      <c r="W66" s="1108"/>
      <c r="X66" s="1108"/>
      <c r="Y66" s="1108"/>
      <c r="Z66" s="1108"/>
      <c r="AA66" s="1108"/>
      <c r="AB66" s="1108"/>
      <c r="AC66" s="1108"/>
      <c r="AD66" s="1108"/>
      <c r="AE66" s="1108"/>
      <c r="AF66" s="1108"/>
      <c r="AG66" s="1108"/>
      <c r="AH66" s="1108"/>
      <c r="AI66" s="1108"/>
    </row>
    <row r="67" spans="2:35" s="1109" customFormat="1" ht="26.1" customHeight="1" thickBot="1" x14ac:dyDescent="0.25">
      <c r="B67" s="1122"/>
      <c r="C67" s="971"/>
      <c r="D67" s="971"/>
      <c r="E67" s="971"/>
      <c r="F67" s="976"/>
      <c r="G67" s="976"/>
      <c r="H67" s="976"/>
      <c r="I67" s="972"/>
      <c r="J67" s="973"/>
      <c r="K67" s="973"/>
      <c r="L67" s="973"/>
      <c r="M67" s="973"/>
      <c r="N67" s="973"/>
      <c r="O67" s="973"/>
      <c r="P67" s="973"/>
      <c r="Q67" s="973"/>
      <c r="R67" s="973"/>
      <c r="S67" s="975"/>
      <c r="T67" s="1134"/>
      <c r="U67" s="1130"/>
      <c r="V67" s="1108"/>
      <c r="W67" s="1108"/>
      <c r="X67" s="1108"/>
      <c r="Y67" s="1108"/>
      <c r="Z67" s="1108"/>
      <c r="AA67" s="1108"/>
      <c r="AB67" s="1108"/>
      <c r="AC67" s="1108"/>
      <c r="AD67" s="1108"/>
      <c r="AE67" s="1108"/>
      <c r="AF67" s="1108"/>
      <c r="AG67" s="1108"/>
      <c r="AH67" s="1108"/>
      <c r="AI67" s="1108"/>
    </row>
    <row r="68" spans="2:35" s="439" customFormat="1" ht="12" customHeight="1" thickTop="1" x14ac:dyDescent="0.7">
      <c r="B68" s="448"/>
      <c r="C68" s="461"/>
      <c r="D68" s="461"/>
      <c r="E68" s="461"/>
      <c r="F68" s="461"/>
      <c r="G68" s="461"/>
      <c r="H68" s="461"/>
      <c r="I68" s="461"/>
      <c r="J68" s="461"/>
      <c r="K68" s="461"/>
      <c r="L68" s="461"/>
      <c r="M68" s="461"/>
      <c r="N68" s="461"/>
      <c r="O68" s="461"/>
      <c r="P68" s="461"/>
      <c r="Q68" s="461"/>
      <c r="R68" s="461"/>
      <c r="S68" s="461"/>
      <c r="T68" s="461"/>
      <c r="U68" s="448"/>
      <c r="V68" s="447"/>
      <c r="W68" s="447"/>
      <c r="X68" s="447"/>
    </row>
    <row r="69" spans="2:35" s="334" customFormat="1" ht="26.1" customHeight="1" x14ac:dyDescent="0.5">
      <c r="B69" s="334" t="s">
        <v>1534</v>
      </c>
      <c r="C69" s="418"/>
      <c r="D69" s="418"/>
      <c r="E69" s="418"/>
      <c r="F69" s="418"/>
      <c r="G69" s="418"/>
      <c r="H69" s="418"/>
      <c r="I69" s="418"/>
      <c r="J69" s="418"/>
      <c r="K69" s="418"/>
      <c r="L69" s="418"/>
      <c r="M69" s="418"/>
      <c r="N69" s="418"/>
      <c r="O69" s="418"/>
      <c r="P69" s="418"/>
      <c r="Q69" s="418"/>
      <c r="R69" s="418"/>
      <c r="S69" s="418"/>
      <c r="T69" s="418"/>
      <c r="U69" s="334" t="s">
        <v>1739</v>
      </c>
    </row>
    <row r="70" spans="2:35" s="473" customFormat="1" ht="26.1" customHeight="1" x14ac:dyDescent="0.5">
      <c r="B70" s="233" t="s">
        <v>1936</v>
      </c>
      <c r="C70" s="465"/>
      <c r="D70" s="465"/>
      <c r="E70" s="465"/>
      <c r="F70" s="465"/>
      <c r="G70" s="465"/>
      <c r="H70" s="465"/>
      <c r="I70" s="465"/>
      <c r="J70" s="465"/>
      <c r="K70" s="465"/>
      <c r="L70" s="465"/>
      <c r="M70" s="465"/>
      <c r="N70" s="465"/>
      <c r="O70" s="465"/>
      <c r="P70" s="465"/>
      <c r="Q70" s="465"/>
      <c r="R70" s="465"/>
      <c r="S70" s="465"/>
      <c r="T70" s="465"/>
      <c r="U70" s="483" t="s">
        <v>1937</v>
      </c>
    </row>
    <row r="71" spans="2:35" s="439" customFormat="1" ht="26.1" customHeight="1" x14ac:dyDescent="0.7">
      <c r="B71" s="448"/>
      <c r="C71" s="461"/>
      <c r="D71" s="461"/>
      <c r="E71" s="461"/>
      <c r="F71" s="461"/>
      <c r="G71" s="461"/>
      <c r="H71" s="461"/>
      <c r="I71" s="461"/>
      <c r="J71" s="461"/>
      <c r="K71" s="461"/>
      <c r="L71" s="461"/>
      <c r="M71" s="461"/>
      <c r="N71" s="461"/>
      <c r="O71" s="461"/>
      <c r="P71" s="461"/>
      <c r="Q71" s="461"/>
      <c r="R71" s="461"/>
      <c r="S71" s="461"/>
      <c r="T71" s="461"/>
      <c r="U71" s="448"/>
    </row>
    <row r="72" spans="2:35" ht="26.1" customHeight="1" x14ac:dyDescent="0.85">
      <c r="B72" s="250"/>
      <c r="C72" s="1636"/>
      <c r="D72" s="1636"/>
      <c r="E72" s="1636"/>
      <c r="F72" s="1636"/>
      <c r="G72" s="1636"/>
      <c r="H72" s="1636"/>
      <c r="I72" s="1636"/>
      <c r="J72" s="1636"/>
      <c r="K72" s="1636"/>
      <c r="L72" s="1636"/>
      <c r="M72" s="1636"/>
      <c r="N72" s="1636"/>
      <c r="O72" s="1636"/>
      <c r="P72" s="1636"/>
      <c r="Q72" s="1636"/>
      <c r="R72" s="1636"/>
      <c r="S72" s="1636"/>
      <c r="T72" s="1636"/>
      <c r="U72" s="252"/>
    </row>
    <row r="73" spans="2:35" ht="26.1" customHeight="1" x14ac:dyDescent="0.85">
      <c r="B73" s="253"/>
      <c r="C73" s="1620"/>
      <c r="D73" s="1620"/>
      <c r="E73" s="1620"/>
      <c r="F73" s="1620"/>
      <c r="G73" s="1620"/>
      <c r="H73" s="1620"/>
      <c r="I73" s="1620"/>
      <c r="J73" s="1620"/>
      <c r="K73" s="1620"/>
      <c r="L73" s="1620"/>
      <c r="M73" s="1620"/>
      <c r="N73" s="1620"/>
      <c r="O73" s="1620"/>
      <c r="P73" s="1620"/>
      <c r="Q73" s="1620"/>
      <c r="R73" s="1620"/>
      <c r="S73" s="1620"/>
      <c r="T73" s="1620"/>
      <c r="U73" s="254"/>
    </row>
    <row r="74" spans="2:35" ht="26.1" customHeight="1" x14ac:dyDescent="0.85">
      <c r="B74" s="253"/>
      <c r="C74" s="1620"/>
      <c r="D74" s="1620"/>
      <c r="E74" s="1620"/>
      <c r="F74" s="1620"/>
      <c r="G74" s="1620"/>
      <c r="H74" s="1620"/>
      <c r="I74" s="1620"/>
      <c r="J74" s="1620"/>
      <c r="K74" s="1620"/>
      <c r="L74" s="1620"/>
      <c r="M74" s="1620"/>
      <c r="N74" s="1620"/>
      <c r="O74" s="1620"/>
      <c r="P74" s="1620"/>
      <c r="Q74" s="1620"/>
      <c r="R74" s="1620"/>
      <c r="S74" s="1620"/>
      <c r="T74" s="1620"/>
      <c r="U74" s="254"/>
    </row>
    <row r="75" spans="2:35" ht="26.1" customHeight="1" x14ac:dyDescent="0.5">
      <c r="B75" s="253"/>
      <c r="C75" s="466"/>
      <c r="D75" s="466"/>
      <c r="E75" s="466"/>
      <c r="F75" s="466"/>
      <c r="G75" s="466"/>
      <c r="H75" s="466"/>
      <c r="I75" s="466"/>
      <c r="J75" s="466"/>
      <c r="K75" s="466"/>
      <c r="L75" s="466"/>
      <c r="M75" s="466"/>
      <c r="N75" s="466"/>
      <c r="O75" s="466"/>
      <c r="P75" s="466"/>
      <c r="Q75" s="466"/>
      <c r="R75" s="466"/>
      <c r="S75" s="466"/>
      <c r="T75" s="466"/>
      <c r="U75" s="254"/>
    </row>
    <row r="76" spans="2:35" ht="26.1" customHeight="1" x14ac:dyDescent="0.5">
      <c r="B76" s="250"/>
      <c r="C76" s="465"/>
      <c r="D76" s="465"/>
      <c r="E76" s="465"/>
      <c r="F76" s="465"/>
      <c r="G76" s="465"/>
      <c r="H76" s="465"/>
      <c r="I76" s="465"/>
      <c r="J76" s="465"/>
      <c r="K76" s="465"/>
      <c r="L76" s="465"/>
      <c r="M76" s="465"/>
      <c r="N76" s="465"/>
      <c r="O76" s="465"/>
      <c r="P76" s="465"/>
      <c r="Q76" s="465"/>
      <c r="R76" s="465"/>
      <c r="S76" s="465"/>
      <c r="T76" s="465"/>
      <c r="U76" s="252"/>
    </row>
    <row r="77" spans="2:35" ht="26.1" customHeight="1" x14ac:dyDescent="0.5">
      <c r="B77" s="253"/>
      <c r="C77" s="466"/>
      <c r="D77" s="466"/>
      <c r="E77" s="466"/>
      <c r="F77" s="466"/>
      <c r="G77" s="466"/>
      <c r="H77" s="466"/>
      <c r="I77" s="466"/>
      <c r="J77" s="466"/>
      <c r="K77" s="466"/>
      <c r="L77" s="466"/>
      <c r="M77" s="466"/>
      <c r="N77" s="466"/>
      <c r="O77" s="466"/>
      <c r="P77" s="466"/>
      <c r="Q77" s="466"/>
      <c r="R77" s="466"/>
      <c r="S77" s="466"/>
      <c r="T77" s="466"/>
      <c r="U77" s="254"/>
    </row>
    <row r="78" spans="2:35" ht="26.1" customHeight="1" x14ac:dyDescent="0.5">
      <c r="B78" s="253"/>
      <c r="C78" s="466"/>
      <c r="D78" s="466"/>
      <c r="E78" s="466"/>
      <c r="F78" s="466"/>
      <c r="G78" s="466"/>
      <c r="H78" s="466"/>
      <c r="I78" s="466"/>
      <c r="J78" s="466"/>
      <c r="K78" s="466"/>
      <c r="L78" s="466"/>
      <c r="M78" s="466"/>
      <c r="N78" s="466"/>
      <c r="O78" s="466"/>
      <c r="P78" s="466"/>
      <c r="Q78" s="466"/>
      <c r="R78" s="466"/>
      <c r="S78" s="466"/>
      <c r="T78" s="466"/>
      <c r="U78" s="254"/>
    </row>
    <row r="79" spans="2:35" ht="26.1" customHeight="1" x14ac:dyDescent="0.5">
      <c r="B79" s="253"/>
      <c r="C79" s="466"/>
      <c r="D79" s="466"/>
      <c r="E79" s="466"/>
      <c r="F79" s="466"/>
      <c r="G79" s="466"/>
      <c r="H79" s="466"/>
      <c r="I79" s="466"/>
      <c r="J79" s="466"/>
      <c r="K79" s="466"/>
      <c r="L79" s="466"/>
      <c r="M79" s="466"/>
      <c r="N79" s="466"/>
      <c r="O79" s="466"/>
      <c r="P79" s="466"/>
      <c r="Q79" s="466"/>
      <c r="R79" s="466"/>
      <c r="S79" s="466"/>
      <c r="T79" s="466"/>
      <c r="U79" s="254"/>
    </row>
    <row r="80" spans="2:35" ht="26.1" customHeight="1" x14ac:dyDescent="0.5">
      <c r="B80" s="250"/>
      <c r="C80" s="465"/>
      <c r="D80" s="465"/>
      <c r="E80" s="465"/>
      <c r="F80" s="465"/>
      <c r="G80" s="465"/>
      <c r="H80" s="465"/>
      <c r="I80" s="465"/>
      <c r="J80" s="465"/>
      <c r="K80" s="465"/>
      <c r="L80" s="465"/>
      <c r="M80" s="465"/>
      <c r="N80" s="465"/>
      <c r="O80" s="465"/>
      <c r="P80" s="465"/>
      <c r="Q80" s="465"/>
      <c r="R80" s="465"/>
      <c r="S80" s="465"/>
      <c r="T80" s="465"/>
      <c r="U80" s="252"/>
    </row>
    <row r="81" spans="2:21" ht="26.1" customHeight="1" x14ac:dyDescent="0.5">
      <c r="B81" s="253"/>
      <c r="C81" s="466"/>
      <c r="D81" s="466"/>
      <c r="E81" s="466"/>
      <c r="F81" s="466"/>
      <c r="G81" s="466"/>
      <c r="H81" s="466"/>
      <c r="I81" s="466"/>
      <c r="J81" s="466"/>
      <c r="K81" s="466"/>
      <c r="L81" s="466"/>
      <c r="M81" s="466"/>
      <c r="N81" s="466"/>
      <c r="O81" s="466"/>
      <c r="P81" s="466"/>
      <c r="Q81" s="466"/>
      <c r="R81" s="466"/>
      <c r="S81" s="466"/>
      <c r="T81" s="466"/>
      <c r="U81" s="254"/>
    </row>
    <row r="82" spans="2:21" ht="26.1" customHeight="1" x14ac:dyDescent="0.5">
      <c r="B82" s="253"/>
      <c r="C82" s="466"/>
      <c r="D82" s="466"/>
      <c r="E82" s="466"/>
      <c r="F82" s="466"/>
      <c r="G82" s="466"/>
      <c r="H82" s="466"/>
      <c r="I82" s="466"/>
      <c r="J82" s="466"/>
      <c r="K82" s="466"/>
      <c r="L82" s="466"/>
      <c r="M82" s="466"/>
      <c r="N82" s="466"/>
      <c r="O82" s="466"/>
      <c r="P82" s="466"/>
      <c r="Q82" s="466"/>
      <c r="R82" s="466"/>
      <c r="S82" s="466"/>
      <c r="T82" s="466"/>
      <c r="U82" s="254"/>
    </row>
    <row r="83" spans="2:21" ht="26.1" customHeight="1" x14ac:dyDescent="0.5">
      <c r="B83" s="253"/>
      <c r="C83" s="466"/>
      <c r="D83" s="466"/>
      <c r="E83" s="466"/>
      <c r="F83" s="466"/>
      <c r="G83" s="466"/>
      <c r="H83" s="466"/>
      <c r="I83" s="466"/>
      <c r="J83" s="466"/>
      <c r="K83" s="466"/>
      <c r="L83" s="466"/>
      <c r="M83" s="466"/>
      <c r="N83" s="466"/>
      <c r="O83" s="466"/>
      <c r="P83" s="466"/>
      <c r="Q83" s="466"/>
      <c r="R83" s="466"/>
      <c r="S83" s="466"/>
      <c r="T83" s="466"/>
      <c r="U83" s="254"/>
    </row>
    <row r="84" spans="2:21" ht="26.1" customHeight="1" x14ac:dyDescent="0.5">
      <c r="B84" s="250"/>
      <c r="C84" s="465"/>
      <c r="D84" s="465"/>
      <c r="E84" s="465"/>
      <c r="F84" s="465"/>
      <c r="G84" s="465"/>
      <c r="H84" s="465"/>
      <c r="I84" s="465"/>
      <c r="J84" s="465"/>
      <c r="K84" s="465"/>
      <c r="L84" s="465"/>
      <c r="M84" s="465"/>
      <c r="N84" s="465"/>
      <c r="O84" s="465"/>
      <c r="P84" s="465"/>
      <c r="Q84" s="465"/>
      <c r="R84" s="465"/>
      <c r="S84" s="465"/>
      <c r="T84" s="465"/>
      <c r="U84" s="252"/>
    </row>
    <row r="85" spans="2:21" ht="26.1" customHeight="1" x14ac:dyDescent="0.5">
      <c r="B85" s="253"/>
      <c r="C85" s="466"/>
      <c r="D85" s="466"/>
      <c r="E85" s="466"/>
      <c r="F85" s="466"/>
      <c r="G85" s="466"/>
      <c r="H85" s="466"/>
      <c r="I85" s="466"/>
      <c r="J85" s="466"/>
      <c r="K85" s="466"/>
      <c r="L85" s="466"/>
      <c r="M85" s="466"/>
      <c r="N85" s="466"/>
      <c r="O85" s="466"/>
      <c r="P85" s="466"/>
      <c r="Q85" s="466"/>
      <c r="R85" s="466"/>
      <c r="S85" s="466"/>
      <c r="T85" s="466"/>
      <c r="U85" s="254"/>
    </row>
    <row r="86" spans="2:21" ht="26.1" customHeight="1" x14ac:dyDescent="0.5">
      <c r="B86" s="253"/>
      <c r="C86" s="466"/>
      <c r="D86" s="466"/>
      <c r="E86" s="466"/>
      <c r="F86" s="466"/>
      <c r="G86" s="466"/>
      <c r="H86" s="466"/>
      <c r="I86" s="466"/>
      <c r="J86" s="466"/>
      <c r="K86" s="466"/>
      <c r="L86" s="466"/>
      <c r="M86" s="466"/>
      <c r="N86" s="466"/>
      <c r="O86" s="466"/>
      <c r="P86" s="466"/>
      <c r="Q86" s="466"/>
      <c r="R86" s="466"/>
      <c r="S86" s="466"/>
      <c r="T86" s="466"/>
      <c r="U86" s="254"/>
    </row>
    <row r="87" spans="2:21" ht="26.1" customHeight="1" x14ac:dyDescent="0.5">
      <c r="B87" s="253"/>
      <c r="C87" s="466"/>
      <c r="D87" s="466"/>
      <c r="E87" s="466"/>
      <c r="F87" s="466"/>
      <c r="G87" s="466"/>
      <c r="H87" s="466"/>
      <c r="I87" s="466"/>
      <c r="J87" s="466"/>
      <c r="K87" s="466"/>
      <c r="L87" s="466"/>
      <c r="M87" s="466"/>
      <c r="N87" s="466"/>
      <c r="O87" s="466"/>
      <c r="P87" s="466"/>
      <c r="Q87" s="466"/>
      <c r="R87" s="466"/>
      <c r="S87" s="466"/>
      <c r="T87" s="466"/>
      <c r="U87" s="254"/>
    </row>
    <row r="88" spans="2:21" ht="26.1" customHeight="1" x14ac:dyDescent="0.5">
      <c r="B88" s="250"/>
      <c r="C88" s="465"/>
      <c r="D88" s="465"/>
      <c r="E88" s="465"/>
      <c r="F88" s="465"/>
      <c r="G88" s="465"/>
      <c r="H88" s="465"/>
      <c r="I88" s="465"/>
      <c r="J88" s="465"/>
      <c r="K88" s="465"/>
      <c r="L88" s="465"/>
      <c r="M88" s="465"/>
      <c r="N88" s="465"/>
      <c r="O88" s="465"/>
      <c r="P88" s="465"/>
      <c r="Q88" s="465"/>
      <c r="R88" s="465"/>
      <c r="S88" s="465"/>
      <c r="T88" s="465"/>
      <c r="U88" s="252"/>
    </row>
    <row r="89" spans="2:21" ht="26.1" customHeight="1" x14ac:dyDescent="0.5">
      <c r="B89" s="250"/>
      <c r="C89" s="465"/>
      <c r="D89" s="465"/>
      <c r="E89" s="465"/>
      <c r="F89" s="465"/>
      <c r="G89" s="465"/>
      <c r="H89" s="465"/>
      <c r="I89" s="465"/>
      <c r="J89" s="465"/>
      <c r="K89" s="465"/>
      <c r="L89" s="465"/>
      <c r="M89" s="465"/>
      <c r="N89" s="465"/>
      <c r="O89" s="465"/>
      <c r="P89" s="465"/>
      <c r="Q89" s="465"/>
      <c r="R89" s="465"/>
      <c r="S89" s="465"/>
      <c r="T89" s="465"/>
      <c r="U89" s="252"/>
    </row>
    <row r="90" spans="2:21" ht="26.1" customHeight="1" x14ac:dyDescent="0.5">
      <c r="B90" s="250"/>
      <c r="C90" s="465"/>
      <c r="D90" s="465"/>
      <c r="E90" s="465"/>
      <c r="F90" s="465"/>
      <c r="G90" s="465"/>
      <c r="H90" s="465"/>
      <c r="I90" s="465"/>
      <c r="J90" s="465"/>
      <c r="K90" s="465"/>
      <c r="L90" s="465"/>
      <c r="M90" s="465"/>
      <c r="N90" s="465"/>
      <c r="O90" s="465"/>
      <c r="P90" s="465"/>
      <c r="Q90" s="465"/>
      <c r="R90" s="465"/>
      <c r="S90" s="465"/>
      <c r="T90" s="465"/>
      <c r="U90" s="252"/>
    </row>
    <row r="91" spans="2:21" ht="26.1" customHeight="1" x14ac:dyDescent="0.5">
      <c r="B91" s="250"/>
      <c r="C91" s="465"/>
      <c r="D91" s="465"/>
      <c r="E91" s="465"/>
      <c r="F91" s="465"/>
      <c r="G91" s="465"/>
      <c r="H91" s="465"/>
      <c r="I91" s="465"/>
      <c r="J91" s="465"/>
      <c r="K91" s="465"/>
      <c r="L91" s="465"/>
      <c r="M91" s="465"/>
      <c r="N91" s="465"/>
      <c r="O91" s="465"/>
      <c r="P91" s="465"/>
      <c r="Q91" s="465"/>
      <c r="R91" s="465"/>
      <c r="S91" s="465"/>
      <c r="T91" s="465"/>
      <c r="U91" s="252"/>
    </row>
    <row r="92" spans="2:21" ht="26.1" customHeight="1" x14ac:dyDescent="0.5">
      <c r="B92" s="250"/>
      <c r="C92" s="465"/>
      <c r="D92" s="465"/>
      <c r="E92" s="465"/>
      <c r="F92" s="465"/>
      <c r="G92" s="465"/>
      <c r="H92" s="465"/>
      <c r="I92" s="465"/>
      <c r="J92" s="465"/>
      <c r="K92" s="465"/>
      <c r="L92" s="465"/>
      <c r="M92" s="465"/>
      <c r="N92" s="465"/>
      <c r="O92" s="465"/>
      <c r="P92" s="465"/>
      <c r="Q92" s="465"/>
      <c r="R92" s="465"/>
      <c r="S92" s="465"/>
      <c r="T92" s="465"/>
      <c r="U92" s="252"/>
    </row>
    <row r="93" spans="2:21" ht="26.1" customHeight="1" x14ac:dyDescent="0.5">
      <c r="B93" s="250"/>
      <c r="C93" s="251"/>
      <c r="D93" s="251"/>
      <c r="E93" s="251"/>
      <c r="F93" s="251"/>
      <c r="G93" s="251"/>
      <c r="H93" s="251"/>
      <c r="I93" s="251"/>
      <c r="J93" s="251"/>
      <c r="K93" s="251"/>
      <c r="L93" s="251"/>
      <c r="M93" s="251"/>
      <c r="N93" s="251"/>
      <c r="O93" s="251"/>
      <c r="P93" s="251"/>
      <c r="Q93" s="251"/>
      <c r="R93" s="251"/>
      <c r="S93" s="251"/>
      <c r="T93" s="251"/>
      <c r="U93" s="252"/>
    </row>
    <row r="94" spans="2:21" ht="26.1" customHeight="1" x14ac:dyDescent="0.5">
      <c r="B94" s="250"/>
      <c r="C94" s="251"/>
      <c r="D94" s="251"/>
      <c r="E94" s="251"/>
      <c r="F94" s="251"/>
      <c r="G94" s="251"/>
      <c r="H94" s="251"/>
      <c r="I94" s="251"/>
      <c r="J94" s="251"/>
      <c r="K94" s="251"/>
      <c r="L94" s="251"/>
      <c r="M94" s="251"/>
      <c r="N94" s="251"/>
      <c r="O94" s="251"/>
      <c r="P94" s="251"/>
      <c r="Q94" s="251"/>
      <c r="R94" s="251"/>
      <c r="S94" s="251"/>
      <c r="T94" s="251"/>
      <c r="U94" s="252"/>
    </row>
    <row r="95" spans="2:21" ht="26.1" customHeight="1" x14ac:dyDescent="0.5">
      <c r="B95" s="250"/>
      <c r="C95" s="251"/>
      <c r="D95" s="251"/>
      <c r="E95" s="251"/>
      <c r="F95" s="251"/>
      <c r="G95" s="251"/>
      <c r="H95" s="251"/>
      <c r="I95" s="251"/>
      <c r="J95" s="251"/>
      <c r="K95" s="251"/>
      <c r="L95" s="251"/>
      <c r="M95" s="251"/>
      <c r="N95" s="251"/>
      <c r="O95" s="251"/>
      <c r="P95" s="251"/>
      <c r="Q95" s="251"/>
      <c r="R95" s="251"/>
      <c r="S95" s="251"/>
      <c r="T95" s="251"/>
      <c r="U95" s="252"/>
    </row>
    <row r="96" spans="2:21" ht="26.1" customHeight="1" x14ac:dyDescent="0.5">
      <c r="B96" s="250"/>
      <c r="C96" s="251"/>
      <c r="D96" s="251"/>
      <c r="E96" s="251"/>
      <c r="F96" s="251"/>
      <c r="G96" s="251"/>
      <c r="H96" s="251"/>
      <c r="I96" s="251"/>
      <c r="J96" s="251"/>
      <c r="K96" s="251"/>
      <c r="L96" s="251"/>
      <c r="M96" s="251"/>
      <c r="N96" s="251"/>
      <c r="O96" s="251"/>
      <c r="P96" s="251"/>
      <c r="Q96" s="251"/>
      <c r="R96" s="251"/>
      <c r="S96" s="251"/>
      <c r="T96" s="251"/>
      <c r="U96" s="252"/>
    </row>
    <row r="97" spans="2:21" ht="26.1" customHeight="1" x14ac:dyDescent="0.5">
      <c r="B97" s="250"/>
      <c r="C97" s="251"/>
      <c r="D97" s="251"/>
      <c r="E97" s="251"/>
      <c r="F97" s="251"/>
      <c r="G97" s="251"/>
      <c r="H97" s="251"/>
      <c r="I97" s="251"/>
      <c r="J97" s="251"/>
      <c r="K97" s="251"/>
      <c r="L97" s="251"/>
      <c r="M97" s="251"/>
      <c r="N97" s="251"/>
      <c r="O97" s="251"/>
      <c r="P97" s="251"/>
      <c r="Q97" s="251"/>
      <c r="R97" s="251"/>
      <c r="S97" s="251"/>
      <c r="T97" s="251"/>
      <c r="U97" s="252"/>
    </row>
    <row r="98" spans="2:21" ht="26.1" customHeight="1" x14ac:dyDescent="0.5">
      <c r="B98" s="250"/>
      <c r="C98" s="251"/>
      <c r="D98" s="251"/>
      <c r="E98" s="251"/>
      <c r="F98" s="251"/>
      <c r="G98" s="251"/>
      <c r="H98" s="251"/>
      <c r="I98" s="251"/>
      <c r="J98" s="251"/>
      <c r="K98" s="251"/>
      <c r="L98" s="251"/>
      <c r="M98" s="251"/>
      <c r="N98" s="251"/>
      <c r="O98" s="251"/>
      <c r="P98" s="251"/>
      <c r="Q98" s="251"/>
      <c r="R98" s="251"/>
      <c r="S98" s="251"/>
      <c r="T98" s="251"/>
      <c r="U98" s="252"/>
    </row>
    <row r="99" spans="2:21" ht="26.1" customHeight="1" x14ac:dyDescent="0.5">
      <c r="B99" s="252"/>
      <c r="C99" s="255"/>
      <c r="D99" s="255"/>
      <c r="E99" s="255"/>
      <c r="F99" s="255"/>
      <c r="G99" s="255"/>
      <c r="H99" s="255"/>
      <c r="I99" s="255"/>
      <c r="J99" s="255"/>
      <c r="K99" s="255"/>
      <c r="L99" s="255"/>
      <c r="M99" s="255"/>
      <c r="N99" s="255"/>
      <c r="O99" s="255"/>
      <c r="P99" s="255"/>
      <c r="Q99" s="255"/>
      <c r="R99" s="255"/>
      <c r="S99" s="255"/>
      <c r="T99" s="255"/>
      <c r="U99" s="252"/>
    </row>
    <row r="100" spans="2:21" ht="26.1" customHeight="1" x14ac:dyDescent="0.5">
      <c r="B100" s="247"/>
      <c r="C100" s="249"/>
      <c r="D100" s="249"/>
      <c r="E100" s="249"/>
      <c r="F100" s="249"/>
      <c r="G100" s="249"/>
      <c r="H100" s="249"/>
      <c r="I100" s="249"/>
      <c r="J100" s="249"/>
      <c r="K100" s="249"/>
      <c r="L100" s="249"/>
      <c r="M100" s="249"/>
      <c r="N100" s="249"/>
      <c r="O100" s="249"/>
      <c r="P100" s="249"/>
      <c r="Q100" s="249"/>
      <c r="R100" s="249"/>
      <c r="S100" s="249"/>
      <c r="T100" s="249"/>
      <c r="U100" s="247"/>
    </row>
    <row r="101" spans="2:21" ht="26.1" customHeight="1" x14ac:dyDescent="0.35"/>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0"/>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2"/>
      <c r="W1" s="242"/>
      <c r="X1" s="242"/>
      <c r="Y1" s="242"/>
      <c r="Z1" s="242"/>
      <c r="AA1" s="242"/>
    </row>
    <row r="2" spans="1:34" s="5" customFormat="1" ht="19.5" customHeight="1" x14ac:dyDescent="0.65">
      <c r="B2" s="2"/>
      <c r="C2" s="2"/>
      <c r="D2" s="2"/>
      <c r="E2" s="2"/>
      <c r="F2" s="2"/>
      <c r="G2" s="2"/>
      <c r="H2" s="2"/>
      <c r="I2" s="2"/>
      <c r="J2" s="2"/>
      <c r="K2" s="2"/>
      <c r="L2" s="2"/>
      <c r="M2" s="2"/>
      <c r="N2" s="2"/>
      <c r="O2" s="2"/>
      <c r="P2" s="2"/>
      <c r="Q2" s="2"/>
      <c r="R2" s="2"/>
      <c r="S2" s="2"/>
      <c r="T2" s="2"/>
      <c r="V2" s="242"/>
      <c r="W2" s="242"/>
      <c r="X2" s="242"/>
      <c r="Y2" s="242"/>
      <c r="Z2" s="242"/>
      <c r="AA2" s="242"/>
    </row>
    <row r="3" spans="1:34" s="5" customFormat="1" ht="19.5" customHeight="1" x14ac:dyDescent="0.7">
      <c r="B3" s="2"/>
      <c r="C3" s="239"/>
      <c r="D3" s="239"/>
      <c r="E3" s="239"/>
      <c r="F3" s="239"/>
      <c r="G3" s="239"/>
      <c r="H3" s="239"/>
      <c r="I3" s="239"/>
      <c r="J3" s="239"/>
      <c r="K3" s="239"/>
      <c r="L3" s="239"/>
      <c r="M3" s="239"/>
      <c r="N3" s="239"/>
      <c r="O3" s="239"/>
      <c r="P3" s="239"/>
      <c r="Q3" s="239"/>
      <c r="R3" s="239"/>
      <c r="S3" s="239"/>
      <c r="T3" s="239"/>
      <c r="U3" s="239"/>
      <c r="V3" s="242"/>
      <c r="W3" s="242"/>
      <c r="X3" s="242"/>
      <c r="Y3" s="242"/>
      <c r="Z3" s="242"/>
      <c r="AA3" s="242"/>
    </row>
    <row r="4" spans="1:34" s="469" customFormat="1" ht="36.75" x14ac:dyDescent="0.85">
      <c r="B4" s="1777" t="s">
        <v>1945</v>
      </c>
      <c r="C4" s="1777"/>
      <c r="D4" s="1777"/>
      <c r="E4" s="1777"/>
      <c r="F4" s="1777"/>
      <c r="G4" s="1777"/>
      <c r="H4" s="1777"/>
      <c r="I4" s="1777"/>
      <c r="J4" s="1777"/>
      <c r="K4" s="1777"/>
      <c r="L4" s="1756" t="s">
        <v>1946</v>
      </c>
      <c r="M4" s="1756"/>
      <c r="N4" s="1756"/>
      <c r="O4" s="1756"/>
      <c r="P4" s="1756"/>
      <c r="Q4" s="1756"/>
      <c r="R4" s="1756"/>
      <c r="S4" s="1756"/>
      <c r="T4" s="1756"/>
      <c r="U4" s="1756"/>
      <c r="V4" s="468"/>
      <c r="W4" s="468"/>
      <c r="X4" s="468"/>
      <c r="Y4" s="468"/>
      <c r="Z4" s="468"/>
      <c r="AA4" s="468"/>
      <c r="AB4" s="468"/>
      <c r="AC4" s="468"/>
      <c r="AD4" s="468"/>
      <c r="AE4" s="468"/>
      <c r="AF4" s="468"/>
      <c r="AG4" s="468"/>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3"/>
      <c r="D6" s="243"/>
      <c r="E6" s="243"/>
      <c r="F6" s="243"/>
      <c r="G6" s="243"/>
      <c r="H6" s="243"/>
      <c r="I6" s="75"/>
      <c r="J6" s="75"/>
      <c r="K6" s="75"/>
      <c r="L6" s="75"/>
      <c r="M6" s="75"/>
      <c r="N6" s="75"/>
      <c r="O6" s="75"/>
      <c r="P6" s="75"/>
      <c r="Q6" s="75"/>
      <c r="R6" s="75"/>
      <c r="S6" s="75"/>
      <c r="T6" s="75"/>
      <c r="U6" s="75"/>
      <c r="V6" s="154"/>
      <c r="W6" s="154"/>
      <c r="X6" s="154"/>
      <c r="Y6" s="154"/>
      <c r="Z6" s="154"/>
      <c r="AA6" s="154"/>
    </row>
    <row r="7" spans="1:34" s="417" customFormat="1" ht="22.5" x14ac:dyDescent="0.5">
      <c r="B7" s="1704" t="s">
        <v>1736</v>
      </c>
      <c r="U7" s="229" t="s">
        <v>1740</v>
      </c>
      <c r="V7" s="472"/>
      <c r="W7" s="472"/>
      <c r="X7" s="472"/>
      <c r="Y7" s="472"/>
      <c r="Z7" s="472"/>
      <c r="AA7" s="472"/>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504" customFormat="1" ht="25.5" customHeight="1" thickTop="1" x14ac:dyDescent="0.7">
      <c r="A9" s="258"/>
      <c r="B9" s="1815"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804" t="s">
        <v>885</v>
      </c>
      <c r="V9" s="430"/>
      <c r="W9" s="430"/>
      <c r="X9" s="430"/>
      <c r="Y9" s="430"/>
      <c r="Z9" s="430"/>
      <c r="AA9" s="430"/>
    </row>
    <row r="10" spans="1:34" s="258" customFormat="1" ht="19.5" customHeight="1" x14ac:dyDescent="0.7">
      <c r="B10" s="1816"/>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805"/>
      <c r="V10" s="257"/>
      <c r="W10" s="257"/>
      <c r="X10" s="257"/>
      <c r="Y10" s="257"/>
      <c r="Z10" s="257"/>
      <c r="AA10" s="257"/>
    </row>
    <row r="11" spans="1:34" s="338" customFormat="1" ht="19.5" customHeight="1" x14ac:dyDescent="0.7">
      <c r="A11" s="258"/>
      <c r="B11" s="1817"/>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806"/>
      <c r="V11" s="431"/>
      <c r="W11" s="431"/>
      <c r="X11" s="431"/>
      <c r="Y11" s="431"/>
      <c r="Z11" s="431"/>
      <c r="AA11" s="431"/>
    </row>
    <row r="12" spans="1:34" s="258" customFormat="1" ht="15" customHeight="1" x14ac:dyDescent="0.7">
      <c r="B12" s="432"/>
      <c r="C12" s="347"/>
      <c r="D12" s="347"/>
      <c r="E12" s="347"/>
      <c r="F12" s="347"/>
      <c r="G12" s="347"/>
      <c r="H12" s="347"/>
      <c r="I12" s="349"/>
      <c r="J12" s="348"/>
      <c r="K12" s="348"/>
      <c r="L12" s="348"/>
      <c r="M12" s="348"/>
      <c r="N12" s="348"/>
      <c r="O12" s="348"/>
      <c r="P12" s="348"/>
      <c r="Q12" s="348"/>
      <c r="R12" s="348"/>
      <c r="S12" s="350"/>
      <c r="T12" s="346"/>
      <c r="U12" s="433"/>
      <c r="V12" s="257"/>
      <c r="W12" s="257"/>
      <c r="X12" s="257"/>
      <c r="Y12" s="257"/>
      <c r="Z12" s="257"/>
      <c r="AA12" s="257"/>
    </row>
    <row r="13" spans="1:34" s="365" customFormat="1" ht="26.1" customHeight="1" x14ac:dyDescent="0.2">
      <c r="B13" s="1135" t="s">
        <v>1502</v>
      </c>
      <c r="C13" s="843"/>
      <c r="D13" s="843"/>
      <c r="E13" s="843"/>
      <c r="F13" s="843"/>
      <c r="G13" s="843"/>
      <c r="H13" s="843"/>
      <c r="I13" s="1043"/>
      <c r="J13" s="1044"/>
      <c r="K13" s="1044"/>
      <c r="L13" s="1044"/>
      <c r="M13" s="1044"/>
      <c r="N13" s="1044"/>
      <c r="O13" s="1044"/>
      <c r="P13" s="1044"/>
      <c r="Q13" s="1044"/>
      <c r="R13" s="1044"/>
      <c r="S13" s="1132"/>
      <c r="T13" s="1045"/>
      <c r="U13" s="379" t="s">
        <v>1017</v>
      </c>
      <c r="V13" s="833"/>
      <c r="W13" s="833"/>
      <c r="X13" s="833"/>
      <c r="Y13" s="833"/>
      <c r="Z13" s="833"/>
      <c r="AA13" s="833"/>
    </row>
    <row r="14" spans="1:34" s="365" customFormat="1" ht="26.1" customHeight="1" x14ac:dyDescent="0.2">
      <c r="A14" s="833"/>
      <c r="B14" s="956" t="s">
        <v>529</v>
      </c>
      <c r="C14" s="864">
        <v>512.15679512359998</v>
      </c>
      <c r="D14" s="864">
        <v>504.69421199999999</v>
      </c>
      <c r="E14" s="864">
        <v>2.7438000000000001E-4</v>
      </c>
      <c r="F14" s="864">
        <v>4.0000000000000001E-3</v>
      </c>
      <c r="G14" s="864">
        <v>2E-3</v>
      </c>
      <c r="H14" s="864">
        <v>1E-3</v>
      </c>
      <c r="I14" s="776">
        <v>1E-3</v>
      </c>
      <c r="J14" s="774">
        <v>1E-3</v>
      </c>
      <c r="K14" s="774">
        <v>1E-3</v>
      </c>
      <c r="L14" s="774">
        <v>0</v>
      </c>
      <c r="M14" s="774">
        <v>0</v>
      </c>
      <c r="N14" s="774">
        <v>0</v>
      </c>
      <c r="O14" s="774">
        <v>0</v>
      </c>
      <c r="P14" s="774">
        <v>0</v>
      </c>
      <c r="Q14" s="774">
        <v>0</v>
      </c>
      <c r="R14" s="774">
        <v>3.0701999999999999E-3</v>
      </c>
      <c r="S14" s="865">
        <v>3.6595999999999998E-3</v>
      </c>
      <c r="T14" s="964">
        <v>1E-3</v>
      </c>
      <c r="U14" s="607" t="s">
        <v>181</v>
      </c>
      <c r="V14" s="833"/>
      <c r="W14" s="833"/>
      <c r="X14" s="833"/>
      <c r="Y14" s="833"/>
      <c r="Z14" s="833"/>
      <c r="AA14" s="833"/>
      <c r="AB14" s="833"/>
      <c r="AC14" s="833"/>
      <c r="AD14" s="833"/>
      <c r="AE14" s="833"/>
      <c r="AF14" s="833"/>
      <c r="AG14" s="833"/>
      <c r="AH14" s="833"/>
    </row>
    <row r="15" spans="1:34" s="365" customFormat="1" ht="26.1" customHeight="1" x14ac:dyDescent="0.2">
      <c r="A15" s="833"/>
      <c r="B15" s="957" t="s">
        <v>957</v>
      </c>
      <c r="C15" s="868">
        <v>502.12600400000002</v>
      </c>
      <c r="D15" s="868">
        <v>504.69421199999999</v>
      </c>
      <c r="E15" s="868">
        <v>0</v>
      </c>
      <c r="F15" s="868">
        <v>0</v>
      </c>
      <c r="G15" s="868">
        <v>0</v>
      </c>
      <c r="H15" s="868">
        <v>0</v>
      </c>
      <c r="I15" s="773">
        <v>0</v>
      </c>
      <c r="J15" s="771">
        <v>0</v>
      </c>
      <c r="K15" s="771">
        <v>0</v>
      </c>
      <c r="L15" s="771">
        <v>0</v>
      </c>
      <c r="M15" s="771">
        <v>0</v>
      </c>
      <c r="N15" s="771">
        <v>0</v>
      </c>
      <c r="O15" s="771">
        <v>0</v>
      </c>
      <c r="P15" s="771">
        <v>0</v>
      </c>
      <c r="Q15" s="771">
        <v>0</v>
      </c>
      <c r="R15" s="771">
        <v>0</v>
      </c>
      <c r="S15" s="869">
        <v>0</v>
      </c>
      <c r="T15" s="963">
        <v>0</v>
      </c>
      <c r="U15" s="896" t="s">
        <v>937</v>
      </c>
      <c r="V15" s="833"/>
      <c r="W15" s="833"/>
      <c r="X15" s="833"/>
      <c r="Y15" s="833"/>
      <c r="Z15" s="833"/>
      <c r="AA15" s="833"/>
      <c r="AB15" s="833"/>
      <c r="AC15" s="833"/>
      <c r="AD15" s="833"/>
      <c r="AE15" s="833"/>
      <c r="AF15" s="833"/>
      <c r="AG15" s="833"/>
      <c r="AH15" s="833"/>
    </row>
    <row r="16" spans="1:34" s="365" customFormat="1" ht="26.1" customHeight="1" x14ac:dyDescent="0.2">
      <c r="A16" s="833"/>
      <c r="B16" s="957" t="s">
        <v>958</v>
      </c>
      <c r="C16" s="868">
        <v>10.0307911236</v>
      </c>
      <c r="D16" s="868">
        <v>0</v>
      </c>
      <c r="E16" s="868">
        <v>2.7438000000000001E-4</v>
      </c>
      <c r="F16" s="868">
        <v>4.0000000000000001E-3</v>
      </c>
      <c r="G16" s="868">
        <v>2E-3</v>
      </c>
      <c r="H16" s="868">
        <v>1E-3</v>
      </c>
      <c r="I16" s="773">
        <v>1E-3</v>
      </c>
      <c r="J16" s="771">
        <v>1E-3</v>
      </c>
      <c r="K16" s="771">
        <v>1E-3</v>
      </c>
      <c r="L16" s="771">
        <v>0</v>
      </c>
      <c r="M16" s="771">
        <v>0</v>
      </c>
      <c r="N16" s="771">
        <v>0</v>
      </c>
      <c r="O16" s="771">
        <v>0</v>
      </c>
      <c r="P16" s="771">
        <v>0</v>
      </c>
      <c r="Q16" s="771">
        <v>0</v>
      </c>
      <c r="R16" s="771">
        <v>3.0701999999999999E-3</v>
      </c>
      <c r="S16" s="869">
        <v>3.6595999999999998E-3</v>
      </c>
      <c r="T16" s="963">
        <v>1E-3</v>
      </c>
      <c r="U16" s="896" t="s">
        <v>1272</v>
      </c>
      <c r="V16" s="833"/>
      <c r="W16" s="833"/>
      <c r="X16" s="833"/>
      <c r="Y16" s="833"/>
      <c r="Z16" s="833"/>
      <c r="AA16" s="833"/>
      <c r="AB16" s="833"/>
      <c r="AC16" s="833"/>
      <c r="AD16" s="833"/>
      <c r="AE16" s="833"/>
      <c r="AF16" s="833"/>
      <c r="AG16" s="833"/>
      <c r="AH16" s="833"/>
    </row>
    <row r="17" spans="1:34" s="365" customFormat="1" ht="26.1" customHeight="1" x14ac:dyDescent="0.2">
      <c r="A17" s="833"/>
      <c r="B17" s="957" t="s">
        <v>959</v>
      </c>
      <c r="C17" s="868">
        <v>0</v>
      </c>
      <c r="D17" s="868">
        <v>0</v>
      </c>
      <c r="E17" s="868">
        <v>0</v>
      </c>
      <c r="F17" s="868">
        <v>0</v>
      </c>
      <c r="G17" s="868">
        <v>0</v>
      </c>
      <c r="H17" s="868">
        <v>0</v>
      </c>
      <c r="I17" s="773">
        <v>0</v>
      </c>
      <c r="J17" s="771">
        <v>0</v>
      </c>
      <c r="K17" s="771">
        <v>0</v>
      </c>
      <c r="L17" s="771">
        <v>0</v>
      </c>
      <c r="M17" s="771">
        <v>0</v>
      </c>
      <c r="N17" s="771">
        <v>0</v>
      </c>
      <c r="O17" s="771">
        <v>0</v>
      </c>
      <c r="P17" s="771">
        <v>0</v>
      </c>
      <c r="Q17" s="771">
        <v>0</v>
      </c>
      <c r="R17" s="771">
        <v>0</v>
      </c>
      <c r="S17" s="869">
        <v>0</v>
      </c>
      <c r="T17" s="963">
        <v>0</v>
      </c>
      <c r="U17" s="896" t="s">
        <v>1228</v>
      </c>
      <c r="V17" s="833"/>
      <c r="W17" s="833"/>
      <c r="X17" s="833"/>
      <c r="Y17" s="833"/>
      <c r="Z17" s="833"/>
      <c r="AA17" s="833"/>
      <c r="AB17" s="833"/>
      <c r="AC17" s="833"/>
      <c r="AD17" s="833"/>
      <c r="AE17" s="833"/>
      <c r="AF17" s="833"/>
      <c r="AG17" s="833"/>
      <c r="AH17" s="833"/>
    </row>
    <row r="18" spans="1:34" s="365" customFormat="1" ht="26.1" customHeight="1" x14ac:dyDescent="0.2">
      <c r="A18" s="833"/>
      <c r="B18" s="956" t="s">
        <v>180</v>
      </c>
      <c r="C18" s="864">
        <v>224573.11439872356</v>
      </c>
      <c r="D18" s="864">
        <v>232876.04669666264</v>
      </c>
      <c r="E18" s="864">
        <v>268683.86935227219</v>
      </c>
      <c r="F18" s="864">
        <v>379090.89205727656</v>
      </c>
      <c r="G18" s="864">
        <v>379782.58646239061</v>
      </c>
      <c r="H18" s="864">
        <v>417048.75245176384</v>
      </c>
      <c r="I18" s="776">
        <v>381719.83073204523</v>
      </c>
      <c r="J18" s="774">
        <v>389316.41443705815</v>
      </c>
      <c r="K18" s="774">
        <v>392999.36874326901</v>
      </c>
      <c r="L18" s="774">
        <v>399193.54800760077</v>
      </c>
      <c r="M18" s="774">
        <v>420372.80960155517</v>
      </c>
      <c r="N18" s="774">
        <v>432473.59163161687</v>
      </c>
      <c r="O18" s="774">
        <v>429419.74279346451</v>
      </c>
      <c r="P18" s="774">
        <v>440867.35371099936</v>
      </c>
      <c r="Q18" s="774">
        <v>443841.59522405063</v>
      </c>
      <c r="R18" s="774">
        <v>445669.56688387063</v>
      </c>
      <c r="S18" s="865">
        <v>421810.36280360015</v>
      </c>
      <c r="T18" s="964">
        <v>417048.75245176384</v>
      </c>
      <c r="U18" s="607" t="s">
        <v>993</v>
      </c>
      <c r="V18" s="833"/>
      <c r="W18" s="833"/>
      <c r="X18" s="833"/>
      <c r="Y18" s="833"/>
      <c r="Z18" s="833"/>
      <c r="AA18" s="833"/>
      <c r="AB18" s="833"/>
      <c r="AC18" s="833"/>
      <c r="AD18" s="833"/>
      <c r="AE18" s="833"/>
      <c r="AF18" s="833"/>
      <c r="AG18" s="833"/>
      <c r="AH18" s="833"/>
    </row>
    <row r="19" spans="1:34" s="365" customFormat="1" ht="26.1" customHeight="1" x14ac:dyDescent="0.2">
      <c r="A19" s="833"/>
      <c r="B19" s="957" t="s">
        <v>940</v>
      </c>
      <c r="C19" s="868">
        <v>224510.32233269355</v>
      </c>
      <c r="D19" s="868">
        <v>232826.72525249264</v>
      </c>
      <c r="E19" s="868">
        <v>265683.82309504919</v>
      </c>
      <c r="F19" s="868">
        <v>378882.86858600954</v>
      </c>
      <c r="G19" s="868">
        <v>379530.74710773618</v>
      </c>
      <c r="H19" s="868">
        <v>416524.32647789823</v>
      </c>
      <c r="I19" s="773">
        <v>381454.20432907337</v>
      </c>
      <c r="J19" s="771">
        <v>388950.35535570182</v>
      </c>
      <c r="K19" s="771">
        <v>392655.73169628857</v>
      </c>
      <c r="L19" s="771">
        <v>398831.82287907699</v>
      </c>
      <c r="M19" s="771">
        <v>420011.10465467366</v>
      </c>
      <c r="N19" s="771">
        <v>432121.58064912324</v>
      </c>
      <c r="O19" s="771">
        <v>429073.19156243169</v>
      </c>
      <c r="P19" s="771">
        <v>440522.46029281057</v>
      </c>
      <c r="Q19" s="771">
        <v>443497.6525437464</v>
      </c>
      <c r="R19" s="771">
        <v>445316.78756204684</v>
      </c>
      <c r="S19" s="869">
        <v>421358.93108426954</v>
      </c>
      <c r="T19" s="963">
        <v>416524.32647789823</v>
      </c>
      <c r="U19" s="609" t="s">
        <v>1277</v>
      </c>
      <c r="V19" s="833"/>
      <c r="W19" s="833"/>
      <c r="X19" s="833"/>
      <c r="Y19" s="833"/>
      <c r="Z19" s="833"/>
      <c r="AA19" s="833"/>
      <c r="AB19" s="833"/>
      <c r="AC19" s="833"/>
      <c r="AD19" s="833"/>
      <c r="AE19" s="833"/>
      <c r="AF19" s="833"/>
      <c r="AG19" s="833"/>
      <c r="AH19" s="833"/>
    </row>
    <row r="20" spans="1:34" s="365" customFormat="1" ht="26.1" customHeight="1" x14ac:dyDescent="0.2">
      <c r="A20" s="833"/>
      <c r="B20" s="958" t="s">
        <v>1347</v>
      </c>
      <c r="C20" s="868">
        <v>160043.19998381098</v>
      </c>
      <c r="D20" s="868">
        <v>176624.57256018632</v>
      </c>
      <c r="E20" s="868">
        <v>211446.26408623089</v>
      </c>
      <c r="F20" s="868">
        <v>315181.27773495781</v>
      </c>
      <c r="G20" s="868">
        <v>297165.27714629605</v>
      </c>
      <c r="H20" s="868">
        <v>326522.66898490343</v>
      </c>
      <c r="I20" s="773">
        <v>297880.09048826981</v>
      </c>
      <c r="J20" s="771">
        <v>304260.30606580712</v>
      </c>
      <c r="K20" s="771">
        <v>307881.38071503548</v>
      </c>
      <c r="L20" s="771">
        <v>313737.87151405268</v>
      </c>
      <c r="M20" s="771">
        <v>333136.48655100004</v>
      </c>
      <c r="N20" s="771">
        <v>343947.44955459726</v>
      </c>
      <c r="O20" s="771">
        <v>339469.82198568899</v>
      </c>
      <c r="P20" s="771">
        <v>349815.18689012132</v>
      </c>
      <c r="Q20" s="771">
        <v>352233.53858213412</v>
      </c>
      <c r="R20" s="771">
        <v>348515.36084494175</v>
      </c>
      <c r="S20" s="869">
        <v>330361.68338588072</v>
      </c>
      <c r="T20" s="963">
        <v>326522.66898490343</v>
      </c>
      <c r="U20" s="896" t="s">
        <v>1194</v>
      </c>
      <c r="V20" s="833"/>
      <c r="W20" s="833"/>
      <c r="X20" s="833"/>
      <c r="Y20" s="833"/>
      <c r="Z20" s="833"/>
      <c r="AA20" s="833"/>
      <c r="AB20" s="833"/>
      <c r="AC20" s="833"/>
      <c r="AD20" s="833"/>
      <c r="AE20" s="833"/>
      <c r="AF20" s="833"/>
      <c r="AG20" s="833"/>
      <c r="AH20" s="833"/>
    </row>
    <row r="21" spans="1:34" s="365" customFormat="1" ht="26.1" customHeight="1" x14ac:dyDescent="0.2">
      <c r="A21" s="833"/>
      <c r="B21" s="958" t="s">
        <v>1348</v>
      </c>
      <c r="C21" s="868">
        <v>64423.416613611378</v>
      </c>
      <c r="D21" s="868">
        <v>56168.206833996315</v>
      </c>
      <c r="E21" s="868">
        <v>54187.75650357829</v>
      </c>
      <c r="F21" s="868">
        <v>63446.327341380544</v>
      </c>
      <c r="G21" s="868">
        <v>81777.972245380093</v>
      </c>
      <c r="H21" s="868">
        <v>89169.787626151883</v>
      </c>
      <c r="I21" s="773">
        <v>82993.112253113504</v>
      </c>
      <c r="J21" s="771">
        <v>84116.395599404685</v>
      </c>
      <c r="K21" s="771">
        <v>84136.519602823057</v>
      </c>
      <c r="L21" s="771">
        <v>84344.944551344335</v>
      </c>
      <c r="M21" s="771">
        <v>86121.265123143618</v>
      </c>
      <c r="N21" s="771">
        <v>87434.463740905951</v>
      </c>
      <c r="O21" s="771">
        <v>88894.757082838958</v>
      </c>
      <c r="P21" s="771">
        <v>90004.243763104547</v>
      </c>
      <c r="Q21" s="771">
        <v>90451.761262679604</v>
      </c>
      <c r="R21" s="771">
        <v>95948.209588819009</v>
      </c>
      <c r="S21" s="869">
        <v>90160.406982460641</v>
      </c>
      <c r="T21" s="963">
        <v>89169.787626151883</v>
      </c>
      <c r="U21" s="896" t="s">
        <v>1195</v>
      </c>
      <c r="V21" s="833"/>
      <c r="W21" s="833"/>
      <c r="X21" s="833"/>
      <c r="Y21" s="833"/>
      <c r="Z21" s="833"/>
      <c r="AA21" s="833"/>
      <c r="AB21" s="833"/>
      <c r="AC21" s="833"/>
      <c r="AD21" s="833"/>
      <c r="AE21" s="833"/>
      <c r="AF21" s="833"/>
      <c r="AG21" s="833"/>
      <c r="AH21" s="833"/>
    </row>
    <row r="22" spans="1:34" s="365" customFormat="1" ht="26.1" customHeight="1" x14ac:dyDescent="0.2">
      <c r="A22" s="833"/>
      <c r="B22" s="958" t="s">
        <v>941</v>
      </c>
      <c r="C22" s="868">
        <v>43.705735271199998</v>
      </c>
      <c r="D22" s="868">
        <v>33.945858310000006</v>
      </c>
      <c r="E22" s="868">
        <v>49.802505240000002</v>
      </c>
      <c r="F22" s="868">
        <v>255.26350967119998</v>
      </c>
      <c r="G22" s="868">
        <v>587.49771606000002</v>
      </c>
      <c r="H22" s="868">
        <v>831.86986684290002</v>
      </c>
      <c r="I22" s="773">
        <v>581.00158768999995</v>
      </c>
      <c r="J22" s="771">
        <v>573.65369048999992</v>
      </c>
      <c r="K22" s="771">
        <v>637.83137843000009</v>
      </c>
      <c r="L22" s="771">
        <v>749.00681368000005</v>
      </c>
      <c r="M22" s="771">
        <v>753.35298052999997</v>
      </c>
      <c r="N22" s="771">
        <v>739.66735361999997</v>
      </c>
      <c r="O22" s="771">
        <v>708.61249390370006</v>
      </c>
      <c r="P22" s="771">
        <v>703.02963958470013</v>
      </c>
      <c r="Q22" s="771">
        <v>812.35269893270004</v>
      </c>
      <c r="R22" s="771">
        <v>853.21712828609986</v>
      </c>
      <c r="S22" s="869">
        <v>836.8407159282001</v>
      </c>
      <c r="T22" s="963">
        <v>831.86986684290002</v>
      </c>
      <c r="U22" s="896" t="s">
        <v>1196</v>
      </c>
      <c r="V22" s="833"/>
      <c r="W22" s="833"/>
      <c r="X22" s="833"/>
      <c r="Y22" s="833"/>
      <c r="Z22" s="833"/>
      <c r="AA22" s="833"/>
      <c r="AB22" s="833"/>
      <c r="AC22" s="833"/>
      <c r="AD22" s="833"/>
      <c r="AE22" s="833"/>
      <c r="AF22" s="833"/>
      <c r="AG22" s="833"/>
      <c r="AH22" s="833"/>
    </row>
    <row r="23" spans="1:34" s="365" customFormat="1" ht="26.1" customHeight="1" x14ac:dyDescent="0.2">
      <c r="A23" s="833"/>
      <c r="B23" s="957" t="s">
        <v>1346</v>
      </c>
      <c r="C23" s="868">
        <v>62.792066030000001</v>
      </c>
      <c r="D23" s="868">
        <v>49.321444169999999</v>
      </c>
      <c r="E23" s="868">
        <v>3000.0462572230003</v>
      </c>
      <c r="F23" s="868">
        <v>208.02347126699999</v>
      </c>
      <c r="G23" s="868">
        <v>251.83935465444327</v>
      </c>
      <c r="H23" s="868">
        <v>524.42597386559805</v>
      </c>
      <c r="I23" s="773">
        <v>265.62640297187306</v>
      </c>
      <c r="J23" s="771">
        <v>366.05908135632291</v>
      </c>
      <c r="K23" s="771">
        <v>343.63704698043466</v>
      </c>
      <c r="L23" s="771">
        <v>361.72512852377616</v>
      </c>
      <c r="M23" s="771">
        <v>361.70494688149125</v>
      </c>
      <c r="N23" s="771">
        <v>352.01098249363702</v>
      </c>
      <c r="O23" s="771">
        <v>346.5512310328354</v>
      </c>
      <c r="P23" s="771">
        <v>344.8934181887675</v>
      </c>
      <c r="Q23" s="771">
        <v>343.94268030424882</v>
      </c>
      <c r="R23" s="771">
        <v>352.77932182379578</v>
      </c>
      <c r="S23" s="869">
        <v>451.43171933060154</v>
      </c>
      <c r="T23" s="963">
        <v>524.42597386559805</v>
      </c>
      <c r="U23" s="609" t="s">
        <v>1286</v>
      </c>
      <c r="V23" s="833"/>
      <c r="W23" s="833"/>
      <c r="X23" s="833"/>
      <c r="Y23" s="833"/>
      <c r="Z23" s="833"/>
      <c r="AA23" s="833"/>
      <c r="AB23" s="833"/>
      <c r="AC23" s="833"/>
      <c r="AD23" s="833"/>
      <c r="AE23" s="833"/>
      <c r="AF23" s="833"/>
      <c r="AG23" s="833"/>
      <c r="AH23" s="833"/>
    </row>
    <row r="24" spans="1:34" s="360" customFormat="1" ht="26.1" customHeight="1" x14ac:dyDescent="0.2">
      <c r="A24" s="833"/>
      <c r="B24" s="956" t="s">
        <v>1500</v>
      </c>
      <c r="C24" s="864">
        <v>225085.27119384715</v>
      </c>
      <c r="D24" s="864">
        <v>233380.74090866264</v>
      </c>
      <c r="E24" s="864">
        <v>268683.86962665222</v>
      </c>
      <c r="F24" s="864">
        <v>379090.89605727658</v>
      </c>
      <c r="G24" s="864">
        <v>379782.58846239059</v>
      </c>
      <c r="H24" s="864">
        <v>417048.75345176383</v>
      </c>
      <c r="I24" s="776">
        <v>381719.83173204522</v>
      </c>
      <c r="J24" s="774">
        <v>389316.41543705814</v>
      </c>
      <c r="K24" s="774">
        <v>392999.369743269</v>
      </c>
      <c r="L24" s="774">
        <v>399193.54800760077</v>
      </c>
      <c r="M24" s="774">
        <v>420372.80960155517</v>
      </c>
      <c r="N24" s="774">
        <v>432473.59163161687</v>
      </c>
      <c r="O24" s="774">
        <v>429419.74279346451</v>
      </c>
      <c r="P24" s="774">
        <v>440867.35371099936</v>
      </c>
      <c r="Q24" s="774">
        <v>443841.59522405063</v>
      </c>
      <c r="R24" s="774">
        <v>445669.56995407061</v>
      </c>
      <c r="S24" s="865">
        <v>421810.36646320013</v>
      </c>
      <c r="T24" s="964">
        <v>417048.75345176383</v>
      </c>
      <c r="U24" s="607" t="s">
        <v>1014</v>
      </c>
      <c r="V24" s="833"/>
      <c r="W24" s="833"/>
      <c r="X24" s="833"/>
      <c r="Y24" s="833"/>
      <c r="Z24" s="833"/>
      <c r="AA24" s="833"/>
      <c r="AB24" s="833"/>
      <c r="AC24" s="833"/>
      <c r="AD24" s="833"/>
      <c r="AE24" s="833"/>
      <c r="AF24" s="833"/>
      <c r="AG24" s="833"/>
      <c r="AH24" s="833"/>
    </row>
    <row r="25" spans="1:34" s="360" customFormat="1" ht="26.1" customHeight="1" thickBot="1" x14ac:dyDescent="0.25">
      <c r="A25" s="833"/>
      <c r="B25" s="956"/>
      <c r="C25" s="864"/>
      <c r="D25" s="864"/>
      <c r="E25" s="864"/>
      <c r="F25" s="864"/>
      <c r="G25" s="864"/>
      <c r="H25" s="864"/>
      <c r="I25" s="776"/>
      <c r="J25" s="774"/>
      <c r="K25" s="774"/>
      <c r="L25" s="774"/>
      <c r="M25" s="774"/>
      <c r="N25" s="774"/>
      <c r="O25" s="774"/>
      <c r="P25" s="774"/>
      <c r="Q25" s="774"/>
      <c r="R25" s="774"/>
      <c r="S25" s="865"/>
      <c r="T25" s="964"/>
      <c r="U25" s="1141"/>
      <c r="V25" s="833"/>
      <c r="W25" s="833"/>
      <c r="X25" s="833"/>
      <c r="Y25" s="833"/>
      <c r="Z25" s="833"/>
      <c r="AA25" s="833"/>
      <c r="AB25" s="833"/>
      <c r="AC25" s="833"/>
      <c r="AD25" s="833"/>
      <c r="AE25" s="833"/>
      <c r="AF25" s="833"/>
      <c r="AG25" s="833"/>
      <c r="AH25" s="833"/>
    </row>
    <row r="26" spans="1:34" s="365" customFormat="1" ht="12" customHeight="1" thickTop="1" x14ac:dyDescent="0.2">
      <c r="A26" s="833"/>
      <c r="B26" s="1136"/>
      <c r="C26" s="1055"/>
      <c r="D26" s="1055"/>
      <c r="E26" s="1055"/>
      <c r="F26" s="1055"/>
      <c r="G26" s="1055"/>
      <c r="H26" s="1055"/>
      <c r="I26" s="1056"/>
      <c r="J26" s="1057"/>
      <c r="K26" s="1057"/>
      <c r="L26" s="1057"/>
      <c r="M26" s="1057"/>
      <c r="N26" s="1057"/>
      <c r="O26" s="1057"/>
      <c r="P26" s="1057"/>
      <c r="Q26" s="1057"/>
      <c r="R26" s="1057"/>
      <c r="S26" s="1058"/>
      <c r="T26" s="1525"/>
      <c r="U26" s="611"/>
      <c r="V26" s="833"/>
      <c r="W26" s="833"/>
      <c r="X26" s="833"/>
      <c r="Y26" s="833"/>
      <c r="Z26" s="833"/>
      <c r="AA26" s="833"/>
      <c r="AB26" s="833"/>
      <c r="AC26" s="833"/>
      <c r="AD26" s="833"/>
      <c r="AE26" s="833"/>
      <c r="AF26" s="833"/>
      <c r="AG26" s="833"/>
      <c r="AH26" s="833"/>
    </row>
    <row r="27" spans="1:34" s="360" customFormat="1" ht="26.1" customHeight="1" x14ac:dyDescent="0.2">
      <c r="A27" s="833"/>
      <c r="B27" s="955" t="s">
        <v>1503</v>
      </c>
      <c r="C27" s="864"/>
      <c r="D27" s="864"/>
      <c r="E27" s="864"/>
      <c r="F27" s="864"/>
      <c r="G27" s="864"/>
      <c r="H27" s="864"/>
      <c r="I27" s="776"/>
      <c r="J27" s="774"/>
      <c r="K27" s="774"/>
      <c r="L27" s="774"/>
      <c r="M27" s="774"/>
      <c r="N27" s="774"/>
      <c r="O27" s="774"/>
      <c r="P27" s="774"/>
      <c r="Q27" s="774"/>
      <c r="R27" s="774"/>
      <c r="S27" s="865"/>
      <c r="T27" s="964"/>
      <c r="U27" s="379" t="s">
        <v>1018</v>
      </c>
      <c r="V27" s="833"/>
      <c r="W27" s="833"/>
      <c r="X27" s="833"/>
      <c r="Y27" s="833"/>
      <c r="Z27" s="833"/>
      <c r="AA27" s="833"/>
      <c r="AB27" s="833"/>
      <c r="AC27" s="833"/>
      <c r="AD27" s="833"/>
      <c r="AE27" s="833"/>
      <c r="AF27" s="833"/>
      <c r="AG27" s="833"/>
      <c r="AH27" s="833"/>
    </row>
    <row r="28" spans="1:34" s="360" customFormat="1" ht="26.1" customHeight="1" x14ac:dyDescent="0.2">
      <c r="A28" s="833"/>
      <c r="B28" s="957" t="s">
        <v>1504</v>
      </c>
      <c r="C28" s="868">
        <v>196018.63727784139</v>
      </c>
      <c r="D28" s="868">
        <v>192927.17540041829</v>
      </c>
      <c r="E28" s="868">
        <v>211388.12789197423</v>
      </c>
      <c r="F28" s="868">
        <v>291469.382396292</v>
      </c>
      <c r="G28" s="868">
        <v>247319.79840696999</v>
      </c>
      <c r="H28" s="868">
        <v>288418.40802444227</v>
      </c>
      <c r="I28" s="773">
        <v>248449.51893489962</v>
      </c>
      <c r="J28" s="771">
        <v>255591.20044974861</v>
      </c>
      <c r="K28" s="771">
        <v>255187.22620913916</v>
      </c>
      <c r="L28" s="771">
        <v>261717.10367788089</v>
      </c>
      <c r="M28" s="771">
        <v>273433.74269260594</v>
      </c>
      <c r="N28" s="771">
        <v>285315.13563583733</v>
      </c>
      <c r="O28" s="771">
        <v>289547.69072386128</v>
      </c>
      <c r="P28" s="771">
        <v>293901.11550080322</v>
      </c>
      <c r="Q28" s="771">
        <v>294946.40239274089</v>
      </c>
      <c r="R28" s="771">
        <v>303298.29125654319</v>
      </c>
      <c r="S28" s="869">
        <v>296395.64555451478</v>
      </c>
      <c r="T28" s="963">
        <v>288418.40802444227</v>
      </c>
      <c r="U28" s="609" t="s">
        <v>1304</v>
      </c>
      <c r="V28" s="833"/>
      <c r="W28" s="833"/>
      <c r="X28" s="833"/>
      <c r="Y28" s="833"/>
      <c r="Z28" s="833"/>
      <c r="AA28" s="833"/>
      <c r="AB28" s="833"/>
      <c r="AC28" s="833"/>
      <c r="AD28" s="833"/>
      <c r="AE28" s="833"/>
      <c r="AF28" s="833"/>
      <c r="AG28" s="833"/>
      <c r="AH28" s="833"/>
    </row>
    <row r="29" spans="1:34" s="360" customFormat="1" ht="26.1" customHeight="1" x14ac:dyDescent="0.2">
      <c r="A29" s="833"/>
      <c r="B29" s="957" t="s">
        <v>1505</v>
      </c>
      <c r="C29" s="868">
        <v>29066.633916005783</v>
      </c>
      <c r="D29" s="868">
        <v>40453.565508244392</v>
      </c>
      <c r="E29" s="868">
        <v>57295.741734677962</v>
      </c>
      <c r="F29" s="868">
        <v>87621.513660984536</v>
      </c>
      <c r="G29" s="868">
        <v>132462.79005542054</v>
      </c>
      <c r="H29" s="868">
        <v>128630.3454273216</v>
      </c>
      <c r="I29" s="773">
        <v>133270.3127971456</v>
      </c>
      <c r="J29" s="771">
        <v>133725.21498730947</v>
      </c>
      <c r="K29" s="771">
        <v>137812.14353412983</v>
      </c>
      <c r="L29" s="771">
        <v>137476.4443297199</v>
      </c>
      <c r="M29" s="771">
        <v>146939.06690894929</v>
      </c>
      <c r="N29" s="771">
        <v>147158.45599577948</v>
      </c>
      <c r="O29" s="771">
        <v>139872.0520696032</v>
      </c>
      <c r="P29" s="771">
        <v>146966.23821019611</v>
      </c>
      <c r="Q29" s="771">
        <v>148895.1928313098</v>
      </c>
      <c r="R29" s="771">
        <v>142371.27869752742</v>
      </c>
      <c r="S29" s="869">
        <v>125414.72090868543</v>
      </c>
      <c r="T29" s="963">
        <v>128630.3454273216</v>
      </c>
      <c r="U29" s="609" t="s">
        <v>1305</v>
      </c>
      <c r="V29" s="833"/>
      <c r="W29" s="833"/>
      <c r="X29" s="833"/>
      <c r="Y29" s="833"/>
      <c r="Z29" s="833"/>
      <c r="AA29" s="833"/>
      <c r="AB29" s="833"/>
      <c r="AC29" s="833"/>
      <c r="AD29" s="833"/>
      <c r="AE29" s="833"/>
      <c r="AF29" s="833"/>
      <c r="AG29" s="833"/>
      <c r="AH29" s="833"/>
    </row>
    <row r="30" spans="1:34" s="360" customFormat="1" ht="26.1" customHeight="1" x14ac:dyDescent="0.2">
      <c r="A30" s="833"/>
      <c r="B30" s="956" t="s">
        <v>1500</v>
      </c>
      <c r="C30" s="864">
        <v>225085.27119384718</v>
      </c>
      <c r="D30" s="864">
        <v>233380.74090866267</v>
      </c>
      <c r="E30" s="864">
        <v>268683.86962665222</v>
      </c>
      <c r="F30" s="864">
        <v>379090.89605727652</v>
      </c>
      <c r="G30" s="864">
        <v>379782.58846239053</v>
      </c>
      <c r="H30" s="864">
        <v>417048.75345176389</v>
      </c>
      <c r="I30" s="776">
        <v>381719.83173204522</v>
      </c>
      <c r="J30" s="774">
        <v>389316.41543705808</v>
      </c>
      <c r="K30" s="774">
        <v>392999.369743269</v>
      </c>
      <c r="L30" s="774">
        <v>399193.54800760082</v>
      </c>
      <c r="M30" s="774">
        <v>420372.80960155523</v>
      </c>
      <c r="N30" s="774">
        <v>432473.59163161681</v>
      </c>
      <c r="O30" s="774">
        <v>429419.74279346445</v>
      </c>
      <c r="P30" s="774">
        <v>440867.35371099936</v>
      </c>
      <c r="Q30" s="774">
        <v>443841.59522405069</v>
      </c>
      <c r="R30" s="774">
        <v>445669.56995407061</v>
      </c>
      <c r="S30" s="865">
        <v>421810.36646320019</v>
      </c>
      <c r="T30" s="964">
        <v>417048.75345176389</v>
      </c>
      <c r="U30" s="607" t="s">
        <v>1014</v>
      </c>
      <c r="V30" s="833"/>
      <c r="W30" s="833"/>
      <c r="X30" s="833"/>
      <c r="Y30" s="833"/>
      <c r="Z30" s="833"/>
      <c r="AA30" s="833"/>
      <c r="AB30" s="833"/>
      <c r="AC30" s="833"/>
      <c r="AD30" s="833"/>
      <c r="AE30" s="833"/>
      <c r="AF30" s="833"/>
      <c r="AG30" s="833"/>
      <c r="AH30" s="833"/>
    </row>
    <row r="31" spans="1:34" s="360" customFormat="1" ht="26.1" customHeight="1" thickBot="1" x14ac:dyDescent="0.25">
      <c r="B31" s="1137"/>
      <c r="C31" s="998"/>
      <c r="D31" s="998"/>
      <c r="E31" s="998"/>
      <c r="F31" s="999"/>
      <c r="G31" s="999"/>
      <c r="H31" s="999"/>
      <c r="I31" s="1000"/>
      <c r="J31" s="1001"/>
      <c r="K31" s="1001"/>
      <c r="L31" s="1001"/>
      <c r="M31" s="1001"/>
      <c r="N31" s="1001"/>
      <c r="O31" s="1001"/>
      <c r="P31" s="1001"/>
      <c r="Q31" s="1001"/>
      <c r="R31" s="1001"/>
      <c r="S31" s="1133"/>
      <c r="T31" s="1526"/>
      <c r="U31" s="1142"/>
      <c r="V31" s="833"/>
      <c r="W31" s="833"/>
      <c r="X31" s="833"/>
      <c r="Y31" s="833"/>
      <c r="Z31" s="833"/>
      <c r="AA31" s="833"/>
      <c r="AB31" s="833"/>
      <c r="AC31" s="833"/>
      <c r="AD31" s="833"/>
      <c r="AE31" s="833"/>
      <c r="AF31" s="833"/>
      <c r="AG31" s="833"/>
      <c r="AH31" s="833"/>
    </row>
    <row r="32" spans="1:34" s="360" customFormat="1" ht="12" customHeight="1" thickTop="1" x14ac:dyDescent="0.2">
      <c r="B32" s="956"/>
      <c r="C32" s="864"/>
      <c r="D32" s="864"/>
      <c r="E32" s="864"/>
      <c r="F32" s="864"/>
      <c r="G32" s="864"/>
      <c r="H32" s="864"/>
      <c r="I32" s="776"/>
      <c r="J32" s="774"/>
      <c r="K32" s="774"/>
      <c r="L32" s="774"/>
      <c r="M32" s="774"/>
      <c r="N32" s="774"/>
      <c r="O32" s="774"/>
      <c r="P32" s="774"/>
      <c r="Q32" s="774"/>
      <c r="R32" s="774"/>
      <c r="S32" s="865"/>
      <c r="T32" s="964"/>
      <c r="U32" s="1141"/>
      <c r="V32" s="833"/>
      <c r="W32" s="833"/>
      <c r="X32" s="833"/>
      <c r="Y32" s="833"/>
      <c r="Z32" s="833"/>
      <c r="AA32" s="833"/>
      <c r="AB32" s="833"/>
      <c r="AC32" s="833"/>
      <c r="AD32" s="833"/>
      <c r="AE32" s="833"/>
      <c r="AF32" s="833"/>
      <c r="AG32" s="833"/>
      <c r="AH32" s="833"/>
    </row>
    <row r="33" spans="2:34" s="360" customFormat="1" ht="26.1" customHeight="1" x14ac:dyDescent="0.2">
      <c r="B33" s="955" t="s">
        <v>1617</v>
      </c>
      <c r="C33" s="864"/>
      <c r="D33" s="864"/>
      <c r="E33" s="864"/>
      <c r="F33" s="864"/>
      <c r="G33" s="864"/>
      <c r="H33" s="864"/>
      <c r="I33" s="776"/>
      <c r="J33" s="774"/>
      <c r="K33" s="774"/>
      <c r="L33" s="774"/>
      <c r="M33" s="774"/>
      <c r="N33" s="774"/>
      <c r="O33" s="774"/>
      <c r="P33" s="774"/>
      <c r="Q33" s="774"/>
      <c r="R33" s="774"/>
      <c r="S33" s="865"/>
      <c r="T33" s="964"/>
      <c r="U33" s="379" t="s">
        <v>1621</v>
      </c>
      <c r="V33" s="833"/>
      <c r="W33" s="833"/>
      <c r="X33" s="833"/>
      <c r="Y33" s="833"/>
      <c r="Z33" s="833"/>
      <c r="AA33" s="833"/>
      <c r="AB33" s="833"/>
      <c r="AC33" s="833"/>
      <c r="AD33" s="833"/>
      <c r="AE33" s="833"/>
      <c r="AF33" s="833"/>
      <c r="AG33" s="833"/>
      <c r="AH33" s="833"/>
    </row>
    <row r="34" spans="2:34" s="365" customFormat="1" ht="26.1" customHeight="1" x14ac:dyDescent="0.2">
      <c r="B34" s="957" t="s">
        <v>1618</v>
      </c>
      <c r="C34" s="868">
        <v>136669.36985684524</v>
      </c>
      <c r="D34" s="868">
        <v>136111.26556718306</v>
      </c>
      <c r="E34" s="868">
        <v>182917.47102878601</v>
      </c>
      <c r="F34" s="868">
        <v>276439.69474321051</v>
      </c>
      <c r="G34" s="868">
        <v>251605.53456584073</v>
      </c>
      <c r="H34" s="868">
        <v>253255.06416093413</v>
      </c>
      <c r="I34" s="773">
        <v>255133.59630948148</v>
      </c>
      <c r="J34" s="771">
        <v>260200.82881060452</v>
      </c>
      <c r="K34" s="771">
        <v>266402.36490381224</v>
      </c>
      <c r="L34" s="771">
        <v>271514.12341548892</v>
      </c>
      <c r="M34" s="771">
        <v>287383.03611678944</v>
      </c>
      <c r="N34" s="771">
        <v>293539.79974129703</v>
      </c>
      <c r="O34" s="771">
        <v>286014.9151226285</v>
      </c>
      <c r="P34" s="771">
        <v>293736.1055009322</v>
      </c>
      <c r="Q34" s="771">
        <v>279221.96452820796</v>
      </c>
      <c r="R34" s="771">
        <v>278857.41887408524</v>
      </c>
      <c r="S34" s="869">
        <v>258096.04345347107</v>
      </c>
      <c r="T34" s="963">
        <v>253255.06416093413</v>
      </c>
      <c r="U34" s="609" t="s">
        <v>1622</v>
      </c>
      <c r="V34" s="833"/>
      <c r="W34" s="833"/>
      <c r="X34" s="833"/>
      <c r="Y34" s="833"/>
      <c r="Z34" s="833"/>
      <c r="AA34" s="833"/>
      <c r="AB34" s="833"/>
      <c r="AC34" s="833"/>
      <c r="AD34" s="833"/>
      <c r="AE34" s="833"/>
      <c r="AF34" s="833"/>
      <c r="AG34" s="833"/>
      <c r="AH34" s="833"/>
    </row>
    <row r="35" spans="2:34" s="365" customFormat="1" ht="26.1" customHeight="1" x14ac:dyDescent="0.2">
      <c r="B35" s="957" t="s">
        <v>1619</v>
      </c>
      <c r="C35" s="868">
        <v>65208.11435452295</v>
      </c>
      <c r="D35" s="868">
        <v>71046.314853589633</v>
      </c>
      <c r="E35" s="868">
        <v>58941.218317366802</v>
      </c>
      <c r="F35" s="868">
        <v>70208.439223851645</v>
      </c>
      <c r="G35" s="868">
        <v>85949.943295104924</v>
      </c>
      <c r="H35" s="868">
        <v>102248.90030195611</v>
      </c>
      <c r="I35" s="773">
        <v>83895.926436031164</v>
      </c>
      <c r="J35" s="771">
        <v>82463.819740926177</v>
      </c>
      <c r="K35" s="771">
        <v>81639.009004222578</v>
      </c>
      <c r="L35" s="771">
        <v>79140.939156983804</v>
      </c>
      <c r="M35" s="771">
        <v>83671.182042101049</v>
      </c>
      <c r="N35" s="771">
        <v>89838.210071917449</v>
      </c>
      <c r="O35" s="771">
        <v>95130.740186120063</v>
      </c>
      <c r="P35" s="771">
        <v>98112.359365042998</v>
      </c>
      <c r="Q35" s="771">
        <v>101800.65999903092</v>
      </c>
      <c r="R35" s="771">
        <v>104996.95627104364</v>
      </c>
      <c r="S35" s="869">
        <v>102402.8646788441</v>
      </c>
      <c r="T35" s="963">
        <v>102248.90030195611</v>
      </c>
      <c r="U35" s="609" t="s">
        <v>1624</v>
      </c>
      <c r="V35" s="833"/>
      <c r="W35" s="833"/>
      <c r="X35" s="833"/>
      <c r="Y35" s="833"/>
      <c r="Z35" s="833"/>
      <c r="AA35" s="833"/>
      <c r="AB35" s="833"/>
      <c r="AC35" s="833"/>
      <c r="AD35" s="833"/>
      <c r="AE35" s="833"/>
      <c r="AF35" s="833"/>
      <c r="AG35" s="833"/>
      <c r="AH35" s="833"/>
    </row>
    <row r="36" spans="2:34" s="365" customFormat="1" ht="26.1" customHeight="1" x14ac:dyDescent="0.2">
      <c r="B36" s="957" t="s">
        <v>1620</v>
      </c>
      <c r="C36" s="868">
        <v>23207.786684127394</v>
      </c>
      <c r="D36" s="868">
        <v>26223.162034583049</v>
      </c>
      <c r="E36" s="868">
        <v>26825.180575870181</v>
      </c>
      <c r="F36" s="868">
        <v>32442.762279456903</v>
      </c>
      <c r="G36" s="868">
        <v>42227.110137228767</v>
      </c>
      <c r="H36" s="868">
        <v>61544.788916901765</v>
      </c>
      <c r="I36" s="773">
        <v>42690.308129465338</v>
      </c>
      <c r="J36" s="771">
        <v>46651.767873898971</v>
      </c>
      <c r="K36" s="771">
        <v>44957.996380557117</v>
      </c>
      <c r="L36" s="771">
        <v>48538.485957781224</v>
      </c>
      <c r="M36" s="771">
        <v>49318.589672329814</v>
      </c>
      <c r="N36" s="771">
        <v>49095.581509874726</v>
      </c>
      <c r="O36" s="771">
        <v>48274.087046438428</v>
      </c>
      <c r="P36" s="771">
        <v>49018.888976748742</v>
      </c>
      <c r="Q36" s="771">
        <v>62818.970883392481</v>
      </c>
      <c r="R36" s="771">
        <v>61815.19464884582</v>
      </c>
      <c r="S36" s="869">
        <v>61311.458597201956</v>
      </c>
      <c r="T36" s="963">
        <v>61544.788916901765</v>
      </c>
      <c r="U36" s="609" t="s">
        <v>1623</v>
      </c>
      <c r="V36" s="833"/>
      <c r="W36" s="833"/>
      <c r="X36" s="833"/>
      <c r="Y36" s="833"/>
      <c r="Z36" s="833"/>
      <c r="AA36" s="833"/>
      <c r="AB36" s="833"/>
      <c r="AC36" s="833"/>
      <c r="AD36" s="833"/>
      <c r="AE36" s="833"/>
      <c r="AF36" s="833"/>
      <c r="AG36" s="833"/>
      <c r="AH36" s="833"/>
    </row>
    <row r="37" spans="2:34" s="360" customFormat="1" ht="26.1" customHeight="1" x14ac:dyDescent="0.2">
      <c r="B37" s="956" t="s">
        <v>1500</v>
      </c>
      <c r="C37" s="864">
        <v>225085.2708954956</v>
      </c>
      <c r="D37" s="864">
        <v>233380.74245535574</v>
      </c>
      <c r="E37" s="864">
        <v>268683.86992202303</v>
      </c>
      <c r="F37" s="864">
        <v>379090.89624651906</v>
      </c>
      <c r="G37" s="864">
        <v>379782.58799817436</v>
      </c>
      <c r="H37" s="864">
        <v>417048.75337979198</v>
      </c>
      <c r="I37" s="776">
        <v>381719.83087497798</v>
      </c>
      <c r="J37" s="774">
        <v>389316.41642542963</v>
      </c>
      <c r="K37" s="774">
        <v>392999.37028859195</v>
      </c>
      <c r="L37" s="774">
        <v>399193.54853025393</v>
      </c>
      <c r="M37" s="774">
        <v>420372.80783122033</v>
      </c>
      <c r="N37" s="774">
        <v>432473.5913230892</v>
      </c>
      <c r="O37" s="774">
        <v>429419.74235518702</v>
      </c>
      <c r="P37" s="774">
        <v>440867.35384272394</v>
      </c>
      <c r="Q37" s="774">
        <v>443841.59541063139</v>
      </c>
      <c r="R37" s="774">
        <v>445669.56979397469</v>
      </c>
      <c r="S37" s="865">
        <v>421810.36672951712</v>
      </c>
      <c r="T37" s="964">
        <v>417048.75337979198</v>
      </c>
      <c r="U37" s="607" t="s">
        <v>1014</v>
      </c>
      <c r="V37" s="833"/>
      <c r="W37" s="833"/>
      <c r="X37" s="833"/>
      <c r="Y37" s="833"/>
      <c r="Z37" s="833"/>
      <c r="AA37" s="833"/>
      <c r="AB37" s="833"/>
      <c r="AC37" s="833"/>
      <c r="AD37" s="833"/>
      <c r="AE37" s="833"/>
      <c r="AF37" s="833"/>
      <c r="AG37" s="833"/>
      <c r="AH37" s="833"/>
    </row>
    <row r="38" spans="2:34" s="360" customFormat="1" ht="26.1" customHeight="1" thickBot="1" x14ac:dyDescent="0.25">
      <c r="B38" s="1137"/>
      <c r="C38" s="971"/>
      <c r="D38" s="971"/>
      <c r="E38" s="971"/>
      <c r="F38" s="971"/>
      <c r="G38" s="971"/>
      <c r="H38" s="976"/>
      <c r="I38" s="972"/>
      <c r="J38" s="973"/>
      <c r="K38" s="973"/>
      <c r="L38" s="973"/>
      <c r="M38" s="973"/>
      <c r="N38" s="973"/>
      <c r="O38" s="973"/>
      <c r="P38" s="973"/>
      <c r="Q38" s="973"/>
      <c r="R38" s="973"/>
      <c r="S38" s="975"/>
      <c r="T38" s="1134"/>
      <c r="U38" s="1142"/>
      <c r="V38" s="833"/>
      <c r="W38" s="833"/>
      <c r="X38" s="833"/>
      <c r="Y38" s="833"/>
      <c r="Z38" s="833"/>
      <c r="AA38" s="833"/>
      <c r="AB38" s="833"/>
      <c r="AC38" s="833"/>
      <c r="AD38" s="833"/>
      <c r="AE38" s="833"/>
      <c r="AF38" s="833"/>
      <c r="AG38" s="833"/>
      <c r="AH38" s="833"/>
    </row>
    <row r="39" spans="2:34" s="365" customFormat="1" ht="12" customHeight="1" thickTop="1" x14ac:dyDescent="0.2">
      <c r="B39" s="1135"/>
      <c r="C39" s="331"/>
      <c r="D39" s="331"/>
      <c r="E39" s="331"/>
      <c r="F39" s="331"/>
      <c r="G39" s="331"/>
      <c r="H39" s="331"/>
      <c r="I39" s="899"/>
      <c r="J39" s="867"/>
      <c r="K39" s="867"/>
      <c r="L39" s="867"/>
      <c r="M39" s="867"/>
      <c r="N39" s="867"/>
      <c r="O39" s="867"/>
      <c r="P39" s="867"/>
      <c r="Q39" s="867"/>
      <c r="R39" s="867"/>
      <c r="S39" s="954"/>
      <c r="T39" s="364"/>
      <c r="U39" s="610"/>
      <c r="V39" s="833"/>
      <c r="W39" s="833"/>
      <c r="X39" s="833"/>
      <c r="Y39" s="833"/>
      <c r="Z39" s="833"/>
      <c r="AA39" s="833"/>
      <c r="AB39" s="833"/>
      <c r="AC39" s="833"/>
      <c r="AD39" s="833"/>
      <c r="AE39" s="833"/>
      <c r="AF39" s="833"/>
      <c r="AG39" s="833"/>
      <c r="AH39" s="833"/>
    </row>
    <row r="40" spans="2:34" s="360" customFormat="1" ht="26.1" customHeight="1" x14ac:dyDescent="0.2">
      <c r="B40" s="956" t="s">
        <v>1501</v>
      </c>
      <c r="C40" s="361"/>
      <c r="D40" s="361"/>
      <c r="E40" s="361"/>
      <c r="F40" s="361"/>
      <c r="G40" s="361"/>
      <c r="H40" s="361"/>
      <c r="I40" s="897"/>
      <c r="J40" s="863"/>
      <c r="K40" s="863"/>
      <c r="L40" s="863"/>
      <c r="M40" s="863"/>
      <c r="N40" s="863"/>
      <c r="O40" s="863"/>
      <c r="P40" s="863"/>
      <c r="Q40" s="863"/>
      <c r="R40" s="863"/>
      <c r="S40" s="953"/>
      <c r="T40" s="862"/>
      <c r="U40" s="607" t="s">
        <v>1231</v>
      </c>
      <c r="V40" s="833"/>
      <c r="W40" s="833"/>
      <c r="X40" s="833"/>
      <c r="Y40" s="833"/>
      <c r="Z40" s="833"/>
      <c r="AA40" s="833"/>
      <c r="AB40" s="833"/>
      <c r="AC40" s="833"/>
      <c r="AD40" s="833"/>
      <c r="AE40" s="833"/>
      <c r="AF40" s="833"/>
      <c r="AG40" s="833"/>
      <c r="AH40" s="833"/>
    </row>
    <row r="41" spans="2:34" s="360" customFormat="1" ht="12" customHeight="1" x14ac:dyDescent="0.2">
      <c r="B41" s="956"/>
      <c r="C41" s="361"/>
      <c r="D41" s="361"/>
      <c r="E41" s="361"/>
      <c r="F41" s="361"/>
      <c r="G41" s="361"/>
      <c r="H41" s="361"/>
      <c r="I41" s="897"/>
      <c r="J41" s="863"/>
      <c r="K41" s="863"/>
      <c r="L41" s="863"/>
      <c r="M41" s="863"/>
      <c r="N41" s="863"/>
      <c r="O41" s="863"/>
      <c r="P41" s="863"/>
      <c r="Q41" s="863"/>
      <c r="R41" s="863"/>
      <c r="S41" s="953"/>
      <c r="T41" s="862"/>
      <c r="U41" s="1141"/>
      <c r="V41" s="833"/>
      <c r="W41" s="833"/>
      <c r="X41" s="833"/>
      <c r="Y41" s="833"/>
      <c r="Z41" s="833"/>
      <c r="AA41" s="833"/>
      <c r="AB41" s="833"/>
      <c r="AC41" s="833"/>
      <c r="AD41" s="833"/>
      <c r="AE41" s="833"/>
      <c r="AF41" s="833"/>
      <c r="AG41" s="833"/>
      <c r="AH41" s="833"/>
    </row>
    <row r="42" spans="2:34" s="360" customFormat="1" ht="26.1" customHeight="1" x14ac:dyDescent="0.2">
      <c r="B42" s="1135" t="s">
        <v>1502</v>
      </c>
      <c r="C42" s="361"/>
      <c r="D42" s="361"/>
      <c r="E42" s="361"/>
      <c r="F42" s="361"/>
      <c r="G42" s="361"/>
      <c r="H42" s="361"/>
      <c r="I42" s="897"/>
      <c r="J42" s="863"/>
      <c r="K42" s="863"/>
      <c r="L42" s="863"/>
      <c r="M42" s="863"/>
      <c r="N42" s="863"/>
      <c r="O42" s="863"/>
      <c r="P42" s="863"/>
      <c r="Q42" s="863"/>
      <c r="R42" s="863"/>
      <c r="S42" s="953"/>
      <c r="T42" s="862"/>
      <c r="U42" s="379" t="s">
        <v>1017</v>
      </c>
      <c r="V42" s="833"/>
      <c r="W42" s="833"/>
      <c r="X42" s="833"/>
      <c r="Y42" s="833"/>
      <c r="Z42" s="833"/>
      <c r="AA42" s="833"/>
      <c r="AB42" s="833"/>
      <c r="AC42" s="833"/>
      <c r="AD42" s="833"/>
      <c r="AE42" s="833"/>
      <c r="AF42" s="833"/>
      <c r="AG42" s="833"/>
      <c r="AH42" s="833"/>
    </row>
    <row r="43" spans="2:34" s="360" customFormat="1" ht="26.1" customHeight="1" x14ac:dyDescent="0.2">
      <c r="B43" s="1138" t="s">
        <v>934</v>
      </c>
      <c r="C43" s="1075">
        <v>2.2308256836919408E-3</v>
      </c>
      <c r="D43" s="1075">
        <v>2.1625358203722573E-3</v>
      </c>
      <c r="E43" s="1075">
        <v>0</v>
      </c>
      <c r="F43" s="1075">
        <v>0</v>
      </c>
      <c r="G43" s="1621">
        <v>0</v>
      </c>
      <c r="H43" s="1621">
        <v>0</v>
      </c>
      <c r="I43" s="1736">
        <v>0</v>
      </c>
      <c r="J43" s="1735">
        <v>0</v>
      </c>
      <c r="K43" s="1735">
        <v>0</v>
      </c>
      <c r="L43" s="1735">
        <v>0</v>
      </c>
      <c r="M43" s="1735">
        <v>0</v>
      </c>
      <c r="N43" s="1735">
        <v>0</v>
      </c>
      <c r="O43" s="1735">
        <v>0</v>
      </c>
      <c r="P43" s="1735">
        <v>0</v>
      </c>
      <c r="Q43" s="1735">
        <v>0</v>
      </c>
      <c r="R43" s="1735">
        <v>0</v>
      </c>
      <c r="S43" s="1737">
        <v>0</v>
      </c>
      <c r="T43" s="1738">
        <v>0</v>
      </c>
      <c r="U43" s="609" t="s">
        <v>937</v>
      </c>
      <c r="V43" s="833"/>
      <c r="W43" s="833"/>
      <c r="X43" s="833"/>
      <c r="Y43" s="833"/>
      <c r="Z43" s="833"/>
      <c r="AA43" s="833"/>
      <c r="AB43" s="833"/>
      <c r="AC43" s="833"/>
      <c r="AD43" s="833"/>
      <c r="AE43" s="833"/>
      <c r="AF43" s="833"/>
      <c r="AG43" s="833"/>
      <c r="AH43" s="833"/>
    </row>
    <row r="44" spans="2:34" s="360" customFormat="1" ht="26.1" customHeight="1" x14ac:dyDescent="0.2">
      <c r="B44" s="1138" t="s">
        <v>953</v>
      </c>
      <c r="C44" s="1075">
        <v>4.456440472713702E-5</v>
      </c>
      <c r="D44" s="1075">
        <v>0</v>
      </c>
      <c r="E44" s="1075">
        <v>1.0212001203543138E-9</v>
      </c>
      <c r="F44" s="1075">
        <v>1.0551559115773761E-8</v>
      </c>
      <c r="G44" s="1621">
        <v>5.2661708586939541E-9</v>
      </c>
      <c r="H44" s="1621">
        <v>2.3978011964389214E-9</v>
      </c>
      <c r="I44" s="1736">
        <v>2.6197224164710603E-9</v>
      </c>
      <c r="J44" s="1735">
        <v>2.5686047655539273E-9</v>
      </c>
      <c r="K44" s="1735">
        <v>2.5445333427716706E-9</v>
      </c>
      <c r="L44" s="1735">
        <v>0</v>
      </c>
      <c r="M44" s="1735">
        <v>0</v>
      </c>
      <c r="N44" s="1735">
        <v>0</v>
      </c>
      <c r="O44" s="1735">
        <v>0</v>
      </c>
      <c r="P44" s="1735">
        <v>0</v>
      </c>
      <c r="Q44" s="1735">
        <v>0</v>
      </c>
      <c r="R44" s="1735">
        <v>6.8889603575949907E-9</v>
      </c>
      <c r="S44" s="1737">
        <v>8.6759366079241991E-9</v>
      </c>
      <c r="T44" s="1738">
        <v>2.3978011964389214E-9</v>
      </c>
      <c r="U44" s="609" t="s">
        <v>1272</v>
      </c>
      <c r="V44" s="833"/>
      <c r="W44" s="833"/>
      <c r="X44" s="833"/>
      <c r="Y44" s="833"/>
      <c r="Z44" s="833"/>
      <c r="AA44" s="833"/>
      <c r="AB44" s="833"/>
      <c r="AC44" s="833"/>
      <c r="AD44" s="833"/>
      <c r="AE44" s="833"/>
      <c r="AF44" s="833"/>
      <c r="AG44" s="833"/>
      <c r="AH44" s="833"/>
    </row>
    <row r="45" spans="2:34" s="360" customFormat="1" ht="26.1" customHeight="1" x14ac:dyDescent="0.2">
      <c r="B45" s="1138" t="s">
        <v>1019</v>
      </c>
      <c r="C45" s="1075">
        <v>0.99753043578797262</v>
      </c>
      <c r="D45" s="1075">
        <v>0.9976920114821265</v>
      </c>
      <c r="E45" s="1075">
        <v>0.9998146417211824</v>
      </c>
      <c r="F45" s="1075">
        <v>0.99932663244534192</v>
      </c>
      <c r="G45" s="1621">
        <v>0.99845306305789694</v>
      </c>
      <c r="H45" s="1621">
        <v>0.99800533904020139</v>
      </c>
      <c r="I45" s="1736">
        <v>0.99847793449700073</v>
      </c>
      <c r="J45" s="1735">
        <v>0.99852650782822505</v>
      </c>
      <c r="K45" s="1735">
        <v>0.99837701424598546</v>
      </c>
      <c r="L45" s="1735">
        <v>0.9981237001013209</v>
      </c>
      <c r="M45" s="1735">
        <v>0.99820789317643055</v>
      </c>
      <c r="N45" s="1735">
        <v>0.99828968203392621</v>
      </c>
      <c r="O45" s="1735">
        <v>0.99834983717959946</v>
      </c>
      <c r="P45" s="1735">
        <v>0.99840534883414034</v>
      </c>
      <c r="Q45" s="1735">
        <v>0.99816972382112445</v>
      </c>
      <c r="R45" s="1735">
        <v>0.99808553184689275</v>
      </c>
      <c r="S45" s="1737">
        <v>0.99801606493803141</v>
      </c>
      <c r="T45" s="1738">
        <v>0.99800533904020139</v>
      </c>
      <c r="U45" s="609" t="s">
        <v>295</v>
      </c>
      <c r="V45" s="833"/>
      <c r="W45" s="833"/>
      <c r="X45" s="833"/>
      <c r="Y45" s="833"/>
      <c r="Z45" s="833"/>
      <c r="AA45" s="833"/>
      <c r="AB45" s="833"/>
      <c r="AC45" s="833"/>
      <c r="AD45" s="833"/>
      <c r="AE45" s="833"/>
      <c r="AF45" s="833"/>
      <c r="AG45" s="833"/>
      <c r="AH45" s="833"/>
    </row>
    <row r="46" spans="2:34" s="360" customFormat="1" ht="26.1" customHeight="1" x14ac:dyDescent="0.2">
      <c r="B46" s="1138" t="s">
        <v>935</v>
      </c>
      <c r="C46" s="1075">
        <v>1.9417412360829198E-4</v>
      </c>
      <c r="D46" s="1075">
        <v>1.4545269750122728E-4</v>
      </c>
      <c r="E46" s="1075">
        <v>1.8535725761729843E-4</v>
      </c>
      <c r="F46" s="1075">
        <v>6.7335700309888841E-4</v>
      </c>
      <c r="G46" s="1621">
        <v>1.5469316759322135E-3</v>
      </c>
      <c r="H46" s="1621">
        <v>1.9946585619973916E-3</v>
      </c>
      <c r="I46" s="1736">
        <v>1.5220628832767692E-3</v>
      </c>
      <c r="J46" s="1735">
        <v>1.4734896031702114E-3</v>
      </c>
      <c r="K46" s="1735">
        <v>1.6229832094811505E-3</v>
      </c>
      <c r="L46" s="1735">
        <v>1.8762998986790707E-3</v>
      </c>
      <c r="M46" s="1735">
        <v>1.7921068235694304E-3</v>
      </c>
      <c r="N46" s="1735">
        <v>1.7103179660737579E-3</v>
      </c>
      <c r="O46" s="1735">
        <v>1.6501628204004519E-3</v>
      </c>
      <c r="P46" s="1735">
        <v>1.5946511658596417E-3</v>
      </c>
      <c r="Q46" s="1735">
        <v>1.8302761788755412E-3</v>
      </c>
      <c r="R46" s="1735">
        <v>1.9144612641469551E-3</v>
      </c>
      <c r="S46" s="1737">
        <v>1.9839263860320709E-3</v>
      </c>
      <c r="T46" s="1738">
        <v>1.9946585619973916E-3</v>
      </c>
      <c r="U46" s="609" t="s">
        <v>1228</v>
      </c>
      <c r="V46" s="833"/>
      <c r="W46" s="833"/>
      <c r="X46" s="833"/>
      <c r="Y46" s="833"/>
      <c r="Z46" s="833"/>
      <c r="AA46" s="833"/>
      <c r="AB46" s="833"/>
      <c r="AC46" s="833"/>
      <c r="AD46" s="833"/>
      <c r="AE46" s="833"/>
      <c r="AF46" s="833"/>
      <c r="AG46" s="833"/>
      <c r="AH46" s="833"/>
    </row>
    <row r="47" spans="2:34" s="360" customFormat="1" ht="26.1" customHeight="1" x14ac:dyDescent="0.2">
      <c r="B47" s="1139" t="s">
        <v>1500</v>
      </c>
      <c r="C47" s="1076">
        <v>1</v>
      </c>
      <c r="D47" s="1076">
        <v>1</v>
      </c>
      <c r="E47" s="1076">
        <v>0.99999999999999978</v>
      </c>
      <c r="F47" s="1076">
        <v>0.99999999999999989</v>
      </c>
      <c r="G47" s="1076">
        <v>1</v>
      </c>
      <c r="H47" s="1076">
        <v>1</v>
      </c>
      <c r="I47" s="1739">
        <v>0.99999999999999989</v>
      </c>
      <c r="J47" s="1732">
        <v>1</v>
      </c>
      <c r="K47" s="1732">
        <v>1</v>
      </c>
      <c r="L47" s="1732">
        <v>1</v>
      </c>
      <c r="M47" s="1732">
        <v>1</v>
      </c>
      <c r="N47" s="1732">
        <v>1</v>
      </c>
      <c r="O47" s="1732">
        <v>0.99999999999999989</v>
      </c>
      <c r="P47" s="1732">
        <v>1</v>
      </c>
      <c r="Q47" s="1732">
        <v>1</v>
      </c>
      <c r="R47" s="1732">
        <v>1</v>
      </c>
      <c r="S47" s="1733">
        <v>1.0000000000000002</v>
      </c>
      <c r="T47" s="1734">
        <v>1</v>
      </c>
      <c r="U47" s="607" t="s">
        <v>1014</v>
      </c>
      <c r="V47" s="833"/>
      <c r="W47" s="833"/>
      <c r="X47" s="833"/>
      <c r="Y47" s="833"/>
      <c r="Z47" s="833"/>
      <c r="AA47" s="833"/>
      <c r="AB47" s="833"/>
      <c r="AC47" s="833"/>
      <c r="AD47" s="833"/>
      <c r="AE47" s="833"/>
      <c r="AF47" s="833"/>
      <c r="AG47" s="833"/>
      <c r="AH47" s="833"/>
    </row>
    <row r="48" spans="2:34" s="360" customFormat="1" ht="12" customHeight="1" x14ac:dyDescent="0.2">
      <c r="B48" s="1139"/>
      <c r="C48" s="1075"/>
      <c r="D48" s="1075"/>
      <c r="E48" s="1075"/>
      <c r="F48" s="1075"/>
      <c r="G48" s="1075"/>
      <c r="H48" s="1075"/>
      <c r="I48" s="1727"/>
      <c r="J48" s="1728"/>
      <c r="K48" s="1728"/>
      <c r="L48" s="1728"/>
      <c r="M48" s="1728"/>
      <c r="N48" s="1728"/>
      <c r="O48" s="1728"/>
      <c r="P48" s="1728"/>
      <c r="Q48" s="1728"/>
      <c r="R48" s="1728"/>
      <c r="S48" s="1729"/>
      <c r="T48" s="1730"/>
      <c r="U48" s="1141"/>
      <c r="V48" s="833"/>
      <c r="W48" s="833"/>
      <c r="X48" s="833"/>
      <c r="Y48" s="833"/>
      <c r="Z48" s="833"/>
      <c r="AA48" s="833"/>
      <c r="AB48" s="833"/>
      <c r="AC48" s="833"/>
      <c r="AD48" s="833"/>
      <c r="AE48" s="833"/>
      <c r="AF48" s="833"/>
      <c r="AG48" s="833"/>
      <c r="AH48" s="833"/>
    </row>
    <row r="49" spans="2:34" s="360" customFormat="1" ht="26.1" customHeight="1" x14ac:dyDescent="0.2">
      <c r="B49" s="1140" t="s">
        <v>1503</v>
      </c>
      <c r="C49" s="1075"/>
      <c r="D49" s="1075"/>
      <c r="E49" s="1075"/>
      <c r="F49" s="1075"/>
      <c r="G49" s="1075"/>
      <c r="H49" s="1075"/>
      <c r="I49" s="1727"/>
      <c r="J49" s="1728"/>
      <c r="K49" s="1728"/>
      <c r="L49" s="1728"/>
      <c r="M49" s="1728"/>
      <c r="N49" s="1728"/>
      <c r="O49" s="1728"/>
      <c r="P49" s="1728"/>
      <c r="Q49" s="1728"/>
      <c r="R49" s="1728"/>
      <c r="S49" s="1729"/>
      <c r="T49" s="1730"/>
      <c r="U49" s="379" t="s">
        <v>1018</v>
      </c>
      <c r="V49" s="833"/>
      <c r="W49" s="833"/>
      <c r="X49" s="833"/>
      <c r="Y49" s="833"/>
      <c r="Z49" s="833"/>
      <c r="AA49" s="833"/>
      <c r="AB49" s="833"/>
      <c r="AC49" s="833"/>
      <c r="AD49" s="833"/>
      <c r="AE49" s="833"/>
      <c r="AF49" s="833"/>
      <c r="AG49" s="833"/>
      <c r="AH49" s="833"/>
    </row>
    <row r="50" spans="2:34" s="360" customFormat="1" ht="26.1" customHeight="1" x14ac:dyDescent="0.2">
      <c r="B50" s="1138" t="s">
        <v>1504</v>
      </c>
      <c r="C50" s="1075">
        <v>0.87086390077041909</v>
      </c>
      <c r="D50" s="1075">
        <v>0.82666279423597966</v>
      </c>
      <c r="E50" s="1075">
        <v>0.78675406970171724</v>
      </c>
      <c r="F50" s="1075">
        <v>0.76886410469813593</v>
      </c>
      <c r="G50" s="1075">
        <v>0.65121415757442447</v>
      </c>
      <c r="H50" s="1075">
        <v>0.69157000383601652</v>
      </c>
      <c r="I50" s="1727">
        <v>0.65086877411520772</v>
      </c>
      <c r="J50" s="1728">
        <v>0.65651277550887344</v>
      </c>
      <c r="K50" s="1728">
        <v>0.64933240573857132</v>
      </c>
      <c r="L50" s="1728">
        <v>0.65561456337189516</v>
      </c>
      <c r="M50" s="1728">
        <v>0.65045534926908444</v>
      </c>
      <c r="N50" s="1728">
        <v>0.65972845777568356</v>
      </c>
      <c r="O50" s="1728">
        <v>0.67427661532349104</v>
      </c>
      <c r="P50" s="1728">
        <v>0.66664295513580596</v>
      </c>
      <c r="Q50" s="1728">
        <v>0.66453078207744887</v>
      </c>
      <c r="R50" s="1728">
        <v>0.68054521040734328</v>
      </c>
      <c r="S50" s="1729">
        <v>0.70267510976493053</v>
      </c>
      <c r="T50" s="1730">
        <v>0.69157000383601652</v>
      </c>
      <c r="U50" s="609" t="s">
        <v>1304</v>
      </c>
      <c r="V50" s="833"/>
      <c r="W50" s="833"/>
      <c r="X50" s="833"/>
      <c r="Y50" s="833"/>
      <c r="Z50" s="833"/>
      <c r="AA50" s="833"/>
      <c r="AB50" s="833"/>
      <c r="AC50" s="833"/>
      <c r="AD50" s="833"/>
      <c r="AE50" s="833"/>
      <c r="AF50" s="833"/>
      <c r="AG50" s="833"/>
      <c r="AH50" s="833"/>
    </row>
    <row r="51" spans="2:34" s="360" customFormat="1" ht="26.1" customHeight="1" x14ac:dyDescent="0.2">
      <c r="B51" s="1138" t="s">
        <v>1505</v>
      </c>
      <c r="C51" s="1075">
        <v>0.12913609922958094</v>
      </c>
      <c r="D51" s="1075">
        <v>0.1733372057640204</v>
      </c>
      <c r="E51" s="1075">
        <v>0.21324593029828273</v>
      </c>
      <c r="F51" s="1075">
        <v>0.23113589530186415</v>
      </c>
      <c r="G51" s="1075">
        <v>0.34878584242557553</v>
      </c>
      <c r="H51" s="1075">
        <v>0.30842999616398342</v>
      </c>
      <c r="I51" s="1727">
        <v>0.34913122588479234</v>
      </c>
      <c r="J51" s="1728">
        <v>0.34348722449112662</v>
      </c>
      <c r="K51" s="1728">
        <v>0.35066759426142868</v>
      </c>
      <c r="L51" s="1728">
        <v>0.34438543662810472</v>
      </c>
      <c r="M51" s="1728">
        <v>0.34954465073091556</v>
      </c>
      <c r="N51" s="1728">
        <v>0.34027154222431644</v>
      </c>
      <c r="O51" s="1728">
        <v>0.32572338467650908</v>
      </c>
      <c r="P51" s="1728">
        <v>0.33335704486419404</v>
      </c>
      <c r="Q51" s="1728">
        <v>0.33546921792255119</v>
      </c>
      <c r="R51" s="1728">
        <v>0.31945478959265672</v>
      </c>
      <c r="S51" s="1729">
        <v>0.29732489023506947</v>
      </c>
      <c r="T51" s="1730">
        <v>0.30842999616398342</v>
      </c>
      <c r="U51" s="609" t="s">
        <v>1305</v>
      </c>
      <c r="V51" s="833"/>
      <c r="W51" s="833"/>
      <c r="X51" s="833"/>
      <c r="Y51" s="833"/>
      <c r="Z51" s="833"/>
      <c r="AA51" s="833"/>
      <c r="AB51" s="833"/>
      <c r="AC51" s="833"/>
      <c r="AD51" s="833"/>
      <c r="AE51" s="833"/>
      <c r="AF51" s="833"/>
      <c r="AG51" s="833"/>
      <c r="AH51" s="833"/>
    </row>
    <row r="52" spans="2:34" s="360" customFormat="1" ht="26.1" customHeight="1" x14ac:dyDescent="0.2">
      <c r="B52" s="1139" t="s">
        <v>1500</v>
      </c>
      <c r="C52" s="1076">
        <v>1</v>
      </c>
      <c r="D52" s="1076">
        <v>1</v>
      </c>
      <c r="E52" s="1076">
        <v>1</v>
      </c>
      <c r="F52" s="1076">
        <v>1</v>
      </c>
      <c r="G52" s="1076">
        <v>1</v>
      </c>
      <c r="H52" s="1076">
        <v>1</v>
      </c>
      <c r="I52" s="1731">
        <v>1</v>
      </c>
      <c r="J52" s="1732">
        <v>1</v>
      </c>
      <c r="K52" s="1732">
        <v>1</v>
      </c>
      <c r="L52" s="1732">
        <v>0.99999999999999989</v>
      </c>
      <c r="M52" s="1732">
        <v>1</v>
      </c>
      <c r="N52" s="1732">
        <v>1</v>
      </c>
      <c r="O52" s="1732">
        <v>1</v>
      </c>
      <c r="P52" s="1732">
        <v>1</v>
      </c>
      <c r="Q52" s="1732">
        <v>1</v>
      </c>
      <c r="R52" s="1732">
        <v>1</v>
      </c>
      <c r="S52" s="1733">
        <v>1</v>
      </c>
      <c r="T52" s="1734">
        <v>1</v>
      </c>
      <c r="U52" s="607" t="s">
        <v>1014</v>
      </c>
      <c r="V52" s="833"/>
      <c r="W52" s="833"/>
      <c r="X52" s="833"/>
      <c r="Y52" s="833"/>
      <c r="Z52" s="833"/>
      <c r="AA52" s="833"/>
      <c r="AB52" s="833"/>
      <c r="AC52" s="833"/>
      <c r="AD52" s="833"/>
      <c r="AE52" s="833"/>
      <c r="AF52" s="833"/>
      <c r="AG52" s="833"/>
      <c r="AH52" s="833"/>
    </row>
    <row r="53" spans="2:34" s="360" customFormat="1" ht="26.25" customHeight="1" thickBot="1" x14ac:dyDescent="0.25">
      <c r="B53" s="1137"/>
      <c r="C53" s="971"/>
      <c r="D53" s="971"/>
      <c r="E53" s="971"/>
      <c r="F53" s="976"/>
      <c r="G53" s="976"/>
      <c r="H53" s="976"/>
      <c r="I53" s="972"/>
      <c r="J53" s="973"/>
      <c r="K53" s="973"/>
      <c r="L53" s="973"/>
      <c r="M53" s="973"/>
      <c r="N53" s="973"/>
      <c r="O53" s="973"/>
      <c r="P53" s="973"/>
      <c r="Q53" s="973"/>
      <c r="R53" s="973"/>
      <c r="S53" s="975"/>
      <c r="T53" s="1134"/>
      <c r="U53" s="920"/>
      <c r="V53" s="833"/>
      <c r="W53" s="833"/>
      <c r="X53" s="833"/>
      <c r="Y53" s="833"/>
      <c r="Z53" s="833"/>
      <c r="AA53" s="833"/>
      <c r="AB53" s="833"/>
      <c r="AC53" s="833"/>
      <c r="AD53" s="833"/>
      <c r="AE53" s="833"/>
      <c r="AF53" s="833"/>
      <c r="AG53" s="833"/>
      <c r="AH53" s="833"/>
    </row>
    <row r="54" spans="2:34" s="765" customFormat="1" ht="24.95" customHeight="1" thickTop="1" x14ac:dyDescent="0.2">
      <c r="B54" s="760"/>
      <c r="C54" s="498"/>
      <c r="D54" s="498"/>
      <c r="E54" s="498"/>
      <c r="F54" s="498"/>
      <c r="G54" s="498"/>
      <c r="H54" s="498"/>
      <c r="I54" s="498"/>
      <c r="J54" s="498"/>
      <c r="K54" s="498"/>
      <c r="L54" s="498"/>
      <c r="M54" s="498"/>
      <c r="N54" s="498"/>
      <c r="O54" s="498"/>
      <c r="P54" s="498"/>
      <c r="Q54" s="498"/>
      <c r="R54" s="498"/>
      <c r="S54" s="498"/>
      <c r="T54" s="498"/>
      <c r="U54" s="760"/>
      <c r="V54" s="797"/>
      <c r="W54" s="797"/>
      <c r="X54" s="797"/>
      <c r="Y54" s="797"/>
      <c r="Z54" s="797"/>
      <c r="AA54" s="797"/>
      <c r="AB54" s="797"/>
      <c r="AC54" s="797"/>
      <c r="AD54" s="797"/>
      <c r="AE54" s="797"/>
      <c r="AF54" s="797"/>
      <c r="AG54" s="797"/>
    </row>
    <row r="55" spans="2:34" s="765" customFormat="1" ht="15" customHeight="1" x14ac:dyDescent="0.2">
      <c r="B55" s="798"/>
      <c r="C55" s="498"/>
      <c r="D55" s="498"/>
      <c r="E55" s="498"/>
      <c r="F55" s="498"/>
      <c r="G55" s="498"/>
      <c r="H55" s="498"/>
      <c r="I55" s="498"/>
      <c r="J55" s="498"/>
      <c r="K55" s="498"/>
      <c r="L55" s="498"/>
      <c r="M55" s="498"/>
      <c r="N55" s="498"/>
      <c r="O55" s="498"/>
      <c r="P55" s="498"/>
      <c r="Q55" s="498"/>
      <c r="R55" s="498"/>
      <c r="S55" s="498"/>
      <c r="T55" s="498"/>
      <c r="V55" s="797"/>
      <c r="W55" s="797"/>
      <c r="X55" s="797"/>
      <c r="Y55" s="797"/>
      <c r="Z55" s="797"/>
      <c r="AA55" s="797"/>
      <c r="AB55" s="797"/>
      <c r="AC55" s="797"/>
      <c r="AD55" s="797"/>
      <c r="AE55" s="797"/>
      <c r="AF55" s="797"/>
      <c r="AG55" s="797"/>
    </row>
    <row r="56" spans="2:34" s="800" customFormat="1" ht="36.75" x14ac:dyDescent="0.2">
      <c r="B56" s="1807" t="s">
        <v>1810</v>
      </c>
      <c r="C56" s="1807"/>
      <c r="D56" s="1807"/>
      <c r="E56" s="1807"/>
      <c r="F56" s="1807"/>
      <c r="G56" s="1807"/>
      <c r="H56" s="1807"/>
      <c r="I56" s="1807"/>
      <c r="J56" s="1807"/>
      <c r="K56" s="1807"/>
      <c r="L56" s="1808" t="s">
        <v>1809</v>
      </c>
      <c r="M56" s="1808"/>
      <c r="N56" s="1808"/>
      <c r="O56" s="1808"/>
      <c r="P56" s="1808"/>
      <c r="Q56" s="1808"/>
      <c r="R56" s="1808"/>
      <c r="S56" s="1808"/>
      <c r="T56" s="1808"/>
      <c r="U56" s="1808"/>
      <c r="V56" s="799"/>
      <c r="W56" s="799"/>
      <c r="X56" s="799"/>
      <c r="Y56" s="799"/>
      <c r="Z56" s="799"/>
      <c r="AA56" s="799"/>
      <c r="AB56" s="799"/>
      <c r="AC56" s="799"/>
      <c r="AD56" s="799"/>
      <c r="AE56" s="799"/>
      <c r="AF56" s="799"/>
      <c r="AG56" s="799"/>
    </row>
    <row r="57" spans="2:34" s="765" customFormat="1" ht="12.75" customHeight="1" x14ac:dyDescent="0.2">
      <c r="B57" s="801"/>
      <c r="C57" s="764"/>
      <c r="D57" s="764"/>
      <c r="E57" s="764"/>
      <c r="F57" s="764"/>
      <c r="G57" s="764"/>
      <c r="H57" s="764"/>
      <c r="I57" s="764"/>
      <c r="J57" s="764"/>
      <c r="K57" s="764"/>
      <c r="L57" s="764"/>
      <c r="M57" s="764"/>
      <c r="N57" s="764"/>
      <c r="O57" s="764"/>
      <c r="P57" s="764"/>
      <c r="Q57" s="764"/>
      <c r="R57" s="764"/>
      <c r="S57" s="764"/>
      <c r="T57" s="764"/>
      <c r="V57" s="797"/>
      <c r="W57" s="797"/>
      <c r="X57" s="797"/>
      <c r="Y57" s="797"/>
      <c r="Z57" s="797"/>
      <c r="AA57" s="797"/>
      <c r="AB57" s="797"/>
      <c r="AC57" s="797"/>
      <c r="AD57" s="797"/>
      <c r="AE57" s="797"/>
      <c r="AF57" s="797"/>
      <c r="AG57" s="797"/>
    </row>
    <row r="58" spans="2:34" s="804" customFormat="1" ht="24.95" customHeight="1" x14ac:dyDescent="0.2">
      <c r="B58" s="1705" t="s">
        <v>1736</v>
      </c>
      <c r="C58" s="802"/>
      <c r="D58" s="802"/>
      <c r="E58" s="802"/>
      <c r="F58" s="802"/>
      <c r="G58" s="802"/>
      <c r="H58" s="802"/>
      <c r="I58" s="802"/>
      <c r="J58" s="802"/>
      <c r="K58" s="802"/>
      <c r="L58" s="802"/>
      <c r="M58" s="802"/>
      <c r="N58" s="802"/>
      <c r="O58" s="802"/>
      <c r="P58" s="802"/>
      <c r="Q58" s="802"/>
      <c r="R58" s="802"/>
      <c r="S58" s="802"/>
      <c r="T58" s="802"/>
      <c r="U58" s="690" t="s">
        <v>1740</v>
      </c>
      <c r="V58" s="803"/>
      <c r="W58" s="803"/>
      <c r="X58" s="803"/>
      <c r="Y58" s="803"/>
      <c r="Z58" s="803"/>
      <c r="AA58" s="803"/>
      <c r="AB58" s="803"/>
      <c r="AC58" s="803"/>
      <c r="AD58" s="803"/>
      <c r="AE58" s="803"/>
      <c r="AF58" s="803"/>
      <c r="AG58" s="803"/>
    </row>
    <row r="59" spans="2:34" s="765" customFormat="1" ht="12.75" customHeight="1" thickBot="1" x14ac:dyDescent="0.25">
      <c r="B59" s="805"/>
      <c r="C59" s="498"/>
      <c r="D59" s="498"/>
      <c r="E59" s="498"/>
      <c r="F59" s="498"/>
      <c r="G59" s="498"/>
      <c r="H59" s="498"/>
      <c r="I59" s="498"/>
      <c r="J59" s="498"/>
      <c r="K59" s="498"/>
      <c r="L59" s="498"/>
      <c r="M59" s="498"/>
      <c r="N59" s="498"/>
      <c r="O59" s="498"/>
      <c r="P59" s="498"/>
      <c r="Q59" s="498"/>
      <c r="R59" s="498"/>
      <c r="S59" s="498"/>
      <c r="T59" s="498"/>
      <c r="U59" s="805"/>
      <c r="V59" s="797"/>
      <c r="W59" s="797"/>
      <c r="X59" s="797"/>
      <c r="Y59" s="797"/>
      <c r="Z59" s="797"/>
      <c r="AA59" s="797"/>
      <c r="AB59" s="797"/>
      <c r="AC59" s="797"/>
      <c r="AD59" s="797"/>
      <c r="AE59" s="797"/>
      <c r="AF59" s="797"/>
      <c r="AG59" s="797"/>
    </row>
    <row r="60" spans="2:34" s="806" customFormat="1" ht="27" customHeight="1" thickTop="1" x14ac:dyDescent="0.2">
      <c r="B60" s="1809" t="s">
        <v>886</v>
      </c>
      <c r="C60" s="1764">
        <v>2012</v>
      </c>
      <c r="D60" s="1764">
        <v>2013</v>
      </c>
      <c r="E60" s="1764">
        <v>2014</v>
      </c>
      <c r="F60" s="1764">
        <v>2015</v>
      </c>
      <c r="G60" s="1764">
        <v>2016</v>
      </c>
      <c r="H60" s="1764">
        <v>2017</v>
      </c>
      <c r="I60" s="1785">
        <v>2017</v>
      </c>
      <c r="J60" s="1786"/>
      <c r="K60" s="1786"/>
      <c r="L60" s="1783">
        <v>2017</v>
      </c>
      <c r="M60" s="1783"/>
      <c r="N60" s="1783"/>
      <c r="O60" s="1783"/>
      <c r="P60" s="1783"/>
      <c r="Q60" s="1783"/>
      <c r="R60" s="1783"/>
      <c r="S60" s="1783"/>
      <c r="T60" s="1784"/>
      <c r="U60" s="1812" t="s">
        <v>885</v>
      </c>
    </row>
    <row r="61" spans="2:34" s="807" customFormat="1" ht="24.95" customHeight="1" x14ac:dyDescent="0.2">
      <c r="B61" s="1810"/>
      <c r="C61" s="1765"/>
      <c r="D61" s="1765"/>
      <c r="E61" s="1765"/>
      <c r="F61" s="1765"/>
      <c r="G61" s="1765"/>
      <c r="H61" s="1765"/>
      <c r="I61" s="367" t="s">
        <v>373</v>
      </c>
      <c r="J61" s="368" t="s">
        <v>374</v>
      </c>
      <c r="K61" s="368" t="s">
        <v>375</v>
      </c>
      <c r="L61" s="368" t="s">
        <v>376</v>
      </c>
      <c r="M61" s="368" t="s">
        <v>377</v>
      </c>
      <c r="N61" s="368" t="s">
        <v>367</v>
      </c>
      <c r="O61" s="368" t="s">
        <v>368</v>
      </c>
      <c r="P61" s="368" t="s">
        <v>369</v>
      </c>
      <c r="Q61" s="368" t="s">
        <v>370</v>
      </c>
      <c r="R61" s="368" t="s">
        <v>371</v>
      </c>
      <c r="S61" s="368" t="s">
        <v>372</v>
      </c>
      <c r="T61" s="369" t="s">
        <v>1471</v>
      </c>
      <c r="U61" s="1813"/>
    </row>
    <row r="62" spans="2:34" s="807" customFormat="1" ht="24.95" customHeight="1" x14ac:dyDescent="0.2">
      <c r="B62" s="1811"/>
      <c r="C62" s="1766"/>
      <c r="D62" s="1766"/>
      <c r="E62" s="1766"/>
      <c r="F62" s="1766"/>
      <c r="G62" s="1766"/>
      <c r="H62" s="1766"/>
      <c r="I62" s="370" t="s">
        <v>672</v>
      </c>
      <c r="J62" s="371" t="s">
        <v>149</v>
      </c>
      <c r="K62" s="371" t="s">
        <v>150</v>
      </c>
      <c r="L62" s="371" t="s">
        <v>151</v>
      </c>
      <c r="M62" s="371" t="s">
        <v>366</v>
      </c>
      <c r="N62" s="371" t="s">
        <v>666</v>
      </c>
      <c r="O62" s="371" t="s">
        <v>667</v>
      </c>
      <c r="P62" s="371" t="s">
        <v>668</v>
      </c>
      <c r="Q62" s="371" t="s">
        <v>669</v>
      </c>
      <c r="R62" s="371" t="s">
        <v>670</v>
      </c>
      <c r="S62" s="371" t="s">
        <v>671</v>
      </c>
      <c r="T62" s="372" t="s">
        <v>665</v>
      </c>
      <c r="U62" s="1814"/>
    </row>
    <row r="63" spans="2:34" s="765" customFormat="1" ht="12" customHeight="1" x14ac:dyDescent="0.2">
      <c r="B63" s="770"/>
      <c r="C63" s="759"/>
      <c r="D63" s="759"/>
      <c r="E63" s="759"/>
      <c r="F63" s="759"/>
      <c r="G63" s="759"/>
      <c r="H63" s="759"/>
      <c r="I63" s="763"/>
      <c r="J63" s="764"/>
      <c r="K63" s="764"/>
      <c r="L63" s="764"/>
      <c r="M63" s="764"/>
      <c r="N63" s="764"/>
      <c r="O63" s="764"/>
      <c r="P63" s="764"/>
      <c r="Q63" s="764"/>
      <c r="R63" s="764"/>
      <c r="S63" s="764"/>
      <c r="T63" s="762"/>
      <c r="U63" s="777"/>
      <c r="V63" s="797"/>
      <c r="W63" s="797"/>
      <c r="X63" s="797"/>
      <c r="Y63" s="797"/>
      <c r="Z63" s="797"/>
      <c r="AA63" s="797"/>
      <c r="AB63" s="797"/>
      <c r="AC63" s="797"/>
      <c r="AD63" s="797"/>
      <c r="AE63" s="797"/>
      <c r="AF63" s="797"/>
      <c r="AG63" s="797"/>
    </row>
    <row r="64" spans="2:34" s="765" customFormat="1" ht="26.1" customHeight="1" x14ac:dyDescent="0.2">
      <c r="B64" s="829" t="s">
        <v>333</v>
      </c>
      <c r="C64" s="759"/>
      <c r="D64" s="759"/>
      <c r="E64" s="759"/>
      <c r="F64" s="759"/>
      <c r="G64" s="759"/>
      <c r="H64" s="759"/>
      <c r="I64" s="763"/>
      <c r="J64" s="764"/>
      <c r="K64" s="764"/>
      <c r="L64" s="764"/>
      <c r="M64" s="764"/>
      <c r="N64" s="764"/>
      <c r="O64" s="764"/>
      <c r="P64" s="764"/>
      <c r="Q64" s="764"/>
      <c r="R64" s="764"/>
      <c r="S64" s="764"/>
      <c r="T64" s="762"/>
      <c r="U64" s="423" t="s">
        <v>334</v>
      </c>
      <c r="V64" s="797"/>
      <c r="W64" s="797"/>
      <c r="X64" s="797"/>
      <c r="Y64" s="797"/>
      <c r="Z64" s="797"/>
      <c r="AA64" s="797"/>
      <c r="AB64" s="797"/>
      <c r="AC64" s="797"/>
      <c r="AD64" s="797"/>
      <c r="AE64" s="797"/>
      <c r="AF64" s="797"/>
      <c r="AG64" s="797"/>
    </row>
    <row r="65" spans="2:33" s="765" customFormat="1" ht="26.1" customHeight="1" x14ac:dyDescent="0.2">
      <c r="B65" s="830" t="s">
        <v>335</v>
      </c>
      <c r="C65" s="768">
        <v>472722.05249999999</v>
      </c>
      <c r="D65" s="768">
        <v>494160.76500000001</v>
      </c>
      <c r="E65" s="768">
        <v>519756.67580000003</v>
      </c>
      <c r="F65" s="768">
        <v>544611.90330000001</v>
      </c>
      <c r="G65" s="759">
        <v>572527.24479999999</v>
      </c>
      <c r="H65" s="759">
        <v>628841.13450000004</v>
      </c>
      <c r="I65" s="763">
        <v>576128.14690000005</v>
      </c>
      <c r="J65" s="764">
        <v>578940.34640000004</v>
      </c>
      <c r="K65" s="764">
        <v>581860.13489999995</v>
      </c>
      <c r="L65" s="764">
        <v>584857.83719999995</v>
      </c>
      <c r="M65" s="764">
        <v>588015.38580000005</v>
      </c>
      <c r="N65" s="764">
        <v>590731.54810000001</v>
      </c>
      <c r="O65" s="764">
        <v>595318.90489999996</v>
      </c>
      <c r="P65" s="764">
        <v>600397.51100000006</v>
      </c>
      <c r="Q65" s="764">
        <v>605801.429</v>
      </c>
      <c r="R65" s="764">
        <v>613232.46349999995</v>
      </c>
      <c r="S65" s="764">
        <v>622986.19750000001</v>
      </c>
      <c r="T65" s="762">
        <v>628841.13450000004</v>
      </c>
      <c r="U65" s="828" t="s">
        <v>336</v>
      </c>
      <c r="V65" s="797"/>
      <c r="W65" s="797"/>
      <c r="X65" s="797"/>
      <c r="Y65" s="797"/>
      <c r="Z65" s="797"/>
      <c r="AA65" s="797"/>
      <c r="AB65" s="797"/>
      <c r="AC65" s="797"/>
      <c r="AD65" s="797"/>
      <c r="AE65" s="797"/>
      <c r="AF65" s="797"/>
      <c r="AG65" s="797"/>
    </row>
    <row r="66" spans="2:33" s="765" customFormat="1" ht="26.1" customHeight="1" x14ac:dyDescent="0.2">
      <c r="B66" s="830" t="s">
        <v>989</v>
      </c>
      <c r="C66" s="768">
        <v>8712.8130000000001</v>
      </c>
      <c r="D66" s="768">
        <v>8830.7729999999992</v>
      </c>
      <c r="E66" s="768">
        <v>8973.77</v>
      </c>
      <c r="F66" s="768">
        <v>9102.7099999999991</v>
      </c>
      <c r="G66" s="759">
        <v>9224.8330000000005</v>
      </c>
      <c r="H66" s="759">
        <v>9387.3490000000002</v>
      </c>
      <c r="I66" s="763">
        <v>9238.16</v>
      </c>
      <c r="J66" s="764">
        <v>9249.4169999999995</v>
      </c>
      <c r="K66" s="764">
        <v>9261.0310000000009</v>
      </c>
      <c r="L66" s="764">
        <v>9270.768</v>
      </c>
      <c r="M66" s="764">
        <v>9282.6620000000003</v>
      </c>
      <c r="N66" s="764">
        <v>9291.7350000000006</v>
      </c>
      <c r="O66" s="764">
        <v>9306.35</v>
      </c>
      <c r="P66" s="764">
        <v>9321.3289999999997</v>
      </c>
      <c r="Q66" s="764">
        <v>9334.6679999999997</v>
      </c>
      <c r="R66" s="764">
        <v>9353.8259999999991</v>
      </c>
      <c r="S66" s="764">
        <v>9371.0460000000003</v>
      </c>
      <c r="T66" s="762">
        <v>9387.3490000000002</v>
      </c>
      <c r="U66" s="828" t="s">
        <v>99</v>
      </c>
      <c r="V66" s="797"/>
      <c r="W66" s="797"/>
      <c r="X66" s="797"/>
      <c r="Y66" s="797"/>
      <c r="Z66" s="797"/>
      <c r="AA66" s="797"/>
      <c r="AB66" s="797"/>
      <c r="AC66" s="797"/>
      <c r="AD66" s="797"/>
      <c r="AE66" s="797"/>
      <c r="AF66" s="797"/>
      <c r="AG66" s="797"/>
    </row>
    <row r="67" spans="2:33" s="765" customFormat="1" ht="12" customHeight="1" x14ac:dyDescent="0.2">
      <c r="B67" s="830"/>
      <c r="C67" s="768"/>
      <c r="D67" s="768"/>
      <c r="E67" s="768"/>
      <c r="F67" s="768"/>
      <c r="G67" s="759"/>
      <c r="H67" s="759"/>
      <c r="I67" s="763"/>
      <c r="J67" s="764"/>
      <c r="K67" s="764"/>
      <c r="L67" s="764"/>
      <c r="M67" s="764"/>
      <c r="N67" s="764"/>
      <c r="O67" s="764"/>
      <c r="P67" s="764"/>
      <c r="Q67" s="764"/>
      <c r="R67" s="764"/>
      <c r="S67" s="764"/>
      <c r="T67" s="762"/>
      <c r="U67" s="1143"/>
      <c r="V67" s="797"/>
      <c r="W67" s="797"/>
      <c r="X67" s="797"/>
      <c r="Y67" s="797"/>
      <c r="Z67" s="797"/>
      <c r="AA67" s="797"/>
      <c r="AB67" s="797"/>
      <c r="AC67" s="797"/>
      <c r="AD67" s="797"/>
      <c r="AE67" s="797"/>
      <c r="AF67" s="797"/>
      <c r="AG67" s="797"/>
    </row>
    <row r="68" spans="2:33" s="765" customFormat="1" ht="26.1" customHeight="1" x14ac:dyDescent="0.2">
      <c r="B68" s="829" t="s">
        <v>990</v>
      </c>
      <c r="C68" s="768"/>
      <c r="D68" s="768"/>
      <c r="E68" s="768"/>
      <c r="F68" s="768"/>
      <c r="G68" s="759"/>
      <c r="H68" s="759"/>
      <c r="I68" s="763"/>
      <c r="J68" s="764"/>
      <c r="K68" s="764"/>
      <c r="L68" s="764"/>
      <c r="M68" s="764"/>
      <c r="N68" s="764"/>
      <c r="O68" s="764"/>
      <c r="P68" s="764"/>
      <c r="Q68" s="764"/>
      <c r="R68" s="764"/>
      <c r="S68" s="764"/>
      <c r="T68" s="762"/>
      <c r="U68" s="423" t="s">
        <v>695</v>
      </c>
      <c r="V68" s="797"/>
      <c r="W68" s="797"/>
      <c r="X68" s="797"/>
      <c r="Y68" s="797"/>
      <c r="Z68" s="797"/>
      <c r="AA68" s="797"/>
      <c r="AB68" s="797"/>
      <c r="AC68" s="797"/>
      <c r="AD68" s="797"/>
      <c r="AE68" s="797"/>
      <c r="AF68" s="797"/>
      <c r="AG68" s="797"/>
    </row>
    <row r="69" spans="2:33" s="765" customFormat="1" ht="26.1" customHeight="1" x14ac:dyDescent="0.2">
      <c r="B69" s="830" t="s">
        <v>335</v>
      </c>
      <c r="C69" s="768">
        <v>420978.00750000001</v>
      </c>
      <c r="D69" s="768">
        <v>440222.03694999998</v>
      </c>
      <c r="E69" s="768">
        <v>455048.58519999997</v>
      </c>
      <c r="F69" s="768">
        <v>477526.30619999999</v>
      </c>
      <c r="G69" s="759">
        <v>501951.95289999997</v>
      </c>
      <c r="H69" s="759">
        <v>524057.86180000001</v>
      </c>
      <c r="I69" s="763">
        <v>503585.88309999998</v>
      </c>
      <c r="J69" s="764">
        <v>505110.50829999999</v>
      </c>
      <c r="K69" s="764">
        <v>506667.1508</v>
      </c>
      <c r="L69" s="764">
        <v>508601.25089999998</v>
      </c>
      <c r="M69" s="764">
        <v>510866.34539999999</v>
      </c>
      <c r="N69" s="764">
        <v>512425.62800000003</v>
      </c>
      <c r="O69" s="764">
        <v>514331.23629999999</v>
      </c>
      <c r="P69" s="764">
        <v>516308.86379999999</v>
      </c>
      <c r="Q69" s="764">
        <v>517957.83010000002</v>
      </c>
      <c r="R69" s="764">
        <v>519774.49200000003</v>
      </c>
      <c r="S69" s="764">
        <v>522121.54180000001</v>
      </c>
      <c r="T69" s="762">
        <v>524057.86180000001</v>
      </c>
      <c r="U69" s="828" t="s">
        <v>336</v>
      </c>
      <c r="V69" s="797"/>
      <c r="W69" s="797"/>
      <c r="X69" s="797"/>
      <c r="Y69" s="797"/>
      <c r="Z69" s="797"/>
      <c r="AA69" s="797"/>
      <c r="AB69" s="797"/>
      <c r="AC69" s="797"/>
      <c r="AD69" s="797"/>
      <c r="AE69" s="797"/>
      <c r="AF69" s="797"/>
      <c r="AG69" s="797"/>
    </row>
    <row r="70" spans="2:33" s="765" customFormat="1" ht="26.1" customHeight="1" x14ac:dyDescent="0.2">
      <c r="B70" s="830" t="s">
        <v>989</v>
      </c>
      <c r="C70" s="768">
        <v>6834.0810000000001</v>
      </c>
      <c r="D70" s="768">
        <v>6966.6490000000003</v>
      </c>
      <c r="E70" s="768">
        <v>7072.6970000000001</v>
      </c>
      <c r="F70" s="768">
        <v>7196.09</v>
      </c>
      <c r="G70" s="759">
        <v>7312.8540000000003</v>
      </c>
      <c r="H70" s="759">
        <v>7407.4129999999996</v>
      </c>
      <c r="I70" s="763">
        <v>7320.63</v>
      </c>
      <c r="J70" s="764">
        <v>7327.8680000000004</v>
      </c>
      <c r="K70" s="764">
        <v>7335.66</v>
      </c>
      <c r="L70" s="764">
        <v>7343.9380000000001</v>
      </c>
      <c r="M70" s="764">
        <v>7352.6459999999997</v>
      </c>
      <c r="N70" s="764">
        <v>7359.1080000000002</v>
      </c>
      <c r="O70" s="764">
        <v>7367.9690000000001</v>
      </c>
      <c r="P70" s="764">
        <v>7377.7169999999996</v>
      </c>
      <c r="Q70" s="764">
        <v>7384.7430000000004</v>
      </c>
      <c r="R70" s="764">
        <v>7392.8209999999999</v>
      </c>
      <c r="S70" s="764">
        <v>7400.3429999999998</v>
      </c>
      <c r="T70" s="762">
        <v>7407.4129999999996</v>
      </c>
      <c r="U70" s="828" t="s">
        <v>99</v>
      </c>
      <c r="V70" s="797"/>
      <c r="W70" s="797"/>
      <c r="X70" s="797"/>
      <c r="Y70" s="797"/>
      <c r="Z70" s="797"/>
      <c r="AA70" s="797"/>
      <c r="AB70" s="797"/>
      <c r="AC70" s="797"/>
      <c r="AD70" s="797"/>
      <c r="AE70" s="797"/>
      <c r="AF70" s="797"/>
      <c r="AG70" s="797"/>
    </row>
    <row r="71" spans="2:33" s="765" customFormat="1" ht="12" customHeight="1" x14ac:dyDescent="0.2">
      <c r="B71" s="830"/>
      <c r="C71" s="768"/>
      <c r="D71" s="768"/>
      <c r="E71" s="768"/>
      <c r="F71" s="768"/>
      <c r="G71" s="759"/>
      <c r="H71" s="759"/>
      <c r="I71" s="763"/>
      <c r="J71" s="764"/>
      <c r="K71" s="764"/>
      <c r="L71" s="764"/>
      <c r="M71" s="764"/>
      <c r="N71" s="764"/>
      <c r="O71" s="764"/>
      <c r="P71" s="764"/>
      <c r="Q71" s="764"/>
      <c r="R71" s="764"/>
      <c r="S71" s="764"/>
      <c r="T71" s="762"/>
      <c r="U71" s="1143"/>
      <c r="V71" s="797"/>
      <c r="W71" s="797"/>
      <c r="X71" s="797"/>
      <c r="Y71" s="797"/>
      <c r="Z71" s="797"/>
      <c r="AA71" s="797"/>
      <c r="AB71" s="797"/>
      <c r="AC71" s="797"/>
      <c r="AD71" s="797"/>
      <c r="AE71" s="797"/>
      <c r="AF71" s="797"/>
      <c r="AG71" s="797"/>
    </row>
    <row r="72" spans="2:33" s="765" customFormat="1" ht="26.1" customHeight="1" x14ac:dyDescent="0.2">
      <c r="B72" s="829" t="s">
        <v>991</v>
      </c>
      <c r="C72" s="767">
        <v>51744.044999999984</v>
      </c>
      <c r="D72" s="767">
        <v>53938.728050000034</v>
      </c>
      <c r="E72" s="767">
        <v>64708.090600000054</v>
      </c>
      <c r="F72" s="767">
        <v>67085.597100000014</v>
      </c>
      <c r="G72" s="460">
        <v>70575.291900000011</v>
      </c>
      <c r="H72" s="460">
        <v>104783.27270000003</v>
      </c>
      <c r="I72" s="761">
        <v>72542.263800000073</v>
      </c>
      <c r="J72" s="498">
        <v>73829.838100000052</v>
      </c>
      <c r="K72" s="498">
        <v>75192.984099999943</v>
      </c>
      <c r="L72" s="498">
        <v>76256.586299999966</v>
      </c>
      <c r="M72" s="498">
        <v>77149.040400000056</v>
      </c>
      <c r="N72" s="498">
        <v>78305.920099999988</v>
      </c>
      <c r="O72" s="498">
        <v>80987.668599999975</v>
      </c>
      <c r="P72" s="498">
        <v>84088.647200000065</v>
      </c>
      <c r="Q72" s="498">
        <v>87843.598899999983</v>
      </c>
      <c r="R72" s="498">
        <v>93457.971499999927</v>
      </c>
      <c r="S72" s="498">
        <v>100864.6557</v>
      </c>
      <c r="T72" s="1500">
        <v>104783.27270000003</v>
      </c>
      <c r="U72" s="423" t="s">
        <v>325</v>
      </c>
      <c r="V72" s="797"/>
      <c r="W72" s="797"/>
      <c r="X72" s="797"/>
      <c r="Y72" s="797"/>
      <c r="Z72" s="797"/>
      <c r="AA72" s="797"/>
      <c r="AB72" s="797"/>
      <c r="AC72" s="797"/>
      <c r="AD72" s="797"/>
      <c r="AE72" s="797"/>
      <c r="AF72" s="797"/>
      <c r="AG72" s="797"/>
    </row>
    <row r="73" spans="2:33" s="258" customFormat="1" ht="26.1" customHeight="1" thickBot="1" x14ac:dyDescent="0.75">
      <c r="B73" s="434"/>
      <c r="C73" s="1680"/>
      <c r="D73" s="1680"/>
      <c r="E73" s="1680"/>
      <c r="F73" s="1680"/>
      <c r="G73" s="1680"/>
      <c r="H73" s="1680"/>
      <c r="I73" s="1681"/>
      <c r="J73" s="464"/>
      <c r="K73" s="464"/>
      <c r="L73" s="464"/>
      <c r="M73" s="464"/>
      <c r="N73" s="464"/>
      <c r="O73" s="464"/>
      <c r="P73" s="464"/>
      <c r="Q73" s="464"/>
      <c r="R73" s="464"/>
      <c r="S73" s="464"/>
      <c r="T73" s="1501"/>
      <c r="U73" s="352"/>
      <c r="V73" s="257"/>
      <c r="W73" s="257"/>
      <c r="X73" s="257"/>
      <c r="Y73" s="257"/>
      <c r="Z73" s="257"/>
      <c r="AA73" s="257"/>
      <c r="AB73" s="257"/>
      <c r="AC73" s="257"/>
      <c r="AD73" s="257"/>
      <c r="AE73" s="257"/>
      <c r="AF73" s="257"/>
      <c r="AG73" s="257"/>
    </row>
    <row r="74" spans="2:33" s="258" customFormat="1" ht="12" customHeight="1" thickTop="1" x14ac:dyDescent="0.7">
      <c r="B74" s="435"/>
      <c r="C74" s="462"/>
      <c r="D74" s="462"/>
      <c r="E74" s="462"/>
      <c r="F74" s="462"/>
      <c r="G74" s="462"/>
      <c r="H74" s="462"/>
      <c r="I74" s="462"/>
      <c r="J74" s="462"/>
      <c r="K74" s="462"/>
      <c r="L74" s="462"/>
      <c r="M74" s="462"/>
      <c r="N74" s="462"/>
      <c r="O74" s="462"/>
      <c r="P74" s="462"/>
      <c r="Q74" s="462"/>
      <c r="R74" s="462"/>
      <c r="S74" s="462"/>
      <c r="T74" s="462"/>
      <c r="U74" s="438"/>
      <c r="V74" s="257"/>
      <c r="W74" s="257"/>
      <c r="X74" s="257"/>
      <c r="Y74" s="257"/>
      <c r="Z74" s="257"/>
      <c r="AA74" s="257"/>
    </row>
    <row r="75" spans="2:33" s="417" customFormat="1" ht="26.1" customHeight="1" x14ac:dyDescent="0.5">
      <c r="B75" s="334" t="s">
        <v>1737</v>
      </c>
      <c r="C75" s="418"/>
      <c r="D75" s="418"/>
      <c r="E75" s="418"/>
      <c r="F75" s="418"/>
      <c r="G75" s="418"/>
      <c r="H75" s="418"/>
      <c r="I75" s="418"/>
      <c r="J75" s="418"/>
      <c r="K75" s="418"/>
      <c r="L75" s="418"/>
      <c r="M75" s="418"/>
      <c r="N75" s="418"/>
      <c r="O75" s="418"/>
      <c r="P75" s="418"/>
      <c r="Q75" s="418"/>
      <c r="R75" s="418"/>
      <c r="S75" s="418"/>
      <c r="T75" s="418"/>
      <c r="U75" s="334" t="s">
        <v>1739</v>
      </c>
      <c r="V75" s="472"/>
      <c r="W75" s="472"/>
      <c r="X75" s="472"/>
      <c r="Y75" s="472"/>
      <c r="Z75" s="472"/>
      <c r="AA75" s="472"/>
    </row>
    <row r="76" spans="2:33" ht="26.1" customHeight="1" x14ac:dyDescent="0.35"/>
    <row r="77" spans="2:33" ht="26.1" customHeight="1" x14ac:dyDescent="0.5">
      <c r="C77" s="1580"/>
      <c r="D77" s="1580"/>
      <c r="E77" s="1580"/>
      <c r="F77" s="1580"/>
      <c r="G77" s="1580"/>
      <c r="H77" s="1580"/>
      <c r="I77" s="1580"/>
      <c r="J77" s="1580"/>
      <c r="K77" s="1580"/>
      <c r="L77" s="1580"/>
      <c r="M77" s="1580"/>
      <c r="N77" s="1580"/>
      <c r="O77" s="1580"/>
      <c r="P77" s="1580"/>
      <c r="Q77" s="1580"/>
      <c r="R77" s="1580"/>
      <c r="S77" s="1580"/>
      <c r="T77" s="1580"/>
    </row>
    <row r="78" spans="2:33" ht="26.1" customHeight="1" x14ac:dyDescent="0.5">
      <c r="C78" s="1580"/>
      <c r="D78" s="1580"/>
      <c r="E78" s="1580"/>
      <c r="F78" s="1580"/>
      <c r="G78" s="1580"/>
      <c r="H78" s="1580"/>
      <c r="I78" s="1580"/>
      <c r="J78" s="1580"/>
      <c r="K78" s="1580"/>
      <c r="L78" s="1580"/>
      <c r="M78" s="1580"/>
      <c r="N78" s="1580"/>
      <c r="O78" s="1580"/>
      <c r="P78" s="1580"/>
      <c r="Q78" s="1580"/>
      <c r="R78" s="1580"/>
      <c r="S78" s="1580"/>
      <c r="T78" s="1580"/>
    </row>
    <row r="79" spans="2:33" ht="26.1" customHeight="1" x14ac:dyDescent="0.5">
      <c r="C79" s="1580"/>
      <c r="D79" s="1580"/>
      <c r="E79" s="1580"/>
      <c r="F79" s="1580"/>
      <c r="G79" s="1580"/>
      <c r="H79" s="1580"/>
      <c r="I79" s="1580"/>
      <c r="J79" s="1580"/>
      <c r="K79" s="1580"/>
      <c r="L79" s="1580"/>
      <c r="M79" s="1580"/>
      <c r="N79" s="1580"/>
      <c r="O79" s="1580"/>
      <c r="P79" s="1580"/>
      <c r="Q79" s="1580"/>
      <c r="R79" s="1580"/>
      <c r="S79" s="1580"/>
      <c r="T79" s="1580"/>
      <c r="V79" s="48"/>
      <c r="W79" s="48"/>
      <c r="X79" s="48"/>
      <c r="Y79" s="48"/>
      <c r="Z79" s="48"/>
      <c r="AA79" s="48"/>
    </row>
    <row r="80" spans="2:33" ht="21.75" x14ac:dyDescent="0.5">
      <c r="C80" s="1580"/>
      <c r="D80" s="1580"/>
      <c r="E80" s="1580"/>
      <c r="F80" s="1580"/>
      <c r="G80" s="1580"/>
      <c r="H80" s="1580"/>
      <c r="I80" s="1580"/>
      <c r="J80" s="1580"/>
      <c r="K80" s="1580"/>
      <c r="L80" s="1580"/>
      <c r="M80" s="1580"/>
      <c r="N80" s="1580"/>
      <c r="O80" s="1580"/>
      <c r="P80" s="1580"/>
      <c r="Q80" s="1580"/>
      <c r="R80" s="1580"/>
      <c r="S80" s="1580"/>
      <c r="T80" s="1580"/>
      <c r="V80" s="48"/>
      <c r="W80" s="48"/>
      <c r="X80" s="48"/>
      <c r="Y80" s="48"/>
      <c r="Z80" s="48"/>
      <c r="AA80" s="48"/>
    </row>
    <row r="81" spans="3:27" ht="18.75" x14ac:dyDescent="0.45">
      <c r="C81" s="1622"/>
      <c r="D81" s="1622"/>
      <c r="E81" s="1622"/>
      <c r="F81" s="1622"/>
      <c r="G81" s="1622"/>
      <c r="H81" s="1622"/>
      <c r="I81" s="1622"/>
      <c r="J81" s="1622"/>
      <c r="K81" s="1622"/>
      <c r="L81" s="1622"/>
      <c r="M81" s="1622"/>
      <c r="N81" s="1622"/>
      <c r="O81" s="1622"/>
      <c r="P81" s="1622"/>
      <c r="Q81" s="1622"/>
      <c r="R81" s="1622"/>
      <c r="S81" s="1622"/>
      <c r="T81" s="1622"/>
      <c r="V81" s="48"/>
      <c r="W81" s="48"/>
      <c r="X81" s="48"/>
      <c r="Y81" s="48"/>
      <c r="Z81" s="48"/>
      <c r="AA81" s="48"/>
    </row>
    <row r="82" spans="3:27" ht="18.75" x14ac:dyDescent="0.45">
      <c r="C82" s="1622"/>
      <c r="D82" s="1622"/>
      <c r="E82" s="1622"/>
      <c r="F82" s="1622"/>
      <c r="G82" s="1622"/>
      <c r="H82" s="1622"/>
      <c r="I82" s="1622"/>
      <c r="J82" s="1622"/>
      <c r="K82" s="1622"/>
      <c r="L82" s="1622"/>
      <c r="M82" s="1622"/>
      <c r="N82" s="1622"/>
      <c r="O82" s="1622"/>
      <c r="P82" s="1622"/>
      <c r="Q82" s="1622"/>
      <c r="R82" s="1622"/>
      <c r="S82" s="1622"/>
      <c r="T82" s="1622"/>
      <c r="V82" s="48"/>
      <c r="W82" s="48"/>
      <c r="X82" s="48"/>
      <c r="Y82" s="48"/>
      <c r="Z82" s="48"/>
      <c r="AA82" s="48"/>
    </row>
    <row r="83" spans="3:27" x14ac:dyDescent="0.35">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sheetData>
  <mergeCells count="24">
    <mergeCell ref="E9:E11"/>
    <mergeCell ref="D9:D11"/>
    <mergeCell ref="F9:F11"/>
    <mergeCell ref="C9:C11"/>
    <mergeCell ref="L4:U4"/>
    <mergeCell ref="B4:K4"/>
    <mergeCell ref="L9:T9"/>
    <mergeCell ref="I9:K9"/>
    <mergeCell ref="H9:H11"/>
    <mergeCell ref="U9:U11"/>
    <mergeCell ref="G9:G11"/>
    <mergeCell ref="B9:B11"/>
    <mergeCell ref="B56:K56"/>
    <mergeCell ref="L56:U56"/>
    <mergeCell ref="B60:B62"/>
    <mergeCell ref="C60:C62"/>
    <mergeCell ref="D60:D62"/>
    <mergeCell ref="E60:E62"/>
    <mergeCell ref="F60:F62"/>
    <mergeCell ref="G60:G62"/>
    <mergeCell ref="H60:H62"/>
    <mergeCell ref="I60:K60"/>
    <mergeCell ref="L60:T60"/>
    <mergeCell ref="U60:U62"/>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14" customWidth="1"/>
    <col min="23" max="24" width="9.85546875" style="1614"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604"/>
      <c r="W1" s="1604"/>
      <c r="X1" s="1604"/>
    </row>
    <row r="2" spans="1:33" s="5" customFormat="1" ht="13.5" customHeight="1" x14ac:dyDescent="0.65">
      <c r="B2" s="2"/>
      <c r="C2" s="2"/>
      <c r="D2" s="2"/>
      <c r="E2" s="2"/>
      <c r="F2" s="2"/>
      <c r="G2" s="2"/>
      <c r="H2" s="2"/>
      <c r="I2" s="2"/>
      <c r="J2" s="2"/>
      <c r="K2" s="2"/>
      <c r="L2" s="2"/>
      <c r="M2" s="2"/>
      <c r="N2" s="2"/>
      <c r="O2" s="2"/>
      <c r="P2" s="2"/>
      <c r="Q2" s="2"/>
      <c r="R2" s="2"/>
      <c r="S2" s="2"/>
      <c r="T2" s="2"/>
      <c r="U2" s="237"/>
      <c r="V2" s="1604"/>
      <c r="W2" s="1604"/>
      <c r="X2" s="1604"/>
    </row>
    <row r="3" spans="1:33" s="5" customFormat="1" ht="13.5" customHeight="1" x14ac:dyDescent="0.65">
      <c r="B3" s="2"/>
      <c r="C3" s="2"/>
      <c r="D3" s="2"/>
      <c r="E3" s="2"/>
      <c r="F3" s="2"/>
      <c r="G3" s="2"/>
      <c r="H3" s="2"/>
      <c r="I3" s="2"/>
      <c r="J3" s="2"/>
      <c r="K3" s="2"/>
      <c r="L3" s="2"/>
      <c r="M3" s="2"/>
      <c r="N3" s="2"/>
      <c r="O3" s="2"/>
      <c r="P3" s="2"/>
      <c r="Q3" s="2"/>
      <c r="R3" s="2"/>
      <c r="S3" s="2"/>
      <c r="T3" s="2"/>
      <c r="U3" s="238"/>
      <c r="V3" s="1604"/>
      <c r="W3" s="1604"/>
      <c r="X3" s="1604"/>
    </row>
    <row r="4" spans="1:33" s="1618" customFormat="1" ht="36.75" x14ac:dyDescent="0.85">
      <c r="B4" s="1818" t="s">
        <v>1811</v>
      </c>
      <c r="C4" s="1818"/>
      <c r="D4" s="1818"/>
      <c r="E4" s="1818"/>
      <c r="F4" s="1818"/>
      <c r="G4" s="1818"/>
      <c r="H4" s="1818"/>
      <c r="I4" s="1818"/>
      <c r="J4" s="1818"/>
      <c r="K4" s="1818"/>
      <c r="L4" s="1756" t="s">
        <v>1812</v>
      </c>
      <c r="M4" s="1756"/>
      <c r="N4" s="1756"/>
      <c r="O4" s="1756"/>
      <c r="P4" s="1756"/>
      <c r="Q4" s="1756"/>
      <c r="R4" s="1756"/>
      <c r="S4" s="1756"/>
      <c r="T4" s="1756"/>
      <c r="U4" s="1756"/>
      <c r="V4" s="1605"/>
      <c r="W4" s="1605"/>
      <c r="X4" s="1605"/>
      <c r="Y4" s="468"/>
      <c r="Z4" s="468"/>
      <c r="AA4" s="468"/>
      <c r="AB4" s="468"/>
      <c r="AC4" s="468"/>
      <c r="AD4" s="468"/>
      <c r="AE4" s="468"/>
      <c r="AF4" s="468"/>
      <c r="AG4" s="468"/>
    </row>
    <row r="5" spans="1:33" s="76" customFormat="1" ht="13.5" customHeight="1" x14ac:dyDescent="0.65">
      <c r="C5" s="75"/>
      <c r="D5" s="75"/>
      <c r="E5" s="75"/>
      <c r="F5" s="75"/>
      <c r="G5" s="75"/>
      <c r="H5" s="75"/>
      <c r="I5" s="75"/>
      <c r="J5" s="75"/>
      <c r="K5" s="75"/>
      <c r="L5" s="75"/>
      <c r="M5" s="75"/>
      <c r="N5" s="75"/>
      <c r="O5" s="75"/>
      <c r="P5" s="75"/>
      <c r="Q5" s="75"/>
      <c r="R5" s="75"/>
      <c r="S5" s="75"/>
      <c r="T5" s="75"/>
      <c r="U5" s="75"/>
      <c r="V5" s="1606"/>
      <c r="W5" s="1604"/>
      <c r="X5" s="1604"/>
    </row>
    <row r="6" spans="1:33" s="5" customFormat="1" ht="13.5" customHeight="1" x14ac:dyDescent="0.65">
      <c r="A6" s="240"/>
      <c r="B6" s="240"/>
      <c r="C6" s="240"/>
      <c r="D6" s="240"/>
      <c r="E6" s="240"/>
      <c r="F6" s="240"/>
      <c r="G6" s="240"/>
      <c r="H6" s="240"/>
      <c r="I6" s="241"/>
      <c r="J6" s="241"/>
      <c r="K6" s="241"/>
      <c r="L6" s="241"/>
      <c r="M6" s="241"/>
      <c r="N6" s="241"/>
      <c r="O6" s="241"/>
      <c r="P6" s="241"/>
      <c r="Q6" s="241"/>
      <c r="R6" s="241"/>
      <c r="S6" s="241"/>
      <c r="T6" s="241"/>
      <c r="U6" s="240"/>
      <c r="V6" s="238"/>
      <c r="W6" s="238"/>
      <c r="X6" s="1606"/>
      <c r="Y6" s="2"/>
      <c r="Z6" s="2"/>
      <c r="AA6" s="2"/>
      <c r="AB6" s="2"/>
      <c r="AC6" s="2"/>
    </row>
    <row r="7" spans="1:33" s="492" customFormat="1" ht="22.5" x14ac:dyDescent="0.5">
      <c r="B7" s="493" t="s">
        <v>1741</v>
      </c>
      <c r="U7" s="494" t="s">
        <v>1742</v>
      </c>
      <c r="V7" s="1607"/>
      <c r="W7" s="1607"/>
      <c r="X7" s="1607"/>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606"/>
      <c r="W8" s="1604"/>
      <c r="X8" s="1604"/>
    </row>
    <row r="9" spans="1:33" s="1504" customFormat="1" ht="25.5" customHeight="1" thickTop="1" x14ac:dyDescent="0.7">
      <c r="A9" s="258"/>
      <c r="B9" s="1819"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c r="V9" s="1608"/>
      <c r="W9" s="1608"/>
      <c r="X9" s="1608"/>
    </row>
    <row r="10" spans="1:33" s="258" customFormat="1" ht="21" customHeight="1" x14ac:dyDescent="0.7">
      <c r="B10" s="1820"/>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87"/>
      <c r="V10" s="1609"/>
      <c r="W10" s="1609"/>
      <c r="X10" s="1609"/>
    </row>
    <row r="11" spans="1:33" s="338" customFormat="1" ht="21" customHeight="1" x14ac:dyDescent="0.7">
      <c r="A11" s="258"/>
      <c r="B11" s="1821"/>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88"/>
      <c r="V11" s="1610"/>
      <c r="W11" s="1610"/>
      <c r="X11" s="1610"/>
    </row>
    <row r="12" spans="1:33" s="484" customFormat="1" ht="8.25" customHeight="1" x14ac:dyDescent="0.7">
      <c r="B12" s="485"/>
      <c r="C12" s="486"/>
      <c r="D12" s="486"/>
      <c r="E12" s="486"/>
      <c r="F12" s="486"/>
      <c r="G12" s="486"/>
      <c r="H12" s="486"/>
      <c r="I12" s="488"/>
      <c r="J12" s="487"/>
      <c r="K12" s="487"/>
      <c r="L12" s="487"/>
      <c r="M12" s="487"/>
      <c r="N12" s="487"/>
      <c r="O12" s="487"/>
      <c r="P12" s="487"/>
      <c r="Q12" s="487"/>
      <c r="R12" s="487"/>
      <c r="S12" s="487"/>
      <c r="T12" s="489"/>
      <c r="U12" s="490"/>
      <c r="V12" s="1611"/>
      <c r="W12" s="1611"/>
      <c r="X12" s="1611"/>
    </row>
    <row r="13" spans="1:33" s="1144" customFormat="1" ht="26.1" customHeight="1" x14ac:dyDescent="0.2">
      <c r="B13" s="1176" t="s">
        <v>807</v>
      </c>
      <c r="C13" s="1145"/>
      <c r="D13" s="1145"/>
      <c r="E13" s="1145"/>
      <c r="F13" s="1145"/>
      <c r="G13" s="1145"/>
      <c r="H13" s="1145"/>
      <c r="I13" s="1147"/>
      <c r="J13" s="1146"/>
      <c r="K13" s="1146"/>
      <c r="L13" s="1146"/>
      <c r="M13" s="1146"/>
      <c r="N13" s="1146"/>
      <c r="O13" s="1146"/>
      <c r="P13" s="1146"/>
      <c r="Q13" s="1146"/>
      <c r="R13" s="1146"/>
      <c r="S13" s="1146"/>
      <c r="T13" s="1148"/>
      <c r="U13" s="1183" t="s">
        <v>808</v>
      </c>
      <c r="V13" s="884"/>
      <c r="W13" s="884"/>
      <c r="X13" s="884"/>
    </row>
    <row r="14" spans="1:33" s="1144" customFormat="1" ht="12" customHeight="1" x14ac:dyDescent="0.2">
      <c r="B14" s="1177"/>
      <c r="C14" s="1145"/>
      <c r="D14" s="1145"/>
      <c r="E14" s="1145"/>
      <c r="F14" s="1145"/>
      <c r="G14" s="1145"/>
      <c r="H14" s="1145"/>
      <c r="I14" s="1147"/>
      <c r="J14" s="1146"/>
      <c r="K14" s="1146"/>
      <c r="L14" s="1146"/>
      <c r="M14" s="1146"/>
      <c r="N14" s="1146"/>
      <c r="O14" s="1146"/>
      <c r="P14" s="1146"/>
      <c r="Q14" s="1146"/>
      <c r="R14" s="1146"/>
      <c r="S14" s="1146"/>
      <c r="T14" s="1148"/>
      <c r="U14" s="1184"/>
      <c r="V14" s="884"/>
      <c r="W14" s="884"/>
      <c r="X14" s="884"/>
    </row>
    <row r="15" spans="1:33" s="834" customFormat="1" ht="26.1" customHeight="1" x14ac:dyDescent="0.2">
      <c r="B15" s="1179" t="s">
        <v>1797</v>
      </c>
      <c r="C15" s="1149"/>
      <c r="D15" s="1149"/>
      <c r="E15" s="1149"/>
      <c r="F15" s="1149"/>
      <c r="G15" s="1149"/>
      <c r="H15" s="1149"/>
      <c r="I15" s="1159"/>
      <c r="J15" s="1150"/>
      <c r="K15" s="1150"/>
      <c r="L15" s="1150"/>
      <c r="M15" s="1150"/>
      <c r="N15" s="1150"/>
      <c r="O15" s="1150"/>
      <c r="P15" s="1150"/>
      <c r="Q15" s="1150"/>
      <c r="R15" s="1150"/>
      <c r="S15" s="1150"/>
      <c r="T15" s="1160"/>
      <c r="U15" s="491" t="s">
        <v>1795</v>
      </c>
      <c r="V15" s="1603"/>
      <c r="W15" s="1603"/>
      <c r="X15" s="1555"/>
      <c r="Y15" s="1555"/>
      <c r="Z15" s="1555"/>
    </row>
    <row r="16" spans="1:33" s="834" customFormat="1" ht="26.1" customHeight="1" x14ac:dyDescent="0.2">
      <c r="B16" s="1178" t="s">
        <v>1695</v>
      </c>
      <c r="C16" s="1149">
        <v>64.685300546448076</v>
      </c>
      <c r="D16" s="1149">
        <v>108.87943835616437</v>
      </c>
      <c r="E16" s="1149">
        <v>154.18963013698652</v>
      </c>
      <c r="F16" s="1149">
        <v>237.21539726027424</v>
      </c>
      <c r="G16" s="1149">
        <v>460.55016393442651</v>
      </c>
      <c r="H16" s="1149">
        <v>492.52035616438297</v>
      </c>
      <c r="I16" s="1153">
        <v>498.56</v>
      </c>
      <c r="J16" s="1151">
        <v>498.56</v>
      </c>
      <c r="K16" s="1151">
        <v>498.56</v>
      </c>
      <c r="L16" s="1151">
        <v>498.56</v>
      </c>
      <c r="M16" s="1151">
        <v>498.56</v>
      </c>
      <c r="N16" s="1151">
        <v>498.56</v>
      </c>
      <c r="O16" s="1151">
        <v>498.55435483870946</v>
      </c>
      <c r="P16" s="1151">
        <v>498.55499999999984</v>
      </c>
      <c r="Q16" s="1151">
        <v>498.55499999999984</v>
      </c>
      <c r="R16" s="1151">
        <v>498.55499999999978</v>
      </c>
      <c r="S16" s="1151">
        <v>489.23883333333333</v>
      </c>
      <c r="T16" s="1152">
        <v>436.5</v>
      </c>
      <c r="U16" s="988" t="s">
        <v>1696</v>
      </c>
      <c r="V16" s="1555"/>
      <c r="W16" s="1555"/>
      <c r="X16" s="1555"/>
      <c r="Y16" s="1555"/>
      <c r="Z16" s="1555"/>
    </row>
    <row r="17" spans="2:26" s="834" customFormat="1" ht="26.1" customHeight="1" x14ac:dyDescent="0.2">
      <c r="B17" s="1180" t="s">
        <v>809</v>
      </c>
      <c r="C17" s="1149">
        <v>83.159986338797808</v>
      </c>
      <c r="D17" s="1149">
        <v>145.02405479452051</v>
      </c>
      <c r="E17" s="1149">
        <v>204.40553424657512</v>
      </c>
      <c r="F17" s="1149">
        <v>262.97943835616434</v>
      </c>
      <c r="G17" s="1149">
        <v>510.02987704918019</v>
      </c>
      <c r="H17" s="1149">
        <v>556.12147945205493</v>
      </c>
      <c r="I17" s="1159">
        <v>529.87</v>
      </c>
      <c r="J17" s="1150">
        <v>530.95000000000005</v>
      </c>
      <c r="K17" s="1150">
        <v>533.12</v>
      </c>
      <c r="L17" s="1150">
        <v>534.06933333333336</v>
      </c>
      <c r="M17" s="1150">
        <v>550.74</v>
      </c>
      <c r="N17" s="1150">
        <v>558.75</v>
      </c>
      <c r="O17" s="1150">
        <v>574.35661290322571</v>
      </c>
      <c r="P17" s="1150">
        <v>589.04032258064535</v>
      </c>
      <c r="Q17" s="1150">
        <v>594.14499999999998</v>
      </c>
      <c r="R17" s="1150">
        <v>586.55790322580629</v>
      </c>
      <c r="S17" s="1150">
        <v>573.9851666666666</v>
      </c>
      <c r="T17" s="1160">
        <v>516.6</v>
      </c>
      <c r="U17" s="988" t="s">
        <v>810</v>
      </c>
      <c r="V17" s="1555"/>
      <c r="W17" s="1555"/>
      <c r="X17" s="1555"/>
      <c r="Y17" s="1555"/>
      <c r="Z17" s="1555"/>
    </row>
    <row r="18" spans="2:26" s="834" customFormat="1" ht="26.1" customHeight="1" x14ac:dyDescent="0.2">
      <c r="B18" s="1180" t="s">
        <v>811</v>
      </c>
      <c r="C18" s="1149">
        <v>102.58270491803283</v>
      </c>
      <c r="D18" s="1149">
        <v>170.97628767123291</v>
      </c>
      <c r="E18" s="1149">
        <v>253.74315068493146</v>
      </c>
      <c r="F18" s="1149">
        <v>362.74991780821904</v>
      </c>
      <c r="G18" s="1149">
        <v>622.15934426229478</v>
      </c>
      <c r="H18" s="1149">
        <v>634.23708219178127</v>
      </c>
      <c r="I18" s="1159">
        <v>615.19000000000005</v>
      </c>
      <c r="J18" s="1150">
        <v>622.63</v>
      </c>
      <c r="K18" s="1150">
        <v>614.91999999999996</v>
      </c>
      <c r="L18" s="1150">
        <v>629.76366666666672</v>
      </c>
      <c r="M18" s="1150">
        <v>644.29999999999995</v>
      </c>
      <c r="N18" s="1150">
        <v>636.5</v>
      </c>
      <c r="O18" s="1150">
        <v>648.43741935483865</v>
      </c>
      <c r="P18" s="1150">
        <v>646.60516129032271</v>
      </c>
      <c r="Q18" s="1150">
        <v>662.54366666666681</v>
      </c>
      <c r="R18" s="1150">
        <v>658.89854838709675</v>
      </c>
      <c r="S18" s="1150">
        <v>646.7351666666666</v>
      </c>
      <c r="T18" s="1160">
        <v>584.45000000000005</v>
      </c>
      <c r="U18" s="988" t="s">
        <v>812</v>
      </c>
      <c r="V18" s="1555"/>
      <c r="W18" s="1555"/>
      <c r="X18" s="1555"/>
      <c r="Y18" s="1555"/>
      <c r="Z18" s="1555"/>
    </row>
    <row r="19" spans="2:26" s="834" customFormat="1" ht="26.1" customHeight="1" x14ac:dyDescent="0.2">
      <c r="B19" s="1180" t="s">
        <v>1743</v>
      </c>
      <c r="C19" s="1149">
        <v>81.022445355191323</v>
      </c>
      <c r="D19" s="1149">
        <v>111.1263972602739</v>
      </c>
      <c r="E19" s="1149">
        <v>145.59950684931511</v>
      </c>
      <c r="F19" s="1149">
        <v>195.83898630136969</v>
      </c>
      <c r="G19" s="1149">
        <v>426.44133879781407</v>
      </c>
      <c r="H19" s="1149">
        <v>439.419594520548</v>
      </c>
      <c r="I19" s="1159">
        <v>433.32</v>
      </c>
      <c r="J19" s="1150">
        <v>441.55</v>
      </c>
      <c r="K19" s="1150">
        <v>441.29</v>
      </c>
      <c r="L19" s="1150">
        <v>452.64750000000004</v>
      </c>
      <c r="M19" s="1150">
        <v>444.16</v>
      </c>
      <c r="N19" s="1150">
        <v>450.93983333333358</v>
      </c>
      <c r="O19" s="1150">
        <v>443.94838709677413</v>
      </c>
      <c r="P19" s="1150">
        <v>453.8666774193548</v>
      </c>
      <c r="Q19" s="1150">
        <v>450.57116666666661</v>
      </c>
      <c r="R19" s="1150">
        <v>441.69935483870978</v>
      </c>
      <c r="S19" s="1150">
        <v>433.54733333333331</v>
      </c>
      <c r="T19" s="1160">
        <v>386.62</v>
      </c>
      <c r="U19" s="988" t="s">
        <v>1057</v>
      </c>
      <c r="V19" s="1555"/>
      <c r="W19" s="1555"/>
      <c r="X19" s="1555"/>
      <c r="Y19" s="1555"/>
      <c r="Z19" s="1555"/>
    </row>
    <row r="20" spans="2:26" s="834" customFormat="1" ht="26.1" customHeight="1" x14ac:dyDescent="0.2">
      <c r="B20" s="1180" t="s">
        <v>813</v>
      </c>
      <c r="C20" s="1149">
        <v>17.248620218579241</v>
      </c>
      <c r="D20" s="1149">
        <v>29.031164383561634</v>
      </c>
      <c r="E20" s="1149">
        <v>41.10497260273975</v>
      </c>
      <c r="F20" s="1149">
        <v>63.235465753424648</v>
      </c>
      <c r="G20" s="1149">
        <v>122.80219945355195</v>
      </c>
      <c r="H20" s="1149">
        <v>131.32598630137028</v>
      </c>
      <c r="I20" s="1159">
        <v>132.91999999999999</v>
      </c>
      <c r="J20" s="1150">
        <v>132.94</v>
      </c>
      <c r="K20" s="1150">
        <v>132.94</v>
      </c>
      <c r="L20" s="1150">
        <v>132.94383333333332</v>
      </c>
      <c r="M20" s="1150">
        <v>132.94</v>
      </c>
      <c r="N20" s="1150">
        <v>132.93833333333333</v>
      </c>
      <c r="O20" s="1150">
        <v>132.9416129032258</v>
      </c>
      <c r="P20" s="1150">
        <v>132.93629032258065</v>
      </c>
      <c r="Q20" s="1150">
        <v>132.94266666666664</v>
      </c>
      <c r="R20" s="1150">
        <v>132.93887096774193</v>
      </c>
      <c r="S20" s="1150">
        <v>130.45133333333334</v>
      </c>
      <c r="T20" s="1160">
        <v>116.36532258064518</v>
      </c>
      <c r="U20" s="988" t="s">
        <v>814</v>
      </c>
      <c r="V20" s="1555"/>
      <c r="W20" s="1555"/>
      <c r="X20" s="1555"/>
      <c r="Y20" s="1555"/>
      <c r="Z20" s="1555"/>
    </row>
    <row r="21" spans="2:26" s="834" customFormat="1" ht="26.1" customHeight="1" x14ac:dyDescent="0.2">
      <c r="B21" s="1180" t="s">
        <v>815</v>
      </c>
      <c r="C21" s="1149">
        <v>91.280450819672097</v>
      </c>
      <c r="D21" s="1149">
        <v>153.75620547945206</v>
      </c>
      <c r="E21" s="1149">
        <v>217.79304109589052</v>
      </c>
      <c r="F21" s="1149">
        <v>334.6870547945208</v>
      </c>
      <c r="G21" s="1149">
        <v>649.83374863387974</v>
      </c>
      <c r="H21" s="1149">
        <v>694.46875342465796</v>
      </c>
      <c r="I21" s="1159">
        <v>703.39</v>
      </c>
      <c r="J21" s="1150">
        <v>703.18</v>
      </c>
      <c r="K21" s="1150">
        <v>703.15</v>
      </c>
      <c r="L21" s="1150">
        <v>702.70900000000006</v>
      </c>
      <c r="M21" s="1150">
        <v>702.57</v>
      </c>
      <c r="N21" s="1150">
        <v>702.44566666666674</v>
      </c>
      <c r="O21" s="1150">
        <v>702.71209677419336</v>
      </c>
      <c r="P21" s="1150">
        <v>703.20903225806455</v>
      </c>
      <c r="Q21" s="1150">
        <v>703.3898333333334</v>
      </c>
      <c r="R21" s="1150">
        <v>703.16048387096771</v>
      </c>
      <c r="S21" s="1150">
        <v>689.91883333333328</v>
      </c>
      <c r="T21" s="1160">
        <v>615.26935483870966</v>
      </c>
      <c r="U21" s="988" t="s">
        <v>816</v>
      </c>
      <c r="V21" s="1555"/>
      <c r="W21" s="1555"/>
      <c r="X21" s="1555"/>
      <c r="Y21" s="1555"/>
      <c r="Z21" s="1555"/>
    </row>
    <row r="22" spans="2:26" s="834" customFormat="1" ht="26.1" customHeight="1" x14ac:dyDescent="0.2">
      <c r="B22" s="1180" t="s">
        <v>817</v>
      </c>
      <c r="C22" s="1164">
        <v>4.3140317640692642E-2</v>
      </c>
      <c r="D22" s="1164">
        <v>7.1413318815035265E-2</v>
      </c>
      <c r="E22" s="1164">
        <v>0.10779655986615921</v>
      </c>
      <c r="F22" s="1164">
        <v>0.15704954002926419</v>
      </c>
      <c r="G22" s="1164">
        <v>0.30504169011165233</v>
      </c>
      <c r="H22" s="1164">
        <v>0.32682442005596901</v>
      </c>
      <c r="I22" s="1163">
        <v>0.33074999999999999</v>
      </c>
      <c r="J22" s="1161">
        <v>0.33074999999999999</v>
      </c>
      <c r="K22" s="1161">
        <v>0.33074999999999999</v>
      </c>
      <c r="L22" s="1161">
        <v>0.33074999999999999</v>
      </c>
      <c r="M22" s="1161">
        <v>0.33074999999999999</v>
      </c>
      <c r="N22" s="1161">
        <v>0.33071781578947368</v>
      </c>
      <c r="O22" s="1161">
        <v>0.33071633333333339</v>
      </c>
      <c r="P22" s="1161">
        <v>0.33071672222222226</v>
      </c>
      <c r="Q22" s="1161">
        <v>0.33071715000000002</v>
      </c>
      <c r="R22" s="1161">
        <v>0.33071646296296298</v>
      </c>
      <c r="S22" s="1161">
        <v>0.32510192000000004</v>
      </c>
      <c r="T22" s="1162">
        <v>0.28945663636363639</v>
      </c>
      <c r="U22" s="988" t="s">
        <v>818</v>
      </c>
      <c r="V22" s="1555"/>
      <c r="W22" s="1555"/>
      <c r="X22" s="1555"/>
      <c r="Y22" s="1555"/>
      <c r="Z22" s="1555"/>
    </row>
    <row r="23" spans="2:26" s="834" customFormat="1" ht="26.1" customHeight="1" x14ac:dyDescent="0.2">
      <c r="B23" s="1180" t="s">
        <v>819</v>
      </c>
      <c r="C23" s="1149">
        <v>10.653770491803272</v>
      </c>
      <c r="D23" s="1149">
        <v>15.816972602739732</v>
      </c>
      <c r="E23" s="1149">
        <v>21.758246575342469</v>
      </c>
      <c r="F23" s="1149">
        <v>30.710835616438345</v>
      </c>
      <c r="G23" s="1149">
        <v>48.63642076502731</v>
      </c>
      <c r="H23" s="1149">
        <v>27.633506849315054</v>
      </c>
      <c r="I23" s="1159">
        <v>26.84</v>
      </c>
      <c r="J23" s="1150">
        <v>29.2</v>
      </c>
      <c r="K23" s="1150">
        <v>28.47</v>
      </c>
      <c r="L23" s="1150">
        <v>27.591833333333334</v>
      </c>
      <c r="M23" s="1150">
        <v>27.5</v>
      </c>
      <c r="N23" s="1150">
        <v>27.539833333333334</v>
      </c>
      <c r="O23" s="1150">
        <v>27.809032258064512</v>
      </c>
      <c r="P23" s="1150">
        <v>28.062258064516129</v>
      </c>
      <c r="Q23" s="1150">
        <v>28.254442528735638</v>
      </c>
      <c r="R23" s="1150">
        <v>28.25016129032258</v>
      </c>
      <c r="S23" s="1150">
        <v>27.69533333333333</v>
      </c>
      <c r="T23" s="1160">
        <v>24.51193548387096</v>
      </c>
      <c r="U23" s="988" t="s">
        <v>820</v>
      </c>
      <c r="V23" s="1555"/>
      <c r="W23" s="1555"/>
      <c r="X23" s="1555"/>
      <c r="Y23" s="1555"/>
      <c r="Z23" s="1555"/>
    </row>
    <row r="24" spans="2:26" s="834" customFormat="1" ht="26.1" customHeight="1" x14ac:dyDescent="0.2">
      <c r="B24" s="1180" t="s">
        <v>821</v>
      </c>
      <c r="C24" s="1149">
        <v>36.119219069664908</v>
      </c>
      <c r="D24" s="1149">
        <v>56.386002921075843</v>
      </c>
      <c r="E24" s="1149">
        <v>70.419268277797897</v>
      </c>
      <c r="F24" s="1149">
        <v>86.43</v>
      </c>
      <c r="G24" s="1149">
        <v>152.25399999999999</v>
      </c>
      <c r="H24" s="1149">
        <v>135.35900000000001</v>
      </c>
      <c r="I24" s="1159">
        <v>133.36500000000001</v>
      </c>
      <c r="J24" s="1150">
        <v>136.035</v>
      </c>
      <c r="K24" s="1150">
        <v>135.72499999999999</v>
      </c>
      <c r="L24" s="1150">
        <v>136.26999999999998</v>
      </c>
      <c r="M24" s="1150">
        <v>139.76999999999998</v>
      </c>
      <c r="N24" s="1150">
        <v>141.66042894736842</v>
      </c>
      <c r="O24" s="1150">
        <v>140.30212407407407</v>
      </c>
      <c r="P24" s="1150">
        <v>142.20285000000001</v>
      </c>
      <c r="Q24" s="1150">
        <v>143.92746250000002</v>
      </c>
      <c r="R24" s="1150">
        <v>135.67480555555557</v>
      </c>
      <c r="S24" s="1150">
        <v>125.984824</v>
      </c>
      <c r="T24" s="1160">
        <v>113.39641590909089</v>
      </c>
      <c r="U24" s="988" t="s">
        <v>822</v>
      </c>
      <c r="V24" s="1555"/>
      <c r="W24" s="1555"/>
      <c r="X24" s="1555"/>
      <c r="Y24" s="1555"/>
      <c r="Z24" s="1555"/>
    </row>
    <row r="25" spans="2:26" s="834" customFormat="1" ht="12" customHeight="1" x14ac:dyDescent="0.2">
      <c r="B25" s="1180"/>
      <c r="C25" s="1149"/>
      <c r="D25" s="1149"/>
      <c r="E25" s="1149"/>
      <c r="F25" s="1149"/>
      <c r="G25" s="1149"/>
      <c r="H25" s="1149"/>
      <c r="I25" s="1159"/>
      <c r="J25" s="1150"/>
      <c r="K25" s="1150"/>
      <c r="L25" s="1150"/>
      <c r="M25" s="1150"/>
      <c r="N25" s="1150"/>
      <c r="O25" s="1150"/>
      <c r="P25" s="1150"/>
      <c r="Q25" s="1150"/>
      <c r="R25" s="1150"/>
      <c r="S25" s="1150"/>
      <c r="T25" s="1160"/>
      <c r="U25" s="988"/>
      <c r="V25" s="1555"/>
      <c r="W25" s="1555"/>
      <c r="X25" s="1555"/>
      <c r="Y25" s="1555"/>
      <c r="Z25" s="1555"/>
    </row>
    <row r="26" spans="2:26" s="834" customFormat="1" ht="26.1" customHeight="1" x14ac:dyDescent="0.2">
      <c r="B26" s="1177" t="s">
        <v>1791</v>
      </c>
      <c r="C26" s="1149">
        <v>99.0522985628415</v>
      </c>
      <c r="D26" s="1149">
        <v>165.66927947843828</v>
      </c>
      <c r="E26" s="1149">
        <v>233.97934623383577</v>
      </c>
      <c r="F26" s="1149">
        <v>331.75576748479409</v>
      </c>
      <c r="G26" s="1149">
        <v>639.99974148237743</v>
      </c>
      <c r="H26" s="1149">
        <v>682.91945401534224</v>
      </c>
      <c r="I26" s="1159">
        <v>673.73900000000003</v>
      </c>
      <c r="J26" s="1150">
        <v>675.75599999999997</v>
      </c>
      <c r="K26" s="1150">
        <v>675.2769862548389</v>
      </c>
      <c r="L26" s="1150">
        <v>678.57606454500012</v>
      </c>
      <c r="M26" s="1150">
        <v>685.54496819032295</v>
      </c>
      <c r="N26" s="1150">
        <v>689.56072685999993</v>
      </c>
      <c r="O26" s="1150">
        <v>695.60844933064516</v>
      </c>
      <c r="P26" s="1150">
        <v>703.61999930322577</v>
      </c>
      <c r="Q26" s="1150">
        <v>708.30971855999985</v>
      </c>
      <c r="R26" s="1150">
        <v>702.64508304193532</v>
      </c>
      <c r="S26" s="1150">
        <v>688.86236119166676</v>
      </c>
      <c r="T26" s="1160">
        <v>617.92545193548369</v>
      </c>
      <c r="U26" s="491" t="s">
        <v>1796</v>
      </c>
      <c r="V26" s="1555"/>
      <c r="W26" s="1555"/>
      <c r="X26" s="1555"/>
      <c r="Y26" s="1555"/>
      <c r="Z26" s="1555"/>
    </row>
    <row r="27" spans="2:26" s="834" customFormat="1" ht="12" customHeight="1" x14ac:dyDescent="0.2">
      <c r="B27" s="1177"/>
      <c r="C27" s="1149"/>
      <c r="D27" s="1149"/>
      <c r="E27" s="1149"/>
      <c r="F27" s="1149"/>
      <c r="G27" s="1149"/>
      <c r="H27" s="1149"/>
      <c r="I27" s="1159"/>
      <c r="J27" s="1150"/>
      <c r="K27" s="1150"/>
      <c r="L27" s="1150"/>
      <c r="M27" s="1150"/>
      <c r="N27" s="1150"/>
      <c r="O27" s="1150"/>
      <c r="P27" s="1150"/>
      <c r="Q27" s="1150"/>
      <c r="R27" s="1150"/>
      <c r="S27" s="1150"/>
      <c r="T27" s="1160"/>
      <c r="U27" s="491"/>
      <c r="V27" s="1555"/>
      <c r="W27" s="1555"/>
      <c r="X27" s="1555"/>
      <c r="Y27" s="1555"/>
      <c r="Z27" s="1555"/>
    </row>
    <row r="28" spans="2:26" s="834" customFormat="1" ht="26.1" customHeight="1" x14ac:dyDescent="0.2">
      <c r="B28" s="1177" t="s">
        <v>1799</v>
      </c>
      <c r="C28" s="1149"/>
      <c r="D28" s="1149"/>
      <c r="E28" s="1149"/>
      <c r="F28" s="1149"/>
      <c r="G28" s="1149"/>
      <c r="H28" s="1149"/>
      <c r="I28" s="1159"/>
      <c r="J28" s="1150"/>
      <c r="K28" s="1150"/>
      <c r="L28" s="1150"/>
      <c r="M28" s="1150"/>
      <c r="N28" s="1150"/>
      <c r="O28" s="1150"/>
      <c r="P28" s="1150"/>
      <c r="Q28" s="1150"/>
      <c r="R28" s="1150"/>
      <c r="S28" s="1150"/>
      <c r="T28" s="1160"/>
      <c r="U28" s="491" t="s">
        <v>1798</v>
      </c>
      <c r="V28" s="1555"/>
      <c r="W28" s="1555"/>
      <c r="X28" s="1555"/>
      <c r="Y28" s="1555"/>
      <c r="Z28" s="1555"/>
    </row>
    <row r="29" spans="2:26" s="834" customFormat="1" ht="26.1" customHeight="1" x14ac:dyDescent="0.2">
      <c r="B29" s="1180" t="s">
        <v>1038</v>
      </c>
      <c r="C29" s="1164">
        <v>1.5314644535519146</v>
      </c>
      <c r="D29" s="1164">
        <v>1.5201410849315065</v>
      </c>
      <c r="E29" s="1164">
        <v>1.5196029041095895</v>
      </c>
      <c r="F29" s="1164">
        <v>1.3994962191780824</v>
      </c>
      <c r="G29" s="1164">
        <v>1.3897515300546448</v>
      </c>
      <c r="H29" s="1164">
        <v>1.3869349041095866</v>
      </c>
      <c r="I29" s="1163">
        <v>1.3513580000000001</v>
      </c>
      <c r="J29" s="1161">
        <v>1.3554109999999999</v>
      </c>
      <c r="K29" s="1161">
        <v>1.3544609000000001</v>
      </c>
      <c r="L29" s="1161">
        <v>1.3610850000000001</v>
      </c>
      <c r="M29" s="1161">
        <v>1.3750637999999999</v>
      </c>
      <c r="N29" s="1161">
        <v>1.3831180000000001</v>
      </c>
      <c r="O29" s="1161">
        <v>1.3952509677419358</v>
      </c>
      <c r="P29" s="1161">
        <v>1.4113187096774193</v>
      </c>
      <c r="Q29" s="1161">
        <v>1.4207253333333336</v>
      </c>
      <c r="R29" s="1161">
        <v>1.4093</v>
      </c>
      <c r="S29" s="1161">
        <v>1.408193</v>
      </c>
      <c r="T29" s="1162">
        <v>1.4156359999999999</v>
      </c>
      <c r="U29" s="988" t="s">
        <v>1236</v>
      </c>
      <c r="V29" s="1555"/>
      <c r="W29" s="1555"/>
      <c r="X29" s="1555"/>
      <c r="Y29" s="1555"/>
      <c r="Z29" s="1555"/>
    </row>
    <row r="30" spans="2:26" s="834" customFormat="1" ht="26.1" customHeight="1" x14ac:dyDescent="0.2">
      <c r="B30" s="1180" t="s">
        <v>1744</v>
      </c>
      <c r="C30" s="1164">
        <v>1.2870999999999999</v>
      </c>
      <c r="D30" s="1164">
        <v>1.33304</v>
      </c>
      <c r="E30" s="1164">
        <v>1.3306</v>
      </c>
      <c r="F30" s="1164">
        <v>1.1133200000000001</v>
      </c>
      <c r="G30" s="1164">
        <v>1.1105100000000001</v>
      </c>
      <c r="H30" s="1164">
        <v>1.1288499999999999</v>
      </c>
      <c r="I30" s="1163">
        <v>1.0614999999999999</v>
      </c>
      <c r="J30" s="1161">
        <v>1.0649062499999999</v>
      </c>
      <c r="K30" s="1161">
        <v>1.0688352941176469</v>
      </c>
      <c r="L30" s="1161">
        <v>1.0709533333333332</v>
      </c>
      <c r="M30" s="1161">
        <v>1.1051055555555556</v>
      </c>
      <c r="N30" s="1161">
        <v>1.1215692307692309</v>
      </c>
      <c r="O30" s="1161">
        <v>1.149670588235294</v>
      </c>
      <c r="P30" s="1161">
        <v>1.1821315789473685</v>
      </c>
      <c r="Q30" s="1161">
        <v>1.1914500000000001</v>
      </c>
      <c r="R30" s="1161">
        <v>1.1763222222222225</v>
      </c>
      <c r="S30" s="1161">
        <v>1.1726941176470591</v>
      </c>
      <c r="T30" s="1162">
        <v>1.1824466666666666</v>
      </c>
      <c r="U30" s="988" t="s">
        <v>1747</v>
      </c>
      <c r="V30" s="1555"/>
      <c r="W30" s="1555"/>
      <c r="X30" s="1555"/>
      <c r="Y30" s="1555"/>
      <c r="Z30" s="1555"/>
    </row>
    <row r="31" spans="2:26" s="834" customFormat="1" ht="26.1" customHeight="1" x14ac:dyDescent="0.2">
      <c r="B31" s="1180" t="s">
        <v>1745</v>
      </c>
      <c r="C31" s="1164">
        <v>1.58504</v>
      </c>
      <c r="D31" s="1164">
        <v>1.5640000000000001</v>
      </c>
      <c r="E31" s="1164">
        <v>1.648666</v>
      </c>
      <c r="F31" s="1164">
        <v>1.5289999999999999</v>
      </c>
      <c r="G31" s="1164">
        <v>1.3560000000000001</v>
      </c>
      <c r="H31" s="1164">
        <v>1.288</v>
      </c>
      <c r="I31" s="1163">
        <v>1.2334611111111109</v>
      </c>
      <c r="J31" s="1161">
        <v>1.24925625</v>
      </c>
      <c r="K31" s="1161">
        <v>1.2334352941176474</v>
      </c>
      <c r="L31" s="1161">
        <v>1.2617599999999998</v>
      </c>
      <c r="M31" s="1161">
        <v>1.2923833333333334</v>
      </c>
      <c r="N31" s="1161">
        <v>1.2790999999999997</v>
      </c>
      <c r="O31" s="1161">
        <v>1.2975235294117646</v>
      </c>
      <c r="P31" s="1161">
        <v>1.2974000000000001</v>
      </c>
      <c r="Q31" s="1161">
        <v>1.3304642857142857</v>
      </c>
      <c r="R31" s="1161">
        <v>1.3213388888888888</v>
      </c>
      <c r="S31" s="1161">
        <v>1.3217705882352941</v>
      </c>
      <c r="T31" s="1162">
        <v>1.3390799999999998</v>
      </c>
      <c r="U31" s="988" t="s">
        <v>1058</v>
      </c>
      <c r="V31" s="1555"/>
      <c r="W31" s="1555"/>
      <c r="X31" s="1555"/>
      <c r="Y31" s="1555"/>
      <c r="Z31" s="1555"/>
    </row>
    <row r="32" spans="2:26" s="834" customFormat="1" ht="26.1" customHeight="1" x14ac:dyDescent="0.2">
      <c r="B32" s="1180" t="s">
        <v>1746</v>
      </c>
      <c r="C32" s="1164">
        <v>1.255020080321285</v>
      </c>
      <c r="D32" s="1164">
        <v>1.0254306808859721</v>
      </c>
      <c r="E32" s="1164">
        <v>0.94330723516649373</v>
      </c>
      <c r="F32" s="1164">
        <v>0.83015108749792466</v>
      </c>
      <c r="G32" s="1164">
        <v>0.91776798825256978</v>
      </c>
      <c r="H32" s="1164">
        <v>0.89134503966485423</v>
      </c>
      <c r="I32" s="1163">
        <v>0.86828167057393413</v>
      </c>
      <c r="J32" s="1161">
        <v>0.88502917830572214</v>
      </c>
      <c r="K32" s="1161">
        <v>0.88528295205411667</v>
      </c>
      <c r="L32" s="1161">
        <v>0.908210220392347</v>
      </c>
      <c r="M32" s="1161">
        <v>0.89056446944621748</v>
      </c>
      <c r="N32" s="1161">
        <v>0.90525465509797631</v>
      </c>
      <c r="O32" s="1161">
        <v>0.88984270721557768</v>
      </c>
      <c r="P32" s="1161">
        <v>0.90983967667171084</v>
      </c>
      <c r="Q32" s="1161">
        <v>0.90414161440943408</v>
      </c>
      <c r="R32" s="1161">
        <v>0.88595757247625118</v>
      </c>
      <c r="S32" s="1161">
        <v>0.8856519179573743</v>
      </c>
      <c r="T32" s="1162">
        <v>0.88552520499908494</v>
      </c>
      <c r="U32" s="988" t="s">
        <v>1164</v>
      </c>
      <c r="V32" s="1555"/>
      <c r="W32" s="1555"/>
      <c r="X32" s="1555"/>
      <c r="Y32" s="1555"/>
      <c r="Z32" s="1555"/>
    </row>
    <row r="33" spans="1:26" s="834" customFormat="1" ht="26.1" customHeight="1" x14ac:dyDescent="0.2">
      <c r="B33" s="1180" t="s">
        <v>975</v>
      </c>
      <c r="C33" s="1164">
        <v>1.0649627263045793</v>
      </c>
      <c r="D33" s="1164">
        <v>1.0787486515641855</v>
      </c>
      <c r="E33" s="1164">
        <v>1.0917030567685588</v>
      </c>
      <c r="F33" s="1164">
        <v>1.0416666666666667</v>
      </c>
      <c r="G33" s="1164">
        <v>1.0148266168725073</v>
      </c>
      <c r="H33" s="1164">
        <v>1.0150223304912709</v>
      </c>
      <c r="I33" s="1163">
        <v>0.99018070797920632</v>
      </c>
      <c r="J33" s="1161">
        <v>0.99868298681114276</v>
      </c>
      <c r="K33" s="1161">
        <v>0.99758818386137027</v>
      </c>
      <c r="L33" s="1161">
        <v>0.9988612981201429</v>
      </c>
      <c r="M33" s="1161">
        <v>1.0129716649314839</v>
      </c>
      <c r="N33" s="1161">
        <v>1.0319671675676534</v>
      </c>
      <c r="O33" s="1161">
        <v>1.0416666666666665</v>
      </c>
      <c r="P33" s="1161">
        <v>1.0353772042635745</v>
      </c>
      <c r="Q33" s="1161">
        <v>1.0405053883314752</v>
      </c>
      <c r="R33" s="1161">
        <v>1.0200496424159311</v>
      </c>
      <c r="S33" s="1161">
        <v>1.0077239073605337</v>
      </c>
      <c r="T33" s="1162">
        <v>1.0126172104421087</v>
      </c>
      <c r="U33" s="988" t="s">
        <v>1059</v>
      </c>
      <c r="V33" s="1555"/>
      <c r="W33" s="1555"/>
      <c r="X33" s="1555"/>
      <c r="Y33" s="1555"/>
      <c r="Z33" s="1555"/>
    </row>
    <row r="34" spans="1:26" s="1144" customFormat="1" ht="26.1" customHeight="1" thickBot="1" x14ac:dyDescent="0.25">
      <c r="B34" s="1181"/>
      <c r="C34" s="1683"/>
      <c r="D34" s="1683"/>
      <c r="E34" s="1683"/>
      <c r="F34" s="1683"/>
      <c r="G34" s="1683"/>
      <c r="H34" s="1683"/>
      <c r="I34" s="1167"/>
      <c r="J34" s="1166"/>
      <c r="K34" s="1166"/>
      <c r="L34" s="1166"/>
      <c r="M34" s="1166"/>
      <c r="N34" s="1166"/>
      <c r="O34" s="1166"/>
      <c r="P34" s="1166"/>
      <c r="Q34" s="1166"/>
      <c r="R34" s="1166"/>
      <c r="S34" s="1166"/>
      <c r="T34" s="1168"/>
      <c r="U34" s="1185"/>
      <c r="V34" s="1555"/>
      <c r="W34" s="1555"/>
      <c r="X34" s="1555"/>
      <c r="Y34" s="1602"/>
      <c r="Z34" s="1602"/>
    </row>
    <row r="35" spans="1:26" s="1144" customFormat="1" ht="26.1" customHeight="1" thickTop="1" x14ac:dyDescent="0.2">
      <c r="B35" s="1182"/>
      <c r="C35" s="1169"/>
      <c r="D35" s="1169"/>
      <c r="E35" s="1169"/>
      <c r="F35" s="1169"/>
      <c r="G35" s="1169"/>
      <c r="H35" s="1169"/>
      <c r="I35" s="1171"/>
      <c r="J35" s="1170"/>
      <c r="K35" s="1170"/>
      <c r="L35" s="1170"/>
      <c r="M35" s="1170"/>
      <c r="N35" s="1170"/>
      <c r="O35" s="1170"/>
      <c r="P35" s="1170"/>
      <c r="Q35" s="1170"/>
      <c r="R35" s="1170"/>
      <c r="S35" s="1170"/>
      <c r="T35" s="1172"/>
      <c r="U35" s="1186"/>
      <c r="V35" s="1555"/>
      <c r="W35" s="1555"/>
      <c r="X35" s="1555"/>
      <c r="Y35" s="1602"/>
      <c r="Z35" s="1602"/>
    </row>
    <row r="36" spans="1:26" s="1144" customFormat="1" ht="26.1" customHeight="1" x14ac:dyDescent="0.2">
      <c r="B36" s="1176" t="s">
        <v>886</v>
      </c>
      <c r="C36" s="1154"/>
      <c r="D36" s="1154"/>
      <c r="E36" s="1154"/>
      <c r="F36" s="1154"/>
      <c r="G36" s="1154"/>
      <c r="H36" s="1154"/>
      <c r="I36" s="1174"/>
      <c r="J36" s="1173"/>
      <c r="K36" s="1173"/>
      <c r="L36" s="1173"/>
      <c r="M36" s="1173"/>
      <c r="N36" s="1173"/>
      <c r="O36" s="1173"/>
      <c r="P36" s="1173"/>
      <c r="Q36" s="1173"/>
      <c r="R36" s="1173"/>
      <c r="S36" s="1173"/>
      <c r="T36" s="1175"/>
      <c r="U36" s="1183" t="s">
        <v>823</v>
      </c>
      <c r="V36" s="1555"/>
      <c r="W36" s="1555"/>
      <c r="X36" s="1555"/>
      <c r="Y36" s="1602"/>
      <c r="Z36" s="1602"/>
    </row>
    <row r="37" spans="1:26" s="1144" customFormat="1" ht="12" customHeight="1" x14ac:dyDescent="0.2">
      <c r="B37" s="1177"/>
      <c r="C37" s="1155"/>
      <c r="D37" s="1155"/>
      <c r="E37" s="1155"/>
      <c r="F37" s="1155"/>
      <c r="G37" s="1155"/>
      <c r="H37" s="1155"/>
      <c r="I37" s="1157"/>
      <c r="J37" s="1156"/>
      <c r="K37" s="1156"/>
      <c r="L37" s="1156"/>
      <c r="M37" s="1156"/>
      <c r="N37" s="1156"/>
      <c r="O37" s="1156"/>
      <c r="P37" s="1156"/>
      <c r="Q37" s="1156"/>
      <c r="R37" s="1156"/>
      <c r="S37" s="1156"/>
      <c r="T37" s="1158"/>
      <c r="U37" s="1184"/>
      <c r="V37" s="1555"/>
      <c r="W37" s="1555"/>
      <c r="X37" s="1555"/>
      <c r="Y37" s="1602"/>
      <c r="Z37" s="1602"/>
    </row>
    <row r="38" spans="1:26" s="834" customFormat="1" ht="26.1" customHeight="1" x14ac:dyDescent="0.2">
      <c r="A38" s="1615"/>
      <c r="B38" s="1179" t="s">
        <v>1797</v>
      </c>
      <c r="C38" s="887"/>
      <c r="D38" s="887"/>
      <c r="E38" s="887"/>
      <c r="F38" s="887"/>
      <c r="G38" s="887"/>
      <c r="H38" s="887"/>
      <c r="I38" s="1159"/>
      <c r="J38" s="1150"/>
      <c r="K38" s="1150"/>
      <c r="L38" s="1150"/>
      <c r="M38" s="1150"/>
      <c r="N38" s="1150"/>
      <c r="O38" s="1150"/>
      <c r="P38" s="1150"/>
      <c r="Q38" s="1150"/>
      <c r="R38" s="1150"/>
      <c r="S38" s="1150"/>
      <c r="T38" s="1160"/>
      <c r="U38" s="491" t="s">
        <v>1795</v>
      </c>
      <c r="V38" s="1555"/>
      <c r="W38" s="1555"/>
      <c r="X38" s="1555"/>
      <c r="Y38" s="1555"/>
      <c r="Z38" s="1555"/>
    </row>
    <row r="39" spans="1:26" s="834" customFormat="1" ht="26.1" customHeight="1" x14ac:dyDescent="0.2">
      <c r="A39" s="1615"/>
      <c r="B39" s="1178" t="s">
        <v>1695</v>
      </c>
      <c r="C39" s="887">
        <v>77.504999999999995</v>
      </c>
      <c r="D39" s="887">
        <v>141.79500000000002</v>
      </c>
      <c r="E39" s="887">
        <v>180.89</v>
      </c>
      <c r="F39" s="887">
        <v>313.05500000000001</v>
      </c>
      <c r="G39" s="887">
        <v>498.57</v>
      </c>
      <c r="H39" s="887">
        <v>436.5</v>
      </c>
      <c r="I39" s="1159">
        <v>498.57</v>
      </c>
      <c r="J39" s="1150">
        <v>498.56</v>
      </c>
      <c r="K39" s="1150">
        <v>498.56</v>
      </c>
      <c r="L39" s="1150">
        <v>498.56</v>
      </c>
      <c r="M39" s="1150">
        <v>498.56</v>
      </c>
      <c r="N39" s="1150">
        <v>498.55500000000001</v>
      </c>
      <c r="O39" s="1150">
        <v>498.55500000000001</v>
      </c>
      <c r="P39" s="1150">
        <v>498.55500000000001</v>
      </c>
      <c r="Q39" s="1150">
        <v>498.55500000000001</v>
      </c>
      <c r="R39" s="1150">
        <v>498.55500000000001</v>
      </c>
      <c r="S39" s="1150">
        <v>436.5</v>
      </c>
      <c r="T39" s="1160">
        <v>436.5</v>
      </c>
      <c r="U39" s="988" t="s">
        <v>1696</v>
      </c>
      <c r="V39" s="1555"/>
      <c r="W39" s="1555"/>
      <c r="X39" s="1555"/>
      <c r="Y39" s="1555"/>
      <c r="Z39" s="1555"/>
    </row>
    <row r="40" spans="1:26" s="834" customFormat="1" ht="26.1" customHeight="1" x14ac:dyDescent="0.2">
      <c r="A40" s="1615"/>
      <c r="B40" s="1180" t="s">
        <v>809</v>
      </c>
      <c r="C40" s="887">
        <v>102.25</v>
      </c>
      <c r="D40" s="887">
        <v>195.58500000000001</v>
      </c>
      <c r="E40" s="887">
        <v>219.92500000000001</v>
      </c>
      <c r="F40" s="887">
        <v>342.15499999999997</v>
      </c>
      <c r="G40" s="887">
        <v>524.04999999999995</v>
      </c>
      <c r="H40" s="887">
        <v>520.54999999999995</v>
      </c>
      <c r="I40" s="1159">
        <v>533.59</v>
      </c>
      <c r="J40" s="1150">
        <v>528.5</v>
      </c>
      <c r="K40" s="1150">
        <v>536.34</v>
      </c>
      <c r="L40" s="1150">
        <v>543.245</v>
      </c>
      <c r="M40" s="1150">
        <v>556.69000000000005</v>
      </c>
      <c r="N40" s="1150">
        <v>557.03</v>
      </c>
      <c r="O40" s="1150">
        <v>585.07999999999993</v>
      </c>
      <c r="P40" s="1150">
        <v>592.13</v>
      </c>
      <c r="Q40" s="1150">
        <v>589.19499999999994</v>
      </c>
      <c r="R40" s="1150">
        <v>580.64</v>
      </c>
      <c r="S40" s="1150">
        <v>517.2349999999999</v>
      </c>
      <c r="T40" s="1160">
        <v>520.54999999999995</v>
      </c>
      <c r="U40" s="988" t="s">
        <v>810</v>
      </c>
      <c r="V40" s="1555"/>
      <c r="W40" s="1555"/>
      <c r="X40" s="1555"/>
      <c r="Y40" s="1555"/>
      <c r="Z40" s="1555"/>
    </row>
    <row r="41" spans="1:26" s="834" customFormat="1" ht="26.1" customHeight="1" x14ac:dyDescent="0.2">
      <c r="A41" s="1615"/>
      <c r="B41" s="1180" t="s">
        <v>811</v>
      </c>
      <c r="C41" s="887">
        <v>125.22499999999999</v>
      </c>
      <c r="D41" s="887">
        <v>233.72499999999999</v>
      </c>
      <c r="E41" s="887">
        <v>281.52499999999998</v>
      </c>
      <c r="F41" s="887">
        <v>464.38499999999999</v>
      </c>
      <c r="G41" s="887">
        <v>615.44000000000005</v>
      </c>
      <c r="H41" s="887">
        <v>586.42000000000007</v>
      </c>
      <c r="I41" s="1159">
        <v>623.98</v>
      </c>
      <c r="J41" s="1150">
        <v>620.41</v>
      </c>
      <c r="K41" s="1150">
        <v>620</v>
      </c>
      <c r="L41" s="1150">
        <v>645.70000000000005</v>
      </c>
      <c r="M41" s="1150">
        <v>638.05999999999995</v>
      </c>
      <c r="N41" s="1150">
        <v>631.77</v>
      </c>
      <c r="O41" s="1150">
        <v>654.43000000000006</v>
      </c>
      <c r="P41" s="1150">
        <v>644.48</v>
      </c>
      <c r="Q41" s="1150">
        <v>667.91499999999996</v>
      </c>
      <c r="R41" s="1150">
        <v>659.11500000000001</v>
      </c>
      <c r="S41" s="1150">
        <v>583.73500000000001</v>
      </c>
      <c r="T41" s="1160">
        <v>586.42000000000007</v>
      </c>
      <c r="U41" s="988" t="s">
        <v>812</v>
      </c>
      <c r="V41" s="1555"/>
      <c r="W41" s="1555"/>
      <c r="X41" s="1555"/>
      <c r="Y41" s="1555"/>
      <c r="Z41" s="1555"/>
    </row>
    <row r="42" spans="1:26" s="834" customFormat="1" ht="26.1" customHeight="1" x14ac:dyDescent="0.2">
      <c r="A42" s="1615"/>
      <c r="B42" s="1180" t="s">
        <v>1743</v>
      </c>
      <c r="C42" s="887">
        <v>90.055000000000007</v>
      </c>
      <c r="D42" s="887">
        <v>135.04</v>
      </c>
      <c r="E42" s="887">
        <v>151.12</v>
      </c>
      <c r="F42" s="887">
        <v>260.06</v>
      </c>
      <c r="G42" s="887">
        <v>426.59</v>
      </c>
      <c r="H42" s="887">
        <v>386.84500000000003</v>
      </c>
      <c r="I42" s="1159">
        <v>439.77</v>
      </c>
      <c r="J42" s="1150">
        <v>443.74</v>
      </c>
      <c r="K42" s="1150">
        <v>448.54</v>
      </c>
      <c r="L42" s="1150">
        <v>447.03500000000003</v>
      </c>
      <c r="M42" s="1150">
        <v>449.25</v>
      </c>
      <c r="N42" s="1150">
        <v>448.94499999999999</v>
      </c>
      <c r="O42" s="1150">
        <v>451.1</v>
      </c>
      <c r="P42" s="1150">
        <v>451.2</v>
      </c>
      <c r="Q42" s="1150">
        <v>443.18</v>
      </c>
      <c r="R42" s="1150">
        <v>441.005</v>
      </c>
      <c r="S42" s="1150">
        <v>391.28</v>
      </c>
      <c r="T42" s="1160">
        <v>386.84500000000003</v>
      </c>
      <c r="U42" s="988" t="s">
        <v>1057</v>
      </c>
      <c r="V42" s="1555"/>
      <c r="W42" s="1555"/>
      <c r="X42" s="1555"/>
      <c r="Y42" s="1555"/>
      <c r="Z42" s="1555"/>
    </row>
    <row r="43" spans="1:26" s="834" customFormat="1" ht="26.1" customHeight="1" x14ac:dyDescent="0.2">
      <c r="A43" s="1615"/>
      <c r="B43" s="1180" t="s">
        <v>813</v>
      </c>
      <c r="C43" s="887">
        <v>20.664999999999999</v>
      </c>
      <c r="D43" s="887">
        <v>37.81</v>
      </c>
      <c r="E43" s="887">
        <v>48.2</v>
      </c>
      <c r="F43" s="887">
        <v>83.490000000000009</v>
      </c>
      <c r="G43" s="887">
        <v>132.97999999999999</v>
      </c>
      <c r="H43" s="887">
        <v>116.37</v>
      </c>
      <c r="I43" s="1159">
        <v>132.9</v>
      </c>
      <c r="J43" s="1150">
        <v>132.94</v>
      </c>
      <c r="K43" s="1150">
        <v>132.97</v>
      </c>
      <c r="L43" s="1150">
        <v>132.94499999999999</v>
      </c>
      <c r="M43" s="1150">
        <v>132.94</v>
      </c>
      <c r="N43" s="1150">
        <v>132.935</v>
      </c>
      <c r="O43" s="1150">
        <v>132.94499999999999</v>
      </c>
      <c r="P43" s="1150">
        <v>132.94499999999999</v>
      </c>
      <c r="Q43" s="1150">
        <v>132.935</v>
      </c>
      <c r="R43" s="1150">
        <v>132.94499999999999</v>
      </c>
      <c r="S43" s="1150">
        <v>116.355</v>
      </c>
      <c r="T43" s="1160">
        <v>116.37</v>
      </c>
      <c r="U43" s="988" t="s">
        <v>814</v>
      </c>
      <c r="V43" s="1555"/>
      <c r="W43" s="1555"/>
      <c r="X43" s="1555"/>
      <c r="Y43" s="1555"/>
      <c r="Z43" s="1555"/>
    </row>
    <row r="44" spans="1:26" s="834" customFormat="1" ht="26.1" customHeight="1" x14ac:dyDescent="0.2">
      <c r="A44" s="1615"/>
      <c r="B44" s="1180" t="s">
        <v>815</v>
      </c>
      <c r="C44" s="887">
        <v>109.345</v>
      </c>
      <c r="D44" s="887">
        <v>200.39</v>
      </c>
      <c r="E44" s="887">
        <v>255.52500000000001</v>
      </c>
      <c r="F44" s="887">
        <v>441.54499999999996</v>
      </c>
      <c r="G44" s="887">
        <v>704.1</v>
      </c>
      <c r="H44" s="887">
        <v>614.59</v>
      </c>
      <c r="I44" s="1159">
        <v>703.19</v>
      </c>
      <c r="J44" s="1150">
        <v>702.89</v>
      </c>
      <c r="K44" s="1150">
        <v>703.18</v>
      </c>
      <c r="L44" s="1150">
        <v>702.63</v>
      </c>
      <c r="M44" s="1150">
        <v>702.69</v>
      </c>
      <c r="N44" s="1150">
        <v>702.19</v>
      </c>
      <c r="O44" s="1150">
        <v>702.39</v>
      </c>
      <c r="P44" s="1150">
        <v>703.18000000000006</v>
      </c>
      <c r="Q44" s="1150">
        <v>703.57999999999993</v>
      </c>
      <c r="R44" s="1150">
        <v>703.18000000000006</v>
      </c>
      <c r="S44" s="1150">
        <v>615.45499999999993</v>
      </c>
      <c r="T44" s="1160">
        <v>614.59</v>
      </c>
      <c r="U44" s="988" t="s">
        <v>816</v>
      </c>
      <c r="V44" s="1555"/>
      <c r="W44" s="1555"/>
      <c r="X44" s="1555"/>
      <c r="Y44" s="1555"/>
      <c r="Z44" s="1555"/>
    </row>
    <row r="45" spans="1:26" s="834" customFormat="1" ht="26.1" customHeight="1" x14ac:dyDescent="0.2">
      <c r="A45" s="1615"/>
      <c r="B45" s="1180" t="s">
        <v>817</v>
      </c>
      <c r="C45" s="1165">
        <v>5.16E-2</v>
      </c>
      <c r="D45" s="1165">
        <v>9.4350000000000003E-2</v>
      </c>
      <c r="E45" s="1165">
        <v>0.12690499999999999</v>
      </c>
      <c r="F45" s="1165">
        <v>0.20766449999999997</v>
      </c>
      <c r="G45" s="1165">
        <v>0.33074999999999999</v>
      </c>
      <c r="H45" s="1165">
        <v>0.28945700438749</v>
      </c>
      <c r="I45" s="1163">
        <v>0.33074999999999999</v>
      </c>
      <c r="J45" s="1161">
        <v>0.33074999999999999</v>
      </c>
      <c r="K45" s="1161">
        <v>0.33074999999999999</v>
      </c>
      <c r="L45" s="1161">
        <v>0.33074999999999999</v>
      </c>
      <c r="M45" s="1161">
        <v>0.33074999999999999</v>
      </c>
      <c r="N45" s="1161">
        <v>0.33071585090841726</v>
      </c>
      <c r="O45" s="1161">
        <v>0.33071848739758175</v>
      </c>
      <c r="P45" s="1161">
        <v>0.33071559099012171</v>
      </c>
      <c r="Q45" s="1161">
        <v>0.33071742283282624</v>
      </c>
      <c r="R45" s="1161">
        <v>0.33071589597909501</v>
      </c>
      <c r="S45" s="1161">
        <v>0.28945683808907474</v>
      </c>
      <c r="T45" s="1162">
        <v>0.28945700438749</v>
      </c>
      <c r="U45" s="988" t="s">
        <v>818</v>
      </c>
      <c r="V45" s="1555"/>
      <c r="W45" s="1555"/>
      <c r="X45" s="1555"/>
      <c r="Y45" s="1555"/>
      <c r="Z45" s="1555"/>
    </row>
    <row r="46" spans="1:26" s="834" customFormat="1" ht="26.1" customHeight="1" x14ac:dyDescent="0.2">
      <c r="A46" s="1615"/>
      <c r="B46" s="1180" t="s">
        <v>819</v>
      </c>
      <c r="C46" s="887">
        <v>12.515000000000001</v>
      </c>
      <c r="D46" s="887">
        <v>20.43</v>
      </c>
      <c r="E46" s="887">
        <v>25.31</v>
      </c>
      <c r="F46" s="887">
        <v>39.97</v>
      </c>
      <c r="G46" s="887">
        <v>27.52</v>
      </c>
      <c r="H46" s="887">
        <v>24.47</v>
      </c>
      <c r="I46" s="1159">
        <v>26.21</v>
      </c>
      <c r="J46" s="1150">
        <v>31.66</v>
      </c>
      <c r="K46" s="1150">
        <v>27.62</v>
      </c>
      <c r="L46" s="1150">
        <v>27.619999999999997</v>
      </c>
      <c r="M46" s="1150">
        <v>27.55</v>
      </c>
      <c r="N46" s="1150">
        <v>27.484999999999999</v>
      </c>
      <c r="O46" s="1150">
        <v>27.85</v>
      </c>
      <c r="P46" s="1150">
        <v>28.265000000000001</v>
      </c>
      <c r="Q46" s="1150">
        <v>28.259999999999998</v>
      </c>
      <c r="R46" s="1150">
        <v>28.259999999999998</v>
      </c>
      <c r="S46" s="1150">
        <v>24.61</v>
      </c>
      <c r="T46" s="1160">
        <v>24.47</v>
      </c>
      <c r="U46" s="988" t="s">
        <v>820</v>
      </c>
      <c r="V46" s="1555"/>
      <c r="W46" s="1555"/>
      <c r="X46" s="1555"/>
      <c r="Y46" s="1555"/>
      <c r="Z46" s="1555"/>
    </row>
    <row r="47" spans="1:26" s="834" customFormat="1" ht="26.1" customHeight="1" x14ac:dyDescent="0.2">
      <c r="A47" s="1615"/>
      <c r="B47" s="1180" t="s">
        <v>821</v>
      </c>
      <c r="C47" s="887">
        <v>43.33</v>
      </c>
      <c r="D47" s="887">
        <v>66.864999999999995</v>
      </c>
      <c r="E47" s="887">
        <v>79.97045</v>
      </c>
      <c r="F47" s="887">
        <v>107.575</v>
      </c>
      <c r="G47" s="887">
        <v>141.11000000000001</v>
      </c>
      <c r="H47" s="887">
        <v>114.43763761664314</v>
      </c>
      <c r="I47" s="1159">
        <v>131.47</v>
      </c>
      <c r="J47" s="1150">
        <v>138.40499999999997</v>
      </c>
      <c r="K47" s="1150">
        <v>136.55000000000001</v>
      </c>
      <c r="L47" s="1150">
        <v>139.56</v>
      </c>
      <c r="M47" s="1150">
        <v>140.45499999999998</v>
      </c>
      <c r="N47" s="1150">
        <v>142.08881944978668</v>
      </c>
      <c r="O47" s="1150">
        <v>141.15661879467558</v>
      </c>
      <c r="P47" s="1150">
        <v>144.33680362977577</v>
      </c>
      <c r="Q47" s="1150">
        <v>139.90837949753342</v>
      </c>
      <c r="R47" s="1150">
        <v>132.125091281881</v>
      </c>
      <c r="S47" s="1150">
        <v>110.1561838862178</v>
      </c>
      <c r="T47" s="1160">
        <v>114.43763761664314</v>
      </c>
      <c r="U47" s="988" t="s">
        <v>822</v>
      </c>
      <c r="V47" s="1555"/>
      <c r="W47" s="1555"/>
      <c r="X47" s="1555"/>
      <c r="Y47" s="1555"/>
      <c r="Z47" s="1555"/>
    </row>
    <row r="48" spans="1:26" s="834" customFormat="1" ht="12" customHeight="1" x14ac:dyDescent="0.2">
      <c r="A48" s="1615"/>
      <c r="B48" s="1180"/>
      <c r="C48" s="887"/>
      <c r="D48" s="887"/>
      <c r="E48" s="887"/>
      <c r="F48" s="887"/>
      <c r="G48" s="887"/>
      <c r="H48" s="887"/>
      <c r="I48" s="1159"/>
      <c r="J48" s="1150"/>
      <c r="K48" s="1150"/>
      <c r="L48" s="1150"/>
      <c r="M48" s="1150"/>
      <c r="N48" s="1150"/>
      <c r="O48" s="1150"/>
      <c r="P48" s="1150"/>
      <c r="Q48" s="1150"/>
      <c r="R48" s="1150"/>
      <c r="S48" s="1150"/>
      <c r="T48" s="1160"/>
      <c r="U48" s="988"/>
      <c r="V48" s="1555"/>
      <c r="W48" s="1555"/>
      <c r="X48" s="1555"/>
      <c r="Y48" s="1555"/>
      <c r="Z48" s="1555"/>
    </row>
    <row r="49" spans="1:26" s="834" customFormat="1" ht="26.1" customHeight="1" x14ac:dyDescent="0.2">
      <c r="A49" s="1615"/>
      <c r="B49" s="1177" t="s">
        <v>1791</v>
      </c>
      <c r="C49" s="887">
        <v>119.1189846</v>
      </c>
      <c r="D49" s="887">
        <v>218.36430000000004</v>
      </c>
      <c r="E49" s="887">
        <v>262.07524089999998</v>
      </c>
      <c r="F49" s="887">
        <v>433.80970514999996</v>
      </c>
      <c r="G49" s="887">
        <v>670.23599999999999</v>
      </c>
      <c r="H49" s="887">
        <v>621.632745</v>
      </c>
      <c r="I49" s="1159">
        <v>677.46507895000002</v>
      </c>
      <c r="J49" s="1150">
        <v>674.9953984</v>
      </c>
      <c r="K49" s="1150">
        <v>676.46435174999999</v>
      </c>
      <c r="L49" s="1150">
        <v>683.52887609999993</v>
      </c>
      <c r="M49" s="1150">
        <v>690.15965760000006</v>
      </c>
      <c r="N49" s="1150">
        <v>693.68444145000001</v>
      </c>
      <c r="O49" s="1150">
        <v>701.84080125000003</v>
      </c>
      <c r="P49" s="1150">
        <v>707.07064319999995</v>
      </c>
      <c r="Q49" s="1150">
        <v>704.60778149999999</v>
      </c>
      <c r="R49" s="1150">
        <v>700.31522295000002</v>
      </c>
      <c r="S49" s="1150">
        <v>618.29351999999994</v>
      </c>
      <c r="T49" s="1160">
        <v>621.632745</v>
      </c>
      <c r="U49" s="491" t="s">
        <v>1796</v>
      </c>
      <c r="V49" s="1555"/>
      <c r="W49" s="1555"/>
      <c r="X49" s="1555"/>
      <c r="Y49" s="1555"/>
      <c r="Z49" s="1555"/>
    </row>
    <row r="50" spans="1:26" s="834" customFormat="1" ht="12" customHeight="1" x14ac:dyDescent="0.2">
      <c r="A50" s="1615"/>
      <c r="B50" s="1177"/>
      <c r="C50" s="887"/>
      <c r="D50" s="887"/>
      <c r="E50" s="887"/>
      <c r="F50" s="887"/>
      <c r="G50" s="887"/>
      <c r="H50" s="887"/>
      <c r="I50" s="1159"/>
      <c r="J50" s="1150"/>
      <c r="K50" s="1150"/>
      <c r="L50" s="1150"/>
      <c r="M50" s="1150"/>
      <c r="N50" s="1150"/>
      <c r="O50" s="1150"/>
      <c r="P50" s="1150"/>
      <c r="Q50" s="1150"/>
      <c r="R50" s="1150"/>
      <c r="S50" s="1150"/>
      <c r="T50" s="1160"/>
      <c r="U50" s="988"/>
      <c r="V50" s="1555"/>
      <c r="W50" s="1555"/>
      <c r="X50" s="1555"/>
      <c r="Y50" s="1555"/>
      <c r="Z50" s="1555"/>
    </row>
    <row r="51" spans="1:26" s="834" customFormat="1" ht="26.1" customHeight="1" x14ac:dyDescent="0.2">
      <c r="A51" s="1615"/>
      <c r="B51" s="1177" t="s">
        <v>1799</v>
      </c>
      <c r="C51" s="887"/>
      <c r="D51" s="887"/>
      <c r="E51" s="887"/>
      <c r="F51" s="887"/>
      <c r="G51" s="887"/>
      <c r="H51" s="887"/>
      <c r="I51" s="1159"/>
      <c r="J51" s="1150"/>
      <c r="K51" s="1150"/>
      <c r="L51" s="1150"/>
      <c r="M51" s="1150"/>
      <c r="N51" s="1150"/>
      <c r="O51" s="1150"/>
      <c r="P51" s="1150"/>
      <c r="Q51" s="1150"/>
      <c r="R51" s="1150"/>
      <c r="S51" s="1150"/>
      <c r="T51" s="1160"/>
      <c r="U51" s="491" t="s">
        <v>1798</v>
      </c>
      <c r="V51" s="1555"/>
      <c r="W51" s="1555"/>
      <c r="X51" s="1555"/>
      <c r="Y51" s="1555"/>
      <c r="Z51" s="1555"/>
    </row>
    <row r="52" spans="1:26" s="834" customFormat="1" ht="26.1" customHeight="1" x14ac:dyDescent="0.2">
      <c r="A52" s="1615"/>
      <c r="B52" s="1180" t="s">
        <v>974</v>
      </c>
      <c r="C52" s="1165">
        <v>1.5369200000000001</v>
      </c>
      <c r="D52" s="1165">
        <v>1.54</v>
      </c>
      <c r="E52" s="1165">
        <v>1.4488099999999999</v>
      </c>
      <c r="F52" s="1165">
        <v>1.3857299999999999</v>
      </c>
      <c r="G52" s="1165">
        <v>1.34433</v>
      </c>
      <c r="H52" s="1165">
        <v>1.4241299999999999</v>
      </c>
      <c r="I52" s="1163">
        <v>1.35883</v>
      </c>
      <c r="J52" s="1161">
        <v>1.35389</v>
      </c>
      <c r="K52" s="1161">
        <v>1.3568499999999999</v>
      </c>
      <c r="L52" s="1161">
        <v>1.3710199999999999</v>
      </c>
      <c r="M52" s="1161">
        <v>1.38432</v>
      </c>
      <c r="N52" s="1161">
        <v>1.3913899999999999</v>
      </c>
      <c r="O52" s="1161">
        <v>1.4077500000000001</v>
      </c>
      <c r="P52" s="1161">
        <v>1.4182399999999999</v>
      </c>
      <c r="Q52" s="1161">
        <v>1.4133</v>
      </c>
      <c r="R52" s="1161">
        <v>1.40469</v>
      </c>
      <c r="S52" s="1161">
        <v>1.41648</v>
      </c>
      <c r="T52" s="1162">
        <v>1.4241299999999999</v>
      </c>
      <c r="U52" s="988" t="s">
        <v>1236</v>
      </c>
      <c r="V52" s="1555"/>
      <c r="W52" s="1555"/>
      <c r="X52" s="1555"/>
      <c r="Y52" s="1555"/>
      <c r="Z52" s="1555"/>
    </row>
    <row r="53" spans="1:26" s="834" customFormat="1" ht="26.1" customHeight="1" x14ac:dyDescent="0.2">
      <c r="A53" s="1615"/>
      <c r="B53" s="1180" t="s">
        <v>1744</v>
      </c>
      <c r="C53" s="1165">
        <v>1.3218000000000001</v>
      </c>
      <c r="D53" s="1165">
        <v>1.30803</v>
      </c>
      <c r="E53" s="1165">
        <v>1.2157</v>
      </c>
      <c r="F53" s="1165">
        <v>1.0921000000000001</v>
      </c>
      <c r="G53" s="1165">
        <v>1.0414000000000001</v>
      </c>
      <c r="H53" s="1165">
        <v>1.1889000000000001</v>
      </c>
      <c r="I53" s="1163">
        <v>1.0693999999999999</v>
      </c>
      <c r="J53" s="1161">
        <v>1.0587</v>
      </c>
      <c r="K53" s="1161">
        <v>1.0767</v>
      </c>
      <c r="L53" s="1161">
        <v>1.0906</v>
      </c>
      <c r="M53" s="1161">
        <v>1.1187</v>
      </c>
      <c r="N53" s="1161">
        <v>1.117</v>
      </c>
      <c r="O53" s="1161">
        <v>1.1751</v>
      </c>
      <c r="P53" s="1161">
        <v>1.1883999999999999</v>
      </c>
      <c r="Q53" s="1161">
        <v>1.1745000000000001</v>
      </c>
      <c r="R53" s="1161">
        <v>1.1651</v>
      </c>
      <c r="S53" s="1161">
        <v>1.1841999999999999</v>
      </c>
      <c r="T53" s="1162">
        <v>1.1889000000000001</v>
      </c>
      <c r="U53" s="988" t="s">
        <v>1021</v>
      </c>
      <c r="V53" s="1555"/>
      <c r="W53" s="1555"/>
      <c r="X53" s="1555"/>
      <c r="Y53" s="1555"/>
      <c r="Z53" s="1555"/>
    </row>
    <row r="54" spans="1:26" s="834" customFormat="1" ht="26.1" customHeight="1" x14ac:dyDescent="0.2">
      <c r="A54" s="1615"/>
      <c r="B54" s="1180" t="s">
        <v>1745</v>
      </c>
      <c r="C54" s="1165">
        <v>1.6161000000000001</v>
      </c>
      <c r="D54" s="1165">
        <v>1.65</v>
      </c>
      <c r="E54" s="1165">
        <v>1.5563</v>
      </c>
      <c r="F54" s="1165">
        <v>1.4817</v>
      </c>
      <c r="G54" s="1165">
        <v>1.2225999999999999</v>
      </c>
      <c r="H54" s="1165">
        <v>1.3401000000000001</v>
      </c>
      <c r="I54" s="1163">
        <v>1.2485999999999999</v>
      </c>
      <c r="J54" s="1161">
        <v>1.2443</v>
      </c>
      <c r="K54" s="1161">
        <v>1.2435</v>
      </c>
      <c r="L54" s="1161">
        <v>1.2849999999999999</v>
      </c>
      <c r="M54" s="1161">
        <v>1.286</v>
      </c>
      <c r="N54" s="1161">
        <v>1.2673000000000001</v>
      </c>
      <c r="O54" s="1161">
        <v>1.3136000000000001</v>
      </c>
      <c r="P54" s="1161">
        <v>1.2925</v>
      </c>
      <c r="Q54" s="1161">
        <v>1.3386</v>
      </c>
      <c r="R54" s="1161">
        <v>1.3207</v>
      </c>
      <c r="S54" s="1161">
        <v>1.3339000000000001</v>
      </c>
      <c r="T54" s="1162">
        <v>1.3401000000000001</v>
      </c>
      <c r="U54" s="988" t="s">
        <v>1058</v>
      </c>
      <c r="V54" s="1555"/>
      <c r="W54" s="1555"/>
      <c r="X54" s="1555"/>
      <c r="Y54" s="1555"/>
      <c r="Z54" s="1555"/>
    </row>
    <row r="55" spans="1:26" s="834" customFormat="1" ht="26.1" customHeight="1" x14ac:dyDescent="0.2">
      <c r="A55" s="1615"/>
      <c r="B55" s="1180" t="s">
        <v>1746</v>
      </c>
      <c r="C55" s="1165">
        <v>1.1631964638827497</v>
      </c>
      <c r="D55" s="1165">
        <v>0.95093191327500959</v>
      </c>
      <c r="E55" s="1165">
        <v>0.82870638932626162</v>
      </c>
      <c r="F55" s="1165">
        <v>0.8302200083022</v>
      </c>
      <c r="G55" s="1165">
        <v>0.85280573085451139</v>
      </c>
      <c r="H55" s="1165">
        <v>0.88222320247022501</v>
      </c>
      <c r="I55" s="1163">
        <v>0.87888908419757428</v>
      </c>
      <c r="J55" s="1161">
        <v>0.88739018546454884</v>
      </c>
      <c r="K55" s="1161">
        <v>0.90057636887608072</v>
      </c>
      <c r="L55" s="1161">
        <v>0.90041419052764271</v>
      </c>
      <c r="M55" s="1161">
        <v>0.90220137134608447</v>
      </c>
      <c r="N55" s="1161">
        <v>0.89782725803555408</v>
      </c>
      <c r="O55" s="1161">
        <v>0.90342397687234632</v>
      </c>
      <c r="P55" s="1161">
        <v>0.90711175616835993</v>
      </c>
      <c r="Q55" s="1161">
        <v>0.88636766530756972</v>
      </c>
      <c r="R55" s="1161">
        <v>0.88362640275691429</v>
      </c>
      <c r="S55" s="1161">
        <v>0.89702188733405097</v>
      </c>
      <c r="T55" s="1162">
        <v>0.88222320247022501</v>
      </c>
      <c r="U55" s="988" t="s">
        <v>1164</v>
      </c>
      <c r="V55" s="1555"/>
      <c r="W55" s="1555"/>
      <c r="X55" s="1555"/>
      <c r="Y55" s="1555"/>
      <c r="Z55" s="1555"/>
    </row>
    <row r="56" spans="1:26" s="834" customFormat="1" ht="26.1" customHeight="1" x14ac:dyDescent="0.2">
      <c r="A56" s="1615"/>
      <c r="B56" s="1180" t="s">
        <v>975</v>
      </c>
      <c r="C56" s="1165">
        <v>1.0946907498631637</v>
      </c>
      <c r="D56" s="1165">
        <v>1.1215791834903546</v>
      </c>
      <c r="E56" s="1165">
        <v>1.0103051121438675</v>
      </c>
      <c r="F56" s="1165">
        <v>1.0068465565847766</v>
      </c>
      <c r="G56" s="1165">
        <v>0.9724788485850433</v>
      </c>
      <c r="H56" s="1165">
        <v>1.013787510137875</v>
      </c>
      <c r="I56" s="1163">
        <v>1.0049241282283188</v>
      </c>
      <c r="J56" s="1161">
        <v>0.99088386841062215</v>
      </c>
      <c r="K56" s="1161">
        <v>1.0036130068245686</v>
      </c>
      <c r="L56" s="1161">
        <v>1.0067451927917044</v>
      </c>
      <c r="M56" s="1161">
        <v>1.0259567046270648</v>
      </c>
      <c r="N56" s="1161">
        <v>1.0282776349614395</v>
      </c>
      <c r="O56" s="1161">
        <v>1.0320982557539478</v>
      </c>
      <c r="P56" s="1161">
        <v>1.0376673238559717</v>
      </c>
      <c r="Q56" s="1161">
        <v>1.0285949393128986</v>
      </c>
      <c r="R56" s="1161">
        <v>1.0058338362502515</v>
      </c>
      <c r="S56" s="1161">
        <v>1.0161568946245301</v>
      </c>
      <c r="T56" s="1162">
        <v>1.013787510137875</v>
      </c>
      <c r="U56" s="988" t="s">
        <v>1059</v>
      </c>
      <c r="V56" s="1555"/>
      <c r="W56" s="1555"/>
      <c r="X56" s="1555"/>
      <c r="Y56" s="1555"/>
      <c r="Z56" s="1555"/>
    </row>
    <row r="57" spans="1:26" s="766" customFormat="1" ht="15" customHeight="1" thickBot="1" x14ac:dyDescent="0.25">
      <c r="A57" s="1616"/>
      <c r="B57" s="831"/>
      <c r="C57" s="1689"/>
      <c r="D57" s="1689"/>
      <c r="E57" s="1689"/>
      <c r="F57" s="1689"/>
      <c r="G57" s="1689"/>
      <c r="H57" s="1689"/>
      <c r="I57" s="809"/>
      <c r="J57" s="808"/>
      <c r="K57" s="808"/>
      <c r="L57" s="808"/>
      <c r="M57" s="808"/>
      <c r="N57" s="808"/>
      <c r="O57" s="808"/>
      <c r="P57" s="808"/>
      <c r="Q57" s="808"/>
      <c r="R57" s="808"/>
      <c r="S57" s="808"/>
      <c r="T57" s="810"/>
      <c r="U57" s="1187"/>
      <c r="V57" s="1612"/>
      <c r="W57" s="1612"/>
      <c r="X57" s="1612"/>
    </row>
    <row r="58" spans="1:26" ht="22.5" thickTop="1" x14ac:dyDescent="0.5">
      <c r="A58" s="53"/>
      <c r="C58" s="53"/>
      <c r="D58" s="53"/>
      <c r="E58" s="53"/>
      <c r="F58" s="53"/>
      <c r="G58" s="53"/>
      <c r="H58" s="53"/>
      <c r="I58" s="53"/>
      <c r="J58" s="53"/>
      <c r="K58" s="53"/>
      <c r="L58" s="53"/>
      <c r="M58" s="53"/>
      <c r="N58" s="53"/>
      <c r="O58" s="53"/>
      <c r="P58" s="53"/>
      <c r="Q58" s="53"/>
      <c r="R58" s="53"/>
      <c r="S58" s="53"/>
      <c r="T58" s="53"/>
      <c r="U58" s="1188"/>
      <c r="V58" s="1613"/>
      <c r="W58" s="1613"/>
    </row>
    <row r="59" spans="1:26" s="334" customFormat="1" ht="26.25" customHeight="1" x14ac:dyDescent="0.5">
      <c r="B59" s="334" t="s">
        <v>1737</v>
      </c>
      <c r="U59" s="334" t="s">
        <v>1739</v>
      </c>
      <c r="V59" s="1607"/>
      <c r="W59" s="1607"/>
      <c r="X59" s="1607"/>
    </row>
    <row r="60" spans="1:26" s="334" customFormat="1" ht="26.25" customHeight="1" x14ac:dyDescent="0.5">
      <c r="B60" s="357" t="s">
        <v>1697</v>
      </c>
      <c r="U60" s="415" t="s">
        <v>1698</v>
      </c>
      <c r="V60" s="1607"/>
      <c r="W60" s="1607"/>
      <c r="X60" s="1607"/>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56" t="s">
        <v>1813</v>
      </c>
      <c r="C3" s="1756"/>
      <c r="D3" s="1756"/>
      <c r="E3" s="1756"/>
      <c r="F3" s="1756"/>
      <c r="G3" s="1756"/>
    </row>
    <row r="4" spans="2:22" s="5" customFormat="1" ht="12.75" customHeight="1" x14ac:dyDescent="0.85">
      <c r="B4" s="1559"/>
      <c r="C4" s="1559"/>
      <c r="D4" s="1559"/>
      <c r="E4" s="1559"/>
      <c r="F4" s="1559"/>
      <c r="G4" s="1559"/>
    </row>
    <row r="5" spans="2:22" s="234" customFormat="1" ht="36.75" x14ac:dyDescent="0.85">
      <c r="B5" s="1756" t="s">
        <v>1814</v>
      </c>
      <c r="C5" s="1756"/>
      <c r="D5" s="1756"/>
      <c r="E5" s="1756"/>
      <c r="F5" s="1756"/>
      <c r="G5" s="1757"/>
    </row>
    <row r="6" spans="2:22" s="5" customFormat="1" ht="19.5" customHeight="1" x14ac:dyDescent="0.65">
      <c r="B6" s="2"/>
      <c r="C6" s="2"/>
      <c r="D6" s="2"/>
      <c r="E6" s="2"/>
      <c r="F6" s="2"/>
      <c r="G6" s="2"/>
      <c r="H6" s="2"/>
      <c r="I6" s="2"/>
      <c r="J6" s="2"/>
      <c r="K6" s="2"/>
      <c r="L6" s="2"/>
      <c r="M6" s="2"/>
      <c r="N6" s="2"/>
      <c r="O6" s="2"/>
      <c r="P6" s="2"/>
      <c r="Q6" s="2"/>
      <c r="R6" s="2"/>
      <c r="S6" s="2"/>
    </row>
    <row r="7" spans="2:22" s="417" customFormat="1" ht="22.5" x14ac:dyDescent="0.5">
      <c r="B7" s="355" t="s">
        <v>1748</v>
      </c>
      <c r="G7" s="229" t="s">
        <v>1751</v>
      </c>
    </row>
    <row r="8" spans="2:22" s="5" customFormat="1" ht="19.5" customHeight="1" thickBot="1" x14ac:dyDescent="0.7">
      <c r="B8" s="2"/>
      <c r="C8" s="2"/>
      <c r="D8" s="2"/>
      <c r="E8" s="2"/>
      <c r="F8" s="2"/>
      <c r="G8" s="2"/>
      <c r="H8" s="2"/>
      <c r="I8" s="2"/>
      <c r="J8" s="2"/>
      <c r="K8" s="2"/>
      <c r="L8" s="2"/>
      <c r="M8" s="2"/>
      <c r="N8" s="2"/>
      <c r="O8" s="2"/>
      <c r="P8" s="2"/>
      <c r="Q8" s="2"/>
      <c r="R8" s="2"/>
      <c r="S8" s="2"/>
    </row>
    <row r="9" spans="2:22" s="318" customFormat="1" ht="20.100000000000001" customHeight="1" thickTop="1" x14ac:dyDescent="0.7">
      <c r="B9" s="1825"/>
      <c r="C9" s="1828" t="s">
        <v>1116</v>
      </c>
      <c r="D9" s="1828" t="s">
        <v>324</v>
      </c>
      <c r="E9" s="1829"/>
      <c r="F9" s="1829"/>
      <c r="G9" s="1822"/>
    </row>
    <row r="10" spans="2:22" s="318" customFormat="1" ht="20.100000000000001" customHeight="1" x14ac:dyDescent="0.7">
      <c r="B10" s="1826"/>
      <c r="C10" s="1834"/>
      <c r="D10" s="1830" t="s">
        <v>123</v>
      </c>
      <c r="E10" s="1831"/>
      <c r="F10" s="1831"/>
      <c r="G10" s="1823"/>
    </row>
    <row r="11" spans="2:22" s="256" customFormat="1" ht="20.100000000000001" customHeight="1" x14ac:dyDescent="0.7">
      <c r="B11" s="1826"/>
      <c r="C11" s="1832" t="s">
        <v>183</v>
      </c>
      <c r="D11" s="522" t="s">
        <v>182</v>
      </c>
      <c r="E11" s="522" t="s">
        <v>796</v>
      </c>
      <c r="F11" s="522" t="s">
        <v>797</v>
      </c>
      <c r="G11" s="1823"/>
    </row>
    <row r="12" spans="2:22" s="320" customFormat="1" ht="20.100000000000001" customHeight="1" x14ac:dyDescent="0.7">
      <c r="B12" s="1827"/>
      <c r="C12" s="1833"/>
      <c r="D12" s="1562" t="s">
        <v>88</v>
      </c>
      <c r="E12" s="1562" t="s">
        <v>87</v>
      </c>
      <c r="F12" s="1562" t="s">
        <v>644</v>
      </c>
      <c r="G12" s="1824"/>
    </row>
    <row r="13" spans="2:22" s="328" customFormat="1" ht="15" customHeight="1" x14ac:dyDescent="0.7">
      <c r="B13" s="321"/>
      <c r="C13" s="322"/>
      <c r="D13" s="322"/>
      <c r="E13" s="322"/>
      <c r="F13" s="322"/>
      <c r="G13" s="325"/>
    </row>
    <row r="14" spans="2:22" s="753" customFormat="1" ht="24.95" customHeight="1" x14ac:dyDescent="0.2">
      <c r="B14" s="1195" t="s">
        <v>89</v>
      </c>
      <c r="C14" s="748"/>
      <c r="D14" s="748"/>
      <c r="E14" s="748"/>
      <c r="F14" s="748"/>
      <c r="G14" s="1201" t="s">
        <v>11</v>
      </c>
    </row>
    <row r="15" spans="2:22" s="753" customFormat="1" ht="15" customHeight="1" x14ac:dyDescent="0.2">
      <c r="B15" s="984"/>
      <c r="C15" s="748"/>
      <c r="D15" s="748"/>
      <c r="E15" s="748"/>
      <c r="F15" s="748"/>
      <c r="G15" s="491"/>
    </row>
    <row r="16" spans="2:22" s="753" customFormat="1" ht="24.75" customHeight="1" x14ac:dyDescent="0.2">
      <c r="B16" s="1196" t="s">
        <v>573</v>
      </c>
      <c r="C16" s="1189">
        <v>5</v>
      </c>
      <c r="D16" s="1189"/>
      <c r="E16" s="1190"/>
      <c r="F16" s="1190"/>
      <c r="G16" s="1202" t="s">
        <v>509</v>
      </c>
    </row>
    <row r="17" spans="2:7" s="834" customFormat="1" ht="24.75" customHeight="1" x14ac:dyDescent="0.2">
      <c r="B17" s="1196" t="s">
        <v>574</v>
      </c>
      <c r="C17" s="1189">
        <v>4.25</v>
      </c>
      <c r="D17" s="1189"/>
      <c r="E17" s="1165"/>
      <c r="F17" s="1165"/>
      <c r="G17" s="1202" t="s">
        <v>130</v>
      </c>
    </row>
    <row r="18" spans="2:7" s="834" customFormat="1" ht="24.95" customHeight="1" x14ac:dyDescent="0.2">
      <c r="B18" s="1196" t="s">
        <v>575</v>
      </c>
      <c r="C18" s="1189">
        <v>3.25</v>
      </c>
      <c r="D18" s="1189"/>
      <c r="E18" s="1165"/>
      <c r="F18" s="1165"/>
      <c r="G18" s="1202" t="s">
        <v>131</v>
      </c>
    </row>
    <row r="19" spans="2:7" s="753" customFormat="1" ht="15" customHeight="1" x14ac:dyDescent="0.2">
      <c r="B19" s="984"/>
      <c r="C19" s="1191"/>
      <c r="D19" s="1191"/>
      <c r="E19" s="1191"/>
      <c r="F19" s="1191"/>
      <c r="G19" s="491"/>
    </row>
    <row r="20" spans="2:7" s="753" customFormat="1" ht="24.95" customHeight="1" x14ac:dyDescent="0.2">
      <c r="B20" s="1196" t="s">
        <v>135</v>
      </c>
      <c r="C20" s="1189"/>
      <c r="D20" s="1189">
        <v>3.25</v>
      </c>
      <c r="E20" s="1190"/>
      <c r="F20" s="1190"/>
      <c r="G20" s="1202" t="s">
        <v>132</v>
      </c>
    </row>
    <row r="21" spans="2:7" s="753" customFormat="1" ht="24.95" customHeight="1" x14ac:dyDescent="0.2">
      <c r="B21" s="1196" t="s">
        <v>136</v>
      </c>
      <c r="C21" s="1189"/>
      <c r="D21" s="1189">
        <v>3.25</v>
      </c>
      <c r="E21" s="1190"/>
      <c r="F21" s="1190"/>
      <c r="G21" s="1202" t="s">
        <v>133</v>
      </c>
    </row>
    <row r="22" spans="2:7" s="834" customFormat="1" ht="24.95" customHeight="1" x14ac:dyDescent="0.2">
      <c r="B22" s="1196" t="s">
        <v>137</v>
      </c>
      <c r="C22" s="1189"/>
      <c r="D22" s="1189">
        <v>4.75</v>
      </c>
      <c r="E22" s="1165"/>
      <c r="F22" s="1165"/>
      <c r="G22" s="1202" t="s">
        <v>616</v>
      </c>
    </row>
    <row r="23" spans="2:7" s="834" customFormat="1" ht="24.95" customHeight="1" x14ac:dyDescent="0.2">
      <c r="B23" s="1196" t="s">
        <v>138</v>
      </c>
      <c r="C23" s="1189"/>
      <c r="D23" s="1189">
        <v>3.25</v>
      </c>
      <c r="E23" s="1165"/>
      <c r="F23" s="1165"/>
      <c r="G23" s="1202" t="s">
        <v>134</v>
      </c>
    </row>
    <row r="24" spans="2:7" s="753" customFormat="1" ht="15" customHeight="1" x14ac:dyDescent="0.2">
      <c r="B24" s="984"/>
      <c r="C24" s="1191"/>
      <c r="D24" s="1191"/>
      <c r="E24" s="1191"/>
      <c r="F24" s="1191"/>
      <c r="G24" s="491"/>
    </row>
    <row r="25" spans="2:7" s="834" customFormat="1" ht="24.95" customHeight="1" x14ac:dyDescent="0.2">
      <c r="B25" s="1196" t="s">
        <v>576</v>
      </c>
      <c r="C25" s="1165"/>
      <c r="D25" s="1189">
        <v>5.75</v>
      </c>
      <c r="E25" s="1165"/>
      <c r="F25" s="1165"/>
      <c r="G25" s="1202" t="s">
        <v>127</v>
      </c>
    </row>
    <row r="26" spans="2:7" s="834" customFormat="1" ht="24.95" customHeight="1" thickBot="1" x14ac:dyDescent="0.25">
      <c r="B26" s="985"/>
      <c r="C26" s="1165"/>
      <c r="D26" s="1165"/>
      <c r="E26" s="1165"/>
      <c r="F26" s="1165"/>
      <c r="G26" s="988"/>
    </row>
    <row r="27" spans="2:7" s="753" customFormat="1" ht="15" customHeight="1" thickTop="1" x14ac:dyDescent="0.2">
      <c r="B27" s="1197"/>
      <c r="C27" s="1192"/>
      <c r="D27" s="1192"/>
      <c r="E27" s="1192"/>
      <c r="F27" s="1192"/>
      <c r="G27" s="1203"/>
    </row>
    <row r="28" spans="2:7" s="834" customFormat="1" ht="24.95" customHeight="1" x14ac:dyDescent="0.2">
      <c r="B28" s="1195" t="s">
        <v>184</v>
      </c>
      <c r="C28" s="1189"/>
      <c r="D28" s="1189"/>
      <c r="E28" s="1189"/>
      <c r="F28" s="1189"/>
      <c r="G28" s="1201" t="s">
        <v>12</v>
      </c>
    </row>
    <row r="29" spans="2:7" s="753" customFormat="1" ht="15" customHeight="1" x14ac:dyDescent="0.2">
      <c r="B29" s="984"/>
      <c r="C29" s="1191"/>
      <c r="D29" s="1191"/>
      <c r="E29" s="1191"/>
      <c r="F29" s="1191"/>
      <c r="G29" s="491"/>
    </row>
    <row r="30" spans="2:7" s="753" customFormat="1" ht="24.95" customHeight="1" x14ac:dyDescent="0.2">
      <c r="B30" s="1196" t="s">
        <v>139</v>
      </c>
      <c r="C30" s="1189">
        <v>3.5</v>
      </c>
      <c r="D30" s="1189">
        <v>4.25</v>
      </c>
      <c r="E30" s="1189"/>
      <c r="F30" s="1189"/>
      <c r="G30" s="1202" t="s">
        <v>509</v>
      </c>
    </row>
    <row r="31" spans="2:7" s="753" customFormat="1" ht="24.95" customHeight="1" x14ac:dyDescent="0.2">
      <c r="B31" s="1196" t="s">
        <v>140</v>
      </c>
      <c r="C31" s="1189">
        <v>2.75</v>
      </c>
      <c r="D31" s="1189"/>
      <c r="E31" s="1189"/>
      <c r="F31" s="1189"/>
      <c r="G31" s="1202" t="s">
        <v>130</v>
      </c>
    </row>
    <row r="32" spans="2:7" s="753" customFormat="1" ht="15" customHeight="1" x14ac:dyDescent="0.2">
      <c r="B32" s="984"/>
      <c r="C32" s="1191"/>
      <c r="D32" s="1191"/>
      <c r="E32" s="1191"/>
      <c r="F32" s="1191"/>
      <c r="G32" s="491"/>
    </row>
    <row r="33" spans="2:7" s="753" customFormat="1" ht="24.95" customHeight="1" x14ac:dyDescent="0.2">
      <c r="B33" s="1196" t="s">
        <v>129</v>
      </c>
      <c r="C33" s="1189"/>
      <c r="D33" s="1189">
        <v>2.75</v>
      </c>
      <c r="E33" s="1189">
        <v>3</v>
      </c>
      <c r="F33" s="1189"/>
      <c r="G33" s="1202" t="s">
        <v>128</v>
      </c>
    </row>
    <row r="34" spans="2:7" s="753" customFormat="1" ht="24.95" customHeight="1" thickBot="1" x14ac:dyDescent="0.25">
      <c r="B34" s="1198"/>
      <c r="C34" s="1193"/>
      <c r="D34" s="1193"/>
      <c r="E34" s="1193"/>
      <c r="F34" s="1194"/>
      <c r="G34" s="1204"/>
    </row>
    <row r="35" spans="2:7" s="753" customFormat="1" ht="15" customHeight="1" thickTop="1" x14ac:dyDescent="0.2">
      <c r="B35" s="984"/>
      <c r="C35" s="1191"/>
      <c r="D35" s="1191"/>
      <c r="E35" s="1191"/>
      <c r="F35" s="1191"/>
      <c r="G35" s="491"/>
    </row>
    <row r="36" spans="2:7" s="834" customFormat="1" ht="24.95" customHeight="1" x14ac:dyDescent="0.2">
      <c r="B36" s="1195" t="s">
        <v>185</v>
      </c>
      <c r="C36" s="1189"/>
      <c r="D36" s="1189"/>
      <c r="E36" s="1189"/>
      <c r="F36" s="1189"/>
      <c r="G36" s="1201" t="s">
        <v>643</v>
      </c>
    </row>
    <row r="37" spans="2:7" s="753" customFormat="1" ht="15" customHeight="1" x14ac:dyDescent="0.2">
      <c r="B37" s="984"/>
      <c r="C37" s="1191"/>
      <c r="D37" s="1191"/>
      <c r="E37" s="1191"/>
      <c r="F37" s="1191"/>
      <c r="G37" s="491"/>
    </row>
    <row r="38" spans="2:7" s="834" customFormat="1" ht="24.95" customHeight="1" x14ac:dyDescent="0.2">
      <c r="B38" s="1196" t="s">
        <v>577</v>
      </c>
      <c r="C38" s="1189">
        <v>2.75</v>
      </c>
      <c r="D38" s="1189">
        <v>2.5</v>
      </c>
      <c r="E38" s="1189">
        <v>2.5</v>
      </c>
      <c r="F38" s="1189">
        <v>3</v>
      </c>
      <c r="G38" s="1202" t="s">
        <v>833</v>
      </c>
    </row>
    <row r="39" spans="2:7" s="753" customFormat="1" ht="24.95" customHeight="1" x14ac:dyDescent="0.2">
      <c r="B39" s="1196" t="s">
        <v>578</v>
      </c>
      <c r="C39" s="1189">
        <v>2</v>
      </c>
      <c r="D39" s="1189">
        <v>1.75</v>
      </c>
      <c r="E39" s="1189">
        <v>2</v>
      </c>
      <c r="F39" s="1189">
        <v>2.5</v>
      </c>
      <c r="G39" s="1202" t="s">
        <v>579</v>
      </c>
    </row>
    <row r="40" spans="2:7" s="753" customFormat="1" ht="24.95" customHeight="1" thickBot="1" x14ac:dyDescent="0.25">
      <c r="B40" s="1196"/>
      <c r="C40" s="1189"/>
      <c r="D40" s="1189"/>
      <c r="E40" s="1189"/>
      <c r="F40" s="1189"/>
      <c r="G40" s="1202"/>
    </row>
    <row r="41" spans="2:7" s="753" customFormat="1" ht="15" customHeight="1" thickTop="1" x14ac:dyDescent="0.2">
      <c r="B41" s="1197"/>
      <c r="C41" s="1192"/>
      <c r="D41" s="1192"/>
      <c r="E41" s="1192"/>
      <c r="F41" s="1192"/>
      <c r="G41" s="1203"/>
    </row>
    <row r="42" spans="2:7" s="753" customFormat="1" ht="24.95" customHeight="1" x14ac:dyDescent="0.2">
      <c r="B42" s="1195" t="s">
        <v>1616</v>
      </c>
      <c r="C42" s="1189"/>
      <c r="D42" s="1189"/>
      <c r="E42" s="1189"/>
      <c r="F42" s="1189"/>
      <c r="G42" s="1201" t="s">
        <v>638</v>
      </c>
    </row>
    <row r="43" spans="2:7" s="753" customFormat="1" ht="15" customHeight="1" x14ac:dyDescent="0.2">
      <c r="B43" s="984"/>
      <c r="C43" s="1191"/>
      <c r="D43" s="1191"/>
      <c r="E43" s="1191"/>
      <c r="F43" s="1191"/>
      <c r="G43" s="491"/>
    </row>
    <row r="44" spans="2:7" s="753" customFormat="1" ht="24.95" customHeight="1" x14ac:dyDescent="0.2">
      <c r="B44" s="1196" t="s">
        <v>187</v>
      </c>
      <c r="C44" s="1189"/>
      <c r="D44" s="1189"/>
      <c r="E44" s="1189"/>
      <c r="F44" s="1189">
        <v>4</v>
      </c>
      <c r="G44" s="1202" t="s">
        <v>718</v>
      </c>
    </row>
    <row r="45" spans="2:7" s="753" customFormat="1" ht="24.95" customHeight="1" x14ac:dyDescent="0.2">
      <c r="B45" s="1196" t="s">
        <v>188</v>
      </c>
      <c r="C45" s="1189"/>
      <c r="D45" s="1189"/>
      <c r="E45" s="1189"/>
      <c r="F45" s="1189">
        <v>4</v>
      </c>
      <c r="G45" s="1202" t="s">
        <v>719</v>
      </c>
    </row>
    <row r="46" spans="2:7" s="834" customFormat="1" ht="24.95" customHeight="1" x14ac:dyDescent="0.2">
      <c r="B46" s="1196" t="s">
        <v>327</v>
      </c>
      <c r="C46" s="1189"/>
      <c r="D46" s="1189"/>
      <c r="E46" s="1189"/>
      <c r="F46" s="1189">
        <v>4.5</v>
      </c>
      <c r="G46" s="1202" t="s">
        <v>166</v>
      </c>
    </row>
    <row r="47" spans="2:7" s="834" customFormat="1" ht="24.95" customHeight="1" x14ac:dyDescent="0.2">
      <c r="B47" s="1199" t="s">
        <v>834</v>
      </c>
      <c r="C47" s="1189"/>
      <c r="D47" s="1189"/>
      <c r="E47" s="1189"/>
      <c r="F47" s="1189">
        <v>6</v>
      </c>
      <c r="G47" s="1202" t="s">
        <v>720</v>
      </c>
    </row>
    <row r="48" spans="2:7" s="753" customFormat="1" ht="24.95" customHeight="1" x14ac:dyDescent="0.2">
      <c r="B48" s="1196" t="s">
        <v>189</v>
      </c>
      <c r="C48" s="1189"/>
      <c r="D48" s="1189"/>
      <c r="E48" s="1189"/>
      <c r="F48" s="1189">
        <v>6</v>
      </c>
      <c r="G48" s="1202" t="s">
        <v>727</v>
      </c>
    </row>
    <row r="49" spans="2:7" s="834" customFormat="1" ht="24.95" customHeight="1" thickBot="1" x14ac:dyDescent="0.25">
      <c r="B49" s="1200"/>
      <c r="C49" s="1194"/>
      <c r="D49" s="1194"/>
      <c r="E49" s="1194"/>
      <c r="F49" s="1194"/>
      <c r="G49" s="1205"/>
    </row>
    <row r="50" spans="2:7" s="753" customFormat="1" ht="15" customHeight="1" thickTop="1" x14ac:dyDescent="0.2">
      <c r="B50" s="984"/>
      <c r="C50" s="1191"/>
      <c r="D50" s="1191"/>
      <c r="E50" s="1191"/>
      <c r="F50" s="1191"/>
      <c r="G50" s="491"/>
    </row>
    <row r="51" spans="2:7" s="753" customFormat="1" ht="24.95" customHeight="1" x14ac:dyDescent="0.2">
      <c r="B51" s="1195" t="s">
        <v>190</v>
      </c>
      <c r="C51" s="1189"/>
      <c r="D51" s="1189"/>
      <c r="E51" s="1189"/>
      <c r="F51" s="1190"/>
      <c r="G51" s="1201" t="s">
        <v>639</v>
      </c>
    </row>
    <row r="52" spans="2:7" s="753" customFormat="1" ht="15" customHeight="1" x14ac:dyDescent="0.2">
      <c r="B52" s="984"/>
      <c r="C52" s="1191"/>
      <c r="D52" s="1191"/>
      <c r="E52" s="1191"/>
      <c r="F52" s="1191"/>
      <c r="G52" s="491"/>
    </row>
    <row r="53" spans="2:7" s="753" customFormat="1" ht="24.95" customHeight="1" x14ac:dyDescent="0.2">
      <c r="B53" s="1196" t="s">
        <v>326</v>
      </c>
      <c r="C53" s="1189">
        <v>2.5</v>
      </c>
      <c r="D53" s="1189"/>
      <c r="E53" s="1189"/>
      <c r="F53" s="1189"/>
      <c r="G53" s="1202" t="s">
        <v>728</v>
      </c>
    </row>
    <row r="54" spans="2:7" s="834" customFormat="1" ht="24.95" customHeight="1" x14ac:dyDescent="0.2">
      <c r="B54" s="1196" t="s">
        <v>721</v>
      </c>
      <c r="C54" s="1189">
        <v>2.75</v>
      </c>
      <c r="D54" s="1189"/>
      <c r="E54" s="1189"/>
      <c r="F54" s="1189"/>
      <c r="G54" s="1202" t="s">
        <v>722</v>
      </c>
    </row>
    <row r="55" spans="2:7" s="834" customFormat="1" ht="24.95" customHeight="1" x14ac:dyDescent="0.2">
      <c r="B55" s="1196" t="s">
        <v>1749</v>
      </c>
      <c r="C55" s="1189">
        <v>3.25</v>
      </c>
      <c r="D55" s="1189"/>
      <c r="E55" s="1189"/>
      <c r="F55" s="1189"/>
      <c r="G55" s="1202" t="s">
        <v>328</v>
      </c>
    </row>
    <row r="56" spans="2:7" s="753" customFormat="1" ht="24.95" customHeight="1" x14ac:dyDescent="0.2">
      <c r="B56" s="1196" t="s">
        <v>1750</v>
      </c>
      <c r="C56" s="1189">
        <v>3.5</v>
      </c>
      <c r="D56" s="1189"/>
      <c r="E56" s="1189"/>
      <c r="F56" s="1189"/>
      <c r="G56" s="1202" t="s">
        <v>315</v>
      </c>
    </row>
    <row r="57" spans="2:7" s="753" customFormat="1" ht="24.95" customHeight="1" x14ac:dyDescent="0.2">
      <c r="B57" s="1196" t="s">
        <v>503</v>
      </c>
      <c r="C57" s="1190"/>
      <c r="D57" s="1189">
        <v>2.75</v>
      </c>
      <c r="E57" s="1189">
        <v>3</v>
      </c>
      <c r="F57" s="1189"/>
      <c r="G57" s="1202" t="s">
        <v>316</v>
      </c>
    </row>
    <row r="58" spans="2:7" s="834" customFormat="1" ht="24.95" customHeight="1" x14ac:dyDescent="0.2">
      <c r="B58" s="1196" t="s">
        <v>504</v>
      </c>
      <c r="C58" s="1189"/>
      <c r="D58" s="1189">
        <v>3.5</v>
      </c>
      <c r="E58" s="1189">
        <v>3.75</v>
      </c>
      <c r="F58" s="1189"/>
      <c r="G58" s="1202" t="s">
        <v>642</v>
      </c>
    </row>
    <row r="59" spans="2:7" s="766" customFormat="1" ht="24.95" customHeight="1" thickBot="1" x14ac:dyDescent="0.25">
      <c r="B59" s="812"/>
      <c r="C59" s="811"/>
      <c r="D59" s="811"/>
      <c r="E59" s="811"/>
      <c r="F59" s="811"/>
      <c r="G59" s="813"/>
    </row>
    <row r="60" spans="2:7" s="182" customFormat="1" ht="9" customHeight="1" thickTop="1" x14ac:dyDescent="0.5">
      <c r="B60" s="180"/>
      <c r="C60" s="235"/>
      <c r="D60" s="236"/>
      <c r="E60" s="236"/>
      <c r="F60" s="193"/>
      <c r="G60" s="176"/>
    </row>
    <row r="61" spans="2:7" s="334" customFormat="1" ht="18.75" customHeight="1" x14ac:dyDescent="0.5">
      <c r="B61" s="334" t="s">
        <v>1737</v>
      </c>
      <c r="G61" s="334" t="s">
        <v>1739</v>
      </c>
    </row>
    <row r="62" spans="2:7" s="334" customFormat="1" ht="22.5" x14ac:dyDescent="0.5">
      <c r="B62" s="523" t="s">
        <v>1675</v>
      </c>
      <c r="C62" s="524"/>
      <c r="D62" s="524"/>
      <c r="E62" s="524"/>
      <c r="F62" s="524"/>
      <c r="G62" s="416" t="s">
        <v>1459</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5.28515625" style="48" customWidth="1"/>
    <col min="5" max="5" width="21.85546875" style="48" customWidth="1"/>
    <col min="6" max="8" width="23.5703125" style="48" customWidth="1"/>
    <col min="9" max="9" width="22.7109375" style="48" customWidth="1"/>
    <col min="10" max="10" width="21.570312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77" t="s">
        <v>1815</v>
      </c>
      <c r="C3" s="1777"/>
      <c r="D3" s="1777"/>
      <c r="E3" s="1777"/>
      <c r="F3" s="1777"/>
      <c r="G3" s="1777"/>
      <c r="H3" s="1777"/>
      <c r="I3" s="1777"/>
      <c r="J3" s="1777"/>
      <c r="K3" s="1777"/>
      <c r="L3" s="1777"/>
      <c r="M3" s="109"/>
      <c r="N3" s="109"/>
      <c r="O3" s="109"/>
      <c r="P3" s="109"/>
      <c r="Q3" s="109"/>
      <c r="R3" s="109"/>
      <c r="S3" s="109"/>
    </row>
    <row r="4" spans="2:34" ht="13.5" customHeight="1" x14ac:dyDescent="0.85">
      <c r="B4" s="469"/>
      <c r="C4" s="469"/>
      <c r="D4" s="525"/>
      <c r="E4" s="525"/>
      <c r="F4" s="525"/>
      <c r="G4" s="525"/>
      <c r="H4" s="525"/>
      <c r="I4" s="525"/>
      <c r="J4" s="525"/>
      <c r="K4" s="525"/>
      <c r="L4" s="525"/>
      <c r="M4" s="147"/>
      <c r="N4" s="147"/>
      <c r="O4" s="147"/>
      <c r="P4" s="147"/>
      <c r="Q4" s="147"/>
      <c r="R4" s="147"/>
      <c r="S4" s="147"/>
    </row>
    <row r="5" spans="2:34" ht="36.75" x14ac:dyDescent="0.85">
      <c r="B5" s="1777" t="s">
        <v>1816</v>
      </c>
      <c r="C5" s="1777"/>
      <c r="D5" s="1777"/>
      <c r="E5" s="1777"/>
      <c r="F5" s="1777"/>
      <c r="G5" s="1777"/>
      <c r="H5" s="1777"/>
      <c r="I5" s="1777"/>
      <c r="J5" s="1777"/>
      <c r="K5" s="1777"/>
      <c r="L5" s="1777"/>
      <c r="M5" s="228"/>
      <c r="N5" s="228"/>
      <c r="O5" s="228"/>
      <c r="P5" s="228"/>
      <c r="Q5" s="228"/>
      <c r="R5" s="228"/>
      <c r="S5" s="228"/>
    </row>
    <row r="6" spans="2:34" ht="9.75" customHeight="1" x14ac:dyDescent="0.35"/>
    <row r="7" spans="2:34" s="417" customFormat="1" ht="22.5" x14ac:dyDescent="0.5">
      <c r="B7" s="1864" t="s">
        <v>1753</v>
      </c>
      <c r="C7" s="1864"/>
      <c r="L7" s="229" t="s">
        <v>1752</v>
      </c>
    </row>
    <row r="8" spans="2:34" ht="15.75" thickBot="1" x14ac:dyDescent="0.4"/>
    <row r="9" spans="2:34" s="258" customFormat="1" ht="31.5" customHeight="1" thickTop="1" x14ac:dyDescent="0.7">
      <c r="B9" s="1840" t="s">
        <v>886</v>
      </c>
      <c r="C9" s="1841"/>
      <c r="D9" s="1749" t="s">
        <v>1072</v>
      </c>
      <c r="E9" s="540" t="s">
        <v>1097</v>
      </c>
      <c r="F9" s="1750" t="s">
        <v>979</v>
      </c>
      <c r="G9" s="1839"/>
      <c r="H9" s="1839"/>
      <c r="I9" s="1839"/>
      <c r="J9" s="1839"/>
      <c r="K9" s="1751" t="s">
        <v>1964</v>
      </c>
      <c r="L9" s="1701" t="s">
        <v>1077</v>
      </c>
    </row>
    <row r="10" spans="2:34" s="258" customFormat="1" ht="30.75" customHeight="1" x14ac:dyDescent="0.7">
      <c r="B10" s="1862" t="s">
        <v>885</v>
      </c>
      <c r="C10" s="1837"/>
      <c r="D10" s="1835" t="s">
        <v>788</v>
      </c>
      <c r="E10" s="1837" t="s">
        <v>826</v>
      </c>
      <c r="F10" s="1702" t="s">
        <v>1073</v>
      </c>
      <c r="G10" s="1702" t="s">
        <v>1078</v>
      </c>
      <c r="H10" s="541" t="s">
        <v>1074</v>
      </c>
      <c r="I10" s="541" t="s">
        <v>1960</v>
      </c>
      <c r="J10" s="1702" t="s">
        <v>1075</v>
      </c>
      <c r="K10" s="541" t="s">
        <v>1076</v>
      </c>
      <c r="L10" s="1835" t="s">
        <v>1084</v>
      </c>
    </row>
    <row r="11" spans="2:34" s="258" customFormat="1" ht="30.75" x14ac:dyDescent="0.7">
      <c r="B11" s="1863"/>
      <c r="C11" s="1838"/>
      <c r="D11" s="1836"/>
      <c r="E11" s="1838"/>
      <c r="F11" s="1703" t="s">
        <v>1079</v>
      </c>
      <c r="G11" s="1703" t="s">
        <v>1080</v>
      </c>
      <c r="H11" s="1703" t="s">
        <v>1081</v>
      </c>
      <c r="I11" s="1703" t="s">
        <v>1961</v>
      </c>
      <c r="J11" s="1703" t="s">
        <v>1082</v>
      </c>
      <c r="K11" s="1703" t="s">
        <v>1083</v>
      </c>
      <c r="L11" s="1836"/>
    </row>
    <row r="12" spans="2:34" s="365" customFormat="1" ht="27.75" customHeight="1" x14ac:dyDescent="0.2">
      <c r="B12" s="1842">
        <v>2012</v>
      </c>
      <c r="C12" s="1843"/>
      <c r="D12" s="1637">
        <v>0.18793319791563251</v>
      </c>
      <c r="E12" s="1637">
        <v>8.0003341493146536</v>
      </c>
      <c r="F12" s="1637">
        <v>7.394078616265114</v>
      </c>
      <c r="G12" s="1637">
        <v>7.752344160709419</v>
      </c>
      <c r="H12" s="1637">
        <v>8.034425140782135</v>
      </c>
      <c r="I12" s="1637">
        <v>8.6530195354763464</v>
      </c>
      <c r="J12" s="1637">
        <v>8.8633834047936961</v>
      </c>
      <c r="K12" s="1637">
        <v>9.5255099025576335</v>
      </c>
      <c r="L12" s="1696">
        <v>9.6306399624167351</v>
      </c>
      <c r="N12" s="1206"/>
      <c r="O12" s="1206"/>
      <c r="P12" s="1206"/>
      <c r="Q12" s="1206"/>
      <c r="R12" s="1206"/>
      <c r="S12" s="1206"/>
      <c r="T12" s="1206"/>
      <c r="U12" s="1206"/>
      <c r="V12" s="1206"/>
      <c r="W12" s="1206"/>
      <c r="X12" s="1206"/>
      <c r="Y12" s="1206"/>
      <c r="Z12" s="1206"/>
      <c r="AA12" s="1206"/>
      <c r="AB12" s="1206"/>
      <c r="AC12" s="1206"/>
      <c r="AD12" s="1207"/>
      <c r="AE12" s="1207"/>
      <c r="AF12" s="1207"/>
      <c r="AG12" s="1207"/>
      <c r="AH12" s="1207"/>
    </row>
    <row r="13" spans="2:34" s="365" customFormat="1" ht="27.75" customHeight="1" x14ac:dyDescent="0.2">
      <c r="B13" s="1842">
        <v>2013</v>
      </c>
      <c r="C13" s="1843"/>
      <c r="D13" s="1637">
        <v>0.10858513713199534</v>
      </c>
      <c r="E13" s="1637">
        <v>8.9999999999999982</v>
      </c>
      <c r="F13" s="1637">
        <v>7.0038576064059068</v>
      </c>
      <c r="G13" s="1637">
        <v>7.1254859690035683</v>
      </c>
      <c r="H13" s="1637">
        <v>8.0384798826171728</v>
      </c>
      <c r="I13" s="1637">
        <v>8.9449917524265796</v>
      </c>
      <c r="J13" s="1637">
        <v>9.9253768285666837</v>
      </c>
      <c r="K13" s="1637">
        <v>10.236946482726434</v>
      </c>
      <c r="L13" s="1696">
        <v>9.9999999782575841</v>
      </c>
      <c r="N13" s="1206"/>
      <c r="O13" s="1206"/>
      <c r="P13" s="1206"/>
      <c r="Q13" s="1206"/>
      <c r="R13" s="1206"/>
      <c r="S13" s="1206"/>
      <c r="T13" s="1206"/>
      <c r="U13" s="1206"/>
      <c r="V13" s="1206"/>
      <c r="W13" s="1206"/>
      <c r="X13" s="1206"/>
      <c r="Y13" s="1206"/>
      <c r="Z13" s="1206"/>
      <c r="AA13" s="1206"/>
      <c r="AB13" s="1206"/>
      <c r="AC13" s="1206"/>
      <c r="AD13" s="1207"/>
      <c r="AE13" s="1207"/>
      <c r="AF13" s="1207"/>
      <c r="AG13" s="1207"/>
      <c r="AH13" s="1207"/>
    </row>
    <row r="14" spans="2:34" s="365" customFormat="1" ht="27.75" customHeight="1" x14ac:dyDescent="0.2">
      <c r="B14" s="1842">
        <v>2014</v>
      </c>
      <c r="C14" s="1843"/>
      <c r="D14" s="1637">
        <v>8.3913392816005017E-2</v>
      </c>
      <c r="E14" s="1637">
        <v>8.9999999999999982</v>
      </c>
      <c r="F14" s="1637">
        <v>7.1123170470624011</v>
      </c>
      <c r="G14" s="1637">
        <v>7.2922881058001678</v>
      </c>
      <c r="H14" s="1637">
        <v>8.033673671263367</v>
      </c>
      <c r="I14" s="1637">
        <v>8.9320652147610868</v>
      </c>
      <c r="J14" s="1637">
        <v>9.9226226191701912</v>
      </c>
      <c r="K14" s="1637">
        <v>10.261873401262383</v>
      </c>
      <c r="L14" s="1696">
        <v>10</v>
      </c>
      <c r="N14" s="1206"/>
      <c r="O14" s="1206"/>
      <c r="P14" s="1206"/>
      <c r="Q14" s="1206"/>
      <c r="R14" s="1206"/>
      <c r="S14" s="1206"/>
      <c r="T14" s="1206"/>
      <c r="U14" s="1206"/>
      <c r="V14" s="1206"/>
      <c r="W14" s="1206"/>
      <c r="X14" s="1206"/>
      <c r="Y14" s="1206"/>
      <c r="Z14" s="1206"/>
      <c r="AA14" s="1206"/>
      <c r="AB14" s="1206"/>
      <c r="AC14" s="1206"/>
      <c r="AD14" s="1207"/>
      <c r="AE14" s="1207"/>
      <c r="AF14" s="1207"/>
      <c r="AG14" s="1207"/>
      <c r="AH14" s="1207"/>
    </row>
    <row r="15" spans="2:34" s="365" customFormat="1" ht="27.75" customHeight="1" x14ac:dyDescent="0.2">
      <c r="B15" s="1842">
        <v>2015</v>
      </c>
      <c r="C15" s="1843"/>
      <c r="D15" s="1637">
        <v>7.5014445182168404E-2</v>
      </c>
      <c r="E15" s="1637">
        <v>8.9999999999999982</v>
      </c>
      <c r="F15" s="1637">
        <v>7.1242584741805466</v>
      </c>
      <c r="G15" s="1637">
        <v>7.2047079272351278</v>
      </c>
      <c r="H15" s="1637">
        <v>8.0553294939656315</v>
      </c>
      <c r="I15" s="1637">
        <v>9.11677945322824</v>
      </c>
      <c r="J15" s="1637">
        <v>9.9188719710153883</v>
      </c>
      <c r="K15" s="1637">
        <v>10.244636509091826</v>
      </c>
      <c r="L15" s="1696">
        <v>10</v>
      </c>
      <c r="N15" s="1206"/>
      <c r="O15" s="1206"/>
      <c r="P15" s="1206"/>
      <c r="Q15" s="1206"/>
      <c r="R15" s="1206"/>
      <c r="S15" s="1206"/>
      <c r="T15" s="1206"/>
      <c r="U15" s="1206"/>
      <c r="V15" s="1206"/>
      <c r="W15" s="1206"/>
      <c r="X15" s="1206"/>
      <c r="Y15" s="1206"/>
      <c r="Z15" s="1206"/>
      <c r="AA15" s="1206"/>
      <c r="AB15" s="1206"/>
      <c r="AC15" s="1206"/>
      <c r="AD15" s="1207"/>
      <c r="AE15" s="1207"/>
      <c r="AF15" s="1207"/>
      <c r="AG15" s="1207"/>
      <c r="AH15" s="1207"/>
    </row>
    <row r="16" spans="2:34" s="365" customFormat="1" ht="27.75" customHeight="1" x14ac:dyDescent="0.2">
      <c r="B16" s="1842">
        <v>2016</v>
      </c>
      <c r="C16" s="1843"/>
      <c r="D16" s="1637">
        <v>7.2900158858878891E-2</v>
      </c>
      <c r="E16" s="1637">
        <v>8.9999999999999982</v>
      </c>
      <c r="F16" s="1637">
        <v>7.0252757888537438</v>
      </c>
      <c r="G16" s="1637">
        <v>7.1022839974233962</v>
      </c>
      <c r="H16" s="1637">
        <v>8.0535569542521355</v>
      </c>
      <c r="I16" s="1637">
        <v>9.1576722794177545</v>
      </c>
      <c r="J16" s="1637">
        <v>10.00310474964351</v>
      </c>
      <c r="K16" s="1637">
        <v>10.612936959599024</v>
      </c>
      <c r="L16" s="1696">
        <v>10</v>
      </c>
      <c r="N16" s="1206"/>
      <c r="O16" s="1206"/>
      <c r="P16" s="1206"/>
      <c r="Q16" s="1206"/>
      <c r="R16" s="1206"/>
      <c r="S16" s="1206"/>
      <c r="T16" s="1206"/>
      <c r="U16" s="1206"/>
      <c r="V16" s="1206"/>
      <c r="W16" s="1206"/>
      <c r="X16" s="1206"/>
      <c r="Y16" s="1206"/>
      <c r="Z16" s="1206"/>
      <c r="AA16" s="1206"/>
      <c r="AB16" s="1206"/>
      <c r="AC16" s="1206"/>
      <c r="AD16" s="1207"/>
      <c r="AE16" s="1207"/>
      <c r="AF16" s="1207"/>
      <c r="AG16" s="1207"/>
      <c r="AH16" s="1207"/>
    </row>
    <row r="17" spans="2:34" s="365" customFormat="1" ht="27.75" customHeight="1" x14ac:dyDescent="0.2">
      <c r="B17" s="1842">
        <v>2017</v>
      </c>
      <c r="C17" s="1843"/>
      <c r="D17" s="1637">
        <v>7.2321524094060355E-2</v>
      </c>
      <c r="E17" s="1637">
        <v>9.0008017349828116</v>
      </c>
      <c r="F17" s="1637">
        <v>7.0008823268160771</v>
      </c>
      <c r="G17" s="1637">
        <v>7.0002761149098021</v>
      </c>
      <c r="H17" s="1637">
        <v>7.9915037229114239</v>
      </c>
      <c r="I17" s="1637">
        <v>8.8172303500331957</v>
      </c>
      <c r="J17" s="1637">
        <v>9.998159792909826</v>
      </c>
      <c r="K17" s="1637">
        <v>11.455794163266852</v>
      </c>
      <c r="L17" s="1696">
        <v>10</v>
      </c>
      <c r="N17" s="1206"/>
      <c r="O17" s="1206"/>
      <c r="P17" s="1206"/>
      <c r="Q17" s="1206"/>
      <c r="R17" s="1206"/>
      <c r="S17" s="1206"/>
      <c r="T17" s="1206"/>
      <c r="U17" s="1206"/>
      <c r="V17" s="1206"/>
      <c r="W17" s="1206"/>
      <c r="X17" s="1206"/>
      <c r="Y17" s="1206"/>
      <c r="Z17" s="1206"/>
      <c r="AA17" s="1206"/>
      <c r="AB17" s="1206"/>
      <c r="AC17" s="1206"/>
      <c r="AD17" s="1207"/>
      <c r="AE17" s="1207"/>
      <c r="AF17" s="1207"/>
      <c r="AG17" s="1207"/>
      <c r="AH17" s="1207"/>
    </row>
    <row r="18" spans="2:34" s="365" customFormat="1" ht="27.75" customHeight="1" x14ac:dyDescent="0.2">
      <c r="B18" s="1845">
        <v>2016</v>
      </c>
      <c r="C18" s="1638" t="s">
        <v>1085</v>
      </c>
      <c r="D18" s="1639">
        <v>7.6561373132807239E-2</v>
      </c>
      <c r="E18" s="1639">
        <v>9.0000000000000018</v>
      </c>
      <c r="F18" s="1639">
        <v>7.0407168658254218</v>
      </c>
      <c r="G18" s="1639">
        <v>7.0486235060662619</v>
      </c>
      <c r="H18" s="1639">
        <v>8.1349785444304779</v>
      </c>
      <c r="I18" s="1639">
        <v>9.1673071599579803</v>
      </c>
      <c r="J18" s="1639">
        <v>10.011871555890322</v>
      </c>
      <c r="K18" s="1639">
        <v>10.236604642602558</v>
      </c>
      <c r="L18" s="1697">
        <v>10</v>
      </c>
      <c r="N18" s="1213"/>
      <c r="O18" s="1213"/>
      <c r="P18" s="1213"/>
      <c r="Q18" s="1213"/>
      <c r="R18" s="1213"/>
      <c r="S18" s="1213"/>
      <c r="T18" s="1213"/>
      <c r="U18" s="1213"/>
      <c r="V18" s="1213"/>
      <c r="W18" s="1208"/>
      <c r="X18" s="1207"/>
      <c r="Y18" s="1207"/>
      <c r="Z18" s="1207"/>
      <c r="AA18" s="1207"/>
      <c r="AB18" s="1207"/>
      <c r="AC18" s="1207"/>
      <c r="AD18" s="1207"/>
      <c r="AE18" s="1207"/>
      <c r="AF18" s="1207"/>
      <c r="AG18" s="1207"/>
      <c r="AH18" s="1207"/>
    </row>
    <row r="19" spans="2:34" s="365" customFormat="1" ht="27.75" customHeight="1" x14ac:dyDescent="0.2">
      <c r="B19" s="1846"/>
      <c r="C19" s="1209" t="s">
        <v>1086</v>
      </c>
      <c r="D19" s="1210">
        <v>7.1526328748374904E-2</v>
      </c>
      <c r="E19" s="1210">
        <v>8.9999999999999982</v>
      </c>
      <c r="F19" s="1210">
        <v>7.1549597544864607</v>
      </c>
      <c r="G19" s="1210">
        <v>7.2031572944564886</v>
      </c>
      <c r="H19" s="1210">
        <v>8.0302801662187981</v>
      </c>
      <c r="I19" s="1210">
        <v>9.1127753411730197</v>
      </c>
      <c r="J19" s="1210">
        <v>9.9995669576389954</v>
      </c>
      <c r="K19" s="1210">
        <v>10.230628005951539</v>
      </c>
      <c r="L19" s="1698">
        <v>10</v>
      </c>
      <c r="N19" s="1213"/>
      <c r="O19" s="1213"/>
      <c r="P19" s="1213"/>
      <c r="Q19" s="1213"/>
      <c r="R19" s="1213"/>
      <c r="S19" s="1213"/>
      <c r="T19" s="1213"/>
      <c r="U19" s="1213"/>
      <c r="V19" s="1213"/>
      <c r="W19" s="1208"/>
      <c r="X19" s="1207"/>
      <c r="Y19" s="1207"/>
      <c r="Z19" s="1207"/>
      <c r="AA19" s="1207"/>
      <c r="AB19" s="1207"/>
      <c r="AC19" s="1207"/>
      <c r="AD19" s="1207"/>
      <c r="AE19" s="1207"/>
      <c r="AF19" s="1207"/>
      <c r="AG19" s="1207"/>
      <c r="AH19" s="1207"/>
    </row>
    <row r="20" spans="2:34" s="365" customFormat="1" ht="27.75" customHeight="1" x14ac:dyDescent="0.2">
      <c r="B20" s="1846"/>
      <c r="C20" s="1209" t="s">
        <v>1087</v>
      </c>
      <c r="D20" s="1210">
        <v>7.5002751707954896E-2</v>
      </c>
      <c r="E20" s="1210">
        <v>9.0000000000000018</v>
      </c>
      <c r="F20" s="1210">
        <v>7.0405087625070184</v>
      </c>
      <c r="G20" s="1210">
        <v>7.349940532950666</v>
      </c>
      <c r="H20" s="1210">
        <v>8.0896477402584299</v>
      </c>
      <c r="I20" s="1210">
        <v>9.6146535773280135</v>
      </c>
      <c r="J20" s="1210">
        <v>10.01224145208622</v>
      </c>
      <c r="K20" s="1210">
        <v>10.216544790690754</v>
      </c>
      <c r="L20" s="1698">
        <v>10</v>
      </c>
      <c r="N20" s="1213"/>
      <c r="O20" s="1213"/>
      <c r="P20" s="1213"/>
      <c r="Q20" s="1213"/>
      <c r="R20" s="1213"/>
      <c r="S20" s="1213"/>
      <c r="T20" s="1213"/>
      <c r="U20" s="1213"/>
      <c r="V20" s="1213"/>
      <c r="W20" s="1208"/>
      <c r="X20" s="1207"/>
      <c r="Y20" s="1207"/>
      <c r="Z20" s="1207"/>
      <c r="AA20" s="1207"/>
      <c r="AB20" s="1207"/>
      <c r="AC20" s="1207"/>
      <c r="AD20" s="1207"/>
      <c r="AE20" s="1207"/>
      <c r="AF20" s="1207"/>
      <c r="AG20" s="1207"/>
      <c r="AH20" s="1207"/>
    </row>
    <row r="21" spans="2:34" s="365" customFormat="1" ht="27.75" customHeight="1" x14ac:dyDescent="0.2">
      <c r="B21" s="1846"/>
      <c r="C21" s="1209" t="s">
        <v>1088</v>
      </c>
      <c r="D21" s="1210">
        <v>7.5060562566051842E-2</v>
      </c>
      <c r="E21" s="1210">
        <v>9</v>
      </c>
      <c r="F21" s="1210">
        <v>7.0056224239797489</v>
      </c>
      <c r="G21" s="1210">
        <v>7.2317800237280112</v>
      </c>
      <c r="H21" s="1210">
        <v>8.0535254611102918</v>
      </c>
      <c r="I21" s="1210">
        <v>9.5350227942633001</v>
      </c>
      <c r="J21" s="1210">
        <v>10.001509389839965</v>
      </c>
      <c r="K21" s="1210">
        <v>10.242931932978214</v>
      </c>
      <c r="L21" s="1698">
        <v>10</v>
      </c>
      <c r="N21" s="1213"/>
      <c r="O21" s="1213"/>
      <c r="P21" s="1213"/>
      <c r="Q21" s="1213"/>
      <c r="R21" s="1213"/>
      <c r="S21" s="1213"/>
      <c r="T21" s="1213"/>
      <c r="U21" s="1213"/>
      <c r="V21" s="1213"/>
      <c r="W21" s="1208"/>
      <c r="X21" s="1207"/>
      <c r="Y21" s="1207"/>
      <c r="Z21" s="1207"/>
      <c r="AA21" s="1207"/>
      <c r="AB21" s="1207"/>
      <c r="AC21" s="1207"/>
      <c r="AD21" s="1207"/>
      <c r="AE21" s="1207"/>
      <c r="AF21" s="1207"/>
      <c r="AG21" s="1207"/>
      <c r="AH21" s="1207"/>
    </row>
    <row r="22" spans="2:34" s="365" customFormat="1" ht="27.75" customHeight="1" x14ac:dyDescent="0.2">
      <c r="B22" s="1846"/>
      <c r="C22" s="1209" t="s">
        <v>1089</v>
      </c>
      <c r="D22" s="1210">
        <v>7.4437685280504207E-2</v>
      </c>
      <c r="E22" s="1210">
        <v>9.0000000000000018</v>
      </c>
      <c r="F22" s="1210">
        <v>7.0449933437189225</v>
      </c>
      <c r="G22" s="1210">
        <v>7.1151918900789006</v>
      </c>
      <c r="H22" s="1210">
        <v>8.086053441608863</v>
      </c>
      <c r="I22" s="1210">
        <v>9.430473562064229</v>
      </c>
      <c r="J22" s="1210">
        <v>10.001430333198472</v>
      </c>
      <c r="K22" s="1210">
        <v>10.772233906595591</v>
      </c>
      <c r="L22" s="1698">
        <v>10</v>
      </c>
      <c r="N22" s="1213"/>
      <c r="O22" s="1213"/>
      <c r="P22" s="1213"/>
      <c r="Q22" s="1213"/>
      <c r="R22" s="1213"/>
      <c r="S22" s="1213"/>
      <c r="T22" s="1213"/>
      <c r="U22" s="1213"/>
      <c r="V22" s="1213"/>
      <c r="W22" s="1208"/>
      <c r="X22" s="1207"/>
      <c r="Y22" s="1207"/>
      <c r="Z22" s="1207"/>
      <c r="AA22" s="1207"/>
      <c r="AB22" s="1207"/>
      <c r="AC22" s="1207"/>
      <c r="AD22" s="1207"/>
      <c r="AE22" s="1207"/>
      <c r="AF22" s="1207"/>
      <c r="AG22" s="1207"/>
      <c r="AH22" s="1207"/>
    </row>
    <row r="23" spans="2:34" s="365" customFormat="1" ht="27.75" customHeight="1" x14ac:dyDescent="0.2">
      <c r="B23" s="1846"/>
      <c r="C23" s="1209" t="s">
        <v>1090</v>
      </c>
      <c r="D23" s="1210">
        <v>7.8099863141508796E-2</v>
      </c>
      <c r="E23" s="1210">
        <v>9.0000000000000018</v>
      </c>
      <c r="F23" s="1210">
        <v>7.0225356534714649</v>
      </c>
      <c r="G23" s="1210">
        <v>7.0604377002471814</v>
      </c>
      <c r="H23" s="1210">
        <v>8.1556610073880744</v>
      </c>
      <c r="I23" s="1210">
        <v>9.0906355243243162</v>
      </c>
      <c r="J23" s="1210">
        <v>10.005121549736966</v>
      </c>
      <c r="K23" s="1210">
        <v>10.773627709363955</v>
      </c>
      <c r="L23" s="1698">
        <v>10</v>
      </c>
      <c r="N23" s="1213"/>
      <c r="O23" s="1213"/>
      <c r="P23" s="1213"/>
      <c r="Q23" s="1213"/>
      <c r="R23" s="1213"/>
      <c r="S23" s="1213"/>
      <c r="T23" s="1213"/>
      <c r="U23" s="1213"/>
      <c r="V23" s="1213"/>
      <c r="W23" s="1208"/>
      <c r="X23" s="1207"/>
      <c r="Y23" s="1207"/>
      <c r="Z23" s="1207"/>
      <c r="AA23" s="1207"/>
      <c r="AB23" s="1207"/>
      <c r="AC23" s="1207"/>
      <c r="AD23" s="1207"/>
      <c r="AE23" s="1207"/>
      <c r="AF23" s="1207"/>
      <c r="AG23" s="1207"/>
      <c r="AH23" s="1207"/>
    </row>
    <row r="24" spans="2:34" s="365" customFormat="1" ht="27.75" customHeight="1" x14ac:dyDescent="0.2">
      <c r="B24" s="1846"/>
      <c r="C24" s="1209" t="s">
        <v>1091</v>
      </c>
      <c r="D24" s="1210">
        <v>6.6054873658176402E-2</v>
      </c>
      <c r="E24" s="1210">
        <v>9</v>
      </c>
      <c r="F24" s="1210">
        <v>7.0078758376358214</v>
      </c>
      <c r="G24" s="1210">
        <v>7.2182770215532459</v>
      </c>
      <c r="H24" s="1210">
        <v>8.0954424841457904</v>
      </c>
      <c r="I24" s="1210">
        <v>9.1594620950973145</v>
      </c>
      <c r="J24" s="1210">
        <v>10.005980179706004</v>
      </c>
      <c r="K24" s="1210">
        <v>10.705595557803145</v>
      </c>
      <c r="L24" s="1698">
        <v>10</v>
      </c>
      <c r="N24" s="1213"/>
      <c r="O24" s="1213"/>
      <c r="P24" s="1213"/>
      <c r="Q24" s="1213"/>
      <c r="R24" s="1213"/>
      <c r="S24" s="1213"/>
      <c r="T24" s="1213"/>
      <c r="U24" s="1213"/>
      <c r="V24" s="1213"/>
      <c r="W24" s="1208"/>
      <c r="X24" s="1207"/>
      <c r="Y24" s="1207"/>
      <c r="Z24" s="1207"/>
      <c r="AA24" s="1207"/>
      <c r="AB24" s="1207"/>
      <c r="AC24" s="1207"/>
      <c r="AD24" s="1207"/>
      <c r="AE24" s="1207"/>
      <c r="AF24" s="1207"/>
      <c r="AG24" s="1207"/>
      <c r="AH24" s="1207"/>
    </row>
    <row r="25" spans="2:34" s="365" customFormat="1" ht="27.75" customHeight="1" x14ac:dyDescent="0.2">
      <c r="B25" s="1846"/>
      <c r="C25" s="1209" t="s">
        <v>1092</v>
      </c>
      <c r="D25" s="1210">
        <v>7.2500923223232039E-2</v>
      </c>
      <c r="E25" s="1210">
        <v>8.9999999999999982</v>
      </c>
      <c r="F25" s="1210">
        <v>6.9971453354533626</v>
      </c>
      <c r="G25" s="1210">
        <v>7.0000000000000009</v>
      </c>
      <c r="H25" s="1210">
        <v>7.9996432085260682</v>
      </c>
      <c r="I25" s="1210">
        <v>8.9986361573487308</v>
      </c>
      <c r="J25" s="1210">
        <v>10</v>
      </c>
      <c r="K25" s="1210">
        <v>10.701007851642832</v>
      </c>
      <c r="L25" s="1698">
        <v>10</v>
      </c>
      <c r="N25" s="1213"/>
      <c r="O25" s="1213"/>
      <c r="P25" s="1213"/>
      <c r="Q25" s="1213"/>
      <c r="R25" s="1213"/>
      <c r="S25" s="1213"/>
      <c r="T25" s="1213"/>
      <c r="U25" s="1213"/>
      <c r="V25" s="1213"/>
      <c r="W25" s="1208"/>
      <c r="X25" s="1207"/>
      <c r="Y25" s="1207"/>
      <c r="Z25" s="1207"/>
      <c r="AA25" s="1207"/>
      <c r="AB25" s="1207"/>
      <c r="AC25" s="1207"/>
      <c r="AD25" s="1207"/>
      <c r="AE25" s="1207"/>
      <c r="AF25" s="1207"/>
      <c r="AG25" s="1207"/>
      <c r="AH25" s="1207"/>
    </row>
    <row r="26" spans="2:34" s="365" customFormat="1" ht="27.75" customHeight="1" x14ac:dyDescent="0.2">
      <c r="B26" s="1846"/>
      <c r="C26" s="1209" t="s">
        <v>1093</v>
      </c>
      <c r="D26" s="1210">
        <v>7.3060775628495084E-2</v>
      </c>
      <c r="E26" s="1210">
        <v>9</v>
      </c>
      <c r="F26" s="1210">
        <v>6.9971875007770521</v>
      </c>
      <c r="G26" s="1210">
        <v>7.0000000000000009</v>
      </c>
      <c r="H26" s="1210">
        <v>7.9999105569685707</v>
      </c>
      <c r="I26" s="1210">
        <v>8.9994750492227329</v>
      </c>
      <c r="J26" s="1210">
        <v>10</v>
      </c>
      <c r="K26" s="1210">
        <v>10.716985778269429</v>
      </c>
      <c r="L26" s="1698">
        <v>10</v>
      </c>
      <c r="N26" s="1213"/>
      <c r="O26" s="1213"/>
      <c r="P26" s="1213"/>
      <c r="Q26" s="1213"/>
      <c r="R26" s="1213"/>
      <c r="S26" s="1213"/>
      <c r="T26" s="1213"/>
      <c r="U26" s="1213"/>
      <c r="V26" s="1213"/>
      <c r="W26" s="1208"/>
      <c r="X26" s="1207"/>
      <c r="Y26" s="1207"/>
      <c r="Z26" s="1207"/>
      <c r="AA26" s="1207"/>
      <c r="AB26" s="1207"/>
      <c r="AC26" s="1207"/>
      <c r="AD26" s="1207"/>
      <c r="AE26" s="1207"/>
      <c r="AF26" s="1207"/>
      <c r="AG26" s="1207"/>
      <c r="AH26" s="1207"/>
    </row>
    <row r="27" spans="2:34" s="365" customFormat="1" ht="27.75" customHeight="1" x14ac:dyDescent="0.2">
      <c r="B27" s="1846"/>
      <c r="C27" s="1209" t="s">
        <v>1094</v>
      </c>
      <c r="D27" s="1210">
        <v>7.3191586086581106E-2</v>
      </c>
      <c r="E27" s="1210">
        <v>9.0000000000000018</v>
      </c>
      <c r="F27" s="1210">
        <v>6.9971496382405878</v>
      </c>
      <c r="G27" s="1210">
        <v>7.0000000000000009</v>
      </c>
      <c r="H27" s="1210">
        <v>8.0000584445779204</v>
      </c>
      <c r="I27" s="1210">
        <v>8.9804173539540315</v>
      </c>
      <c r="J27" s="1210">
        <v>10</v>
      </c>
      <c r="K27" s="1210">
        <v>10.775565511119742</v>
      </c>
      <c r="L27" s="1698">
        <v>10</v>
      </c>
      <c r="N27" s="1213"/>
      <c r="O27" s="1213"/>
      <c r="P27" s="1213"/>
      <c r="Q27" s="1213"/>
      <c r="R27" s="1213"/>
      <c r="S27" s="1213"/>
      <c r="T27" s="1213"/>
      <c r="U27" s="1213"/>
      <c r="V27" s="1213"/>
      <c r="W27" s="1208"/>
      <c r="X27" s="1207"/>
      <c r="Y27" s="1207"/>
      <c r="Z27" s="1207"/>
      <c r="AA27" s="1207"/>
      <c r="AB27" s="1207"/>
      <c r="AC27" s="1207"/>
      <c r="AD27" s="1207"/>
      <c r="AE27" s="1207"/>
      <c r="AF27" s="1207"/>
      <c r="AG27" s="1207"/>
      <c r="AH27" s="1207"/>
    </row>
    <row r="28" spans="2:34" s="365" customFormat="1" ht="27.75" customHeight="1" x14ac:dyDescent="0.2">
      <c r="B28" s="1846"/>
      <c r="C28" s="1209" t="s">
        <v>1095</v>
      </c>
      <c r="D28" s="1210">
        <v>7.0970074359132398E-2</v>
      </c>
      <c r="E28" s="1210">
        <v>8.9999999999999982</v>
      </c>
      <c r="F28" s="1210">
        <v>6.9973211028911093</v>
      </c>
      <c r="G28" s="1210">
        <v>7.0000000000000009</v>
      </c>
      <c r="H28" s="1210">
        <v>7.9999504700102033</v>
      </c>
      <c r="I28" s="1210">
        <v>8.9154105832149675</v>
      </c>
      <c r="J28" s="1210">
        <v>9.9998188035159092</v>
      </c>
      <c r="K28" s="1210">
        <v>10.806055278105285</v>
      </c>
      <c r="L28" s="1698">
        <v>10</v>
      </c>
      <c r="N28" s="1213"/>
      <c r="O28" s="1213"/>
      <c r="P28" s="1213"/>
      <c r="Q28" s="1213"/>
      <c r="R28" s="1213"/>
      <c r="S28" s="1213"/>
      <c r="T28" s="1213"/>
      <c r="U28" s="1213"/>
      <c r="V28" s="1213"/>
      <c r="W28" s="1208"/>
      <c r="X28" s="1207"/>
      <c r="Y28" s="1207"/>
      <c r="Z28" s="1207"/>
      <c r="AA28" s="1207"/>
      <c r="AB28" s="1207"/>
      <c r="AC28" s="1207"/>
      <c r="AD28" s="1207"/>
      <c r="AE28" s="1207"/>
      <c r="AF28" s="1207"/>
      <c r="AG28" s="1207"/>
      <c r="AH28" s="1207"/>
    </row>
    <row r="29" spans="2:34" s="365" customFormat="1" ht="27.75" customHeight="1" x14ac:dyDescent="0.2">
      <c r="B29" s="1847"/>
      <c r="C29" s="1214" t="s">
        <v>1096</v>
      </c>
      <c r="D29" s="1215">
        <v>6.8335108773727865E-2</v>
      </c>
      <c r="E29" s="1215">
        <v>9.0000000000000018</v>
      </c>
      <c r="F29" s="1215">
        <v>6.9972932472579625</v>
      </c>
      <c r="G29" s="1215">
        <v>6.9999999999999991</v>
      </c>
      <c r="H29" s="1215">
        <v>7.9975319257821464</v>
      </c>
      <c r="I29" s="1215">
        <v>8.887798155064413</v>
      </c>
      <c r="J29" s="1215">
        <v>9.9997167741092685</v>
      </c>
      <c r="K29" s="1215">
        <v>11.177462550065268</v>
      </c>
      <c r="L29" s="1699">
        <v>10</v>
      </c>
      <c r="N29" s="1213"/>
      <c r="O29" s="1213"/>
      <c r="P29" s="1213"/>
      <c r="Q29" s="1213"/>
      <c r="R29" s="1213"/>
      <c r="S29" s="1213"/>
      <c r="T29" s="1213"/>
      <c r="U29" s="1213"/>
      <c r="V29" s="1213"/>
      <c r="W29" s="1208"/>
      <c r="X29" s="1207"/>
      <c r="Y29" s="1207"/>
      <c r="Z29" s="1207"/>
      <c r="AA29" s="1207"/>
      <c r="AB29" s="1207"/>
      <c r="AC29" s="1207"/>
      <c r="AD29" s="1207"/>
      <c r="AE29" s="1207"/>
      <c r="AF29" s="1207"/>
      <c r="AG29" s="1207"/>
      <c r="AH29" s="1207"/>
    </row>
    <row r="30" spans="2:34" s="365" customFormat="1" ht="27.75" customHeight="1" x14ac:dyDescent="0.2">
      <c r="B30" s="1846">
        <v>2017</v>
      </c>
      <c r="C30" s="1209" t="s">
        <v>1085</v>
      </c>
      <c r="D30" s="1210">
        <v>7.9600590022395529E-2</v>
      </c>
      <c r="E30" s="1210">
        <v>9.0000000000000018</v>
      </c>
      <c r="F30" s="1210">
        <v>6.9973965904988056</v>
      </c>
      <c r="G30" s="1210">
        <v>7.0002103229051951</v>
      </c>
      <c r="H30" s="1210">
        <v>7.9992572386255327</v>
      </c>
      <c r="I30" s="1210">
        <v>8.8697530285997743</v>
      </c>
      <c r="J30" s="1210">
        <v>9.9997219518722495</v>
      </c>
      <c r="K30" s="1210">
        <v>11.289898363327993</v>
      </c>
      <c r="L30" s="1698">
        <v>10</v>
      </c>
      <c r="N30" s="1213"/>
      <c r="O30" s="1213"/>
      <c r="P30" s="1213"/>
      <c r="Q30" s="1213"/>
      <c r="R30" s="1213"/>
      <c r="S30" s="1213"/>
      <c r="T30" s="1213"/>
      <c r="U30" s="1213"/>
      <c r="V30" s="1213"/>
      <c r="W30" s="1208"/>
      <c r="X30" s="1207"/>
      <c r="Y30" s="1207"/>
      <c r="Z30" s="1207"/>
      <c r="AA30" s="1207"/>
      <c r="AB30" s="1207"/>
      <c r="AC30" s="1207"/>
      <c r="AD30" s="1207"/>
      <c r="AE30" s="1207"/>
      <c r="AF30" s="1207"/>
      <c r="AG30" s="1207"/>
      <c r="AH30" s="1207"/>
    </row>
    <row r="31" spans="2:34" s="365" customFormat="1" ht="27.75" customHeight="1" x14ac:dyDescent="0.2">
      <c r="B31" s="1846"/>
      <c r="C31" s="1209" t="s">
        <v>1086</v>
      </c>
      <c r="D31" s="1210">
        <v>7.9273283356251431E-2</v>
      </c>
      <c r="E31" s="1210">
        <v>9</v>
      </c>
      <c r="F31" s="1210">
        <v>6.9976186395707991</v>
      </c>
      <c r="G31" s="1210">
        <v>7.0000000000000018</v>
      </c>
      <c r="H31" s="1210">
        <v>7.9999999999999973</v>
      </c>
      <c r="I31" s="1210">
        <v>8.8821702959259223</v>
      </c>
      <c r="J31" s="1210">
        <v>9.9997220692058644</v>
      </c>
      <c r="K31" s="1210">
        <v>11.334727735202103</v>
      </c>
      <c r="L31" s="1698">
        <v>10</v>
      </c>
      <c r="N31" s="1213"/>
      <c r="O31" s="1213"/>
      <c r="P31" s="1213"/>
      <c r="Q31" s="1213"/>
      <c r="R31" s="1213"/>
      <c r="S31" s="1213"/>
      <c r="T31" s="1213"/>
      <c r="U31" s="1213"/>
      <c r="V31" s="1213"/>
      <c r="W31" s="1208"/>
      <c r="X31" s="1207"/>
      <c r="Y31" s="1207"/>
      <c r="Z31" s="1207"/>
      <c r="AA31" s="1207"/>
      <c r="AB31" s="1207"/>
      <c r="AC31" s="1207"/>
      <c r="AD31" s="1207"/>
      <c r="AE31" s="1207"/>
      <c r="AF31" s="1207"/>
      <c r="AG31" s="1207"/>
      <c r="AH31" s="1207"/>
    </row>
    <row r="32" spans="2:34" s="365" customFormat="1" ht="27.75" customHeight="1" x14ac:dyDescent="0.2">
      <c r="B32" s="1846"/>
      <c r="C32" s="1209" t="s">
        <v>1087</v>
      </c>
      <c r="D32" s="1210">
        <v>8.175214739220954E-2</v>
      </c>
      <c r="E32" s="1210">
        <v>8.9999999999999982</v>
      </c>
      <c r="F32" s="1210">
        <v>6.9977040028343485</v>
      </c>
      <c r="G32" s="1210">
        <v>7.0000000000000009</v>
      </c>
      <c r="H32" s="1210">
        <v>7.9974505973883963</v>
      </c>
      <c r="I32" s="1210">
        <v>8.8439722060691128</v>
      </c>
      <c r="J32" s="1210">
        <v>9.9997145342250011</v>
      </c>
      <c r="K32" s="1210">
        <v>11.376395339133937</v>
      </c>
      <c r="L32" s="1698">
        <v>10</v>
      </c>
      <c r="N32" s="1213"/>
      <c r="O32" s="1213"/>
      <c r="P32" s="1213"/>
      <c r="Q32" s="1213"/>
      <c r="R32" s="1213"/>
      <c r="S32" s="1213"/>
      <c r="T32" s="1213"/>
      <c r="U32" s="1213"/>
      <c r="V32" s="1213"/>
      <c r="W32" s="1208"/>
      <c r="X32" s="1207"/>
      <c r="Y32" s="1207"/>
      <c r="Z32" s="1207"/>
      <c r="AA32" s="1207"/>
      <c r="AB32" s="1207"/>
      <c r="AC32" s="1207"/>
      <c r="AD32" s="1207"/>
      <c r="AE32" s="1207"/>
      <c r="AF32" s="1207"/>
      <c r="AG32" s="1207"/>
      <c r="AH32" s="1207"/>
    </row>
    <row r="33" spans="2:34" s="365" customFormat="1" ht="27.75" customHeight="1" x14ac:dyDescent="0.2">
      <c r="B33" s="1846"/>
      <c r="C33" s="1209" t="s">
        <v>1088</v>
      </c>
      <c r="D33" s="1210">
        <v>7.8274161218661098E-2</v>
      </c>
      <c r="E33" s="1210">
        <v>9</v>
      </c>
      <c r="F33" s="1210">
        <v>6.9977920332834289</v>
      </c>
      <c r="G33" s="1210">
        <v>7.0020791848608974</v>
      </c>
      <c r="H33" s="1210">
        <v>7.9969090296618557</v>
      </c>
      <c r="I33" s="1210">
        <v>8.8137702088465009</v>
      </c>
      <c r="J33" s="1210">
        <v>9.999715098498319</v>
      </c>
      <c r="K33" s="1210">
        <v>11.425864331529782</v>
      </c>
      <c r="L33" s="1698">
        <v>10</v>
      </c>
      <c r="N33" s="1213"/>
      <c r="O33" s="1213"/>
      <c r="P33" s="1213"/>
      <c r="Q33" s="1213"/>
      <c r="R33" s="1213"/>
      <c r="S33" s="1213"/>
      <c r="T33" s="1213"/>
      <c r="U33" s="1213"/>
      <c r="V33" s="1213"/>
      <c r="W33" s="1208"/>
      <c r="X33" s="1207"/>
      <c r="Y33" s="1207"/>
      <c r="Z33" s="1207"/>
      <c r="AA33" s="1207"/>
      <c r="AB33" s="1207"/>
      <c r="AC33" s="1207"/>
      <c r="AD33" s="1207"/>
      <c r="AE33" s="1207"/>
      <c r="AF33" s="1207"/>
      <c r="AG33" s="1207"/>
      <c r="AH33" s="1207"/>
    </row>
    <row r="34" spans="2:34" s="365" customFormat="1" ht="27.75" customHeight="1" x14ac:dyDescent="0.2">
      <c r="B34" s="1846"/>
      <c r="C34" s="1209" t="s">
        <v>1089</v>
      </c>
      <c r="D34" s="1210">
        <v>7.7002248595239298E-2</v>
      </c>
      <c r="E34" s="1210">
        <v>9</v>
      </c>
      <c r="F34" s="1210">
        <v>6.9979100556687586</v>
      </c>
      <c r="G34" s="1210">
        <v>7.0000000000000018</v>
      </c>
      <c r="H34" s="1210">
        <v>7.9942767790482625</v>
      </c>
      <c r="I34" s="1210">
        <v>8.7746468591126163</v>
      </c>
      <c r="J34" s="1210">
        <v>9.9997093373238428</v>
      </c>
      <c r="K34" s="1210">
        <v>11.446834729471023</v>
      </c>
      <c r="L34" s="1698">
        <v>10</v>
      </c>
      <c r="N34" s="1213"/>
      <c r="O34" s="1213"/>
      <c r="P34" s="1213"/>
      <c r="Q34" s="1213"/>
      <c r="R34" s="1213"/>
      <c r="S34" s="1213"/>
      <c r="T34" s="1213"/>
      <c r="U34" s="1213"/>
      <c r="V34" s="1213"/>
      <c r="W34" s="1208"/>
      <c r="X34" s="1207"/>
      <c r="Y34" s="1207"/>
      <c r="Z34" s="1207"/>
      <c r="AA34" s="1207"/>
      <c r="AB34" s="1207"/>
      <c r="AC34" s="1207"/>
      <c r="AD34" s="1207"/>
      <c r="AE34" s="1207"/>
      <c r="AF34" s="1207"/>
      <c r="AG34" s="1207"/>
      <c r="AH34" s="1207"/>
    </row>
    <row r="35" spans="2:34" s="365" customFormat="1" ht="27.75" customHeight="1" x14ac:dyDescent="0.2">
      <c r="B35" s="1846"/>
      <c r="C35" s="1209" t="s">
        <v>1090</v>
      </c>
      <c r="D35" s="1210">
        <v>7.0273999486091254E-2</v>
      </c>
      <c r="E35" s="1210">
        <v>9</v>
      </c>
      <c r="F35" s="1210">
        <v>6.9977432760697376</v>
      </c>
      <c r="G35" s="1210">
        <v>7.0001714720871782</v>
      </c>
      <c r="H35" s="1210">
        <v>7.9938266569909153</v>
      </c>
      <c r="I35" s="1210">
        <v>8.9079094522210767</v>
      </c>
      <c r="J35" s="1210">
        <v>9.9997096007855824</v>
      </c>
      <c r="K35" s="1210">
        <v>11.58307902046802</v>
      </c>
      <c r="L35" s="1698">
        <v>10</v>
      </c>
      <c r="N35" s="1213"/>
      <c r="O35" s="1213"/>
      <c r="P35" s="1213"/>
      <c r="Q35" s="1213"/>
      <c r="R35" s="1213"/>
      <c r="S35" s="1213"/>
      <c r="T35" s="1213"/>
      <c r="U35" s="1213"/>
      <c r="V35" s="1213"/>
      <c r="W35" s="1208"/>
      <c r="X35" s="1207"/>
      <c r="Y35" s="1207"/>
      <c r="Z35" s="1207"/>
      <c r="AA35" s="1207"/>
      <c r="AB35" s="1207"/>
      <c r="AC35" s="1207"/>
      <c r="AD35" s="1207"/>
      <c r="AE35" s="1207"/>
      <c r="AF35" s="1207"/>
      <c r="AG35" s="1207"/>
      <c r="AH35" s="1207"/>
    </row>
    <row r="36" spans="2:34" s="365" customFormat="1" ht="27.75" customHeight="1" x14ac:dyDescent="0.2">
      <c r="B36" s="1846"/>
      <c r="C36" s="1209" t="s">
        <v>1091</v>
      </c>
      <c r="D36" s="1210">
        <v>6.9005590856029073E-2</v>
      </c>
      <c r="E36" s="1210">
        <v>9</v>
      </c>
      <c r="F36" s="1210">
        <v>6.9978235622115941</v>
      </c>
      <c r="G36" s="1210">
        <v>7.0001828901728045</v>
      </c>
      <c r="H36" s="1210">
        <v>7.9928620580328573</v>
      </c>
      <c r="I36" s="1210">
        <v>8.9021004429772503</v>
      </c>
      <c r="J36" s="1210">
        <v>9.9993758977054306</v>
      </c>
      <c r="K36" s="1210">
        <v>11.594359152438455</v>
      </c>
      <c r="L36" s="1698">
        <v>10</v>
      </c>
      <c r="N36" s="1213"/>
      <c r="O36" s="1213"/>
      <c r="P36" s="1213"/>
      <c r="Q36" s="1213"/>
      <c r="R36" s="1213"/>
      <c r="S36" s="1213"/>
      <c r="T36" s="1213"/>
      <c r="U36" s="1213"/>
      <c r="V36" s="1213"/>
      <c r="W36" s="1208"/>
      <c r="X36" s="1207"/>
      <c r="Y36" s="1207"/>
      <c r="Z36" s="1207"/>
      <c r="AA36" s="1207"/>
      <c r="AB36" s="1207"/>
      <c r="AC36" s="1207"/>
      <c r="AD36" s="1207"/>
      <c r="AE36" s="1207"/>
      <c r="AF36" s="1207"/>
      <c r="AG36" s="1207"/>
      <c r="AH36" s="1207"/>
    </row>
    <row r="37" spans="2:34" s="365" customFormat="1" ht="27.75" customHeight="1" x14ac:dyDescent="0.2">
      <c r="B37" s="1846"/>
      <c r="C37" s="1209" t="s">
        <v>1092</v>
      </c>
      <c r="D37" s="1210">
        <v>6.776934151081318E-2</v>
      </c>
      <c r="E37" s="1210">
        <v>9.0000000000000018</v>
      </c>
      <c r="F37" s="1210">
        <v>6.9979072113261989</v>
      </c>
      <c r="G37" s="1210">
        <v>7.0003752372821051</v>
      </c>
      <c r="H37" s="1210">
        <v>7.9935402406228953</v>
      </c>
      <c r="I37" s="1210">
        <v>8.8993923294471227</v>
      </c>
      <c r="J37" s="1210">
        <v>9.9993871499709712</v>
      </c>
      <c r="K37" s="1210">
        <v>11.606630963898363</v>
      </c>
      <c r="L37" s="1698">
        <v>10</v>
      </c>
      <c r="N37" s="1213"/>
      <c r="O37" s="1213"/>
      <c r="P37" s="1213"/>
      <c r="Q37" s="1213"/>
      <c r="R37" s="1213"/>
      <c r="S37" s="1213"/>
      <c r="T37" s="1213"/>
      <c r="U37" s="1213"/>
      <c r="V37" s="1213"/>
      <c r="W37" s="1208"/>
      <c r="X37" s="1207"/>
      <c r="Y37" s="1207"/>
      <c r="Z37" s="1207"/>
      <c r="AA37" s="1207"/>
      <c r="AB37" s="1207"/>
      <c r="AC37" s="1207"/>
      <c r="AD37" s="1207"/>
      <c r="AE37" s="1207"/>
      <c r="AF37" s="1207"/>
      <c r="AG37" s="1207"/>
      <c r="AH37" s="1207"/>
    </row>
    <row r="38" spans="2:34" s="365" customFormat="1" ht="27.75" customHeight="1" x14ac:dyDescent="0.2">
      <c r="B38" s="1846"/>
      <c r="C38" s="1209" t="s">
        <v>1093</v>
      </c>
      <c r="D38" s="1210">
        <v>7.0447053503741905E-2</v>
      </c>
      <c r="E38" s="1210">
        <v>9.0000000000000018</v>
      </c>
      <c r="F38" s="1210">
        <v>6.9981511990746021</v>
      </c>
      <c r="G38" s="1210">
        <v>7.0000000000000018</v>
      </c>
      <c r="H38" s="1210">
        <v>7.9903217994185542</v>
      </c>
      <c r="I38" s="1210">
        <v>8.6697063055884538</v>
      </c>
      <c r="J38" s="1210">
        <v>9.9990448903012297</v>
      </c>
      <c r="K38" s="1210">
        <v>11.490497730711249</v>
      </c>
      <c r="L38" s="1698">
        <v>10</v>
      </c>
      <c r="N38" s="1213"/>
      <c r="O38" s="1213"/>
      <c r="P38" s="1213"/>
      <c r="Q38" s="1213"/>
      <c r="R38" s="1213"/>
      <c r="S38" s="1213"/>
      <c r="T38" s="1213"/>
      <c r="U38" s="1213"/>
      <c r="V38" s="1213"/>
      <c r="W38" s="1208"/>
      <c r="X38" s="1207"/>
      <c r="Y38" s="1207"/>
      <c r="Z38" s="1207"/>
      <c r="AA38" s="1207"/>
      <c r="AB38" s="1207"/>
      <c r="AC38" s="1207"/>
      <c r="AD38" s="1207"/>
      <c r="AE38" s="1207"/>
      <c r="AF38" s="1207"/>
      <c r="AG38" s="1207"/>
      <c r="AH38" s="1207"/>
    </row>
    <row r="39" spans="2:34" s="365" customFormat="1" ht="27.75" customHeight="1" x14ac:dyDescent="0.2">
      <c r="B39" s="1846"/>
      <c r="C39" s="1209" t="s">
        <v>1094</v>
      </c>
      <c r="D39" s="1210">
        <v>6.6776756578733762E-2</v>
      </c>
      <c r="E39" s="1210">
        <v>9.0047413247173616</v>
      </c>
      <c r="F39" s="1210">
        <v>7.0153291196635363</v>
      </c>
      <c r="G39" s="1210">
        <v>7.0000000000000009</v>
      </c>
      <c r="H39" s="1210">
        <v>7.9820079725693107</v>
      </c>
      <c r="I39" s="1210">
        <v>8.7598501667241955</v>
      </c>
      <c r="J39" s="1210">
        <v>9.992077831339417</v>
      </c>
      <c r="K39" s="1210">
        <v>11.438837889281377</v>
      </c>
      <c r="L39" s="1698">
        <v>10</v>
      </c>
      <c r="N39" s="1213"/>
      <c r="O39" s="1213"/>
      <c r="P39" s="1213"/>
      <c r="Q39" s="1213"/>
      <c r="R39" s="1213"/>
      <c r="S39" s="1213"/>
      <c r="T39" s="1213"/>
      <c r="U39" s="1213"/>
      <c r="V39" s="1213"/>
      <c r="W39" s="1208"/>
      <c r="X39" s="1207"/>
      <c r="Y39" s="1207"/>
      <c r="Z39" s="1207"/>
      <c r="AA39" s="1207"/>
      <c r="AB39" s="1207"/>
      <c r="AC39" s="1207"/>
      <c r="AD39" s="1207"/>
      <c r="AE39" s="1207"/>
      <c r="AF39" s="1207"/>
      <c r="AG39" s="1207"/>
      <c r="AH39" s="1207"/>
    </row>
    <row r="40" spans="2:34" s="365" customFormat="1" ht="27.75" customHeight="1" x14ac:dyDescent="0.2">
      <c r="B40" s="1846"/>
      <c r="C40" s="1209" t="s">
        <v>1095</v>
      </c>
      <c r="D40" s="1210">
        <v>6.4939471873895122E-2</v>
      </c>
      <c r="E40" s="1210">
        <v>9.0048794950764126</v>
      </c>
      <c r="F40" s="1210">
        <v>7.0166001321411349</v>
      </c>
      <c r="G40" s="1210">
        <v>7.0001604640156421</v>
      </c>
      <c r="H40" s="1210">
        <v>7.9747248740195191</v>
      </c>
      <c r="I40" s="1210">
        <v>8.790303812434038</v>
      </c>
      <c r="J40" s="1210">
        <v>9.9913821376122467</v>
      </c>
      <c r="K40" s="1210">
        <v>11.395213118796505</v>
      </c>
      <c r="L40" s="1698">
        <v>10</v>
      </c>
      <c r="N40" s="1213"/>
      <c r="O40" s="1213"/>
      <c r="P40" s="1213"/>
      <c r="Q40" s="1213"/>
      <c r="R40" s="1213"/>
      <c r="S40" s="1213"/>
      <c r="T40" s="1213"/>
      <c r="U40" s="1213"/>
      <c r="V40" s="1213"/>
      <c r="W40" s="1208"/>
      <c r="X40" s="1207"/>
      <c r="Y40" s="1207"/>
      <c r="Z40" s="1207"/>
      <c r="AA40" s="1207"/>
      <c r="AB40" s="1207"/>
      <c r="AC40" s="1207"/>
      <c r="AD40" s="1207"/>
      <c r="AE40" s="1207"/>
      <c r="AF40" s="1207"/>
      <c r="AG40" s="1207"/>
      <c r="AH40" s="1207"/>
    </row>
    <row r="41" spans="2:34" s="365" customFormat="1" ht="27.75" customHeight="1" thickBot="1" x14ac:dyDescent="0.25">
      <c r="B41" s="1847"/>
      <c r="C41" s="1214" t="s">
        <v>1096</v>
      </c>
      <c r="D41" s="1641">
        <v>6.2743644734663123E-2</v>
      </c>
      <c r="E41" s="1641">
        <v>8.9999999999999964</v>
      </c>
      <c r="F41" s="1641">
        <v>6.9986120994499776</v>
      </c>
      <c r="G41" s="1641">
        <v>7.0001338075937962</v>
      </c>
      <c r="H41" s="1641">
        <v>7.9828674285589667</v>
      </c>
      <c r="I41" s="1641">
        <v>8.6931890924522701</v>
      </c>
      <c r="J41" s="1641">
        <v>9.9983570160777493</v>
      </c>
      <c r="K41" s="1641">
        <v>11.487191584943403</v>
      </c>
      <c r="L41" s="1700">
        <v>10</v>
      </c>
      <c r="N41" s="1213"/>
      <c r="O41" s="1213"/>
      <c r="P41" s="1213"/>
      <c r="Q41" s="1213"/>
      <c r="R41" s="1213"/>
      <c r="S41" s="1213"/>
      <c r="T41" s="1213"/>
      <c r="U41" s="1213"/>
      <c r="V41" s="1213"/>
      <c r="W41" s="1208"/>
      <c r="X41" s="1207"/>
      <c r="Y41" s="1207"/>
      <c r="Z41" s="1207"/>
      <c r="AA41" s="1207"/>
      <c r="AB41" s="1207"/>
      <c r="AC41" s="1207"/>
      <c r="AD41" s="1207"/>
      <c r="AE41" s="1207"/>
      <c r="AF41" s="1207"/>
      <c r="AG41" s="1207"/>
      <c r="AH41" s="1207"/>
    </row>
    <row r="42" spans="2:34" s="794" customFormat="1" ht="12.75" customHeight="1" thickTop="1" x14ac:dyDescent="0.2">
      <c r="B42" s="815"/>
      <c r="C42" s="815"/>
      <c r="D42" s="816"/>
      <c r="E42" s="816"/>
      <c r="F42" s="816"/>
      <c r="G42" s="816"/>
      <c r="H42" s="816"/>
      <c r="I42" s="816"/>
      <c r="J42" s="816"/>
      <c r="K42" s="816"/>
      <c r="L42" s="816"/>
      <c r="Q42" s="817"/>
      <c r="R42" s="817"/>
      <c r="S42" s="817"/>
      <c r="T42" s="817"/>
      <c r="U42" s="817"/>
      <c r="V42" s="817"/>
      <c r="W42" s="817"/>
      <c r="X42" s="817"/>
      <c r="Y42" s="817"/>
      <c r="Z42" s="817"/>
      <c r="AA42" s="817"/>
      <c r="AB42" s="817"/>
      <c r="AC42" s="817"/>
      <c r="AD42" s="817"/>
      <c r="AE42" s="817"/>
      <c r="AF42" s="817"/>
      <c r="AG42" s="817"/>
      <c r="AH42" s="817"/>
    </row>
    <row r="43" spans="2:34" s="804" customFormat="1" ht="21.75" customHeight="1" x14ac:dyDescent="0.2">
      <c r="B43" s="1860" t="s">
        <v>1534</v>
      </c>
      <c r="C43" s="1860"/>
      <c r="K43" s="1861" t="s">
        <v>1739</v>
      </c>
      <c r="L43" s="1861"/>
      <c r="Q43" s="818"/>
      <c r="R43" s="818"/>
      <c r="S43" s="818"/>
      <c r="T43" s="818"/>
      <c r="U43" s="818"/>
      <c r="V43" s="818"/>
      <c r="W43" s="818"/>
      <c r="X43" s="818"/>
      <c r="Y43" s="818"/>
      <c r="Z43" s="818"/>
      <c r="AA43" s="818"/>
      <c r="AB43" s="818"/>
      <c r="AC43" s="818"/>
      <c r="AD43" s="818"/>
      <c r="AE43" s="818"/>
      <c r="AF43" s="818"/>
      <c r="AG43" s="818"/>
      <c r="AH43" s="818"/>
    </row>
    <row r="44" spans="2:34" s="804" customFormat="1" ht="21.75" customHeight="1" x14ac:dyDescent="0.2">
      <c r="B44" s="819" t="s">
        <v>1438</v>
      </c>
      <c r="C44" s="819"/>
      <c r="D44" s="820"/>
      <c r="E44" s="820"/>
      <c r="F44" s="820"/>
      <c r="G44" s="820"/>
      <c r="H44" s="690"/>
      <c r="I44" s="690"/>
      <c r="J44" s="690"/>
      <c r="K44" s="690"/>
      <c r="L44" s="821" t="s">
        <v>1541</v>
      </c>
      <c r="Q44" s="818"/>
      <c r="R44" s="818"/>
      <c r="S44" s="818"/>
      <c r="T44" s="818"/>
      <c r="U44" s="818"/>
      <c r="V44" s="818"/>
      <c r="W44" s="818"/>
      <c r="X44" s="818"/>
      <c r="Y44" s="818"/>
      <c r="Z44" s="818"/>
      <c r="AA44" s="818"/>
      <c r="AB44" s="818"/>
      <c r="AC44" s="818"/>
      <c r="AD44" s="818"/>
      <c r="AE44" s="818"/>
      <c r="AF44" s="818"/>
      <c r="AG44" s="818"/>
      <c r="AH44" s="818"/>
    </row>
    <row r="45" spans="2:34" s="794" customFormat="1" ht="8.25" customHeight="1" x14ac:dyDescent="0.2">
      <c r="Q45" s="817"/>
      <c r="R45" s="817"/>
      <c r="S45" s="817"/>
      <c r="T45" s="817"/>
      <c r="U45" s="817"/>
      <c r="V45" s="817"/>
      <c r="W45" s="817"/>
      <c r="X45" s="817"/>
      <c r="Y45" s="817"/>
      <c r="Z45" s="817"/>
      <c r="AA45" s="817"/>
      <c r="AB45" s="817"/>
      <c r="AC45" s="817"/>
      <c r="AD45" s="817"/>
      <c r="AE45" s="817"/>
      <c r="AF45" s="817"/>
      <c r="AG45" s="817"/>
      <c r="AH45" s="817"/>
    </row>
    <row r="46" spans="2:34" s="794" customFormat="1" ht="8.25" customHeight="1" x14ac:dyDescent="0.2">
      <c r="Q46" s="817"/>
      <c r="R46" s="817"/>
      <c r="S46" s="817"/>
      <c r="T46" s="817"/>
      <c r="U46" s="817"/>
      <c r="V46" s="817"/>
      <c r="W46" s="817"/>
      <c r="X46" s="817"/>
      <c r="Y46" s="817"/>
      <c r="Z46" s="817"/>
      <c r="AA46" s="817"/>
      <c r="AB46" s="817"/>
      <c r="AC46" s="817"/>
      <c r="AD46" s="817"/>
      <c r="AE46" s="817"/>
      <c r="AF46" s="817"/>
      <c r="AG46" s="817"/>
      <c r="AH46" s="817"/>
    </row>
    <row r="47" spans="2:34" s="794" customFormat="1" ht="36.75" x14ac:dyDescent="0.2">
      <c r="B47" s="1807" t="s">
        <v>1817</v>
      </c>
      <c r="C47" s="1807"/>
      <c r="D47" s="1807"/>
      <c r="E47" s="1807"/>
      <c r="F47" s="1807"/>
      <c r="G47" s="1807"/>
      <c r="H47" s="1807"/>
      <c r="I47" s="1807"/>
      <c r="J47" s="1807"/>
      <c r="K47" s="1807"/>
      <c r="L47" s="1807"/>
      <c r="Q47" s="817"/>
      <c r="R47" s="817"/>
      <c r="S47" s="817"/>
      <c r="T47" s="817"/>
      <c r="U47" s="817"/>
      <c r="V47" s="817"/>
      <c r="W47" s="817"/>
      <c r="X47" s="817"/>
      <c r="Y47" s="817"/>
      <c r="Z47" s="817"/>
      <c r="AA47" s="817"/>
      <c r="AB47" s="817"/>
      <c r="AC47" s="817"/>
      <c r="AD47" s="817"/>
      <c r="AE47" s="817"/>
      <c r="AF47" s="817"/>
      <c r="AG47" s="817"/>
      <c r="AH47" s="817"/>
    </row>
    <row r="48" spans="2:34" s="794" customFormat="1" ht="9.75" customHeight="1" x14ac:dyDescent="0.2">
      <c r="B48" s="800"/>
      <c r="C48" s="800"/>
      <c r="D48" s="822"/>
      <c r="E48" s="822"/>
      <c r="F48" s="822"/>
      <c r="G48" s="822"/>
      <c r="H48" s="822"/>
      <c r="I48" s="822"/>
      <c r="J48" s="822"/>
      <c r="K48" s="822"/>
      <c r="L48" s="822"/>
      <c r="Q48" s="817"/>
      <c r="R48" s="817"/>
      <c r="S48" s="817"/>
      <c r="T48" s="817"/>
      <c r="U48" s="817"/>
      <c r="V48" s="817"/>
      <c r="W48" s="817"/>
      <c r="X48" s="817"/>
      <c r="Y48" s="817"/>
      <c r="Z48" s="817"/>
      <c r="AA48" s="817"/>
      <c r="AB48" s="817"/>
      <c r="AC48" s="817"/>
      <c r="AD48" s="817"/>
      <c r="AE48" s="817"/>
      <c r="AF48" s="817"/>
      <c r="AG48" s="817"/>
      <c r="AH48" s="817"/>
    </row>
    <row r="49" spans="2:34" s="794" customFormat="1" ht="36.75" x14ac:dyDescent="0.2">
      <c r="B49" s="1807" t="s">
        <v>1818</v>
      </c>
      <c r="C49" s="1807"/>
      <c r="D49" s="1807"/>
      <c r="E49" s="1807"/>
      <c r="F49" s="1807"/>
      <c r="G49" s="1807"/>
      <c r="H49" s="1807"/>
      <c r="I49" s="1807"/>
      <c r="J49" s="1807"/>
      <c r="K49" s="1807"/>
      <c r="L49" s="1807"/>
      <c r="Q49" s="817"/>
      <c r="R49" s="817"/>
      <c r="S49" s="817"/>
      <c r="T49" s="817"/>
      <c r="U49" s="817"/>
      <c r="V49" s="817"/>
      <c r="W49" s="817"/>
      <c r="X49" s="817"/>
      <c r="Y49" s="817"/>
      <c r="Z49" s="817"/>
      <c r="AA49" s="817"/>
      <c r="AB49" s="817"/>
      <c r="AC49" s="817"/>
      <c r="AD49" s="817"/>
      <c r="AE49" s="817"/>
      <c r="AF49" s="817"/>
      <c r="AG49" s="817"/>
      <c r="AH49" s="817"/>
    </row>
    <row r="50" spans="2:34" s="794" customFormat="1" ht="11.25" customHeight="1" x14ac:dyDescent="0.2">
      <c r="Q50" s="817"/>
      <c r="R50" s="817"/>
      <c r="S50" s="817"/>
      <c r="T50" s="817"/>
      <c r="U50" s="817"/>
      <c r="V50" s="817"/>
      <c r="W50" s="817"/>
      <c r="X50" s="817"/>
      <c r="Y50" s="817"/>
      <c r="Z50" s="817"/>
      <c r="AA50" s="817"/>
      <c r="AB50" s="817"/>
      <c r="AC50" s="817"/>
      <c r="AD50" s="817"/>
      <c r="AE50" s="817"/>
      <c r="AF50" s="817"/>
      <c r="AG50" s="817"/>
      <c r="AH50" s="817"/>
    </row>
    <row r="51" spans="2:34" s="804" customFormat="1" ht="22.5" x14ac:dyDescent="0.2">
      <c r="B51" s="1859" t="s">
        <v>1753</v>
      </c>
      <c r="C51" s="1859"/>
      <c r="L51" s="690" t="s">
        <v>1752</v>
      </c>
      <c r="Q51" s="818"/>
      <c r="R51" s="818"/>
      <c r="S51" s="818"/>
      <c r="T51" s="818"/>
      <c r="U51" s="818"/>
      <c r="V51" s="818"/>
      <c r="W51" s="818"/>
      <c r="X51" s="818"/>
      <c r="Y51" s="818"/>
      <c r="Z51" s="818"/>
      <c r="AA51" s="818"/>
      <c r="AB51" s="818"/>
      <c r="AC51" s="818"/>
      <c r="AD51" s="818"/>
      <c r="AE51" s="818"/>
      <c r="AF51" s="818"/>
      <c r="AG51" s="818"/>
      <c r="AH51" s="818"/>
    </row>
    <row r="52" spans="2:34" s="794" customFormat="1" ht="15.75" thickBot="1" x14ac:dyDescent="0.25">
      <c r="Q52" s="817"/>
      <c r="R52" s="817"/>
      <c r="S52" s="817"/>
      <c r="T52" s="817"/>
      <c r="U52" s="817"/>
      <c r="V52" s="817"/>
      <c r="W52" s="817"/>
      <c r="X52" s="817"/>
      <c r="Y52" s="817"/>
      <c r="Z52" s="817"/>
      <c r="AA52" s="817"/>
      <c r="AB52" s="817"/>
      <c r="AC52" s="817"/>
      <c r="AD52" s="817"/>
      <c r="AE52" s="817"/>
      <c r="AF52" s="817"/>
      <c r="AG52" s="817"/>
      <c r="AH52" s="817"/>
    </row>
    <row r="53" spans="2:34" s="765" customFormat="1" ht="31.5" thickTop="1" x14ac:dyDescent="0.2">
      <c r="B53" s="1856" t="s">
        <v>886</v>
      </c>
      <c r="C53" s="1857"/>
      <c r="D53" s="823" t="s">
        <v>1098</v>
      </c>
      <c r="E53" s="1853" t="s">
        <v>1929</v>
      </c>
      <c r="F53" s="1854"/>
      <c r="G53" s="1855"/>
      <c r="H53" s="1853" t="s">
        <v>1625</v>
      </c>
      <c r="I53" s="1854"/>
      <c r="J53" s="1854"/>
      <c r="K53" s="1854"/>
      <c r="L53" s="1858"/>
      <c r="Q53" s="814"/>
      <c r="R53" s="814"/>
      <c r="S53" s="814"/>
      <c r="T53" s="814"/>
      <c r="U53" s="814"/>
      <c r="V53" s="814"/>
      <c r="W53" s="814"/>
      <c r="X53" s="814"/>
      <c r="Y53" s="814"/>
      <c r="Z53" s="814"/>
      <c r="AA53" s="814"/>
      <c r="AB53" s="814"/>
      <c r="AC53" s="814"/>
      <c r="AD53" s="814"/>
      <c r="AE53" s="814"/>
      <c r="AF53" s="814"/>
      <c r="AG53" s="814"/>
      <c r="AH53" s="814"/>
    </row>
    <row r="54" spans="2:34" s="765" customFormat="1" ht="30.75" x14ac:dyDescent="0.2">
      <c r="B54" s="1851" t="s">
        <v>885</v>
      </c>
      <c r="C54" s="1849"/>
      <c r="D54" s="1849" t="s">
        <v>1099</v>
      </c>
      <c r="E54" s="1563" t="s">
        <v>1100</v>
      </c>
      <c r="F54" s="1563" t="s">
        <v>1101</v>
      </c>
      <c r="G54" s="710" t="s">
        <v>1102</v>
      </c>
      <c r="H54" s="710" t="s">
        <v>1103</v>
      </c>
      <c r="I54" s="710" t="s">
        <v>1104</v>
      </c>
      <c r="J54" s="710" t="s">
        <v>1106</v>
      </c>
      <c r="K54" s="710" t="s">
        <v>1105</v>
      </c>
      <c r="L54" s="824" t="s">
        <v>1109</v>
      </c>
      <c r="Q54" s="814"/>
      <c r="R54" s="814"/>
      <c r="S54" s="814"/>
      <c r="T54" s="814"/>
      <c r="U54" s="814"/>
      <c r="V54" s="814"/>
      <c r="W54" s="814"/>
      <c r="X54" s="814"/>
      <c r="Y54" s="814"/>
      <c r="Z54" s="814"/>
      <c r="AA54" s="814"/>
      <c r="AB54" s="814"/>
      <c r="AC54" s="814"/>
      <c r="AD54" s="814"/>
      <c r="AE54" s="814"/>
      <c r="AF54" s="814"/>
      <c r="AG54" s="814"/>
      <c r="AH54" s="814"/>
    </row>
    <row r="55" spans="2:34" s="765" customFormat="1" ht="30.75" x14ac:dyDescent="0.2">
      <c r="B55" s="1852"/>
      <c r="C55" s="1850"/>
      <c r="D55" s="1850"/>
      <c r="E55" s="825" t="s">
        <v>1107</v>
      </c>
      <c r="F55" s="825" t="s">
        <v>1108</v>
      </c>
      <c r="G55" s="825" t="s">
        <v>1110</v>
      </c>
      <c r="H55" s="825" t="s">
        <v>1114</v>
      </c>
      <c r="I55" s="825" t="s">
        <v>1111</v>
      </c>
      <c r="J55" s="825" t="s">
        <v>1115</v>
      </c>
      <c r="K55" s="825" t="s">
        <v>1112</v>
      </c>
      <c r="L55" s="826" t="s">
        <v>1113</v>
      </c>
      <c r="Q55" s="814"/>
      <c r="R55" s="814"/>
      <c r="S55" s="814"/>
      <c r="T55" s="814"/>
      <c r="U55" s="814"/>
      <c r="V55" s="814"/>
      <c r="W55" s="814"/>
      <c r="X55" s="814"/>
      <c r="Y55" s="814"/>
      <c r="Z55" s="814"/>
      <c r="AA55" s="814"/>
      <c r="AB55" s="814"/>
      <c r="AC55" s="814"/>
      <c r="AD55" s="814"/>
      <c r="AE55" s="814"/>
      <c r="AF55" s="814"/>
      <c r="AG55" s="814"/>
      <c r="AH55" s="814"/>
    </row>
    <row r="56" spans="2:34" s="365" customFormat="1" ht="27.95" customHeight="1" x14ac:dyDescent="0.2">
      <c r="B56" s="1842">
        <v>2012</v>
      </c>
      <c r="C56" s="1843"/>
      <c r="D56" s="1637">
        <v>11.486237350879918</v>
      </c>
      <c r="E56" s="1637">
        <v>8.6575673351905849</v>
      </c>
      <c r="F56" s="1637">
        <v>9.6265014110872666</v>
      </c>
      <c r="G56" s="1637">
        <v>9.7578414392228918</v>
      </c>
      <c r="H56" s="1637">
        <v>11.595289623171656</v>
      </c>
      <c r="I56" s="1637">
        <v>12.171499145683818</v>
      </c>
      <c r="J56" s="1637">
        <v>11.955544732302602</v>
      </c>
      <c r="K56" s="1637">
        <v>11.836198123682266</v>
      </c>
      <c r="L56" s="1502">
        <v>11.889632906210085</v>
      </c>
      <c r="N56" s="1206"/>
      <c r="O56" s="1206"/>
      <c r="P56" s="1206"/>
      <c r="Q56" s="1206"/>
      <c r="R56" s="1206"/>
      <c r="S56" s="1206"/>
      <c r="T56" s="1206"/>
      <c r="U56" s="1206"/>
      <c r="V56" s="1206"/>
      <c r="W56" s="1206"/>
      <c r="X56" s="1206"/>
      <c r="Y56" s="1206"/>
      <c r="Z56" s="1206"/>
      <c r="AA56" s="1206"/>
      <c r="AB56" s="1207"/>
      <c r="AC56" s="1207"/>
      <c r="AD56" s="1207"/>
      <c r="AE56" s="1207"/>
      <c r="AF56" s="1207"/>
      <c r="AG56" s="1207"/>
      <c r="AH56" s="1207"/>
    </row>
    <row r="57" spans="2:34" s="365" customFormat="1" ht="27.95" customHeight="1" x14ac:dyDescent="0.2">
      <c r="B57" s="1842">
        <v>2013</v>
      </c>
      <c r="C57" s="1843"/>
      <c r="D57" s="1637">
        <v>11.483527870976245</v>
      </c>
      <c r="E57" s="1637">
        <v>8.9856208284779271</v>
      </c>
      <c r="F57" s="1637">
        <v>9.9793768073722084</v>
      </c>
      <c r="G57" s="1637">
        <v>10.616203904228612</v>
      </c>
      <c r="H57" s="1637">
        <v>13.072735434358199</v>
      </c>
      <c r="I57" s="1637">
        <v>12.685344235768312</v>
      </c>
      <c r="J57" s="1637">
        <v>11.945738048748353</v>
      </c>
      <c r="K57" s="1637">
        <v>13.577278072955027</v>
      </c>
      <c r="L57" s="1502">
        <v>12.820273947957475</v>
      </c>
      <c r="N57" s="1206"/>
      <c r="O57" s="1206"/>
      <c r="P57" s="1206"/>
      <c r="Q57" s="1206"/>
      <c r="R57" s="1206"/>
      <c r="S57" s="1206"/>
      <c r="T57" s="1206"/>
      <c r="U57" s="1206"/>
      <c r="V57" s="1206"/>
      <c r="W57" s="1206"/>
      <c r="X57" s="1206"/>
      <c r="Y57" s="1206"/>
      <c r="Z57" s="1206"/>
      <c r="AA57" s="1206"/>
      <c r="AB57" s="1207"/>
      <c r="AC57" s="1207"/>
      <c r="AD57" s="1207"/>
      <c r="AE57" s="1207"/>
      <c r="AF57" s="1207"/>
      <c r="AG57" s="1207"/>
      <c r="AH57" s="1207"/>
    </row>
    <row r="58" spans="2:34" s="365" customFormat="1" ht="27.95" customHeight="1" x14ac:dyDescent="0.2">
      <c r="B58" s="1842">
        <v>2014</v>
      </c>
      <c r="C58" s="1843"/>
      <c r="D58" s="1637">
        <v>11.165996312796027</v>
      </c>
      <c r="E58" s="1637">
        <v>8.7996554855531155</v>
      </c>
      <c r="F58" s="1637">
        <v>10.998753023441719</v>
      </c>
      <c r="G58" s="1637">
        <v>11.739451749016933</v>
      </c>
      <c r="H58" s="1637">
        <v>13.550480861129847</v>
      </c>
      <c r="I58" s="1637">
        <v>12.162830088753322</v>
      </c>
      <c r="J58" s="1637">
        <v>11.371279824172504</v>
      </c>
      <c r="K58" s="1637">
        <v>13.674204856957935</v>
      </c>
      <c r="L58" s="1502">
        <v>12.689698907753403</v>
      </c>
      <c r="N58" s="1206"/>
      <c r="O58" s="1206"/>
      <c r="P58" s="1206"/>
      <c r="Q58" s="1206"/>
      <c r="R58" s="1206"/>
      <c r="S58" s="1206"/>
      <c r="T58" s="1206"/>
      <c r="U58" s="1206"/>
      <c r="V58" s="1206"/>
      <c r="W58" s="1206"/>
      <c r="X58" s="1206"/>
      <c r="Y58" s="1206"/>
      <c r="Z58" s="1206"/>
      <c r="AA58" s="1206"/>
      <c r="AB58" s="1207"/>
      <c r="AC58" s="1207"/>
      <c r="AD58" s="1207"/>
      <c r="AE58" s="1207"/>
      <c r="AF58" s="1207"/>
      <c r="AG58" s="1207"/>
      <c r="AH58" s="1207"/>
    </row>
    <row r="59" spans="2:34" s="365" customFormat="1" ht="27.75" customHeight="1" x14ac:dyDescent="0.2">
      <c r="B59" s="1842">
        <v>2015</v>
      </c>
      <c r="C59" s="1843"/>
      <c r="D59" s="1637">
        <v>11.623713658050523</v>
      </c>
      <c r="E59" s="1637">
        <v>9.0633009738776984</v>
      </c>
      <c r="F59" s="1637">
        <v>11.463573331759846</v>
      </c>
      <c r="G59" s="1637">
        <v>12.087454303582657</v>
      </c>
      <c r="H59" s="1637">
        <v>13.50844080874484</v>
      </c>
      <c r="I59" s="1637">
        <v>11.676178502918257</v>
      </c>
      <c r="J59" s="1637">
        <v>12.261425543555848</v>
      </c>
      <c r="K59" s="1637">
        <v>13.182426014332924</v>
      </c>
      <c r="L59" s="1502">
        <v>12.657117717387967</v>
      </c>
      <c r="N59" s="1206"/>
      <c r="O59" s="1206"/>
      <c r="P59" s="1206"/>
      <c r="Q59" s="1206"/>
      <c r="R59" s="1206"/>
      <c r="S59" s="1206"/>
      <c r="T59" s="1206"/>
      <c r="U59" s="1206"/>
      <c r="V59" s="1206"/>
      <c r="W59" s="1206"/>
      <c r="X59" s="1206"/>
      <c r="Y59" s="1206"/>
      <c r="Z59" s="1206"/>
      <c r="AA59" s="1206"/>
      <c r="AB59" s="1207"/>
      <c r="AC59" s="1207"/>
      <c r="AD59" s="1207"/>
      <c r="AE59" s="1207"/>
      <c r="AF59" s="1207"/>
      <c r="AG59" s="1207"/>
      <c r="AH59" s="1207"/>
    </row>
    <row r="60" spans="2:34" s="365" customFormat="1" ht="27.75" customHeight="1" x14ac:dyDescent="0.2">
      <c r="B60" s="1842">
        <v>2016</v>
      </c>
      <c r="C60" s="1843"/>
      <c r="D60" s="1637">
        <v>13.790731142454597</v>
      </c>
      <c r="E60" s="1637">
        <v>9.2140176939733163</v>
      </c>
      <c r="F60" s="1637">
        <v>10.582531239229315</v>
      </c>
      <c r="G60" s="1637">
        <v>12.00697039427528</v>
      </c>
      <c r="H60" s="1637">
        <v>13.373879458692686</v>
      </c>
      <c r="I60" s="1637">
        <v>11.512317980677263</v>
      </c>
      <c r="J60" s="1637">
        <v>13.198014211838505</v>
      </c>
      <c r="K60" s="1637">
        <v>13.190266370829232</v>
      </c>
      <c r="L60" s="1502">
        <v>12.818619505509421</v>
      </c>
      <c r="N60" s="1206"/>
      <c r="O60" s="1206"/>
      <c r="P60" s="1206"/>
      <c r="Q60" s="1206"/>
      <c r="R60" s="1206"/>
      <c r="S60" s="1206"/>
      <c r="T60" s="1206"/>
      <c r="U60" s="1206"/>
      <c r="V60" s="1206"/>
      <c r="W60" s="1206"/>
      <c r="X60" s="1206"/>
      <c r="Y60" s="1206"/>
      <c r="Z60" s="1206"/>
      <c r="AA60" s="1206"/>
      <c r="AB60" s="1207"/>
      <c r="AC60" s="1207"/>
      <c r="AD60" s="1207"/>
      <c r="AE60" s="1207"/>
      <c r="AF60" s="1207"/>
      <c r="AG60" s="1207"/>
      <c r="AH60" s="1207"/>
    </row>
    <row r="61" spans="2:34" s="365" customFormat="1" ht="27.75" customHeight="1" x14ac:dyDescent="0.2">
      <c r="B61" s="1842">
        <v>2017</v>
      </c>
      <c r="C61" s="1843"/>
      <c r="D61" s="1637">
        <v>15.426039470408723</v>
      </c>
      <c r="E61" s="1637">
        <v>9.1716031975665029</v>
      </c>
      <c r="F61" s="1637">
        <v>11.234347271183214</v>
      </c>
      <c r="G61" s="1637">
        <v>12.254310734623745</v>
      </c>
      <c r="H61" s="1637">
        <v>11.836503893157744</v>
      </c>
      <c r="I61" s="1637">
        <v>11.271858583085766</v>
      </c>
      <c r="J61" s="1637">
        <v>12.552406863540549</v>
      </c>
      <c r="K61" s="1637">
        <v>13.164659361370312</v>
      </c>
      <c r="L61" s="1502">
        <v>12.206357175288591</v>
      </c>
      <c r="N61" s="1206"/>
      <c r="O61" s="1206"/>
      <c r="P61" s="1206"/>
      <c r="Q61" s="1206"/>
      <c r="R61" s="1206"/>
      <c r="S61" s="1206"/>
      <c r="T61" s="1206"/>
      <c r="U61" s="1206"/>
      <c r="V61" s="1206"/>
      <c r="W61" s="1206"/>
      <c r="X61" s="1206"/>
      <c r="Y61" s="1206"/>
      <c r="Z61" s="1206"/>
      <c r="AA61" s="1206"/>
      <c r="AB61" s="1207"/>
      <c r="AC61" s="1207"/>
      <c r="AD61" s="1207"/>
      <c r="AE61" s="1207"/>
      <c r="AF61" s="1207"/>
      <c r="AG61" s="1207"/>
      <c r="AH61" s="1207"/>
    </row>
    <row r="62" spans="2:34" s="365" customFormat="1" ht="27.75" customHeight="1" x14ac:dyDescent="0.2">
      <c r="B62" s="1845">
        <v>2016</v>
      </c>
      <c r="C62" s="1638" t="s">
        <v>1085</v>
      </c>
      <c r="D62" s="1639">
        <v>12.71652683863835</v>
      </c>
      <c r="E62" s="1639">
        <v>9.3959622366740518</v>
      </c>
      <c r="F62" s="1639">
        <v>10.868698412270044</v>
      </c>
      <c r="G62" s="1639">
        <v>12.049413016467653</v>
      </c>
      <c r="H62" s="1639">
        <v>13.265083820572857</v>
      </c>
      <c r="I62" s="1639">
        <v>11.809491539694916</v>
      </c>
      <c r="J62" s="1639">
        <v>13.170375855661264</v>
      </c>
      <c r="K62" s="1639">
        <v>13.394509522718828</v>
      </c>
      <c r="L62" s="1640">
        <v>12.909865184661967</v>
      </c>
      <c r="N62" s="1208"/>
      <c r="O62" s="1208"/>
      <c r="P62" s="1208"/>
      <c r="Q62" s="1208"/>
      <c r="R62" s="1208"/>
      <c r="S62" s="1208"/>
      <c r="T62" s="1208"/>
      <c r="U62" s="1208"/>
      <c r="V62" s="1208"/>
      <c r="W62" s="1208"/>
      <c r="X62" s="1208"/>
      <c r="Y62" s="1208"/>
      <c r="Z62" s="1208"/>
      <c r="AA62" s="1207"/>
      <c r="AB62" s="1207"/>
      <c r="AC62" s="1207"/>
      <c r="AD62" s="1207"/>
      <c r="AE62" s="1207"/>
      <c r="AF62" s="1207"/>
      <c r="AG62" s="1207"/>
      <c r="AH62" s="1207"/>
    </row>
    <row r="63" spans="2:34" s="365" customFormat="1" ht="27.75" customHeight="1" x14ac:dyDescent="0.2">
      <c r="B63" s="1846"/>
      <c r="C63" s="1209" t="s">
        <v>1086</v>
      </c>
      <c r="D63" s="1210">
        <v>13.202258206348972</v>
      </c>
      <c r="E63" s="1210">
        <v>9.1524032735504779</v>
      </c>
      <c r="F63" s="1210">
        <v>10.668249668870352</v>
      </c>
      <c r="G63" s="1210">
        <v>12.019720705075567</v>
      </c>
      <c r="H63" s="1210">
        <v>13.554985267258138</v>
      </c>
      <c r="I63" s="1210">
        <v>11.982522463777633</v>
      </c>
      <c r="J63" s="1210">
        <v>13.179731569786068</v>
      </c>
      <c r="K63" s="1210">
        <v>13.795865219991569</v>
      </c>
      <c r="L63" s="1211">
        <v>13.12827613020335</v>
      </c>
      <c r="N63" s="1208"/>
      <c r="O63" s="1208"/>
      <c r="P63" s="1208"/>
      <c r="Q63" s="1208"/>
      <c r="R63" s="1208"/>
      <c r="S63" s="1208"/>
      <c r="T63" s="1208"/>
      <c r="U63" s="1208"/>
      <c r="V63" s="1208"/>
      <c r="W63" s="1208"/>
      <c r="X63" s="1208"/>
      <c r="Y63" s="1208"/>
      <c r="Z63" s="1208"/>
      <c r="AA63" s="1207"/>
      <c r="AB63" s="1207"/>
      <c r="AC63" s="1207"/>
      <c r="AD63" s="1207"/>
      <c r="AE63" s="1207"/>
      <c r="AF63" s="1207"/>
      <c r="AG63" s="1207"/>
      <c r="AH63" s="1207"/>
    </row>
    <row r="64" spans="2:34" s="365" customFormat="1" ht="27.75" customHeight="1" x14ac:dyDescent="0.2">
      <c r="B64" s="1846"/>
      <c r="C64" s="1209" t="s">
        <v>1087</v>
      </c>
      <c r="D64" s="1210">
        <v>13.523966784965838</v>
      </c>
      <c r="E64" s="1210">
        <v>9.0360461577096114</v>
      </c>
      <c r="F64" s="1210">
        <v>10.711512723774442</v>
      </c>
      <c r="G64" s="1210">
        <v>12.264284331704097</v>
      </c>
      <c r="H64" s="1210">
        <v>13.739570477111426</v>
      </c>
      <c r="I64" s="1210">
        <v>11.01636055741387</v>
      </c>
      <c r="J64" s="1210">
        <v>13.143313620555949</v>
      </c>
      <c r="K64" s="1210">
        <v>13.208963913559227</v>
      </c>
      <c r="L64" s="1211">
        <v>12.777052142160116</v>
      </c>
      <c r="N64" s="1208"/>
      <c r="O64" s="1208"/>
      <c r="P64" s="1208"/>
      <c r="Q64" s="1208"/>
      <c r="R64" s="1208"/>
      <c r="S64" s="1208"/>
      <c r="T64" s="1208"/>
      <c r="U64" s="1208"/>
      <c r="V64" s="1208"/>
      <c r="W64" s="1208"/>
      <c r="X64" s="1208"/>
      <c r="Y64" s="1208"/>
      <c r="Z64" s="1208"/>
      <c r="AA64" s="1207"/>
      <c r="AB64" s="1207"/>
      <c r="AC64" s="1207"/>
      <c r="AD64" s="1207"/>
      <c r="AE64" s="1207"/>
      <c r="AF64" s="1207"/>
      <c r="AG64" s="1207"/>
      <c r="AH64" s="1207"/>
    </row>
    <row r="65" spans="2:34" s="365" customFormat="1" ht="27.75" customHeight="1" x14ac:dyDescent="0.2">
      <c r="B65" s="1846"/>
      <c r="C65" s="1209" t="s">
        <v>1088</v>
      </c>
      <c r="D65" s="1210">
        <v>13.596750764111873</v>
      </c>
      <c r="E65" s="1210">
        <v>8.9821041892253355</v>
      </c>
      <c r="F65" s="1210">
        <v>10.62108191996051</v>
      </c>
      <c r="G65" s="1210">
        <v>12.25775666814155</v>
      </c>
      <c r="H65" s="1210">
        <v>12.797346865386624</v>
      </c>
      <c r="I65" s="1210">
        <v>11.040185999719959</v>
      </c>
      <c r="J65" s="1210">
        <v>13.194883063027907</v>
      </c>
      <c r="K65" s="1210">
        <v>13.181132588561439</v>
      </c>
      <c r="L65" s="1211">
        <v>12.553387129173982</v>
      </c>
      <c r="N65" s="1208"/>
      <c r="O65" s="1208"/>
      <c r="P65" s="1208"/>
      <c r="Q65" s="1208"/>
      <c r="R65" s="1208"/>
      <c r="S65" s="1208"/>
      <c r="T65" s="1208"/>
      <c r="U65" s="1208"/>
      <c r="V65" s="1208"/>
      <c r="W65" s="1208"/>
      <c r="X65" s="1208"/>
      <c r="Y65" s="1208"/>
      <c r="Z65" s="1208"/>
      <c r="AA65" s="1207"/>
      <c r="AB65" s="1207"/>
      <c r="AC65" s="1207"/>
      <c r="AD65" s="1207"/>
      <c r="AE65" s="1207"/>
      <c r="AF65" s="1207"/>
      <c r="AG65" s="1207"/>
      <c r="AH65" s="1207"/>
    </row>
    <row r="66" spans="2:34" s="365" customFormat="1" ht="27.75" customHeight="1" x14ac:dyDescent="0.2">
      <c r="B66" s="1846"/>
      <c r="C66" s="1209" t="s">
        <v>1089</v>
      </c>
      <c r="D66" s="1210">
        <v>13.907717271011864</v>
      </c>
      <c r="E66" s="1210">
        <v>9.0404650528608084</v>
      </c>
      <c r="F66" s="1210">
        <v>10.646849871122027</v>
      </c>
      <c r="G66" s="1210">
        <v>12.133627572126139</v>
      </c>
      <c r="H66" s="1210">
        <v>14.016446333925295</v>
      </c>
      <c r="I66" s="1210">
        <v>10.795660667812381</v>
      </c>
      <c r="J66" s="1210">
        <v>13.206765183035889</v>
      </c>
      <c r="K66" s="1210">
        <v>12.763812743531325</v>
      </c>
      <c r="L66" s="1211">
        <v>12.695671232076222</v>
      </c>
      <c r="N66" s="1208"/>
      <c r="O66" s="1208"/>
      <c r="P66" s="1208"/>
      <c r="Q66" s="1208"/>
      <c r="R66" s="1208"/>
      <c r="S66" s="1208"/>
      <c r="T66" s="1208"/>
      <c r="U66" s="1208"/>
      <c r="V66" s="1208"/>
      <c r="W66" s="1208"/>
      <c r="X66" s="1208"/>
      <c r="Y66" s="1208"/>
      <c r="Z66" s="1208"/>
      <c r="AA66" s="1207"/>
      <c r="AB66" s="1207"/>
      <c r="AC66" s="1207"/>
      <c r="AD66" s="1207"/>
      <c r="AE66" s="1207"/>
      <c r="AF66" s="1207"/>
      <c r="AG66" s="1207"/>
      <c r="AH66" s="1207"/>
    </row>
    <row r="67" spans="2:34" s="365" customFormat="1" ht="27.75" customHeight="1" x14ac:dyDescent="0.2">
      <c r="B67" s="1846"/>
      <c r="C67" s="1209" t="s">
        <v>1090</v>
      </c>
      <c r="D67" s="1210">
        <v>13.814465934241715</v>
      </c>
      <c r="E67" s="1210">
        <v>9.1983588067658939</v>
      </c>
      <c r="F67" s="1210">
        <v>10.489363140103425</v>
      </c>
      <c r="G67" s="1210">
        <v>12.015994213556935</v>
      </c>
      <c r="H67" s="1210">
        <v>13.510444919550141</v>
      </c>
      <c r="I67" s="1210">
        <v>10.990748746312926</v>
      </c>
      <c r="J67" s="1210">
        <v>13.208939669596088</v>
      </c>
      <c r="K67" s="1210">
        <v>13.26414410089515</v>
      </c>
      <c r="L67" s="1211">
        <v>12.743569359088575</v>
      </c>
      <c r="N67" s="1208"/>
      <c r="O67" s="1208"/>
      <c r="P67" s="1208"/>
      <c r="Q67" s="1208"/>
      <c r="R67" s="1208"/>
      <c r="S67" s="1208"/>
      <c r="T67" s="1208"/>
      <c r="U67" s="1208"/>
      <c r="V67" s="1208"/>
      <c r="W67" s="1208"/>
      <c r="X67" s="1208"/>
      <c r="Y67" s="1208"/>
      <c r="Z67" s="1208"/>
      <c r="AA67" s="1207"/>
      <c r="AB67" s="1207"/>
      <c r="AC67" s="1207"/>
      <c r="AD67" s="1207"/>
      <c r="AE67" s="1207"/>
      <c r="AF67" s="1207"/>
      <c r="AG67" s="1207"/>
      <c r="AH67" s="1207"/>
    </row>
    <row r="68" spans="2:34" s="365" customFormat="1" ht="27.75" customHeight="1" x14ac:dyDescent="0.2">
      <c r="B68" s="1846"/>
      <c r="C68" s="1209" t="s">
        <v>1091</v>
      </c>
      <c r="D68" s="1210">
        <v>13.9586171709292</v>
      </c>
      <c r="E68" s="1210">
        <v>9.150667034243865</v>
      </c>
      <c r="F68" s="1210">
        <v>10.48887044969316</v>
      </c>
      <c r="G68" s="1210">
        <v>11.929872377077629</v>
      </c>
      <c r="H68" s="1210">
        <v>12.698314165836234</v>
      </c>
      <c r="I68" s="1210">
        <v>11.839843737432615</v>
      </c>
      <c r="J68" s="1210">
        <v>13.202225133427667</v>
      </c>
      <c r="K68" s="1210">
        <v>13.265720138844001</v>
      </c>
      <c r="L68" s="1211">
        <v>12.751525793885127</v>
      </c>
      <c r="N68" s="1208"/>
      <c r="O68" s="1208"/>
      <c r="P68" s="1208"/>
      <c r="Q68" s="1208"/>
      <c r="R68" s="1208"/>
      <c r="S68" s="1208"/>
      <c r="T68" s="1208"/>
      <c r="U68" s="1208"/>
      <c r="V68" s="1208"/>
      <c r="W68" s="1208"/>
      <c r="X68" s="1208"/>
      <c r="Y68" s="1208"/>
      <c r="Z68" s="1208"/>
      <c r="AA68" s="1207"/>
      <c r="AB68" s="1207"/>
      <c r="AC68" s="1207"/>
      <c r="AD68" s="1207"/>
      <c r="AE68" s="1207"/>
      <c r="AF68" s="1207"/>
      <c r="AG68" s="1207"/>
      <c r="AH68" s="1207"/>
    </row>
    <row r="69" spans="2:34" s="365" customFormat="1" ht="27.75" customHeight="1" x14ac:dyDescent="0.2">
      <c r="B69" s="1846"/>
      <c r="C69" s="1209" t="s">
        <v>1092</v>
      </c>
      <c r="D69" s="1210">
        <v>13.897304555536419</v>
      </c>
      <c r="E69" s="1210">
        <v>9.0392761244905184</v>
      </c>
      <c r="F69" s="1210">
        <v>10.525134621602938</v>
      </c>
      <c r="G69" s="1210">
        <v>11.833290271992073</v>
      </c>
      <c r="H69" s="1210">
        <v>12.432058268593556</v>
      </c>
      <c r="I69" s="1210">
        <v>12.037237297160539</v>
      </c>
      <c r="J69" s="1210">
        <v>13.223424710108688</v>
      </c>
      <c r="K69" s="1210">
        <v>13.169346739726933</v>
      </c>
      <c r="L69" s="1211">
        <v>12.715516753897429</v>
      </c>
      <c r="N69" s="1208"/>
      <c r="O69" s="1208"/>
      <c r="P69" s="1208"/>
      <c r="Q69" s="1208"/>
      <c r="R69" s="1208"/>
      <c r="S69" s="1208"/>
      <c r="T69" s="1208"/>
      <c r="U69" s="1208"/>
      <c r="V69" s="1208"/>
      <c r="W69" s="1208"/>
      <c r="X69" s="1208"/>
      <c r="Y69" s="1208"/>
      <c r="Z69" s="1208"/>
      <c r="AA69" s="1207"/>
      <c r="AB69" s="1207"/>
      <c r="AC69" s="1207"/>
      <c r="AD69" s="1207"/>
      <c r="AE69" s="1207"/>
      <c r="AF69" s="1207"/>
      <c r="AG69" s="1207"/>
      <c r="AH69" s="1207"/>
    </row>
    <row r="70" spans="2:34" s="365" customFormat="1" ht="27.75" customHeight="1" x14ac:dyDescent="0.2">
      <c r="B70" s="1846"/>
      <c r="C70" s="1209" t="s">
        <v>1093</v>
      </c>
      <c r="D70" s="1210">
        <v>14.013180886693197</v>
      </c>
      <c r="E70" s="1210">
        <v>9.0633664234122016</v>
      </c>
      <c r="F70" s="1210">
        <v>10.499349712628913</v>
      </c>
      <c r="G70" s="1210">
        <v>11.770224374326988</v>
      </c>
      <c r="H70" s="1210">
        <v>13.199261503624307</v>
      </c>
      <c r="I70" s="1210">
        <v>11.542238035171778</v>
      </c>
      <c r="J70" s="1210">
        <v>13.214673126995496</v>
      </c>
      <c r="K70" s="1210">
        <v>13.082935977088189</v>
      </c>
      <c r="L70" s="1211">
        <v>12.759777160719942</v>
      </c>
      <c r="N70" s="1208"/>
      <c r="O70" s="1208"/>
      <c r="P70" s="1208"/>
      <c r="Q70" s="1208"/>
      <c r="R70" s="1208"/>
      <c r="S70" s="1208"/>
      <c r="T70" s="1208"/>
      <c r="U70" s="1208"/>
      <c r="V70" s="1208"/>
      <c r="W70" s="1208"/>
      <c r="X70" s="1208"/>
      <c r="Y70" s="1208"/>
      <c r="Z70" s="1208"/>
      <c r="AA70" s="1207"/>
      <c r="AB70" s="1207"/>
      <c r="AC70" s="1207"/>
      <c r="AD70" s="1207"/>
      <c r="AE70" s="1207"/>
      <c r="AF70" s="1207"/>
      <c r="AG70" s="1207"/>
      <c r="AH70" s="1207"/>
    </row>
    <row r="71" spans="2:34" s="365" customFormat="1" ht="27.75" customHeight="1" x14ac:dyDescent="0.2">
      <c r="B71" s="1846"/>
      <c r="C71" s="1209" t="s">
        <v>1094</v>
      </c>
      <c r="D71" s="1210">
        <v>14.009373965428546</v>
      </c>
      <c r="E71" s="1210">
        <v>9.4916102938232658</v>
      </c>
      <c r="F71" s="1210">
        <v>10.468278827529604</v>
      </c>
      <c r="G71" s="1210">
        <v>11.674549315399187</v>
      </c>
      <c r="H71" s="1210">
        <v>14.166711146705097</v>
      </c>
      <c r="I71" s="1210">
        <v>11.88436610858137</v>
      </c>
      <c r="J71" s="1210">
        <v>13.205971883492404</v>
      </c>
      <c r="K71" s="1210">
        <v>13.05556507584447</v>
      </c>
      <c r="L71" s="1211">
        <v>13.078153553655833</v>
      </c>
      <c r="N71" s="1208"/>
      <c r="O71" s="1208"/>
      <c r="P71" s="1208"/>
      <c r="Q71" s="1208"/>
      <c r="R71" s="1208"/>
      <c r="S71" s="1208"/>
      <c r="T71" s="1208"/>
      <c r="U71" s="1208"/>
      <c r="V71" s="1208"/>
      <c r="W71" s="1208"/>
      <c r="X71" s="1208"/>
      <c r="Y71" s="1208"/>
      <c r="Z71" s="1208"/>
      <c r="AA71" s="1207"/>
      <c r="AB71" s="1207"/>
      <c r="AC71" s="1207"/>
      <c r="AD71" s="1207"/>
      <c r="AE71" s="1207"/>
      <c r="AF71" s="1207"/>
      <c r="AG71" s="1207"/>
      <c r="AH71" s="1207"/>
    </row>
    <row r="72" spans="2:34" s="365" customFormat="1" ht="27.75" customHeight="1" x14ac:dyDescent="0.2">
      <c r="B72" s="1846"/>
      <c r="C72" s="1209" t="s">
        <v>1095</v>
      </c>
      <c r="D72" s="1210">
        <v>14.187777434886515</v>
      </c>
      <c r="E72" s="1210">
        <v>9.5158656205153811</v>
      </c>
      <c r="F72" s="1210">
        <v>10.410321860652385</v>
      </c>
      <c r="G72" s="1210">
        <v>11.669059168950859</v>
      </c>
      <c r="H72" s="1210">
        <v>14.004015713023572</v>
      </c>
      <c r="I72" s="1210">
        <v>12.175156526243324</v>
      </c>
      <c r="J72" s="1210">
        <v>13.224862358328213</v>
      </c>
      <c r="K72" s="1210">
        <v>13.143984571168184</v>
      </c>
      <c r="L72" s="1211">
        <v>13.137004792190824</v>
      </c>
      <c r="N72" s="1208"/>
      <c r="O72" s="1208"/>
      <c r="P72" s="1208"/>
      <c r="Q72" s="1208"/>
      <c r="R72" s="1208"/>
      <c r="S72" s="1208"/>
      <c r="T72" s="1208"/>
      <c r="U72" s="1208"/>
      <c r="V72" s="1208"/>
      <c r="W72" s="1208"/>
      <c r="X72" s="1208"/>
      <c r="Y72" s="1208"/>
      <c r="Z72" s="1208"/>
      <c r="AA72" s="1207"/>
      <c r="AB72" s="1207"/>
      <c r="AC72" s="1207"/>
      <c r="AD72" s="1207"/>
      <c r="AE72" s="1207"/>
      <c r="AF72" s="1207"/>
      <c r="AG72" s="1207"/>
      <c r="AH72" s="1207"/>
    </row>
    <row r="73" spans="2:34" s="365" customFormat="1" ht="27.75" customHeight="1" x14ac:dyDescent="0.2">
      <c r="B73" s="1847"/>
      <c r="C73" s="1214" t="s">
        <v>1096</v>
      </c>
      <c r="D73" s="1215">
        <v>14.660833896662687</v>
      </c>
      <c r="E73" s="1215">
        <v>9.5020871144083952</v>
      </c>
      <c r="F73" s="1215">
        <v>10.592663662543972</v>
      </c>
      <c r="G73" s="1215">
        <v>12.465852716484676</v>
      </c>
      <c r="H73" s="1215">
        <v>13.102315022725003</v>
      </c>
      <c r="I73" s="1215">
        <v>11.034004088805839</v>
      </c>
      <c r="J73" s="1215">
        <v>13.201004368046441</v>
      </c>
      <c r="K73" s="1215">
        <v>12.957215858021467</v>
      </c>
      <c r="L73" s="1212">
        <v>12.573634834399686</v>
      </c>
      <c r="N73" s="1208"/>
      <c r="O73" s="1208"/>
      <c r="P73" s="1208"/>
      <c r="Q73" s="1208"/>
      <c r="R73" s="1208"/>
      <c r="S73" s="1208"/>
      <c r="T73" s="1208"/>
      <c r="U73" s="1208"/>
      <c r="V73" s="1208"/>
      <c r="W73" s="1208"/>
      <c r="X73" s="1208"/>
      <c r="Y73" s="1208"/>
      <c r="Z73" s="1208"/>
      <c r="AA73" s="1207"/>
      <c r="AB73" s="1207"/>
      <c r="AC73" s="1207"/>
      <c r="AD73" s="1207"/>
      <c r="AE73" s="1207"/>
      <c r="AF73" s="1207"/>
      <c r="AG73" s="1207"/>
      <c r="AH73" s="1207"/>
    </row>
    <row r="74" spans="2:34" s="365" customFormat="1" ht="27.75" customHeight="1" x14ac:dyDescent="0.2">
      <c r="B74" s="1846">
        <v>2017</v>
      </c>
      <c r="C74" s="1209" t="s">
        <v>1085</v>
      </c>
      <c r="D74" s="1210">
        <v>14.97682724879904</v>
      </c>
      <c r="E74" s="1210">
        <v>9.6068416214793633</v>
      </c>
      <c r="F74" s="1210">
        <v>11.180903471314846</v>
      </c>
      <c r="G74" s="1210">
        <v>12.290823444471881</v>
      </c>
      <c r="H74" s="1210">
        <v>12.503280398344263</v>
      </c>
      <c r="I74" s="1210">
        <v>11.290113823451032</v>
      </c>
      <c r="J74" s="1210">
        <v>12.50177415936267</v>
      </c>
      <c r="K74" s="1210">
        <v>13.019350784725262</v>
      </c>
      <c r="L74" s="1211">
        <v>12.328629791470805</v>
      </c>
      <c r="N74" s="1208"/>
      <c r="O74" s="1208"/>
      <c r="P74" s="1208"/>
      <c r="Q74" s="1208"/>
      <c r="R74" s="1208"/>
      <c r="S74" s="1208"/>
      <c r="T74" s="1208"/>
      <c r="U74" s="1208"/>
      <c r="V74" s="1208"/>
      <c r="W74" s="1208"/>
      <c r="X74" s="1208"/>
      <c r="Y74" s="1208"/>
      <c r="Z74" s="1208"/>
      <c r="AA74" s="1207"/>
      <c r="AB74" s="1207"/>
      <c r="AC74" s="1207"/>
      <c r="AD74" s="1207"/>
      <c r="AE74" s="1207"/>
      <c r="AF74" s="1207"/>
      <c r="AG74" s="1207"/>
      <c r="AH74" s="1207"/>
    </row>
    <row r="75" spans="2:34" s="365" customFormat="1" ht="27.75" customHeight="1" x14ac:dyDescent="0.2">
      <c r="B75" s="1846"/>
      <c r="C75" s="1209" t="s">
        <v>1086</v>
      </c>
      <c r="D75" s="1210">
        <v>15.05633082607692</v>
      </c>
      <c r="E75" s="1210">
        <v>9.6728638769011095</v>
      </c>
      <c r="F75" s="1210">
        <v>11.12776867880428</v>
      </c>
      <c r="G75" s="1210">
        <v>12.333452886211205</v>
      </c>
      <c r="H75" s="1210">
        <v>12.134554851747389</v>
      </c>
      <c r="I75" s="1210">
        <v>12.130811139128269</v>
      </c>
      <c r="J75" s="1210">
        <v>12.507649348688405</v>
      </c>
      <c r="K75" s="1210">
        <v>12.859227978818671</v>
      </c>
      <c r="L75" s="1211">
        <v>12.408060829595684</v>
      </c>
      <c r="N75" s="1208"/>
      <c r="O75" s="1208"/>
      <c r="P75" s="1208"/>
      <c r="Q75" s="1208"/>
      <c r="R75" s="1208"/>
      <c r="S75" s="1208"/>
      <c r="T75" s="1208"/>
      <c r="U75" s="1208"/>
      <c r="V75" s="1208"/>
      <c r="W75" s="1208"/>
      <c r="X75" s="1208"/>
      <c r="Y75" s="1208"/>
      <c r="Z75" s="1208"/>
      <c r="AA75" s="1207"/>
      <c r="AB75" s="1207"/>
      <c r="AC75" s="1207"/>
      <c r="AD75" s="1207"/>
      <c r="AE75" s="1207"/>
      <c r="AF75" s="1207"/>
      <c r="AG75" s="1207"/>
      <c r="AH75" s="1207"/>
    </row>
    <row r="76" spans="2:34" s="365" customFormat="1" ht="27.75" customHeight="1" x14ac:dyDescent="0.2">
      <c r="B76" s="1846"/>
      <c r="C76" s="1209" t="s">
        <v>1087</v>
      </c>
      <c r="D76" s="1210">
        <v>15.055615038266733</v>
      </c>
      <c r="E76" s="1210">
        <v>9.7336231555301431</v>
      </c>
      <c r="F76" s="1210">
        <v>11.336666143919311</v>
      </c>
      <c r="G76" s="1210">
        <v>12.456344706962238</v>
      </c>
      <c r="H76" s="1210">
        <v>11.855575947323807</v>
      </c>
      <c r="I76" s="1210">
        <v>11.049996034027448</v>
      </c>
      <c r="J76" s="1210">
        <v>12.71249888972924</v>
      </c>
      <c r="K76" s="1210">
        <v>11.50405336160801</v>
      </c>
      <c r="L76" s="1211">
        <v>11.780531058172125</v>
      </c>
      <c r="N76" s="1208"/>
      <c r="O76" s="1208"/>
      <c r="P76" s="1208"/>
      <c r="Q76" s="1208"/>
      <c r="R76" s="1208"/>
      <c r="S76" s="1208"/>
      <c r="T76" s="1208"/>
      <c r="U76" s="1208"/>
      <c r="V76" s="1208"/>
      <c r="W76" s="1208"/>
      <c r="X76" s="1208"/>
      <c r="Y76" s="1208"/>
      <c r="Z76" s="1208"/>
      <c r="AA76" s="1207"/>
      <c r="AB76" s="1207"/>
      <c r="AC76" s="1207"/>
      <c r="AD76" s="1207"/>
      <c r="AE76" s="1207"/>
      <c r="AF76" s="1207"/>
      <c r="AG76" s="1207"/>
      <c r="AH76" s="1207"/>
    </row>
    <row r="77" spans="2:34" s="365" customFormat="1" ht="27.75" customHeight="1" x14ac:dyDescent="0.2">
      <c r="B77" s="1846"/>
      <c r="C77" s="1209" t="s">
        <v>1088</v>
      </c>
      <c r="D77" s="1210">
        <v>15.24877546504111</v>
      </c>
      <c r="E77" s="1210">
        <v>9.7954059441772721</v>
      </c>
      <c r="F77" s="1210">
        <v>11.306101835741805</v>
      </c>
      <c r="G77" s="1210">
        <v>12.530086708490312</v>
      </c>
      <c r="H77" s="1210">
        <v>11.922282718963297</v>
      </c>
      <c r="I77" s="1210">
        <v>11.317280542683537</v>
      </c>
      <c r="J77" s="1210">
        <v>11.413622193677288</v>
      </c>
      <c r="K77" s="1210">
        <v>12.958404579907864</v>
      </c>
      <c r="L77" s="1211">
        <v>11.902897508807996</v>
      </c>
      <c r="N77" s="1208"/>
      <c r="O77" s="1208"/>
      <c r="P77" s="1208"/>
      <c r="Q77" s="1208"/>
      <c r="R77" s="1208"/>
      <c r="S77" s="1208"/>
      <c r="T77" s="1208"/>
      <c r="U77" s="1208"/>
      <c r="V77" s="1208"/>
      <c r="W77" s="1208"/>
      <c r="X77" s="1208"/>
      <c r="Y77" s="1208"/>
      <c r="Z77" s="1208"/>
      <c r="AA77" s="1207"/>
      <c r="AB77" s="1207"/>
      <c r="AC77" s="1207"/>
      <c r="AD77" s="1207"/>
      <c r="AE77" s="1207"/>
      <c r="AF77" s="1207"/>
      <c r="AG77" s="1207"/>
      <c r="AH77" s="1207"/>
    </row>
    <row r="78" spans="2:34" s="365" customFormat="1" ht="27.75" customHeight="1" x14ac:dyDescent="0.2">
      <c r="B78" s="1846"/>
      <c r="C78" s="1209" t="s">
        <v>1089</v>
      </c>
      <c r="D78" s="1210">
        <v>15.297175026871933</v>
      </c>
      <c r="E78" s="1210">
        <v>9.3577145780280873</v>
      </c>
      <c r="F78" s="1210">
        <v>11.681382459672598</v>
      </c>
      <c r="G78" s="1210">
        <v>12.517339414607703</v>
      </c>
      <c r="H78" s="1210">
        <v>10.437428483213216</v>
      </c>
      <c r="I78" s="1210">
        <v>10.536374460215178</v>
      </c>
      <c r="J78" s="1210">
        <v>12.031531299049524</v>
      </c>
      <c r="K78" s="1210">
        <v>12.870323109807247</v>
      </c>
      <c r="L78" s="1211">
        <v>11.468914338071292</v>
      </c>
      <c r="N78" s="1208"/>
      <c r="O78" s="1208"/>
      <c r="P78" s="1208"/>
      <c r="Q78" s="1208"/>
      <c r="R78" s="1208"/>
      <c r="S78" s="1208"/>
      <c r="T78" s="1208"/>
      <c r="U78" s="1208"/>
      <c r="V78" s="1208"/>
      <c r="W78" s="1208"/>
      <c r="X78" s="1208"/>
      <c r="Y78" s="1208"/>
      <c r="Z78" s="1208"/>
      <c r="AA78" s="1207"/>
      <c r="AB78" s="1207"/>
      <c r="AC78" s="1207"/>
      <c r="AD78" s="1207"/>
      <c r="AE78" s="1207"/>
      <c r="AF78" s="1207"/>
      <c r="AG78" s="1207"/>
      <c r="AH78" s="1207"/>
    </row>
    <row r="79" spans="2:34" s="365" customFormat="1" ht="27.75" customHeight="1" x14ac:dyDescent="0.2">
      <c r="B79" s="1846"/>
      <c r="C79" s="1209" t="s">
        <v>1090</v>
      </c>
      <c r="D79" s="1210">
        <v>15.073589823022109</v>
      </c>
      <c r="E79" s="1210">
        <v>9.2819528974819043</v>
      </c>
      <c r="F79" s="1210">
        <v>12.157523922508458</v>
      </c>
      <c r="G79" s="1210">
        <v>12.490616619167289</v>
      </c>
      <c r="H79" s="1210">
        <v>10.933562786056118</v>
      </c>
      <c r="I79" s="1210">
        <v>10.485634243256445</v>
      </c>
      <c r="J79" s="1210">
        <v>12.14818624147861</v>
      </c>
      <c r="K79" s="1210">
        <v>12.732904437204359</v>
      </c>
      <c r="L79" s="1211">
        <v>11.575071926998884</v>
      </c>
      <c r="N79" s="1208"/>
      <c r="O79" s="1208"/>
      <c r="P79" s="1208"/>
      <c r="Q79" s="1208"/>
      <c r="R79" s="1208"/>
      <c r="S79" s="1208"/>
      <c r="T79" s="1208"/>
      <c r="U79" s="1208"/>
      <c r="V79" s="1208"/>
      <c r="W79" s="1208"/>
      <c r="X79" s="1208"/>
      <c r="Y79" s="1208"/>
      <c r="Z79" s="1208"/>
      <c r="AA79" s="1207"/>
      <c r="AB79" s="1207"/>
      <c r="AC79" s="1207"/>
      <c r="AD79" s="1207"/>
      <c r="AE79" s="1207"/>
      <c r="AF79" s="1207"/>
      <c r="AG79" s="1207"/>
      <c r="AH79" s="1207"/>
    </row>
    <row r="80" spans="2:34" s="365" customFormat="1" ht="27.75" customHeight="1" x14ac:dyDescent="0.2">
      <c r="B80" s="1846"/>
      <c r="C80" s="1209" t="s">
        <v>1091</v>
      </c>
      <c r="D80" s="1210">
        <v>15.476880631870374</v>
      </c>
      <c r="E80" s="1210">
        <v>9.3172823342646485</v>
      </c>
      <c r="F80" s="1210">
        <v>11.690435063632757</v>
      </c>
      <c r="G80" s="1210">
        <v>12.528824115052743</v>
      </c>
      <c r="H80" s="1210">
        <v>11.481148354957995</v>
      </c>
      <c r="I80" s="1210">
        <v>10.385057515587958</v>
      </c>
      <c r="J80" s="1210">
        <v>12.597171327059442</v>
      </c>
      <c r="K80" s="1210">
        <v>12.250322009001057</v>
      </c>
      <c r="L80" s="1211">
        <v>11.678424801651612</v>
      </c>
      <c r="N80" s="1208"/>
      <c r="O80" s="1208"/>
      <c r="P80" s="1208"/>
      <c r="Q80" s="1208"/>
      <c r="R80" s="1208"/>
      <c r="S80" s="1208"/>
      <c r="T80" s="1208"/>
      <c r="U80" s="1208"/>
      <c r="V80" s="1208"/>
      <c r="W80" s="1208"/>
      <c r="X80" s="1208"/>
      <c r="Y80" s="1208"/>
      <c r="Z80" s="1208"/>
      <c r="AA80" s="1207"/>
      <c r="AB80" s="1207"/>
      <c r="AC80" s="1207"/>
      <c r="AD80" s="1207"/>
      <c r="AE80" s="1207"/>
      <c r="AF80" s="1207"/>
      <c r="AG80" s="1207"/>
      <c r="AH80" s="1207"/>
    </row>
    <row r="81" spans="2:34" s="365" customFormat="1" ht="27.75" customHeight="1" x14ac:dyDescent="0.2">
      <c r="B81" s="1846"/>
      <c r="C81" s="1209" t="s">
        <v>1092</v>
      </c>
      <c r="D81" s="1210">
        <v>15.584426534589124</v>
      </c>
      <c r="E81" s="1210">
        <v>8.508305700200907</v>
      </c>
      <c r="F81" s="1210">
        <v>10.54523842305627</v>
      </c>
      <c r="G81" s="1210">
        <v>11.961098268339219</v>
      </c>
      <c r="H81" s="1210">
        <v>11.125131977254357</v>
      </c>
      <c r="I81" s="1210">
        <v>9.5111193044653053</v>
      </c>
      <c r="J81" s="1210">
        <v>12.636505459129063</v>
      </c>
      <c r="K81" s="1210">
        <v>12.16168538432709</v>
      </c>
      <c r="L81" s="1211">
        <v>11.358610531293955</v>
      </c>
      <c r="N81" s="1208"/>
      <c r="O81" s="1208"/>
      <c r="P81" s="1208"/>
      <c r="Q81" s="1208"/>
      <c r="R81" s="1208"/>
      <c r="S81" s="1208"/>
      <c r="T81" s="1208"/>
      <c r="U81" s="1208"/>
      <c r="V81" s="1208"/>
      <c r="W81" s="1208"/>
      <c r="X81" s="1208"/>
      <c r="Y81" s="1208"/>
      <c r="Z81" s="1208"/>
      <c r="AA81" s="1207"/>
      <c r="AB81" s="1207"/>
      <c r="AC81" s="1207"/>
      <c r="AD81" s="1207"/>
      <c r="AE81" s="1207"/>
      <c r="AF81" s="1207"/>
      <c r="AG81" s="1207"/>
      <c r="AH81" s="1207"/>
    </row>
    <row r="82" spans="2:34" s="365" customFormat="1" ht="27.75" customHeight="1" x14ac:dyDescent="0.2">
      <c r="B82" s="1846"/>
      <c r="C82" s="1209" t="s">
        <v>1093</v>
      </c>
      <c r="D82" s="1210">
        <v>15.855227519223103</v>
      </c>
      <c r="E82" s="1210">
        <v>8.5194376226490682</v>
      </c>
      <c r="F82" s="1210">
        <v>10.652033074048266</v>
      </c>
      <c r="G82" s="1210">
        <v>12.054867386826658</v>
      </c>
      <c r="H82" s="1210">
        <v>13.099768326171368</v>
      </c>
      <c r="I82" s="1210">
        <v>12.116833526566392</v>
      </c>
      <c r="J82" s="1210">
        <v>13.055253872487629</v>
      </c>
      <c r="K82" s="1210">
        <v>14.558154893020166</v>
      </c>
      <c r="L82" s="1211">
        <v>13.20750265456139</v>
      </c>
      <c r="N82" s="1208"/>
      <c r="O82" s="1208"/>
      <c r="P82" s="1208"/>
      <c r="Q82" s="1208"/>
      <c r="R82" s="1208"/>
      <c r="S82" s="1208"/>
      <c r="T82" s="1208"/>
      <c r="U82" s="1208"/>
      <c r="V82" s="1208"/>
      <c r="W82" s="1208"/>
      <c r="X82" s="1208"/>
      <c r="Y82" s="1208"/>
      <c r="Z82" s="1208"/>
      <c r="AA82" s="1207"/>
      <c r="AB82" s="1207"/>
      <c r="AC82" s="1207"/>
      <c r="AD82" s="1207"/>
      <c r="AE82" s="1207"/>
      <c r="AF82" s="1207"/>
      <c r="AG82" s="1207"/>
      <c r="AH82" s="1207"/>
    </row>
    <row r="83" spans="2:34" s="365" customFormat="1" ht="27.75" customHeight="1" x14ac:dyDescent="0.2">
      <c r="B83" s="1846"/>
      <c r="C83" s="1209" t="s">
        <v>1094</v>
      </c>
      <c r="D83" s="1210">
        <v>15.82646279790348</v>
      </c>
      <c r="E83" s="1210">
        <v>8.5695855478479945</v>
      </c>
      <c r="F83" s="1210">
        <v>10.621741762360722</v>
      </c>
      <c r="G83" s="1210">
        <v>12.028313669855377</v>
      </c>
      <c r="H83" s="1210">
        <v>13.07975259451225</v>
      </c>
      <c r="I83" s="1210">
        <v>12.136440665061986</v>
      </c>
      <c r="J83" s="1210">
        <v>13.008393213939787</v>
      </c>
      <c r="K83" s="1210">
        <v>14.560246831257531</v>
      </c>
      <c r="L83" s="1211">
        <v>13.196208326192888</v>
      </c>
      <c r="N83" s="1208"/>
      <c r="O83" s="1208"/>
      <c r="P83" s="1208"/>
      <c r="Q83" s="1208"/>
      <c r="R83" s="1208"/>
      <c r="S83" s="1208"/>
      <c r="T83" s="1208"/>
      <c r="U83" s="1208"/>
      <c r="V83" s="1208"/>
      <c r="W83" s="1208"/>
      <c r="X83" s="1208"/>
      <c r="Y83" s="1208"/>
      <c r="Z83" s="1208"/>
      <c r="AA83" s="1207"/>
      <c r="AB83" s="1207"/>
      <c r="AC83" s="1207"/>
      <c r="AD83" s="1207"/>
      <c r="AE83" s="1207"/>
      <c r="AF83" s="1207"/>
      <c r="AG83" s="1207"/>
      <c r="AH83" s="1207"/>
    </row>
    <row r="84" spans="2:34" s="365" customFormat="1" ht="27.75" customHeight="1" x14ac:dyDescent="0.2">
      <c r="B84" s="1846"/>
      <c r="C84" s="1209" t="s">
        <v>1095</v>
      </c>
      <c r="D84" s="1210">
        <v>15.826040324933357</v>
      </c>
      <c r="E84" s="1210">
        <v>8.6823341395423537</v>
      </c>
      <c r="F84" s="1210">
        <v>10.750533725459617</v>
      </c>
      <c r="G84" s="1210">
        <v>12.064141275411437</v>
      </c>
      <c r="H84" s="1210">
        <v>11.73558944600447</v>
      </c>
      <c r="I84" s="1210">
        <v>12.13936530964374</v>
      </c>
      <c r="J84" s="1210">
        <v>13.009409304463752</v>
      </c>
      <c r="K84" s="1210">
        <v>14.306846063757536</v>
      </c>
      <c r="L84" s="1211">
        <v>12.797802530967376</v>
      </c>
      <c r="N84" s="1208"/>
      <c r="O84" s="1208"/>
      <c r="P84" s="1208"/>
      <c r="Q84" s="1208"/>
      <c r="R84" s="1208"/>
      <c r="S84" s="1208"/>
      <c r="T84" s="1208"/>
      <c r="U84" s="1208"/>
      <c r="V84" s="1208"/>
      <c r="W84" s="1208"/>
      <c r="X84" s="1208"/>
      <c r="Y84" s="1208"/>
      <c r="Z84" s="1208"/>
      <c r="AA84" s="1207"/>
      <c r="AB84" s="1207"/>
      <c r="AC84" s="1207"/>
      <c r="AD84" s="1207"/>
      <c r="AE84" s="1207"/>
      <c r="AF84" s="1207"/>
      <c r="AG84" s="1207"/>
      <c r="AH84" s="1207"/>
    </row>
    <row r="85" spans="2:34" s="365" customFormat="1" ht="27.75" customHeight="1" thickBot="1" x14ac:dyDescent="0.25">
      <c r="B85" s="1847"/>
      <c r="C85" s="1214" t="s">
        <v>1096</v>
      </c>
      <c r="D85" s="1641">
        <v>15.83512240830736</v>
      </c>
      <c r="E85" s="1641">
        <v>9.0138909526951689</v>
      </c>
      <c r="F85" s="1641">
        <v>11.761838693679616</v>
      </c>
      <c r="G85" s="1641">
        <v>11.795820320088872</v>
      </c>
      <c r="H85" s="1641">
        <v>11.729970833344389</v>
      </c>
      <c r="I85" s="1641">
        <v>12.163276432941879</v>
      </c>
      <c r="J85" s="1641">
        <v>13.006887053421185</v>
      </c>
      <c r="K85" s="1641">
        <v>14.194392903008929</v>
      </c>
      <c r="L85" s="1216">
        <v>12.773631805679095</v>
      </c>
      <c r="N85" s="1208"/>
      <c r="O85" s="1208"/>
      <c r="P85" s="1208"/>
      <c r="Q85" s="1208"/>
      <c r="R85" s="1208"/>
      <c r="S85" s="1208"/>
      <c r="T85" s="1208"/>
      <c r="U85" s="1208"/>
      <c r="V85" s="1208"/>
      <c r="W85" s="1208"/>
      <c r="X85" s="1208"/>
      <c r="Y85" s="1208"/>
      <c r="Z85" s="1208"/>
      <c r="AA85" s="1207"/>
      <c r="AB85" s="1207"/>
      <c r="AC85" s="1207"/>
      <c r="AD85" s="1207"/>
      <c r="AE85" s="1207"/>
      <c r="AF85" s="1207"/>
      <c r="AG85" s="1207"/>
      <c r="AH85" s="1207"/>
    </row>
    <row r="86" spans="2:34" ht="8.25" customHeight="1" thickTop="1" x14ac:dyDescent="0.35">
      <c r="B86" s="232"/>
      <c r="C86" s="232"/>
      <c r="D86" s="232"/>
      <c r="E86" s="232"/>
      <c r="F86" s="232"/>
      <c r="G86" s="232"/>
      <c r="H86" s="232"/>
      <c r="I86" s="232"/>
      <c r="J86" s="232"/>
      <c r="K86" s="232"/>
      <c r="L86" s="232"/>
      <c r="Q86" s="231"/>
      <c r="R86" s="231"/>
      <c r="S86" s="231"/>
      <c r="T86" s="231"/>
      <c r="U86" s="231"/>
      <c r="V86" s="231"/>
      <c r="W86" s="231"/>
      <c r="X86" s="231"/>
      <c r="Y86" s="231"/>
      <c r="Z86" s="231"/>
      <c r="AA86" s="231"/>
      <c r="AB86" s="231"/>
      <c r="AC86" s="231"/>
      <c r="AD86" s="231"/>
      <c r="AE86" s="231"/>
      <c r="AF86" s="231"/>
      <c r="AG86" s="231"/>
      <c r="AH86" s="231"/>
    </row>
    <row r="87" spans="2:34" s="417" customFormat="1" ht="22.5" customHeight="1" x14ac:dyDescent="0.5">
      <c r="B87" s="1848" t="s">
        <v>1737</v>
      </c>
      <c r="C87" s="1848"/>
      <c r="K87" s="1844" t="s">
        <v>1739</v>
      </c>
      <c r="L87" s="1844"/>
      <c r="Q87" s="526"/>
      <c r="R87" s="526"/>
      <c r="S87" s="526"/>
      <c r="T87" s="526"/>
      <c r="U87" s="526"/>
      <c r="V87" s="526"/>
      <c r="W87" s="526"/>
      <c r="X87" s="526"/>
      <c r="Y87" s="526"/>
      <c r="Z87" s="526"/>
      <c r="AA87" s="526"/>
      <c r="AB87" s="526"/>
      <c r="AC87" s="526"/>
      <c r="AD87" s="526"/>
      <c r="AE87" s="526"/>
      <c r="AF87" s="526"/>
      <c r="AG87" s="526"/>
      <c r="AH87" s="526"/>
    </row>
    <row r="88" spans="2:34" x14ac:dyDescent="0.35">
      <c r="Q88" s="231"/>
      <c r="R88" s="231"/>
      <c r="S88" s="231"/>
      <c r="T88" s="231"/>
      <c r="U88" s="231"/>
      <c r="V88" s="231"/>
      <c r="W88" s="231"/>
      <c r="X88" s="231"/>
      <c r="Y88" s="231"/>
      <c r="Z88" s="231"/>
      <c r="AA88" s="231"/>
      <c r="AB88" s="231"/>
      <c r="AC88" s="231"/>
      <c r="AD88" s="231"/>
      <c r="AE88" s="231"/>
      <c r="AF88" s="231"/>
      <c r="AG88" s="231"/>
      <c r="AH88" s="231"/>
    </row>
    <row r="89" spans="2:34" x14ac:dyDescent="0.35">
      <c r="Q89" s="231"/>
      <c r="R89" s="231"/>
      <c r="S89" s="231"/>
      <c r="T89" s="231"/>
      <c r="U89" s="231"/>
      <c r="V89" s="231"/>
      <c r="W89" s="231"/>
      <c r="X89" s="231"/>
      <c r="Y89" s="231"/>
      <c r="Z89" s="231"/>
      <c r="AA89" s="231"/>
      <c r="AB89" s="231"/>
      <c r="AC89" s="231"/>
      <c r="AD89" s="231"/>
      <c r="AE89" s="231"/>
      <c r="AF89" s="231"/>
      <c r="AG89" s="231"/>
      <c r="AH89" s="231"/>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7">
    <mergeCell ref="B16:C16"/>
    <mergeCell ref="B30:B41"/>
    <mergeCell ref="B17:C17"/>
    <mergeCell ref="B14:C14"/>
    <mergeCell ref="B15:C15"/>
    <mergeCell ref="B18:B29"/>
    <mergeCell ref="B49:L49"/>
    <mergeCell ref="B53:C53"/>
    <mergeCell ref="H53:L53"/>
    <mergeCell ref="B51:C51"/>
    <mergeCell ref="B43:C43"/>
    <mergeCell ref="K43:L43"/>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D10:D11"/>
    <mergeCell ref="E10:E11"/>
    <mergeCell ref="G9:J9"/>
    <mergeCell ref="B3:L3"/>
    <mergeCell ref="B9:C9"/>
    <mergeCell ref="L10:L11"/>
    <mergeCell ref="B5:L5"/>
    <mergeCell ref="B10:C11"/>
    <mergeCell ref="B7:C7"/>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56" t="s">
        <v>1819</v>
      </c>
      <c r="C3" s="1756"/>
      <c r="D3" s="1756"/>
      <c r="E3" s="1756"/>
      <c r="F3" s="1756"/>
      <c r="G3" s="2"/>
      <c r="H3" s="2"/>
      <c r="I3" s="2"/>
      <c r="J3" s="2"/>
    </row>
    <row r="4" spans="2:22" s="201" customFormat="1" ht="12.75" customHeight="1" x14ac:dyDescent="0.85">
      <c r="B4" s="535"/>
      <c r="C4" s="535"/>
      <c r="D4" s="535"/>
      <c r="E4" s="535"/>
      <c r="F4" s="535"/>
    </row>
    <row r="5" spans="2:22" s="201" customFormat="1" ht="36.75" x14ac:dyDescent="0.85">
      <c r="B5" s="1756" t="s">
        <v>1820</v>
      </c>
      <c r="C5" s="1756"/>
      <c r="D5" s="1756"/>
      <c r="E5" s="1756"/>
      <c r="F5" s="1756"/>
      <c r="G5" s="2"/>
      <c r="H5" s="2"/>
      <c r="I5" s="2"/>
      <c r="J5" s="202"/>
    </row>
    <row r="6" spans="2:22" s="201" customFormat="1" ht="19.5" customHeight="1" x14ac:dyDescent="0.65">
      <c r="K6" s="203"/>
      <c r="L6" s="203"/>
      <c r="M6" s="203"/>
      <c r="N6" s="203"/>
      <c r="O6" s="203"/>
      <c r="P6" s="203"/>
      <c r="Q6" s="203"/>
      <c r="R6" s="203"/>
    </row>
    <row r="7" spans="2:22" s="37" customFormat="1" ht="22.5" x14ac:dyDescent="0.5">
      <c r="B7" s="355" t="s">
        <v>1748</v>
      </c>
      <c r="C7" s="417"/>
      <c r="D7" s="417"/>
      <c r="E7" s="417"/>
      <c r="F7" s="229" t="s">
        <v>1751</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68"/>
      <c r="C9" s="204"/>
      <c r="D9" s="204"/>
      <c r="E9" s="204"/>
      <c r="F9" s="1865"/>
    </row>
    <row r="10" spans="2:22" s="527" customFormat="1" ht="23.1" customHeight="1" x14ac:dyDescent="0.7">
      <c r="B10" s="1869"/>
      <c r="C10" s="533" t="s">
        <v>529</v>
      </c>
      <c r="D10" s="533" t="s">
        <v>294</v>
      </c>
      <c r="E10" s="533" t="s">
        <v>180</v>
      </c>
      <c r="F10" s="1866"/>
    </row>
    <row r="11" spans="2:22" s="527" customFormat="1" ht="23.1" customHeight="1" x14ac:dyDescent="0.7">
      <c r="B11" s="1869"/>
      <c r="C11" s="534" t="s">
        <v>181</v>
      </c>
      <c r="D11" s="534" t="s">
        <v>824</v>
      </c>
      <c r="E11" s="534" t="s">
        <v>530</v>
      </c>
      <c r="F11" s="1866"/>
    </row>
    <row r="12" spans="2:22" s="529" customFormat="1" ht="12" customHeight="1" x14ac:dyDescent="0.7">
      <c r="B12" s="1870"/>
      <c r="C12" s="528"/>
      <c r="D12" s="528"/>
      <c r="E12" s="528"/>
      <c r="F12" s="1867"/>
    </row>
    <row r="13" spans="2:22" s="529" customFormat="1" ht="9" customHeight="1" x14ac:dyDescent="0.7">
      <c r="B13" s="530"/>
      <c r="C13" s="531"/>
      <c r="D13" s="531"/>
      <c r="E13" s="531"/>
      <c r="F13" s="532"/>
    </row>
    <row r="14" spans="2:22" s="1218" customFormat="1" ht="24.95" customHeight="1" x14ac:dyDescent="0.2">
      <c r="B14" s="1244" t="s">
        <v>89</v>
      </c>
      <c r="C14" s="1217"/>
      <c r="D14" s="1217"/>
      <c r="E14" s="1217"/>
      <c r="F14" s="1253" t="s">
        <v>11</v>
      </c>
    </row>
    <row r="15" spans="2:22" s="1218" customFormat="1" ht="9" customHeight="1" x14ac:dyDescent="0.2">
      <c r="B15" s="1245"/>
      <c r="C15" s="1219"/>
      <c r="D15" s="1219"/>
      <c r="E15" s="1219"/>
      <c r="F15" s="1254"/>
    </row>
    <row r="16" spans="2:22" s="1218" customFormat="1" ht="24.95" customHeight="1" x14ac:dyDescent="0.2">
      <c r="B16" s="1246" t="s">
        <v>531</v>
      </c>
      <c r="C16" s="1220">
        <v>7</v>
      </c>
      <c r="D16" s="1220">
        <v>8</v>
      </c>
      <c r="E16" s="1220">
        <v>8</v>
      </c>
      <c r="F16" s="1255" t="s">
        <v>292</v>
      </c>
    </row>
    <row r="17" spans="2:6" s="1218" customFormat="1" ht="9" customHeight="1" x14ac:dyDescent="0.2">
      <c r="B17" s="1245"/>
      <c r="C17" s="1221"/>
      <c r="D17" s="1221"/>
      <c r="E17" s="1221"/>
      <c r="F17" s="1254"/>
    </row>
    <row r="18" spans="2:6" s="1222" customFormat="1" ht="24.95" customHeight="1" x14ac:dyDescent="0.2">
      <c r="B18" s="1246" t="s">
        <v>532</v>
      </c>
      <c r="C18" s="1220"/>
      <c r="D18" s="1220"/>
      <c r="E18" s="1220"/>
      <c r="F18" s="1255" t="s">
        <v>123</v>
      </c>
    </row>
    <row r="19" spans="2:6" s="1222" customFormat="1" ht="24.95" customHeight="1" x14ac:dyDescent="0.2">
      <c r="B19" s="1565" t="s">
        <v>338</v>
      </c>
      <c r="C19" s="1220">
        <v>4.5</v>
      </c>
      <c r="D19" s="1220" t="s">
        <v>1121</v>
      </c>
      <c r="E19" s="1220" t="s">
        <v>1120</v>
      </c>
      <c r="F19" s="1564" t="s">
        <v>337</v>
      </c>
    </row>
    <row r="20" spans="2:6" s="1222" customFormat="1" ht="24.95" customHeight="1" x14ac:dyDescent="0.2">
      <c r="B20" s="1247" t="s">
        <v>457</v>
      </c>
      <c r="C20" s="1220">
        <v>4.5</v>
      </c>
      <c r="D20" s="1220" t="s">
        <v>1121</v>
      </c>
      <c r="E20" s="1220" t="s">
        <v>1120</v>
      </c>
      <c r="F20" s="1564" t="s">
        <v>458</v>
      </c>
    </row>
    <row r="21" spans="2:6" s="1218" customFormat="1" ht="24.95" customHeight="1" x14ac:dyDescent="0.2">
      <c r="B21" s="1565" t="s">
        <v>459</v>
      </c>
      <c r="C21" s="1220">
        <v>7</v>
      </c>
      <c r="D21" s="1220">
        <v>9.5</v>
      </c>
      <c r="E21" s="1220">
        <v>9.5</v>
      </c>
      <c r="F21" s="1564" t="s">
        <v>460</v>
      </c>
    </row>
    <row r="22" spans="2:6" s="1218" customFormat="1" ht="24.95" customHeight="1" x14ac:dyDescent="0.2">
      <c r="B22" s="1565" t="s">
        <v>1246</v>
      </c>
      <c r="C22" s="1220">
        <v>7</v>
      </c>
      <c r="D22" s="1220">
        <v>9.5</v>
      </c>
      <c r="E22" s="1220">
        <v>9.5</v>
      </c>
      <c r="F22" s="1564" t="s">
        <v>461</v>
      </c>
    </row>
    <row r="23" spans="2:6" s="1218" customFormat="1" ht="24.95" customHeight="1" x14ac:dyDescent="0.2">
      <c r="B23" s="1248" t="s">
        <v>462</v>
      </c>
      <c r="C23" s="1220">
        <v>12</v>
      </c>
      <c r="D23" s="1223">
        <v>12</v>
      </c>
      <c r="E23" s="1223">
        <v>12</v>
      </c>
      <c r="F23" s="1564" t="s">
        <v>1258</v>
      </c>
    </row>
    <row r="24" spans="2:6" s="1222" customFormat="1" ht="9" customHeight="1" thickBot="1" x14ac:dyDescent="0.25">
      <c r="B24" s="1249"/>
      <c r="C24" s="1224"/>
      <c r="D24" s="1224"/>
      <c r="E24" s="1224"/>
      <c r="F24" s="1256"/>
    </row>
    <row r="25" spans="2:6" s="1226" customFormat="1" ht="9" customHeight="1" thickTop="1" x14ac:dyDescent="0.2">
      <c r="B25" s="1250"/>
      <c r="C25" s="1225"/>
      <c r="D25" s="1225"/>
      <c r="E25" s="1225"/>
      <c r="F25" s="1257"/>
    </row>
    <row r="26" spans="2:6" s="1222" customFormat="1" ht="24.95" customHeight="1" x14ac:dyDescent="0.2">
      <c r="B26" s="1244" t="s">
        <v>184</v>
      </c>
      <c r="C26" s="1223"/>
      <c r="D26" s="1223"/>
      <c r="E26" s="1223"/>
      <c r="F26" s="1253" t="s">
        <v>12</v>
      </c>
    </row>
    <row r="27" spans="2:6" s="1218" customFormat="1" ht="9" customHeight="1" x14ac:dyDescent="0.2">
      <c r="B27" s="1245"/>
      <c r="C27" s="1221"/>
      <c r="D27" s="1221"/>
      <c r="E27" s="1221"/>
      <c r="F27" s="1254"/>
    </row>
    <row r="28" spans="2:6" s="1218" customFormat="1" ht="24.95" customHeight="1" x14ac:dyDescent="0.2">
      <c r="B28" s="1246" t="s">
        <v>463</v>
      </c>
      <c r="C28" s="1220"/>
      <c r="D28" s="1220"/>
      <c r="E28" s="1220"/>
      <c r="F28" s="1255" t="s">
        <v>292</v>
      </c>
    </row>
    <row r="29" spans="2:6" s="1218" customFormat="1" ht="24.95" customHeight="1" x14ac:dyDescent="0.2">
      <c r="B29" s="1565" t="s">
        <v>464</v>
      </c>
      <c r="C29" s="1227">
        <v>7</v>
      </c>
      <c r="D29" s="1227">
        <v>8</v>
      </c>
      <c r="E29" s="1227">
        <v>8</v>
      </c>
      <c r="F29" s="1564" t="s">
        <v>465</v>
      </c>
    </row>
    <row r="30" spans="2:6" s="1218" customFormat="1" ht="24.95" customHeight="1" x14ac:dyDescent="0.2">
      <c r="B30" s="1565" t="s">
        <v>466</v>
      </c>
      <c r="C30" s="1227">
        <v>7</v>
      </c>
      <c r="D30" s="1227">
        <v>8</v>
      </c>
      <c r="E30" s="1227">
        <v>8</v>
      </c>
      <c r="F30" s="1564" t="s">
        <v>467</v>
      </c>
    </row>
    <row r="31" spans="2:6" s="1218" customFormat="1" ht="9" customHeight="1" x14ac:dyDescent="0.2">
      <c r="B31" s="1245"/>
      <c r="C31" s="1221"/>
      <c r="D31" s="1221"/>
      <c r="E31" s="1221"/>
      <c r="F31" s="1254"/>
    </row>
    <row r="32" spans="2:6" s="1218" customFormat="1" ht="24.95" customHeight="1" x14ac:dyDescent="0.2">
      <c r="B32" s="1246" t="s">
        <v>532</v>
      </c>
      <c r="C32" s="1220"/>
      <c r="D32" s="1220"/>
      <c r="E32" s="1220"/>
      <c r="F32" s="1255" t="s">
        <v>123</v>
      </c>
    </row>
    <row r="33" spans="2:6" s="1218" customFormat="1" ht="24.95" customHeight="1" x14ac:dyDescent="0.2">
      <c r="B33" s="1565" t="s">
        <v>468</v>
      </c>
      <c r="C33" s="1227">
        <v>7</v>
      </c>
      <c r="D33" s="1227">
        <v>8.5</v>
      </c>
      <c r="E33" s="1227">
        <v>8.5</v>
      </c>
      <c r="F33" s="1564" t="s">
        <v>469</v>
      </c>
    </row>
    <row r="34" spans="2:6" s="1218" customFormat="1" ht="24.95" customHeight="1" x14ac:dyDescent="0.2">
      <c r="B34" s="1565" t="s">
        <v>797</v>
      </c>
      <c r="C34" s="1227">
        <v>7</v>
      </c>
      <c r="D34" s="1227">
        <v>9</v>
      </c>
      <c r="E34" s="1227">
        <v>9</v>
      </c>
      <c r="F34" s="1564" t="s">
        <v>470</v>
      </c>
    </row>
    <row r="35" spans="2:6" s="1218" customFormat="1" ht="24.95" customHeight="1" x14ac:dyDescent="0.2">
      <c r="B35" s="1248" t="s">
        <v>462</v>
      </c>
      <c r="C35" s="1227">
        <v>12</v>
      </c>
      <c r="D35" s="1225">
        <v>12</v>
      </c>
      <c r="E35" s="1223">
        <v>12</v>
      </c>
      <c r="F35" s="1564" t="s">
        <v>1258</v>
      </c>
    </row>
    <row r="36" spans="2:6" s="1218" customFormat="1" ht="9" customHeight="1" x14ac:dyDescent="0.2">
      <c r="B36" s="1245"/>
      <c r="C36" s="1221"/>
      <c r="D36" s="1221"/>
      <c r="E36" s="1221"/>
      <c r="F36" s="1254"/>
    </row>
    <row r="37" spans="2:6" s="1222" customFormat="1" ht="24.95" customHeight="1" x14ac:dyDescent="0.2">
      <c r="B37" s="1246" t="s">
        <v>471</v>
      </c>
      <c r="C37" s="1227">
        <v>7</v>
      </c>
      <c r="D37" s="1220">
        <v>9.5</v>
      </c>
      <c r="E37" s="1220">
        <v>9.5</v>
      </c>
      <c r="F37" s="1255" t="s">
        <v>472</v>
      </c>
    </row>
    <row r="38" spans="2:6" s="1222" customFormat="1" ht="9" customHeight="1" thickBot="1" x14ac:dyDescent="0.25">
      <c r="B38" s="1250"/>
      <c r="C38" s="1225"/>
      <c r="D38" s="1225"/>
      <c r="E38" s="1225"/>
      <c r="F38" s="1257"/>
    </row>
    <row r="39" spans="2:6" s="1226" customFormat="1" ht="9" customHeight="1" thickTop="1" x14ac:dyDescent="0.2">
      <c r="B39" s="1251"/>
      <c r="C39" s="1228"/>
      <c r="D39" s="1228"/>
      <c r="E39" s="1228"/>
      <c r="F39" s="1258"/>
    </row>
    <row r="40" spans="2:6" s="1222" customFormat="1" ht="24.95" customHeight="1" x14ac:dyDescent="0.2">
      <c r="B40" s="1195" t="s">
        <v>1306</v>
      </c>
      <c r="C40" s="1223"/>
      <c r="D40" s="1223"/>
      <c r="E40" s="1225"/>
      <c r="F40" s="1201" t="s">
        <v>1307</v>
      </c>
    </row>
    <row r="41" spans="2:6" s="1218" customFormat="1" ht="9" customHeight="1" x14ac:dyDescent="0.2">
      <c r="B41" s="1245"/>
      <c r="C41" s="1221"/>
      <c r="D41" s="1221"/>
      <c r="E41" s="1221"/>
      <c r="F41" s="1254"/>
    </row>
    <row r="42" spans="2:6" s="1222" customFormat="1" ht="24.95" customHeight="1" x14ac:dyDescent="0.2">
      <c r="B42" s="1252" t="s">
        <v>473</v>
      </c>
      <c r="C42" s="1220">
        <v>4.5</v>
      </c>
      <c r="D42" s="1220">
        <v>4.5</v>
      </c>
      <c r="E42" s="1220">
        <v>6</v>
      </c>
      <c r="F42" s="1564" t="s">
        <v>474</v>
      </c>
    </row>
    <row r="43" spans="2:6" s="1222" customFormat="1" ht="24.95" customHeight="1" x14ac:dyDescent="0.2">
      <c r="B43" s="1565" t="s">
        <v>475</v>
      </c>
      <c r="C43" s="1220">
        <v>4.5</v>
      </c>
      <c r="D43" s="1220" t="s">
        <v>1122</v>
      </c>
      <c r="E43" s="1220">
        <v>8</v>
      </c>
      <c r="F43" s="1564" t="s">
        <v>1249</v>
      </c>
    </row>
    <row r="44" spans="2:6" s="1222" customFormat="1" ht="24.95" customHeight="1" x14ac:dyDescent="0.2">
      <c r="B44" s="1252" t="s">
        <v>476</v>
      </c>
      <c r="C44" s="1220">
        <v>4.5</v>
      </c>
      <c r="D44" s="1220" t="s">
        <v>1122</v>
      </c>
      <c r="E44" s="1220">
        <v>6</v>
      </c>
      <c r="F44" s="1564" t="s">
        <v>477</v>
      </c>
    </row>
    <row r="45" spans="2:6" s="1222" customFormat="1" ht="24.95" customHeight="1" x14ac:dyDescent="0.2">
      <c r="B45" s="1248" t="s">
        <v>462</v>
      </c>
      <c r="C45" s="1220">
        <v>10</v>
      </c>
      <c r="D45" s="1220">
        <v>10</v>
      </c>
      <c r="E45" s="1220">
        <v>10</v>
      </c>
      <c r="F45" s="1564" t="s">
        <v>1258</v>
      </c>
    </row>
    <row r="46" spans="2:6" s="1222" customFormat="1" ht="9" customHeight="1" thickBot="1" x14ac:dyDescent="0.25">
      <c r="B46" s="1249"/>
      <c r="C46" s="1224"/>
      <c r="D46" s="1224"/>
      <c r="E46" s="1224"/>
      <c r="F46" s="1256"/>
    </row>
    <row r="47" spans="2:6" s="1226" customFormat="1" ht="9" customHeight="1" thickTop="1" x14ac:dyDescent="0.2">
      <c r="B47" s="1250"/>
      <c r="C47" s="1225"/>
      <c r="D47" s="1225"/>
      <c r="E47" s="1225"/>
      <c r="F47" s="1257"/>
    </row>
    <row r="48" spans="2:6" s="1218" customFormat="1" ht="24.95" customHeight="1" x14ac:dyDescent="0.2">
      <c r="B48" s="1244" t="s">
        <v>186</v>
      </c>
      <c r="C48" s="1223"/>
      <c r="D48" s="1223"/>
      <c r="E48" s="1223"/>
      <c r="F48" s="1253" t="s">
        <v>638</v>
      </c>
    </row>
    <row r="49" spans="2:6" s="1218" customFormat="1" ht="9" customHeight="1" x14ac:dyDescent="0.2">
      <c r="B49" s="1245"/>
      <c r="C49" s="1221"/>
      <c r="D49" s="1221"/>
      <c r="E49" s="1221"/>
      <c r="F49" s="1254"/>
    </row>
    <row r="50" spans="2:6" s="1222" customFormat="1" ht="24.95" customHeight="1" x14ac:dyDescent="0.2">
      <c r="B50" s="1565" t="s">
        <v>478</v>
      </c>
      <c r="C50" s="1220"/>
      <c r="D50" s="1220"/>
      <c r="E50" s="1220"/>
      <c r="F50" s="1564" t="s">
        <v>479</v>
      </c>
    </row>
    <row r="51" spans="2:6" s="1222" customFormat="1" ht="24.95" customHeight="1" x14ac:dyDescent="0.2">
      <c r="B51" s="1565" t="s">
        <v>480</v>
      </c>
      <c r="C51" s="1220">
        <v>7</v>
      </c>
      <c r="D51" s="1220">
        <v>7.5</v>
      </c>
      <c r="E51" s="1220">
        <v>7.5</v>
      </c>
      <c r="F51" s="1564" t="s">
        <v>481</v>
      </c>
    </row>
    <row r="52" spans="2:6" s="1222" customFormat="1" ht="24.95" customHeight="1" x14ac:dyDescent="0.2">
      <c r="B52" s="1565" t="s">
        <v>1247</v>
      </c>
      <c r="C52" s="1220">
        <v>7.5</v>
      </c>
      <c r="D52" s="1220">
        <v>8</v>
      </c>
      <c r="E52" s="1220">
        <v>8</v>
      </c>
      <c r="F52" s="1564" t="s">
        <v>482</v>
      </c>
    </row>
    <row r="53" spans="2:6" s="1218" customFormat="1" ht="25.5" customHeight="1" x14ac:dyDescent="0.2">
      <c r="B53" s="1565" t="s">
        <v>483</v>
      </c>
      <c r="C53" s="1220" t="s">
        <v>1170</v>
      </c>
      <c r="D53" s="1220" t="s">
        <v>1123</v>
      </c>
      <c r="E53" s="1220" t="s">
        <v>1123</v>
      </c>
      <c r="F53" s="1564" t="s">
        <v>484</v>
      </c>
    </row>
    <row r="54" spans="2:6" s="1222" customFormat="1" ht="24.95" customHeight="1" x14ac:dyDescent="0.2">
      <c r="B54" s="1248" t="s">
        <v>462</v>
      </c>
      <c r="C54" s="1223">
        <v>12</v>
      </c>
      <c r="D54" s="1220">
        <v>12</v>
      </c>
      <c r="E54" s="1220">
        <v>12</v>
      </c>
      <c r="F54" s="1564" t="s">
        <v>1258</v>
      </c>
    </row>
    <row r="55" spans="2:6" s="1222" customFormat="1" ht="9" customHeight="1" thickBot="1" x14ac:dyDescent="0.25">
      <c r="B55" s="1249"/>
      <c r="C55" s="1229"/>
      <c r="D55" s="1229"/>
      <c r="E55" s="1229"/>
      <c r="F55" s="1256"/>
    </row>
    <row r="56" spans="2:6" s="1226" customFormat="1" ht="9" customHeight="1" thickTop="1" x14ac:dyDescent="0.2">
      <c r="B56" s="1251"/>
      <c r="C56" s="1230"/>
      <c r="D56" s="1230"/>
      <c r="E56" s="1230"/>
      <c r="F56" s="1258"/>
    </row>
    <row r="57" spans="2:6" s="1218" customFormat="1" ht="24.95" customHeight="1" x14ac:dyDescent="0.2">
      <c r="B57" s="1244" t="s">
        <v>190</v>
      </c>
      <c r="C57" s="1231"/>
      <c r="D57" s="1232"/>
      <c r="E57" s="1231"/>
      <c r="F57" s="1253" t="s">
        <v>639</v>
      </c>
    </row>
    <row r="58" spans="2:6" s="1218" customFormat="1" ht="9" customHeight="1" x14ac:dyDescent="0.2">
      <c r="B58" s="1245"/>
      <c r="C58" s="1233"/>
      <c r="D58" s="1233"/>
      <c r="E58" s="1233"/>
      <c r="F58" s="1254"/>
    </row>
    <row r="59" spans="2:6" s="1218" customFormat="1" ht="25.5" customHeight="1" x14ac:dyDescent="0.2">
      <c r="B59" s="1245"/>
      <c r="C59" s="1234" t="s">
        <v>525</v>
      </c>
      <c r="D59" s="1234" t="s">
        <v>1366</v>
      </c>
      <c r="E59" s="1234" t="s">
        <v>425</v>
      </c>
      <c r="F59" s="1254"/>
    </row>
    <row r="60" spans="2:6" s="1218" customFormat="1" ht="30.75" x14ac:dyDescent="0.2">
      <c r="B60" s="1245"/>
      <c r="C60" s="1235" t="s">
        <v>474</v>
      </c>
      <c r="D60" s="1236" t="s">
        <v>1365</v>
      </c>
      <c r="E60" s="1235" t="s">
        <v>426</v>
      </c>
      <c r="F60" s="1254"/>
    </row>
    <row r="61" spans="2:6" s="1218" customFormat="1" ht="9" customHeight="1" x14ac:dyDescent="0.2">
      <c r="B61" s="1245"/>
      <c r="C61" s="1237"/>
      <c r="D61" s="1237"/>
      <c r="E61" s="1237"/>
      <c r="F61" s="1254"/>
    </row>
    <row r="62" spans="2:6" s="1218" customFormat="1" ht="24.75" customHeight="1" x14ac:dyDescent="0.2">
      <c r="B62" s="1246" t="s">
        <v>532</v>
      </c>
      <c r="C62" s="1238"/>
      <c r="D62" s="1238"/>
      <c r="E62" s="1238"/>
      <c r="F62" s="1255" t="s">
        <v>123</v>
      </c>
    </row>
    <row r="63" spans="2:6" s="1222" customFormat="1" ht="24.95" customHeight="1" x14ac:dyDescent="0.2">
      <c r="B63" s="1565" t="s">
        <v>526</v>
      </c>
      <c r="C63" s="1220">
        <v>7</v>
      </c>
      <c r="D63" s="1220">
        <v>8.5</v>
      </c>
      <c r="E63" s="1220">
        <v>9</v>
      </c>
      <c r="F63" s="1259" t="s">
        <v>527</v>
      </c>
    </row>
    <row r="64" spans="2:6" s="1218" customFormat="1" ht="24.95" customHeight="1" x14ac:dyDescent="0.2">
      <c r="B64" s="1565" t="s">
        <v>1248</v>
      </c>
      <c r="C64" s="1220">
        <v>7</v>
      </c>
      <c r="D64" s="1220">
        <v>8.5</v>
      </c>
      <c r="E64" s="1220">
        <v>9</v>
      </c>
      <c r="F64" s="1564" t="s">
        <v>1232</v>
      </c>
    </row>
    <row r="65" spans="1:6" s="1222" customFormat="1" ht="24.75" customHeight="1" x14ac:dyDescent="0.2">
      <c r="B65" s="1565" t="s">
        <v>1754</v>
      </c>
      <c r="C65" s="1220">
        <v>7</v>
      </c>
      <c r="D65" s="1220">
        <v>8.5</v>
      </c>
      <c r="E65" s="1220">
        <v>9</v>
      </c>
      <c r="F65" s="1564" t="s">
        <v>528</v>
      </c>
    </row>
    <row r="66" spans="1:6" s="1218" customFormat="1" ht="25.5" customHeight="1" x14ac:dyDescent="0.2">
      <c r="B66" s="1565" t="s">
        <v>683</v>
      </c>
      <c r="C66" s="1220">
        <v>7</v>
      </c>
      <c r="D66" s="1220">
        <v>8.5</v>
      </c>
      <c r="E66" s="1220">
        <v>9</v>
      </c>
      <c r="F66" s="1564" t="s">
        <v>96</v>
      </c>
    </row>
    <row r="67" spans="1:6" s="1218" customFormat="1" ht="24.95" customHeight="1" x14ac:dyDescent="0.2">
      <c r="B67" s="1250" t="s">
        <v>97</v>
      </c>
      <c r="C67" s="1220">
        <v>7</v>
      </c>
      <c r="D67" s="1220">
        <v>8.5</v>
      </c>
      <c r="E67" s="1220">
        <v>9</v>
      </c>
      <c r="F67" s="1257" t="s">
        <v>98</v>
      </c>
    </row>
    <row r="68" spans="1:6" s="1222" customFormat="1" ht="24.95" customHeight="1" x14ac:dyDescent="0.2">
      <c r="B68" s="1248" t="s">
        <v>518</v>
      </c>
      <c r="C68" s="1225">
        <v>7</v>
      </c>
      <c r="D68" s="1225">
        <v>7</v>
      </c>
      <c r="E68" s="1225" t="s">
        <v>709</v>
      </c>
      <c r="F68" s="1564" t="s">
        <v>519</v>
      </c>
    </row>
    <row r="69" spans="1:6" s="1222" customFormat="1" ht="24.95" customHeight="1" x14ac:dyDescent="0.2">
      <c r="B69" s="1248" t="s">
        <v>462</v>
      </c>
      <c r="C69" s="1225">
        <v>12</v>
      </c>
      <c r="D69" s="1225">
        <v>12</v>
      </c>
      <c r="E69" s="1225">
        <v>12</v>
      </c>
      <c r="F69" s="1564" t="s">
        <v>1258</v>
      </c>
    </row>
    <row r="70" spans="1:6" s="1222" customFormat="1" ht="8.25" customHeight="1" x14ac:dyDescent="0.2">
      <c r="B70" s="1248"/>
      <c r="C70" s="1239"/>
      <c r="D70" s="1239"/>
      <c r="E70" s="1239"/>
      <c r="F70" s="1564"/>
    </row>
    <row r="71" spans="1:6" s="1218" customFormat="1" ht="25.5" customHeight="1" x14ac:dyDescent="0.2">
      <c r="B71" s="1246" t="s">
        <v>471</v>
      </c>
      <c r="C71" s="1240">
        <v>9.5</v>
      </c>
      <c r="D71" s="1221" t="s">
        <v>709</v>
      </c>
      <c r="E71" s="1221" t="s">
        <v>709</v>
      </c>
      <c r="F71" s="1255" t="s">
        <v>472</v>
      </c>
    </row>
    <row r="72" spans="1:6" s="1218" customFormat="1" ht="15" customHeight="1" thickBot="1" x14ac:dyDescent="0.25">
      <c r="B72" s="1241"/>
      <c r="C72" s="1242"/>
      <c r="D72" s="1242"/>
      <c r="E72" s="1243"/>
      <c r="F72" s="1260"/>
    </row>
    <row r="73" spans="1:6" s="206" customFormat="1" ht="9" customHeight="1" thickTop="1" x14ac:dyDescent="0.5">
      <c r="B73" s="207"/>
      <c r="C73" s="208"/>
      <c r="D73" s="208"/>
      <c r="E73" s="208"/>
      <c r="F73" s="1261"/>
    </row>
    <row r="74" spans="1:6" s="334" customFormat="1" ht="18.75" customHeight="1" x14ac:dyDescent="0.5">
      <c r="B74" s="415" t="s">
        <v>1737</v>
      </c>
      <c r="F74" s="415" t="s">
        <v>1739</v>
      </c>
    </row>
    <row r="75" spans="1:6" s="334" customFormat="1" ht="18.75" customHeight="1" x14ac:dyDescent="0.5">
      <c r="B75" s="357" t="s">
        <v>1542</v>
      </c>
      <c r="C75" s="536"/>
      <c r="D75" s="536"/>
      <c r="E75" s="536"/>
      <c r="F75" s="415" t="s">
        <v>1544</v>
      </c>
    </row>
    <row r="76" spans="1:6" s="539" customFormat="1" ht="22.5" x14ac:dyDescent="0.5">
      <c r="A76" s="334"/>
      <c r="B76" s="537" t="s">
        <v>1543</v>
      </c>
      <c r="C76" s="538"/>
      <c r="D76" s="538"/>
      <c r="E76" s="538"/>
      <c r="F76" s="539" t="s">
        <v>1545</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54" t="s">
        <v>1610</v>
      </c>
      <c r="D2" s="1754"/>
      <c r="E2" s="1754"/>
      <c r="F2" s="7"/>
    </row>
    <row r="3" spans="2:13" s="5" customFormat="1" ht="17.25" customHeight="1" x14ac:dyDescent="0.85">
      <c r="B3" s="1"/>
      <c r="C3" s="1559"/>
      <c r="D3" s="1527"/>
      <c r="E3" s="739"/>
      <c r="F3" s="3"/>
      <c r="G3" s="2"/>
      <c r="H3" s="2"/>
      <c r="I3" s="2"/>
      <c r="J3" s="2"/>
      <c r="K3" s="2"/>
      <c r="L3" s="2"/>
      <c r="M3" s="2"/>
    </row>
    <row r="4" spans="2:13" ht="36.75" x14ac:dyDescent="0.85">
      <c r="C4" s="1754" t="s">
        <v>1913</v>
      </c>
      <c r="D4" s="1754"/>
      <c r="E4" s="1754"/>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40" t="s">
        <v>1023</v>
      </c>
      <c r="C8" s="741" t="s">
        <v>906</v>
      </c>
      <c r="D8" s="741" t="s">
        <v>907</v>
      </c>
      <c r="E8" s="742" t="s">
        <v>1022</v>
      </c>
      <c r="F8" s="743" t="s">
        <v>1024</v>
      </c>
    </row>
    <row r="9" spans="2:13" s="20" customFormat="1" ht="21" customHeight="1" x14ac:dyDescent="0.7">
      <c r="B9" s="744"/>
      <c r="C9" s="745"/>
      <c r="D9" s="746" t="s">
        <v>1138</v>
      </c>
      <c r="E9" s="745"/>
      <c r="F9" s="747"/>
    </row>
    <row r="10" spans="2:13" s="20" customFormat="1" ht="9.75" customHeight="1" x14ac:dyDescent="0.65">
      <c r="B10" s="21"/>
      <c r="C10" s="22"/>
      <c r="D10" s="23"/>
      <c r="E10" s="24"/>
      <c r="F10" s="25"/>
    </row>
    <row r="11" spans="2:13" s="20" customFormat="1" ht="32.25" customHeight="1" x14ac:dyDescent="0.65">
      <c r="B11" s="21"/>
      <c r="C11" s="1599" t="s">
        <v>1722</v>
      </c>
      <c r="D11" s="299" t="s">
        <v>1724</v>
      </c>
      <c r="E11" s="1600" t="s">
        <v>1723</v>
      </c>
      <c r="F11" s="25"/>
    </row>
    <row r="12" spans="2:13" s="302" customFormat="1" ht="23.25" customHeight="1" x14ac:dyDescent="0.65">
      <c r="B12" s="297"/>
      <c r="C12" s="298" t="s">
        <v>1672</v>
      </c>
      <c r="D12" s="299" t="s">
        <v>1848</v>
      </c>
      <c r="E12" s="300" t="s">
        <v>1222</v>
      </c>
      <c r="F12" s="301"/>
    </row>
    <row r="13" spans="2:13" s="8" customFormat="1" ht="23.25" customHeight="1" x14ac:dyDescent="0.65">
      <c r="B13" s="303">
        <v>1</v>
      </c>
      <c r="C13" s="1742" t="s">
        <v>1673</v>
      </c>
      <c r="D13" s="304" t="s">
        <v>1139</v>
      </c>
      <c r="E13" s="1745" t="s">
        <v>1025</v>
      </c>
      <c r="F13" s="306">
        <v>1</v>
      </c>
    </row>
    <row r="14" spans="2:13" s="8" customFormat="1" ht="23.25" customHeight="1" x14ac:dyDescent="0.65">
      <c r="B14" s="303">
        <v>2</v>
      </c>
      <c r="C14" s="1743" t="s">
        <v>1802</v>
      </c>
      <c r="D14" s="304" t="s">
        <v>1140</v>
      </c>
      <c r="E14" s="1746" t="s">
        <v>1803</v>
      </c>
      <c r="F14" s="306">
        <v>2</v>
      </c>
    </row>
    <row r="15" spans="2:13" s="8" customFormat="1" ht="23.25" customHeight="1" x14ac:dyDescent="0.65">
      <c r="B15" s="303">
        <v>3</v>
      </c>
      <c r="C15" s="1743" t="s">
        <v>1156</v>
      </c>
      <c r="D15" s="304" t="s">
        <v>1141</v>
      </c>
      <c r="E15" s="1746" t="s">
        <v>1951</v>
      </c>
      <c r="F15" s="306">
        <v>3</v>
      </c>
    </row>
    <row r="16" spans="2:13" s="8" customFormat="1" ht="23.25" customHeight="1" x14ac:dyDescent="0.65">
      <c r="B16" s="303">
        <v>4</v>
      </c>
      <c r="C16" s="1743" t="s">
        <v>1124</v>
      </c>
      <c r="D16" s="304" t="s">
        <v>1645</v>
      </c>
      <c r="E16" s="1746" t="s">
        <v>1125</v>
      </c>
      <c r="F16" s="306">
        <v>4</v>
      </c>
    </row>
    <row r="17" spans="2:6" s="8" customFormat="1" ht="23.25" customHeight="1" x14ac:dyDescent="0.65">
      <c r="B17" s="309">
        <v>5</v>
      </c>
      <c r="C17" s="1743" t="s">
        <v>1662</v>
      </c>
      <c r="D17" s="304" t="s">
        <v>1142</v>
      </c>
      <c r="E17" s="1746" t="s">
        <v>1639</v>
      </c>
      <c r="F17" s="310">
        <v>5</v>
      </c>
    </row>
    <row r="18" spans="2:6" s="8" customFormat="1" ht="50.25" customHeight="1" x14ac:dyDescent="0.65">
      <c r="B18" s="1505">
        <v>6</v>
      </c>
      <c r="C18" s="1744" t="s">
        <v>1947</v>
      </c>
      <c r="D18" s="304" t="s">
        <v>1143</v>
      </c>
      <c r="E18" s="1747" t="s">
        <v>1952</v>
      </c>
      <c r="F18" s="1506">
        <v>6</v>
      </c>
    </row>
    <row r="19" spans="2:6" s="8" customFormat="1" ht="24" customHeight="1" x14ac:dyDescent="0.65">
      <c r="B19" s="303">
        <v>7</v>
      </c>
      <c r="C19" s="1743" t="s">
        <v>1948</v>
      </c>
      <c r="D19" s="304" t="s">
        <v>1144</v>
      </c>
      <c r="E19" s="1747" t="s">
        <v>1953</v>
      </c>
      <c r="F19" s="306">
        <v>7</v>
      </c>
    </row>
    <row r="20" spans="2:6" s="8" customFormat="1" ht="51.75" customHeight="1" x14ac:dyDescent="0.65">
      <c r="B20" s="303">
        <v>8</v>
      </c>
      <c r="C20" s="1744" t="s">
        <v>1949</v>
      </c>
      <c r="D20" s="304" t="s">
        <v>1145</v>
      </c>
      <c r="E20" s="1747" t="s">
        <v>1954</v>
      </c>
      <c r="F20" s="306">
        <v>8</v>
      </c>
    </row>
    <row r="21" spans="2:6" s="8" customFormat="1" ht="53.25" customHeight="1" x14ac:dyDescent="0.65">
      <c r="B21" s="303">
        <v>9</v>
      </c>
      <c r="C21" s="1744" t="s">
        <v>1950</v>
      </c>
      <c r="D21" s="304" t="s">
        <v>1221</v>
      </c>
      <c r="E21" s="1747" t="s">
        <v>1955</v>
      </c>
      <c r="F21" s="306">
        <v>9</v>
      </c>
    </row>
    <row r="22" spans="2:6" s="8" customFormat="1" ht="23.25" customHeight="1" x14ac:dyDescent="0.65">
      <c r="B22" s="303">
        <v>10</v>
      </c>
      <c r="C22" s="1743" t="s">
        <v>1130</v>
      </c>
      <c r="D22" s="304" t="s">
        <v>1221</v>
      </c>
      <c r="E22" s="1746" t="s">
        <v>1126</v>
      </c>
      <c r="F22" s="306">
        <v>10</v>
      </c>
    </row>
    <row r="23" spans="2:6" s="8" customFormat="1" ht="23.25" customHeight="1" x14ac:dyDescent="0.65">
      <c r="B23" s="303">
        <v>11</v>
      </c>
      <c r="C23" s="1743" t="s">
        <v>1674</v>
      </c>
      <c r="D23" s="304" t="s">
        <v>1146</v>
      </c>
      <c r="E23" s="1748" t="s">
        <v>1026</v>
      </c>
      <c r="F23" s="306">
        <v>11</v>
      </c>
    </row>
    <row r="24" spans="2:6" s="8" customFormat="1" ht="23.25" customHeight="1" x14ac:dyDescent="0.65">
      <c r="B24" s="303">
        <v>12</v>
      </c>
      <c r="C24" s="307" t="s">
        <v>1678</v>
      </c>
      <c r="D24" s="304" t="s">
        <v>1827</v>
      </c>
      <c r="E24" s="305" t="s">
        <v>1159</v>
      </c>
      <c r="F24" s="306">
        <v>12</v>
      </c>
    </row>
    <row r="25" spans="2:6" s="8" customFormat="1" ht="23.25" customHeight="1" x14ac:dyDescent="0.65">
      <c r="B25" s="303">
        <v>13</v>
      </c>
      <c r="C25" s="307" t="s">
        <v>1663</v>
      </c>
      <c r="D25" s="304" t="s">
        <v>1828</v>
      </c>
      <c r="E25" s="311" t="s">
        <v>1131</v>
      </c>
      <c r="F25" s="306">
        <v>13</v>
      </c>
    </row>
    <row r="26" spans="2:6" s="8" customFormat="1" ht="23.25" customHeight="1" x14ac:dyDescent="0.65">
      <c r="B26" s="303">
        <v>14</v>
      </c>
      <c r="C26" s="307" t="s">
        <v>1664</v>
      </c>
      <c r="D26" s="304" t="s">
        <v>1828</v>
      </c>
      <c r="E26" s="311" t="s">
        <v>1127</v>
      </c>
      <c r="F26" s="306">
        <v>14</v>
      </c>
    </row>
    <row r="27" spans="2:6" s="8" customFormat="1" ht="23.25" customHeight="1" x14ac:dyDescent="0.65">
      <c r="B27" s="303">
        <v>15</v>
      </c>
      <c r="C27" s="307" t="s">
        <v>1676</v>
      </c>
      <c r="D27" s="304" t="s">
        <v>1646</v>
      </c>
      <c r="E27" s="305" t="s">
        <v>1223</v>
      </c>
      <c r="F27" s="306">
        <v>15</v>
      </c>
    </row>
    <row r="28" spans="2:6" s="8" customFormat="1" ht="23.25" customHeight="1" x14ac:dyDescent="0.65">
      <c r="B28" s="303">
        <v>16</v>
      </c>
      <c r="C28" s="307" t="s">
        <v>1677</v>
      </c>
      <c r="D28" s="304" t="s">
        <v>1647</v>
      </c>
      <c r="E28" s="305" t="s">
        <v>1157</v>
      </c>
      <c r="F28" s="306">
        <v>16</v>
      </c>
    </row>
    <row r="29" spans="2:6" s="8" customFormat="1" ht="23.25" customHeight="1" x14ac:dyDescent="0.65">
      <c r="B29" s="303">
        <v>17</v>
      </c>
      <c r="C29" s="312" t="s">
        <v>1445</v>
      </c>
      <c r="D29" s="304" t="s">
        <v>1829</v>
      </c>
      <c r="E29" s="313" t="s">
        <v>1423</v>
      </c>
      <c r="F29" s="306">
        <v>17</v>
      </c>
    </row>
    <row r="30" spans="2:6" s="8" customFormat="1" ht="23.25" customHeight="1" x14ac:dyDescent="0.65">
      <c r="B30" s="303">
        <v>18</v>
      </c>
      <c r="C30" s="307" t="s">
        <v>1158</v>
      </c>
      <c r="D30" s="304" t="s">
        <v>1830</v>
      </c>
      <c r="E30" s="308" t="s">
        <v>1224</v>
      </c>
      <c r="F30" s="306">
        <v>18</v>
      </c>
    </row>
    <row r="31" spans="2:6" s="302" customFormat="1" ht="23.25" customHeight="1" x14ac:dyDescent="0.65">
      <c r="B31" s="297"/>
      <c r="C31" s="298" t="s">
        <v>1424</v>
      </c>
      <c r="D31" s="299" t="s">
        <v>1831</v>
      </c>
      <c r="E31" s="314" t="s">
        <v>1693</v>
      </c>
      <c r="F31" s="301"/>
    </row>
    <row r="32" spans="2:6" s="8" customFormat="1" ht="23.25" customHeight="1" x14ac:dyDescent="0.65">
      <c r="B32" s="303">
        <v>19</v>
      </c>
      <c r="C32" s="312" t="s">
        <v>1679</v>
      </c>
      <c r="D32" s="304" t="s">
        <v>1832</v>
      </c>
      <c r="E32" s="313" t="s">
        <v>1560</v>
      </c>
      <c r="F32" s="306">
        <v>19</v>
      </c>
    </row>
    <row r="33" spans="2:6" s="8" customFormat="1" ht="23.25" customHeight="1" x14ac:dyDescent="0.65">
      <c r="B33" s="303">
        <v>20</v>
      </c>
      <c r="C33" s="312" t="s">
        <v>1442</v>
      </c>
      <c r="D33" s="304" t="s">
        <v>1833</v>
      </c>
      <c r="E33" s="313" t="s">
        <v>1444</v>
      </c>
      <c r="F33" s="306">
        <v>20</v>
      </c>
    </row>
    <row r="34" spans="2:6" s="8" customFormat="1" ht="23.25" customHeight="1" x14ac:dyDescent="0.65">
      <c r="B34" s="303">
        <v>21</v>
      </c>
      <c r="C34" s="312" t="s">
        <v>1443</v>
      </c>
      <c r="D34" s="304" t="s">
        <v>1834</v>
      </c>
      <c r="E34" s="313" t="s">
        <v>1694</v>
      </c>
      <c r="F34" s="306">
        <v>21</v>
      </c>
    </row>
    <row r="35" spans="2:6" s="302" customFormat="1" ht="23.25" customHeight="1" x14ac:dyDescent="0.65">
      <c r="B35" s="303"/>
      <c r="C35" s="298" t="s">
        <v>1680</v>
      </c>
      <c r="D35" s="299" t="s">
        <v>1837</v>
      </c>
      <c r="E35" s="300" t="s">
        <v>1425</v>
      </c>
      <c r="F35" s="306"/>
    </row>
    <row r="36" spans="2:6" s="8" customFormat="1" ht="23.25" customHeight="1" x14ac:dyDescent="0.65">
      <c r="B36" s="303">
        <v>22</v>
      </c>
      <c r="C36" s="307" t="s">
        <v>1681</v>
      </c>
      <c r="D36" s="304" t="s">
        <v>1835</v>
      </c>
      <c r="E36" s="315" t="s">
        <v>1151</v>
      </c>
      <c r="F36" s="306">
        <v>22</v>
      </c>
    </row>
    <row r="37" spans="2:6" s="8" customFormat="1" ht="23.25" customHeight="1" x14ac:dyDescent="0.65">
      <c r="B37" s="303">
        <v>23</v>
      </c>
      <c r="C37" s="307" t="s">
        <v>1682</v>
      </c>
      <c r="D37" s="304" t="s">
        <v>1836</v>
      </c>
      <c r="E37" s="315" t="s">
        <v>1226</v>
      </c>
      <c r="F37" s="306">
        <v>23</v>
      </c>
    </row>
    <row r="38" spans="2:6" s="302" customFormat="1" ht="23.25" customHeight="1" x14ac:dyDescent="0.65">
      <c r="B38" s="303"/>
      <c r="C38" s="298" t="s">
        <v>1789</v>
      </c>
      <c r="D38" s="299" t="s">
        <v>1838</v>
      </c>
      <c r="E38" s="300" t="s">
        <v>1703</v>
      </c>
      <c r="F38" s="306"/>
    </row>
    <row r="39" spans="2:6" s="8" customFormat="1" ht="23.25" customHeight="1" x14ac:dyDescent="0.65">
      <c r="B39" s="303">
        <v>24</v>
      </c>
      <c r="C39" s="307" t="s">
        <v>1665</v>
      </c>
      <c r="D39" s="304" t="s">
        <v>1839</v>
      </c>
      <c r="E39" s="315" t="s">
        <v>1666</v>
      </c>
      <c r="F39" s="306">
        <v>24</v>
      </c>
    </row>
    <row r="40" spans="2:6" s="8" customFormat="1" ht="23.25" customHeight="1" x14ac:dyDescent="0.65">
      <c r="B40" s="303">
        <v>25</v>
      </c>
      <c r="C40" s="307" t="s">
        <v>1659</v>
      </c>
      <c r="D40" s="304" t="s">
        <v>1840</v>
      </c>
      <c r="E40" s="315" t="s">
        <v>1660</v>
      </c>
      <c r="F40" s="306">
        <v>25</v>
      </c>
    </row>
    <row r="41" spans="2:6" s="8" customFormat="1" ht="23.25" customHeight="1" x14ac:dyDescent="0.65">
      <c r="B41" s="303">
        <v>26</v>
      </c>
      <c r="C41" s="307" t="s">
        <v>1671</v>
      </c>
      <c r="D41" s="304" t="s">
        <v>1841</v>
      </c>
      <c r="E41" s="315" t="s">
        <v>1225</v>
      </c>
      <c r="F41" s="306">
        <v>26</v>
      </c>
    </row>
    <row r="42" spans="2:6" s="8" customFormat="1" ht="23.25" customHeight="1" x14ac:dyDescent="0.65">
      <c r="B42" s="303">
        <v>27</v>
      </c>
      <c r="C42" s="307" t="s">
        <v>1529</v>
      </c>
      <c r="D42" s="304" t="s">
        <v>1841</v>
      </c>
      <c r="E42" s="315" t="s">
        <v>1528</v>
      </c>
      <c r="F42" s="306">
        <v>27</v>
      </c>
    </row>
    <row r="43" spans="2:6" s="8" customFormat="1" ht="30" customHeight="1" x14ac:dyDescent="0.65">
      <c r="B43" s="303">
        <v>28</v>
      </c>
      <c r="C43" s="1497" t="s">
        <v>1707</v>
      </c>
      <c r="D43" s="304" t="s">
        <v>1842</v>
      </c>
      <c r="E43" s="316" t="s">
        <v>1027</v>
      </c>
      <c r="F43" s="306">
        <v>28</v>
      </c>
    </row>
    <row r="44" spans="2:6" s="8" customFormat="1" ht="24.2" customHeight="1" x14ac:dyDescent="0.65">
      <c r="B44" s="303">
        <v>29</v>
      </c>
      <c r="C44" s="307" t="s">
        <v>1683</v>
      </c>
      <c r="D44" s="304" t="s">
        <v>1648</v>
      </c>
      <c r="E44" s="315" t="s">
        <v>1028</v>
      </c>
      <c r="F44" s="306">
        <v>29</v>
      </c>
    </row>
    <row r="45" spans="2:6" s="8" customFormat="1" ht="23.25" customHeight="1" x14ac:dyDescent="0.65">
      <c r="B45" s="303">
        <v>30</v>
      </c>
      <c r="C45" s="307" t="s">
        <v>1684</v>
      </c>
      <c r="D45" s="304" t="s">
        <v>1649</v>
      </c>
      <c r="E45" s="315" t="s">
        <v>1029</v>
      </c>
      <c r="F45" s="306">
        <v>30</v>
      </c>
    </row>
    <row r="46" spans="2:6" s="8" customFormat="1" ht="23.25" customHeight="1" x14ac:dyDescent="0.65">
      <c r="B46" s="303">
        <v>31</v>
      </c>
      <c r="C46" s="307" t="s">
        <v>1669</v>
      </c>
      <c r="D46" s="304" t="s">
        <v>1843</v>
      </c>
      <c r="E46" s="315" t="s">
        <v>1030</v>
      </c>
      <c r="F46" s="306">
        <v>31</v>
      </c>
    </row>
    <row r="47" spans="2:6" s="8" customFormat="1" ht="23.25" customHeight="1" x14ac:dyDescent="0.65">
      <c r="B47" s="303">
        <v>32</v>
      </c>
      <c r="C47" s="307" t="s">
        <v>1670</v>
      </c>
      <c r="D47" s="304" t="s">
        <v>1650</v>
      </c>
      <c r="E47" s="315" t="s">
        <v>1031</v>
      </c>
      <c r="F47" s="306">
        <v>32</v>
      </c>
    </row>
    <row r="48" spans="2:6" s="8" customFormat="1" ht="23.25" customHeight="1" x14ac:dyDescent="0.65">
      <c r="B48" s="303">
        <v>33</v>
      </c>
      <c r="C48" s="307" t="s">
        <v>1668</v>
      </c>
      <c r="D48" s="304" t="s">
        <v>1651</v>
      </c>
      <c r="E48" s="315" t="s">
        <v>1032</v>
      </c>
      <c r="F48" s="306">
        <v>33</v>
      </c>
    </row>
    <row r="49" spans="2:6" s="8" customFormat="1" ht="23.25" customHeight="1" x14ac:dyDescent="0.65">
      <c r="B49" s="303"/>
      <c r="C49" s="298" t="s">
        <v>1661</v>
      </c>
      <c r="D49" s="304" t="s">
        <v>1844</v>
      </c>
      <c r="E49" s="300" t="s">
        <v>1559</v>
      </c>
      <c r="F49" s="306"/>
    </row>
    <row r="50" spans="2:6" s="8" customFormat="1" ht="23.25" customHeight="1" x14ac:dyDescent="0.65">
      <c r="B50" s="303">
        <v>34</v>
      </c>
      <c r="C50" s="307" t="s">
        <v>1685</v>
      </c>
      <c r="D50" s="304" t="s">
        <v>1845</v>
      </c>
      <c r="E50" s="315" t="s">
        <v>1033</v>
      </c>
      <c r="F50" s="306">
        <v>34</v>
      </c>
    </row>
    <row r="51" spans="2:6" s="8" customFormat="1" ht="23.25" customHeight="1" x14ac:dyDescent="0.65">
      <c r="B51" s="303">
        <v>35</v>
      </c>
      <c r="C51" s="307" t="s">
        <v>1686</v>
      </c>
      <c r="D51" s="304" t="s">
        <v>1846</v>
      </c>
      <c r="E51" s="315" t="s">
        <v>1034</v>
      </c>
      <c r="F51" s="306">
        <v>35</v>
      </c>
    </row>
    <row r="52" spans="2:6" s="8" customFormat="1" ht="23.25" customHeight="1" x14ac:dyDescent="0.65">
      <c r="B52" s="303">
        <v>36</v>
      </c>
      <c r="C52" s="307" t="s">
        <v>1687</v>
      </c>
      <c r="D52" s="304" t="s">
        <v>1652</v>
      </c>
      <c r="E52" s="315" t="s">
        <v>1035</v>
      </c>
      <c r="F52" s="306">
        <v>36</v>
      </c>
    </row>
    <row r="53" spans="2:6" s="8" customFormat="1" ht="23.25" customHeight="1" x14ac:dyDescent="0.65">
      <c r="B53" s="303">
        <v>37</v>
      </c>
      <c r="C53" s="307" t="s">
        <v>1688</v>
      </c>
      <c r="D53" s="304" t="s">
        <v>1653</v>
      </c>
      <c r="E53" s="315" t="s">
        <v>1128</v>
      </c>
      <c r="F53" s="306">
        <v>37</v>
      </c>
    </row>
    <row r="54" spans="2:6" s="8" customFormat="1" ht="23.25" customHeight="1" x14ac:dyDescent="0.65">
      <c r="B54" s="303">
        <v>38</v>
      </c>
      <c r="C54" s="307" t="s">
        <v>1689</v>
      </c>
      <c r="D54" s="304" t="s">
        <v>1654</v>
      </c>
      <c r="E54" s="315" t="s">
        <v>1036</v>
      </c>
      <c r="F54" s="306">
        <v>38</v>
      </c>
    </row>
    <row r="55" spans="2:6" s="8" customFormat="1" ht="23.25" customHeight="1" x14ac:dyDescent="0.65">
      <c r="B55" s="303">
        <v>39</v>
      </c>
      <c r="C55" s="307" t="s">
        <v>1690</v>
      </c>
      <c r="D55" s="304" t="s">
        <v>1655</v>
      </c>
      <c r="E55" s="315" t="s">
        <v>1129</v>
      </c>
      <c r="F55" s="306">
        <v>39</v>
      </c>
    </row>
    <row r="56" spans="2:6" s="8" customFormat="1" ht="23.25" customHeight="1" x14ac:dyDescent="0.65">
      <c r="B56" s="303">
        <v>40</v>
      </c>
      <c r="C56" s="307" t="s">
        <v>1691</v>
      </c>
      <c r="D56" s="304" t="s">
        <v>1656</v>
      </c>
      <c r="E56" s="315" t="s">
        <v>1037</v>
      </c>
      <c r="F56" s="306">
        <v>40</v>
      </c>
    </row>
    <row r="57" spans="2:6" s="8" customFormat="1" ht="23.25" customHeight="1" x14ac:dyDescent="0.65">
      <c r="B57" s="303">
        <v>41</v>
      </c>
      <c r="C57" s="307" t="s">
        <v>1692</v>
      </c>
      <c r="D57" s="304" t="s">
        <v>1657</v>
      </c>
      <c r="E57" s="315" t="s">
        <v>1227</v>
      </c>
      <c r="F57" s="306">
        <v>41</v>
      </c>
    </row>
    <row r="58" spans="2:6" s="8" customFormat="1" ht="23.25" customHeight="1" x14ac:dyDescent="0.65">
      <c r="B58" s="303">
        <v>42</v>
      </c>
      <c r="C58" s="307" t="s">
        <v>1720</v>
      </c>
      <c r="D58" s="304" t="s">
        <v>1658</v>
      </c>
      <c r="E58" s="315" t="s">
        <v>1788</v>
      </c>
      <c r="F58" s="306">
        <v>42</v>
      </c>
    </row>
    <row r="59" spans="2:6" s="8" customFormat="1" ht="23.25" customHeight="1" x14ac:dyDescent="0.65">
      <c r="B59" s="303">
        <v>43</v>
      </c>
      <c r="C59" s="307" t="s">
        <v>1958</v>
      </c>
      <c r="D59" s="304" t="s">
        <v>1847</v>
      </c>
      <c r="E59" s="315" t="s">
        <v>1959</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5.7109375" style="53" customWidth="1"/>
    <col min="3" max="3" width="67.85546875" style="129"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56" t="s">
        <v>1821</v>
      </c>
      <c r="C3" s="1756"/>
      <c r="D3" s="1756"/>
    </row>
    <row r="4" spans="2:21" s="5" customFormat="1" ht="12.75" customHeight="1" x14ac:dyDescent="0.85">
      <c r="B4" s="1559"/>
      <c r="C4" s="1559"/>
      <c r="D4" s="1559"/>
    </row>
    <row r="5" spans="2:21" s="5" customFormat="1" ht="36.75" x14ac:dyDescent="0.85">
      <c r="B5" s="1756" t="s">
        <v>1822</v>
      </c>
      <c r="C5" s="1756"/>
      <c r="D5" s="1757"/>
    </row>
    <row r="6" spans="2:21" s="5" customFormat="1" ht="19.5" customHeight="1" x14ac:dyDescent="0.65">
      <c r="B6" s="2"/>
      <c r="C6" s="2"/>
      <c r="D6" s="2"/>
      <c r="E6" s="2"/>
      <c r="F6" s="2"/>
      <c r="G6" s="2"/>
      <c r="H6" s="2"/>
      <c r="I6" s="2"/>
      <c r="J6" s="2"/>
      <c r="K6" s="2"/>
      <c r="L6" s="2"/>
      <c r="M6" s="2"/>
      <c r="N6" s="2"/>
      <c r="O6" s="2"/>
      <c r="P6" s="2"/>
    </row>
    <row r="7" spans="2:21" s="417" customFormat="1" ht="22.5" x14ac:dyDescent="0.5">
      <c r="B7" s="355" t="s">
        <v>1748</v>
      </c>
      <c r="D7" s="229" t="s">
        <v>1751</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263" customFormat="1" ht="24.95" customHeight="1" x14ac:dyDescent="0.2">
      <c r="B10" s="983" t="s">
        <v>1498</v>
      </c>
      <c r="C10" s="1262"/>
      <c r="D10" s="612" t="s">
        <v>878</v>
      </c>
      <c r="J10" s="753"/>
      <c r="K10" s="753"/>
      <c r="L10" s="753"/>
      <c r="M10" s="753"/>
      <c r="N10" s="753"/>
    </row>
    <row r="11" spans="2:21" s="1263" customFormat="1" ht="15" customHeight="1" x14ac:dyDescent="0.2">
      <c r="B11" s="1265"/>
      <c r="C11" s="1262"/>
      <c r="D11" s="1268"/>
      <c r="J11" s="753"/>
      <c r="K11" s="753"/>
      <c r="L11" s="753"/>
      <c r="M11" s="753"/>
      <c r="N11" s="753"/>
    </row>
    <row r="12" spans="2:21" s="753" customFormat="1" ht="24.95" customHeight="1" x14ac:dyDescent="0.2">
      <c r="B12" s="1565" t="s">
        <v>1495</v>
      </c>
      <c r="C12" s="827">
        <v>1</v>
      </c>
      <c r="D12" s="1587" t="s">
        <v>1496</v>
      </c>
      <c r="G12" s="1088"/>
      <c r="H12" s="1088"/>
      <c r="I12" s="1088"/>
    </row>
    <row r="13" spans="2:21" s="753" customFormat="1" ht="12" customHeight="1" x14ac:dyDescent="0.2">
      <c r="B13" s="1565"/>
      <c r="C13" s="1264"/>
      <c r="D13" s="1587"/>
      <c r="G13" s="1088"/>
      <c r="H13" s="1088"/>
      <c r="I13" s="1088"/>
    </row>
    <row r="14" spans="2:21" s="753" customFormat="1" ht="24.95" customHeight="1" x14ac:dyDescent="0.2">
      <c r="B14" s="1266" t="s">
        <v>1710</v>
      </c>
      <c r="C14" s="1264"/>
      <c r="D14" s="1587" t="s">
        <v>1711</v>
      </c>
      <c r="G14" s="1088"/>
      <c r="H14" s="1088"/>
      <c r="I14" s="1088"/>
    </row>
    <row r="15" spans="2:21" s="753" customFormat="1" ht="24.95" customHeight="1" x14ac:dyDescent="0.2">
      <c r="B15" s="1266" t="s">
        <v>1712</v>
      </c>
      <c r="C15" s="1264">
        <v>7</v>
      </c>
      <c r="D15" s="1587" t="s">
        <v>1713</v>
      </c>
      <c r="G15" s="1088"/>
      <c r="H15" s="1088"/>
      <c r="I15" s="1088"/>
    </row>
    <row r="16" spans="2:21" s="753" customFormat="1" ht="24.95" customHeight="1" x14ac:dyDescent="0.2">
      <c r="B16" s="1266" t="s">
        <v>1714</v>
      </c>
      <c r="C16" s="1264">
        <v>8</v>
      </c>
      <c r="D16" s="1587" t="s">
        <v>1715</v>
      </c>
      <c r="G16" s="1088"/>
      <c r="H16" s="1088"/>
      <c r="I16" s="1088"/>
    </row>
    <row r="17" spans="2:14" s="753" customFormat="1" ht="24.95" customHeight="1" x14ac:dyDescent="0.2">
      <c r="B17" s="1266" t="s">
        <v>1716</v>
      </c>
      <c r="C17" s="1264">
        <v>9</v>
      </c>
      <c r="D17" s="1587" t="s">
        <v>1717</v>
      </c>
      <c r="G17" s="1088"/>
      <c r="H17" s="1088"/>
      <c r="I17" s="1088"/>
    </row>
    <row r="18" spans="2:14" s="753" customFormat="1" ht="24.95" customHeight="1" x14ac:dyDescent="0.2">
      <c r="B18" s="1266" t="s">
        <v>1718</v>
      </c>
      <c r="C18" s="1264">
        <v>10</v>
      </c>
      <c r="D18" s="1587" t="s">
        <v>1905</v>
      </c>
      <c r="G18" s="1088"/>
      <c r="H18" s="1088"/>
      <c r="I18" s="1088"/>
    </row>
    <row r="19" spans="2:14" s="753" customFormat="1" ht="24.95" customHeight="1" x14ac:dyDescent="0.2">
      <c r="B19" s="1266" t="s">
        <v>1076</v>
      </c>
      <c r="C19" s="1264" t="s">
        <v>1906</v>
      </c>
      <c r="D19" s="1587" t="s">
        <v>1719</v>
      </c>
      <c r="G19" s="1088"/>
      <c r="H19" s="1088"/>
      <c r="I19" s="1088"/>
    </row>
    <row r="20" spans="2:14" s="753" customFormat="1" ht="9.75" customHeight="1" x14ac:dyDescent="0.2">
      <c r="B20" s="1565"/>
      <c r="C20" s="1220"/>
      <c r="D20" s="1587"/>
      <c r="G20" s="1088"/>
      <c r="H20" s="1088"/>
      <c r="I20" s="1088"/>
    </row>
    <row r="21" spans="2:14" s="834" customFormat="1" ht="24.95" customHeight="1" x14ac:dyDescent="0.2">
      <c r="B21" s="1588" t="s">
        <v>1497</v>
      </c>
      <c r="C21" s="827">
        <v>9</v>
      </c>
      <c r="D21" s="1589" t="s">
        <v>826</v>
      </c>
      <c r="G21" s="1263"/>
      <c r="H21" s="1263"/>
      <c r="I21" s="1263"/>
      <c r="J21" s="753"/>
      <c r="K21" s="753"/>
      <c r="L21" s="753"/>
      <c r="M21" s="753"/>
      <c r="N21" s="753"/>
    </row>
    <row r="22" spans="2:14" s="753" customFormat="1" ht="15.75" customHeight="1" x14ac:dyDescent="0.2">
      <c r="B22" s="1565"/>
      <c r="C22" s="1264"/>
      <c r="D22" s="1587"/>
      <c r="G22" s="1088"/>
      <c r="H22" s="1088"/>
      <c r="I22" s="1088"/>
    </row>
    <row r="23" spans="2:14" s="834" customFormat="1" ht="24.95" customHeight="1" x14ac:dyDescent="0.2">
      <c r="B23" s="1267" t="s">
        <v>386</v>
      </c>
      <c r="C23" s="827">
        <v>10</v>
      </c>
      <c r="D23" s="1269" t="s">
        <v>387</v>
      </c>
      <c r="G23" s="1263"/>
      <c r="H23" s="1263"/>
      <c r="I23" s="1263"/>
    </row>
    <row r="24" spans="2:14" s="256" customFormat="1" ht="20.25" customHeight="1" thickBot="1" x14ac:dyDescent="0.75">
      <c r="B24" s="542"/>
      <c r="C24" s="543"/>
      <c r="D24" s="544"/>
      <c r="J24" s="328"/>
    </row>
    <row r="25" spans="2:14" s="178" customFormat="1" ht="9" customHeight="1" thickTop="1" x14ac:dyDescent="0.65">
      <c r="B25" s="176"/>
      <c r="C25" s="177"/>
      <c r="D25" s="176"/>
      <c r="J25" s="175"/>
    </row>
    <row r="26" spans="2:14" s="334" customFormat="1" ht="50.25" customHeight="1" x14ac:dyDescent="0.5">
      <c r="B26" s="1741" t="s">
        <v>1907</v>
      </c>
      <c r="C26" s="1770" t="s">
        <v>1908</v>
      </c>
      <c r="D26" s="1770"/>
      <c r="J26" s="536"/>
    </row>
    <row r="27" spans="2:14" s="179" customFormat="1" ht="21.75" customHeight="1" x14ac:dyDescent="0.5">
      <c r="B27" s="1740"/>
      <c r="C27" s="1741"/>
      <c r="D27" s="1741"/>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3">
    <mergeCell ref="B3:D3"/>
    <mergeCell ref="B5:D5"/>
    <mergeCell ref="C26:D26"/>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1" width="16.5703125" style="57" customWidth="1"/>
    <col min="12" max="20" width="16.28515625" style="57" customWidth="1"/>
    <col min="21" max="21" width="58.85546875" style="57" customWidth="1"/>
    <col min="22" max="23" width="9.140625" style="57"/>
    <col min="24" max="24" width="10.42578125" style="57" bestFit="1" customWidth="1"/>
    <col min="25" max="16384" width="9.140625" style="57"/>
  </cols>
  <sheetData>
    <row r="1" spans="2:35" s="73" customFormat="1" ht="19.5" customHeight="1" x14ac:dyDescent="0.6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2:35"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2:35" s="557" customFormat="1" ht="31.5" customHeight="1" x14ac:dyDescent="0.85">
      <c r="B3" s="1871" t="s">
        <v>1823</v>
      </c>
      <c r="C3" s="1871"/>
      <c r="D3" s="1871"/>
      <c r="E3" s="1871"/>
      <c r="F3" s="1871"/>
      <c r="G3" s="1871"/>
      <c r="H3" s="1871"/>
      <c r="I3" s="1871"/>
      <c r="J3" s="1871"/>
      <c r="K3" s="1871"/>
      <c r="L3" s="1871" t="s">
        <v>1824</v>
      </c>
      <c r="M3" s="1871"/>
      <c r="N3" s="1871"/>
      <c r="O3" s="1871"/>
      <c r="P3" s="1871"/>
      <c r="Q3" s="1871"/>
      <c r="R3" s="1871"/>
      <c r="S3" s="1871"/>
      <c r="T3" s="1871"/>
      <c r="U3" s="1871"/>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78"/>
      <c r="C5" s="78"/>
      <c r="D5" s="78"/>
      <c r="E5" s="78"/>
      <c r="F5" s="78"/>
      <c r="G5" s="78"/>
      <c r="H5" s="78"/>
      <c r="I5" s="77"/>
      <c r="J5" s="77"/>
      <c r="K5" s="77"/>
      <c r="L5" s="77"/>
      <c r="M5" s="77"/>
      <c r="N5" s="77"/>
      <c r="O5" s="77"/>
      <c r="P5" s="77"/>
      <c r="Q5" s="77"/>
      <c r="R5" s="77"/>
      <c r="S5" s="77"/>
      <c r="T5" s="77"/>
      <c r="U5" s="77"/>
    </row>
    <row r="6" spans="2:35" s="555" customFormat="1" ht="22.5" x14ac:dyDescent="0.5">
      <c r="B6" s="558" t="s">
        <v>1736</v>
      </c>
      <c r="C6" s="558"/>
      <c r="D6" s="558"/>
      <c r="E6" s="558"/>
      <c r="F6" s="558"/>
      <c r="G6" s="558"/>
      <c r="H6" s="558"/>
      <c r="U6" s="559" t="s">
        <v>1740</v>
      </c>
      <c r="V6" s="559"/>
      <c r="Z6" s="559"/>
    </row>
    <row r="7" spans="2:35" ht="18.75" customHeight="1" thickBot="1" x14ac:dyDescent="0.4"/>
    <row r="8" spans="2:35" s="546" customFormat="1" ht="26.25" customHeight="1" thickTop="1" x14ac:dyDescent="0.2">
      <c r="B8" s="1875" t="s">
        <v>886</v>
      </c>
      <c r="C8" s="1764">
        <v>2012</v>
      </c>
      <c r="D8" s="1764">
        <v>2013</v>
      </c>
      <c r="E8" s="1764">
        <v>2014</v>
      </c>
      <c r="F8" s="1764">
        <v>2015</v>
      </c>
      <c r="G8" s="1764">
        <v>2016</v>
      </c>
      <c r="H8" s="1764" t="s">
        <v>1914</v>
      </c>
      <c r="I8" s="1785" t="s">
        <v>1914</v>
      </c>
      <c r="J8" s="1786"/>
      <c r="K8" s="1786"/>
      <c r="L8" s="1783" t="s">
        <v>1914</v>
      </c>
      <c r="M8" s="1783"/>
      <c r="N8" s="1783"/>
      <c r="O8" s="1783"/>
      <c r="P8" s="1783"/>
      <c r="Q8" s="1783"/>
      <c r="R8" s="1783"/>
      <c r="S8" s="1783"/>
      <c r="T8" s="1784"/>
      <c r="U8" s="1872" t="s">
        <v>885</v>
      </c>
      <c r="V8" s="545"/>
      <c r="Z8" s="545"/>
    </row>
    <row r="9" spans="2:35" s="20" customFormat="1" ht="24.95" customHeight="1" x14ac:dyDescent="0.65">
      <c r="B9" s="1876"/>
      <c r="C9" s="1765"/>
      <c r="D9" s="1765"/>
      <c r="E9" s="1765"/>
      <c r="F9" s="1765"/>
      <c r="G9" s="1765"/>
      <c r="H9" s="1765"/>
      <c r="I9" s="367" t="s">
        <v>373</v>
      </c>
      <c r="J9" s="368" t="s">
        <v>374</v>
      </c>
      <c r="K9" s="368" t="s">
        <v>375</v>
      </c>
      <c r="L9" s="368" t="s">
        <v>376</v>
      </c>
      <c r="M9" s="368" t="s">
        <v>377</v>
      </c>
      <c r="N9" s="368" t="s">
        <v>367</v>
      </c>
      <c r="O9" s="368" t="s">
        <v>368</v>
      </c>
      <c r="P9" s="368" t="s">
        <v>369</v>
      </c>
      <c r="Q9" s="368" t="s">
        <v>370</v>
      </c>
      <c r="R9" s="368" t="s">
        <v>371</v>
      </c>
      <c r="S9" s="368" t="s">
        <v>372</v>
      </c>
      <c r="T9" s="369" t="s">
        <v>1471</v>
      </c>
      <c r="U9" s="1873"/>
    </row>
    <row r="10" spans="2:35" s="20" customFormat="1" ht="24.95" customHeight="1" x14ac:dyDescent="0.65">
      <c r="B10" s="1877"/>
      <c r="C10" s="1766"/>
      <c r="D10" s="1766"/>
      <c r="E10" s="1766"/>
      <c r="F10" s="1766"/>
      <c r="G10" s="1766"/>
      <c r="H10" s="1766"/>
      <c r="I10" s="370" t="s">
        <v>672</v>
      </c>
      <c r="J10" s="371" t="s">
        <v>149</v>
      </c>
      <c r="K10" s="371" t="s">
        <v>150</v>
      </c>
      <c r="L10" s="371" t="s">
        <v>151</v>
      </c>
      <c r="M10" s="371" t="s">
        <v>366</v>
      </c>
      <c r="N10" s="371" t="s">
        <v>666</v>
      </c>
      <c r="O10" s="371" t="s">
        <v>667</v>
      </c>
      <c r="P10" s="371" t="s">
        <v>668</v>
      </c>
      <c r="Q10" s="371" t="s">
        <v>669</v>
      </c>
      <c r="R10" s="371" t="s">
        <v>670</v>
      </c>
      <c r="S10" s="371" t="s">
        <v>671</v>
      </c>
      <c r="T10" s="372" t="s">
        <v>665</v>
      </c>
      <c r="U10" s="1874"/>
    </row>
    <row r="11" spans="2:35" s="547" customFormat="1" ht="12.75" customHeight="1" x14ac:dyDescent="0.7">
      <c r="B11" s="1517"/>
      <c r="C11" s="1518"/>
      <c r="D11" s="1518"/>
      <c r="E11" s="1642"/>
      <c r="F11" s="1518"/>
      <c r="G11" s="1518"/>
      <c r="H11" s="1518"/>
      <c r="I11" s="1519"/>
      <c r="J11" s="1520"/>
      <c r="K11" s="1520"/>
      <c r="L11" s="1520"/>
      <c r="M11" s="1520"/>
      <c r="N11" s="1520"/>
      <c r="O11" s="1520"/>
      <c r="P11" s="1520"/>
      <c r="Q11" s="1520"/>
      <c r="R11" s="1520"/>
      <c r="S11" s="1520"/>
      <c r="T11" s="1521"/>
      <c r="U11" s="1522"/>
    </row>
    <row r="12" spans="2:35" s="554" customFormat="1" ht="30" customHeight="1" x14ac:dyDescent="0.2">
      <c r="B12" s="597" t="s">
        <v>1477</v>
      </c>
      <c r="C12" s="331">
        <v>5889</v>
      </c>
      <c r="D12" s="331">
        <v>6902</v>
      </c>
      <c r="E12" s="331">
        <v>46609</v>
      </c>
      <c r="F12" s="329">
        <v>49509</v>
      </c>
      <c r="G12" s="329">
        <v>44720</v>
      </c>
      <c r="H12" s="329">
        <v>79899</v>
      </c>
      <c r="I12" s="899">
        <v>7390</v>
      </c>
      <c r="J12" s="867">
        <v>6462</v>
      </c>
      <c r="K12" s="867">
        <v>6191</v>
      </c>
      <c r="L12" s="867">
        <v>6108</v>
      </c>
      <c r="M12" s="867">
        <v>7129</v>
      </c>
      <c r="N12" s="867">
        <v>4847</v>
      </c>
      <c r="O12" s="867">
        <v>8222</v>
      </c>
      <c r="P12" s="867">
        <v>7421</v>
      </c>
      <c r="Q12" s="867">
        <v>5315</v>
      </c>
      <c r="R12" s="867">
        <v>7888</v>
      </c>
      <c r="S12" s="867">
        <v>6958</v>
      </c>
      <c r="T12" s="900">
        <v>5968</v>
      </c>
      <c r="U12" s="602" t="s">
        <v>1755</v>
      </c>
    </row>
    <row r="13" spans="2:35" s="554" customFormat="1" ht="30" customHeight="1" x14ac:dyDescent="0.2">
      <c r="B13" s="597" t="s">
        <v>335</v>
      </c>
      <c r="C13" s="331">
        <v>22255.454879999998</v>
      </c>
      <c r="D13" s="331">
        <v>12025.440900000001</v>
      </c>
      <c r="E13" s="331">
        <v>158123.215604</v>
      </c>
      <c r="F13" s="329">
        <v>394262.55549199996</v>
      </c>
      <c r="G13" s="329">
        <v>247011.586557</v>
      </c>
      <c r="H13" s="329">
        <v>521164.87466799997</v>
      </c>
      <c r="I13" s="899">
        <v>56761.812339999997</v>
      </c>
      <c r="J13" s="867">
        <v>36886.306683000003</v>
      </c>
      <c r="K13" s="867">
        <v>39695.057910000003</v>
      </c>
      <c r="L13" s="867">
        <v>34141.542392000003</v>
      </c>
      <c r="M13" s="867">
        <v>49165.702094</v>
      </c>
      <c r="N13" s="867">
        <v>27986.131053000001</v>
      </c>
      <c r="O13" s="867">
        <v>68001.075551999995</v>
      </c>
      <c r="P13" s="867">
        <v>23008.999953999999</v>
      </c>
      <c r="Q13" s="867">
        <v>37180.728797000003</v>
      </c>
      <c r="R13" s="867">
        <v>59811.942912999999</v>
      </c>
      <c r="S13" s="867">
        <v>51316.500763999997</v>
      </c>
      <c r="T13" s="900">
        <v>37209.074216000001</v>
      </c>
      <c r="U13" s="602" t="s">
        <v>336</v>
      </c>
    </row>
    <row r="14" spans="2:35" s="592" customFormat="1" ht="15.75" customHeight="1" x14ac:dyDescent="0.2">
      <c r="B14" s="595"/>
      <c r="C14" s="329"/>
      <c r="D14" s="329"/>
      <c r="E14" s="331"/>
      <c r="F14" s="329"/>
      <c r="G14" s="329"/>
      <c r="H14" s="329"/>
      <c r="I14" s="897"/>
      <c r="J14" s="863"/>
      <c r="K14" s="863"/>
      <c r="L14" s="863"/>
      <c r="M14" s="863"/>
      <c r="N14" s="863"/>
      <c r="O14" s="863"/>
      <c r="P14" s="863"/>
      <c r="Q14" s="863"/>
      <c r="R14" s="863"/>
      <c r="S14" s="863"/>
      <c r="T14" s="898"/>
      <c r="U14" s="561"/>
      <c r="X14" s="554"/>
    </row>
    <row r="15" spans="2:35" s="592" customFormat="1" ht="30" customHeight="1" x14ac:dyDescent="0.2">
      <c r="B15" s="597" t="s">
        <v>1478</v>
      </c>
      <c r="C15" s="331">
        <v>280</v>
      </c>
      <c r="D15" s="331">
        <v>336</v>
      </c>
      <c r="E15" s="331">
        <v>2118</v>
      </c>
      <c r="F15" s="329">
        <v>2252</v>
      </c>
      <c r="G15" s="329">
        <v>2032</v>
      </c>
      <c r="H15" s="329">
        <v>3796.7242169790889</v>
      </c>
      <c r="I15" s="899">
        <v>338.16126378746839</v>
      </c>
      <c r="J15" s="867">
        <v>307.9545454545455</v>
      </c>
      <c r="K15" s="867">
        <v>289.09092569846206</v>
      </c>
      <c r="L15" s="867">
        <v>304.999999531767</v>
      </c>
      <c r="M15" s="867">
        <v>326.31818181818181</v>
      </c>
      <c r="N15" s="867">
        <v>258.40909090607511</v>
      </c>
      <c r="O15" s="867">
        <v>375.36363636363643</v>
      </c>
      <c r="P15" s="867">
        <v>332.45454545062898</v>
      </c>
      <c r="Q15" s="867">
        <v>275.68181818181813</v>
      </c>
      <c r="R15" s="867">
        <v>352.77272726954141</v>
      </c>
      <c r="S15" s="867">
        <v>323.5454545454545</v>
      </c>
      <c r="T15" s="900">
        <v>311.97202797150925</v>
      </c>
      <c r="U15" s="602" t="s">
        <v>1479</v>
      </c>
      <c r="X15" s="554"/>
    </row>
    <row r="16" spans="2:35" s="592" customFormat="1" ht="30" customHeight="1" x14ac:dyDescent="0.2">
      <c r="B16" s="597" t="s">
        <v>335</v>
      </c>
      <c r="C16" s="331">
        <v>1007.144223</v>
      </c>
      <c r="D16" s="331">
        <v>584.53952500000003</v>
      </c>
      <c r="E16" s="331">
        <v>7187.4188930000009</v>
      </c>
      <c r="F16" s="329">
        <v>15330.116153000001</v>
      </c>
      <c r="G16" s="329">
        <v>11227.799389</v>
      </c>
      <c r="H16" s="329">
        <v>24582.480040328184</v>
      </c>
      <c r="I16" s="899">
        <v>2658.1675266136367</v>
      </c>
      <c r="J16" s="867">
        <v>1762.519537372727</v>
      </c>
      <c r="K16" s="867">
        <v>1859.9118911272728</v>
      </c>
      <c r="L16" s="867">
        <v>1708.8756699545454</v>
      </c>
      <c r="M16" s="867">
        <v>2234.8203543636364</v>
      </c>
      <c r="N16" s="867">
        <v>1433.4841433745455</v>
      </c>
      <c r="O16" s="867">
        <v>3091.1621058545456</v>
      </c>
      <c r="P16" s="867">
        <v>1039.9829837936363</v>
      </c>
      <c r="Q16" s="867">
        <v>1874.8041944818183</v>
      </c>
      <c r="R16" s="867">
        <v>2679.1139522681815</v>
      </c>
      <c r="S16" s="867">
        <v>2383.6568107999997</v>
      </c>
      <c r="T16" s="900">
        <v>1855.9808703236365</v>
      </c>
      <c r="U16" s="602" t="s">
        <v>336</v>
      </c>
      <c r="X16" s="554"/>
    </row>
    <row r="17" spans="2:25" s="592" customFormat="1" ht="15.75" customHeight="1" x14ac:dyDescent="0.2">
      <c r="B17" s="597"/>
      <c r="C17" s="329"/>
      <c r="D17" s="329"/>
      <c r="E17" s="331"/>
      <c r="F17" s="329"/>
      <c r="G17" s="329"/>
      <c r="H17" s="329"/>
      <c r="I17" s="899"/>
      <c r="J17" s="867"/>
      <c r="K17" s="867"/>
      <c r="L17" s="867"/>
      <c r="M17" s="867"/>
      <c r="N17" s="867"/>
      <c r="O17" s="867"/>
      <c r="P17" s="867"/>
      <c r="Q17" s="867"/>
      <c r="R17" s="867"/>
      <c r="S17" s="867"/>
      <c r="T17" s="900"/>
      <c r="U17" s="602"/>
      <c r="X17" s="554"/>
    </row>
    <row r="18" spans="2:25" s="592" customFormat="1" ht="30" customHeight="1" x14ac:dyDescent="0.2">
      <c r="B18" s="597" t="s">
        <v>1480</v>
      </c>
      <c r="C18" s="331">
        <v>2475</v>
      </c>
      <c r="D18" s="331">
        <v>2674</v>
      </c>
      <c r="E18" s="331">
        <v>1427</v>
      </c>
      <c r="F18" s="329">
        <v>1616</v>
      </c>
      <c r="G18" s="329">
        <v>1681</v>
      </c>
      <c r="H18" s="329">
        <v>1378</v>
      </c>
      <c r="I18" s="899">
        <v>169</v>
      </c>
      <c r="J18" s="867">
        <v>97</v>
      </c>
      <c r="K18" s="867">
        <v>120</v>
      </c>
      <c r="L18" s="867">
        <v>101</v>
      </c>
      <c r="M18" s="867">
        <v>181</v>
      </c>
      <c r="N18" s="867">
        <v>68</v>
      </c>
      <c r="O18" s="867">
        <v>133</v>
      </c>
      <c r="P18" s="867">
        <v>148</v>
      </c>
      <c r="Q18" s="867">
        <v>60</v>
      </c>
      <c r="R18" s="867">
        <v>144</v>
      </c>
      <c r="S18" s="867">
        <v>138</v>
      </c>
      <c r="T18" s="900">
        <v>19</v>
      </c>
      <c r="U18" s="602" t="s">
        <v>1481</v>
      </c>
    </row>
    <row r="19" spans="2:25" s="592" customFormat="1" ht="30" customHeight="1" x14ac:dyDescent="0.2">
      <c r="B19" s="597" t="s">
        <v>335</v>
      </c>
      <c r="C19" s="331">
        <v>1237.5</v>
      </c>
      <c r="D19" s="331">
        <v>802.2</v>
      </c>
      <c r="E19" s="331">
        <v>3530.990468</v>
      </c>
      <c r="F19" s="329">
        <v>8483.195126999999</v>
      </c>
      <c r="G19" s="329">
        <v>7540.3152950000003</v>
      </c>
      <c r="H19" s="329">
        <v>31163.239261000002</v>
      </c>
      <c r="I19" s="899">
        <v>684.70164499999998</v>
      </c>
      <c r="J19" s="867">
        <v>347.23572200000001</v>
      </c>
      <c r="K19" s="867">
        <v>440.82335</v>
      </c>
      <c r="L19" s="867">
        <v>447.38028300000002</v>
      </c>
      <c r="M19" s="867">
        <v>2858.9470219999998</v>
      </c>
      <c r="N19" s="867">
        <v>191.962749</v>
      </c>
      <c r="O19" s="867">
        <v>1227.9576750000001</v>
      </c>
      <c r="P19" s="867">
        <v>1166.8805299999999</v>
      </c>
      <c r="Q19" s="867">
        <v>336.72709500000002</v>
      </c>
      <c r="R19" s="867">
        <v>1309.9956179999999</v>
      </c>
      <c r="S19" s="867">
        <v>1217.7518219999999</v>
      </c>
      <c r="T19" s="900">
        <v>20932.875749999999</v>
      </c>
      <c r="U19" s="602" t="s">
        <v>336</v>
      </c>
    </row>
    <row r="20" spans="2:25" s="547" customFormat="1" ht="23.45" customHeight="1" thickBot="1" x14ac:dyDescent="0.75">
      <c r="B20" s="548"/>
      <c r="C20" s="549"/>
      <c r="D20" s="549"/>
      <c r="E20" s="1548"/>
      <c r="F20" s="549"/>
      <c r="G20" s="549"/>
      <c r="H20" s="549"/>
      <c r="I20" s="550"/>
      <c r="J20" s="551"/>
      <c r="K20" s="551"/>
      <c r="L20" s="551"/>
      <c r="M20" s="551"/>
      <c r="N20" s="551"/>
      <c r="O20" s="551"/>
      <c r="P20" s="551"/>
      <c r="Q20" s="551"/>
      <c r="R20" s="551"/>
      <c r="S20" s="551"/>
      <c r="T20" s="552"/>
      <c r="U20" s="553"/>
    </row>
    <row r="21" spans="2:25" ht="9" customHeight="1" thickTop="1" x14ac:dyDescent="0.35"/>
    <row r="22" spans="2:25" s="334" customFormat="1" ht="24.75" customHeight="1" x14ac:dyDescent="0.5">
      <c r="B22" s="334" t="s">
        <v>1737</v>
      </c>
      <c r="U22" s="334" t="s">
        <v>1739</v>
      </c>
    </row>
    <row r="23" spans="2:25" s="555" customFormat="1" ht="24" customHeight="1" x14ac:dyDescent="0.5">
      <c r="B23" s="357" t="s">
        <v>1915</v>
      </c>
      <c r="U23" s="555" t="s">
        <v>1916</v>
      </c>
      <c r="V23" s="554"/>
      <c r="W23" s="554"/>
      <c r="X23" s="554"/>
      <c r="Y23" s="554"/>
    </row>
    <row r="24" spans="2:25" s="53" customFormat="1" ht="24.75" customHeight="1" x14ac:dyDescent="0.5">
      <c r="B24" s="357" t="s">
        <v>1917</v>
      </c>
      <c r="U24" s="555" t="s">
        <v>1918</v>
      </c>
      <c r="V24" s="554"/>
      <c r="W24" s="554"/>
      <c r="X24" s="554"/>
      <c r="Y24" s="554"/>
    </row>
    <row r="25" spans="2:25" s="53" customFormat="1" ht="11.25" customHeight="1" x14ac:dyDescent="0.5"/>
    <row r="26" spans="2:25" s="53" customFormat="1" ht="11.25" customHeight="1" x14ac:dyDescent="0.5"/>
    <row r="27" spans="2:25" s="53" customFormat="1" ht="11.25" customHeight="1" x14ac:dyDescent="0.5">
      <c r="B27" s="170"/>
      <c r="C27" s="170"/>
      <c r="D27" s="170"/>
      <c r="E27" s="170"/>
      <c r="F27" s="170"/>
      <c r="G27" s="170"/>
      <c r="H27" s="170"/>
    </row>
    <row r="32" spans="2:25" ht="21.75" x14ac:dyDescent="0.5">
      <c r="C32" s="62"/>
      <c r="D32" s="62"/>
      <c r="E32" s="62"/>
      <c r="F32" s="62"/>
      <c r="G32" s="62"/>
      <c r="H32" s="62"/>
    </row>
    <row r="33" spans="3:8" ht="21.75" x14ac:dyDescent="0.5">
      <c r="C33" s="62"/>
      <c r="D33" s="62"/>
      <c r="E33" s="62"/>
      <c r="F33" s="62"/>
      <c r="G33" s="62"/>
      <c r="H33" s="62"/>
    </row>
    <row r="34" spans="3:8" ht="21.75" x14ac:dyDescent="0.5">
      <c r="C34" s="62"/>
      <c r="D34" s="62"/>
      <c r="E34" s="62"/>
      <c r="F34" s="62"/>
      <c r="G34" s="62"/>
      <c r="H34" s="62"/>
    </row>
    <row r="35" spans="3:8" ht="21.75" x14ac:dyDescent="0.5">
      <c r="C35" s="62"/>
      <c r="D35" s="62"/>
      <c r="E35" s="62"/>
      <c r="F35" s="62"/>
      <c r="G35" s="62"/>
      <c r="H35" s="62"/>
    </row>
    <row r="36" spans="3:8" ht="21.75" x14ac:dyDescent="0.5">
      <c r="C36" s="62"/>
      <c r="D36" s="62"/>
      <c r="E36" s="62"/>
      <c r="F36" s="62"/>
      <c r="G36" s="62"/>
      <c r="H36" s="62"/>
    </row>
    <row r="37" spans="3:8" ht="21.75" x14ac:dyDescent="0.5">
      <c r="C37" s="62"/>
      <c r="D37" s="62"/>
      <c r="E37" s="62"/>
      <c r="F37" s="62"/>
      <c r="G37" s="62"/>
      <c r="H37" s="62"/>
    </row>
    <row r="38" spans="3:8" ht="21.75" x14ac:dyDescent="0.5">
      <c r="C38" s="62"/>
      <c r="D38" s="62"/>
      <c r="E38" s="62"/>
      <c r="F38" s="62"/>
      <c r="G38" s="62"/>
      <c r="H38" s="62"/>
    </row>
    <row r="39" spans="3:8" ht="21.75" x14ac:dyDescent="0.5">
      <c r="C39" s="62"/>
      <c r="D39" s="62"/>
      <c r="E39" s="62"/>
      <c r="F39" s="62"/>
      <c r="G39" s="62"/>
      <c r="H39" s="62"/>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7" t="s">
        <v>1825</v>
      </c>
      <c r="C3" s="1777"/>
      <c r="D3" s="1777"/>
      <c r="E3" s="1777"/>
      <c r="F3" s="1777"/>
      <c r="G3" s="1777"/>
      <c r="H3" s="1777"/>
      <c r="I3" s="1777"/>
    </row>
    <row r="4" spans="2:23" s="5" customFormat="1" ht="12.75" customHeight="1" x14ac:dyDescent="0.85">
      <c r="B4" s="1559"/>
      <c r="C4" s="1559"/>
      <c r="D4" s="1559"/>
      <c r="E4" s="1559"/>
      <c r="F4" s="1559"/>
      <c r="G4" s="1559"/>
      <c r="H4" s="1559"/>
      <c r="I4" s="1559"/>
      <c r="J4" s="2"/>
    </row>
    <row r="5" spans="2:23" ht="36.75" x14ac:dyDescent="0.85">
      <c r="B5" s="1777" t="s">
        <v>1826</v>
      </c>
      <c r="C5" s="1777"/>
      <c r="D5" s="1777"/>
      <c r="E5" s="1777"/>
      <c r="F5" s="1777"/>
      <c r="G5" s="1777"/>
      <c r="H5" s="1777"/>
      <c r="I5" s="1777"/>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8" customFormat="1" ht="24.95" customHeight="1" thickTop="1" x14ac:dyDescent="0.7">
      <c r="B9" s="1761" t="s">
        <v>886</v>
      </c>
      <c r="C9" s="1764">
        <v>2012</v>
      </c>
      <c r="D9" s="1764">
        <v>2013</v>
      </c>
      <c r="E9" s="1764">
        <v>2014</v>
      </c>
      <c r="F9" s="1764">
        <v>2015</v>
      </c>
      <c r="G9" s="1764">
        <v>2016</v>
      </c>
      <c r="H9" s="1764">
        <v>2017</v>
      </c>
      <c r="I9" s="1758" t="s">
        <v>885</v>
      </c>
      <c r="J9" s="339"/>
      <c r="N9" s="339"/>
    </row>
    <row r="10" spans="2:23" s="258" customFormat="1" ht="24.95" customHeight="1" x14ac:dyDescent="0.7">
      <c r="B10" s="1762"/>
      <c r="C10" s="1765"/>
      <c r="D10" s="1765"/>
      <c r="E10" s="1765"/>
      <c r="F10" s="1765"/>
      <c r="G10" s="1765"/>
      <c r="H10" s="1765"/>
      <c r="I10" s="1759"/>
    </row>
    <row r="11" spans="2:23" s="258" customFormat="1" ht="19.5" customHeight="1" x14ac:dyDescent="0.7">
      <c r="B11" s="1763"/>
      <c r="C11" s="1766"/>
      <c r="D11" s="1766"/>
      <c r="E11" s="1766"/>
      <c r="F11" s="1766"/>
      <c r="G11" s="1766"/>
      <c r="H11" s="1766"/>
      <c r="I11" s="1760"/>
    </row>
    <row r="12" spans="2:23" s="258" customFormat="1" ht="12.75" customHeight="1" x14ac:dyDescent="0.7">
      <c r="B12" s="341"/>
      <c r="C12" s="563"/>
      <c r="D12" s="563"/>
      <c r="E12" s="563"/>
      <c r="F12" s="563"/>
      <c r="G12" s="563"/>
      <c r="H12" s="563"/>
      <c r="I12" s="342"/>
    </row>
    <row r="13" spans="2:23" s="365" customFormat="1" ht="23.45" customHeight="1" x14ac:dyDescent="0.2">
      <c r="B13" s="454" t="s">
        <v>682</v>
      </c>
      <c r="C13" s="1274">
        <v>12</v>
      </c>
      <c r="D13" s="1274">
        <v>12</v>
      </c>
      <c r="E13" s="1274">
        <v>12</v>
      </c>
      <c r="F13" s="1274">
        <v>12</v>
      </c>
      <c r="G13" s="1274">
        <v>12</v>
      </c>
      <c r="H13" s="1274">
        <v>12</v>
      </c>
      <c r="I13" s="607" t="s">
        <v>585</v>
      </c>
    </row>
    <row r="14" spans="2:23" s="365" customFormat="1" ht="12" customHeight="1" x14ac:dyDescent="0.2">
      <c r="B14" s="455"/>
      <c r="C14" s="1274"/>
      <c r="D14" s="1274"/>
      <c r="E14" s="1274"/>
      <c r="F14" s="1274"/>
      <c r="G14" s="1274"/>
      <c r="H14" s="1274"/>
      <c r="I14" s="379"/>
    </row>
    <row r="15" spans="2:23" s="365" customFormat="1" ht="23.45" customHeight="1" x14ac:dyDescent="0.2">
      <c r="B15" s="454" t="s">
        <v>524</v>
      </c>
      <c r="C15" s="1274">
        <v>74</v>
      </c>
      <c r="D15" s="1274">
        <v>77</v>
      </c>
      <c r="E15" s="1274">
        <v>78</v>
      </c>
      <c r="F15" s="1274">
        <v>78</v>
      </c>
      <c r="G15" s="1274">
        <v>78</v>
      </c>
      <c r="H15" s="1274">
        <v>78</v>
      </c>
      <c r="I15" s="607" t="s">
        <v>11</v>
      </c>
    </row>
    <row r="16" spans="2:23" s="365" customFormat="1" ht="23.45" customHeight="1" x14ac:dyDescent="0.2">
      <c r="B16" s="608" t="s">
        <v>1259</v>
      </c>
      <c r="C16" s="1276">
        <v>29</v>
      </c>
      <c r="D16" s="1276">
        <v>30</v>
      </c>
      <c r="E16" s="1276">
        <v>31</v>
      </c>
      <c r="F16" s="1276">
        <v>31</v>
      </c>
      <c r="G16" s="1276">
        <v>31</v>
      </c>
      <c r="H16" s="1276">
        <v>31</v>
      </c>
      <c r="I16" s="609" t="s">
        <v>277</v>
      </c>
    </row>
    <row r="17" spans="2:9" s="365" customFormat="1" ht="23.45" customHeight="1" x14ac:dyDescent="0.2">
      <c r="B17" s="608" t="s">
        <v>620</v>
      </c>
      <c r="C17" s="1276">
        <v>7</v>
      </c>
      <c r="D17" s="1276">
        <v>7</v>
      </c>
      <c r="E17" s="1276">
        <v>7</v>
      </c>
      <c r="F17" s="1276">
        <v>7</v>
      </c>
      <c r="G17" s="1276">
        <v>7</v>
      </c>
      <c r="H17" s="1276">
        <v>7</v>
      </c>
      <c r="I17" s="609" t="s">
        <v>621</v>
      </c>
    </row>
    <row r="18" spans="2:9" s="365" customFormat="1" ht="23.45" customHeight="1" x14ac:dyDescent="0.2">
      <c r="B18" s="608" t="s">
        <v>352</v>
      </c>
      <c r="C18" s="1276">
        <v>5</v>
      </c>
      <c r="D18" s="1276">
        <v>5</v>
      </c>
      <c r="E18" s="1276">
        <v>5</v>
      </c>
      <c r="F18" s="1276">
        <v>5</v>
      </c>
      <c r="G18" s="1276">
        <v>5</v>
      </c>
      <c r="H18" s="1276">
        <v>5</v>
      </c>
      <c r="I18" s="609" t="s">
        <v>622</v>
      </c>
    </row>
    <row r="19" spans="2:9" s="365" customFormat="1" ht="23.45" customHeight="1" x14ac:dyDescent="0.2">
      <c r="B19" s="608" t="s">
        <v>623</v>
      </c>
      <c r="C19" s="1276">
        <v>6</v>
      </c>
      <c r="D19" s="1276">
        <v>7</v>
      </c>
      <c r="E19" s="1276">
        <v>7</v>
      </c>
      <c r="F19" s="1276">
        <v>7</v>
      </c>
      <c r="G19" s="1276">
        <v>7</v>
      </c>
      <c r="H19" s="1276">
        <v>7</v>
      </c>
      <c r="I19" s="609" t="s">
        <v>624</v>
      </c>
    </row>
    <row r="20" spans="2:9" s="365" customFormat="1" ht="23.45" customHeight="1" x14ac:dyDescent="0.2">
      <c r="B20" s="608" t="s">
        <v>625</v>
      </c>
      <c r="C20" s="1276">
        <v>5</v>
      </c>
      <c r="D20" s="1276">
        <v>5</v>
      </c>
      <c r="E20" s="1276">
        <v>5</v>
      </c>
      <c r="F20" s="1276">
        <v>5</v>
      </c>
      <c r="G20" s="1276">
        <v>5</v>
      </c>
      <c r="H20" s="1276">
        <v>5</v>
      </c>
      <c r="I20" s="609" t="s">
        <v>626</v>
      </c>
    </row>
    <row r="21" spans="2:9" s="365" customFormat="1" ht="23.45" customHeight="1" x14ac:dyDescent="0.2">
      <c r="B21" s="608" t="s">
        <v>627</v>
      </c>
      <c r="C21" s="1276">
        <v>17</v>
      </c>
      <c r="D21" s="1276">
        <v>18</v>
      </c>
      <c r="E21" s="1276">
        <v>18</v>
      </c>
      <c r="F21" s="1276">
        <v>18</v>
      </c>
      <c r="G21" s="1276">
        <v>18</v>
      </c>
      <c r="H21" s="1276">
        <v>18</v>
      </c>
      <c r="I21" s="609" t="s">
        <v>278</v>
      </c>
    </row>
    <row r="22" spans="2:9" s="365" customFormat="1" ht="23.45" customHeight="1" x14ac:dyDescent="0.2">
      <c r="B22" s="608" t="s">
        <v>794</v>
      </c>
      <c r="C22" s="1276">
        <v>5</v>
      </c>
      <c r="D22" s="1276">
        <v>5</v>
      </c>
      <c r="E22" s="1276">
        <v>5</v>
      </c>
      <c r="F22" s="1276">
        <v>5</v>
      </c>
      <c r="G22" s="1276">
        <v>5</v>
      </c>
      <c r="H22" s="1276">
        <v>5</v>
      </c>
      <c r="I22" s="609" t="s">
        <v>793</v>
      </c>
    </row>
    <row r="23" spans="2:9" s="365" customFormat="1" ht="12.75" customHeight="1" x14ac:dyDescent="0.2">
      <c r="B23" s="455"/>
      <c r="C23" s="1274"/>
      <c r="D23" s="1274"/>
      <c r="E23" s="1274"/>
      <c r="F23" s="1274"/>
      <c r="G23" s="1274"/>
      <c r="H23" s="1274"/>
      <c r="I23" s="379"/>
    </row>
    <row r="24" spans="2:9" s="365" customFormat="1" ht="23.45" customHeight="1" x14ac:dyDescent="0.2">
      <c r="B24" s="454" t="s">
        <v>628</v>
      </c>
      <c r="C24" s="1274">
        <v>17</v>
      </c>
      <c r="D24" s="1274">
        <v>17</v>
      </c>
      <c r="E24" s="1274">
        <v>17</v>
      </c>
      <c r="F24" s="1274">
        <v>17</v>
      </c>
      <c r="G24" s="1274">
        <v>17</v>
      </c>
      <c r="H24" s="1274">
        <v>17</v>
      </c>
      <c r="I24" s="607" t="s">
        <v>12</v>
      </c>
    </row>
    <row r="25" spans="2:9" s="365" customFormat="1" ht="23.45" customHeight="1" x14ac:dyDescent="0.2">
      <c r="B25" s="608" t="s">
        <v>1259</v>
      </c>
      <c r="C25" s="1276">
        <v>4</v>
      </c>
      <c r="D25" s="1276">
        <v>4</v>
      </c>
      <c r="E25" s="1276">
        <v>4</v>
      </c>
      <c r="F25" s="1276">
        <v>4</v>
      </c>
      <c r="G25" s="1276">
        <v>4</v>
      </c>
      <c r="H25" s="1276">
        <v>4</v>
      </c>
      <c r="I25" s="609" t="s">
        <v>277</v>
      </c>
    </row>
    <row r="26" spans="2:9" s="365" customFormat="1" ht="23.45" customHeight="1" x14ac:dyDescent="0.2">
      <c r="B26" s="608" t="s">
        <v>620</v>
      </c>
      <c r="C26" s="1276">
        <v>1</v>
      </c>
      <c r="D26" s="1276">
        <v>1</v>
      </c>
      <c r="E26" s="1276">
        <v>1</v>
      </c>
      <c r="F26" s="1276">
        <v>1</v>
      </c>
      <c r="G26" s="1276">
        <v>1</v>
      </c>
      <c r="H26" s="1276">
        <v>1</v>
      </c>
      <c r="I26" s="609" t="s">
        <v>621</v>
      </c>
    </row>
    <row r="27" spans="2:9" s="365" customFormat="1" ht="23.45" customHeight="1" x14ac:dyDescent="0.2">
      <c r="B27" s="608" t="s">
        <v>352</v>
      </c>
      <c r="C27" s="1276">
        <v>1</v>
      </c>
      <c r="D27" s="1276">
        <v>1</v>
      </c>
      <c r="E27" s="1276">
        <v>1</v>
      </c>
      <c r="F27" s="1276">
        <v>1</v>
      </c>
      <c r="G27" s="1276">
        <v>1</v>
      </c>
      <c r="H27" s="1276">
        <v>1</v>
      </c>
      <c r="I27" s="609" t="s">
        <v>622</v>
      </c>
    </row>
    <row r="28" spans="2:9" s="365" customFormat="1" ht="23.45" customHeight="1" x14ac:dyDescent="0.2">
      <c r="B28" s="608" t="s">
        <v>627</v>
      </c>
      <c r="C28" s="1276">
        <v>11</v>
      </c>
      <c r="D28" s="1276">
        <v>11</v>
      </c>
      <c r="E28" s="1276">
        <v>11</v>
      </c>
      <c r="F28" s="1276">
        <v>11</v>
      </c>
      <c r="G28" s="1276">
        <v>11</v>
      </c>
      <c r="H28" s="1276">
        <v>11</v>
      </c>
      <c r="I28" s="609" t="s">
        <v>278</v>
      </c>
    </row>
    <row r="29" spans="2:9" s="365" customFormat="1" ht="12" customHeight="1" x14ac:dyDescent="0.2">
      <c r="B29" s="455"/>
      <c r="C29" s="1274"/>
      <c r="D29" s="1274"/>
      <c r="E29" s="1274"/>
      <c r="F29" s="1274"/>
      <c r="G29" s="1274"/>
      <c r="H29" s="1274"/>
      <c r="I29" s="379"/>
    </row>
    <row r="30" spans="2:9" s="360" customFormat="1" ht="23.45" customHeight="1" x14ac:dyDescent="0.2">
      <c r="B30" s="454" t="s">
        <v>185</v>
      </c>
      <c r="C30" s="1274">
        <v>106</v>
      </c>
      <c r="D30" s="1274">
        <v>106</v>
      </c>
      <c r="E30" s="1274">
        <v>106</v>
      </c>
      <c r="F30" s="1274">
        <v>106</v>
      </c>
      <c r="G30" s="1274">
        <v>106</v>
      </c>
      <c r="H30" s="1274">
        <v>106</v>
      </c>
      <c r="I30" s="607" t="s">
        <v>643</v>
      </c>
    </row>
    <row r="31" spans="2:9" s="365" customFormat="1" ht="23.45" customHeight="1" x14ac:dyDescent="0.2">
      <c r="B31" s="608" t="s">
        <v>1259</v>
      </c>
      <c r="C31" s="1276">
        <v>10</v>
      </c>
      <c r="D31" s="1276">
        <v>10</v>
      </c>
      <c r="E31" s="1276">
        <v>10</v>
      </c>
      <c r="F31" s="1276">
        <v>10</v>
      </c>
      <c r="G31" s="1276">
        <v>10</v>
      </c>
      <c r="H31" s="1276">
        <v>10</v>
      </c>
      <c r="I31" s="609" t="s">
        <v>277</v>
      </c>
    </row>
    <row r="32" spans="2:9" s="365" customFormat="1" ht="23.45" customHeight="1" x14ac:dyDescent="0.2">
      <c r="B32" s="608" t="s">
        <v>620</v>
      </c>
      <c r="C32" s="1276">
        <v>16</v>
      </c>
      <c r="D32" s="1276">
        <v>16</v>
      </c>
      <c r="E32" s="1276">
        <v>16</v>
      </c>
      <c r="F32" s="1276">
        <v>16</v>
      </c>
      <c r="G32" s="1276">
        <v>16</v>
      </c>
      <c r="H32" s="1276">
        <v>16</v>
      </c>
      <c r="I32" s="609" t="s">
        <v>621</v>
      </c>
    </row>
    <row r="33" spans="2:9" s="365" customFormat="1" ht="23.45" customHeight="1" x14ac:dyDescent="0.2">
      <c r="B33" s="608" t="s">
        <v>617</v>
      </c>
      <c r="C33" s="1276">
        <v>10</v>
      </c>
      <c r="D33" s="1276">
        <v>10</v>
      </c>
      <c r="E33" s="1276">
        <v>10</v>
      </c>
      <c r="F33" s="1276">
        <v>10</v>
      </c>
      <c r="G33" s="1276">
        <v>10</v>
      </c>
      <c r="H33" s="1276">
        <v>10</v>
      </c>
      <c r="I33" s="609" t="s">
        <v>629</v>
      </c>
    </row>
    <row r="34" spans="2:9" s="365" customFormat="1" ht="23.45" customHeight="1" x14ac:dyDescent="0.2">
      <c r="B34" s="608" t="s">
        <v>623</v>
      </c>
      <c r="C34" s="1276">
        <v>10</v>
      </c>
      <c r="D34" s="1276">
        <v>10</v>
      </c>
      <c r="E34" s="1276">
        <v>10</v>
      </c>
      <c r="F34" s="1276">
        <v>10</v>
      </c>
      <c r="G34" s="1276">
        <v>10</v>
      </c>
      <c r="H34" s="1276">
        <v>10</v>
      </c>
      <c r="I34" s="609" t="s">
        <v>624</v>
      </c>
    </row>
    <row r="35" spans="2:9" s="365" customFormat="1" ht="23.45" customHeight="1" x14ac:dyDescent="0.2">
      <c r="B35" s="608" t="s">
        <v>352</v>
      </c>
      <c r="C35" s="1276">
        <v>7</v>
      </c>
      <c r="D35" s="1276">
        <v>7</v>
      </c>
      <c r="E35" s="1276">
        <v>7</v>
      </c>
      <c r="F35" s="1276">
        <v>7</v>
      </c>
      <c r="G35" s="1276">
        <v>7</v>
      </c>
      <c r="H35" s="1276">
        <v>7</v>
      </c>
      <c r="I35" s="609" t="s">
        <v>622</v>
      </c>
    </row>
    <row r="36" spans="2:9" s="365" customFormat="1" ht="23.45" customHeight="1" x14ac:dyDescent="0.2">
      <c r="B36" s="608" t="s">
        <v>630</v>
      </c>
      <c r="C36" s="1276">
        <v>7</v>
      </c>
      <c r="D36" s="1276">
        <v>7</v>
      </c>
      <c r="E36" s="1276">
        <v>7</v>
      </c>
      <c r="F36" s="1276">
        <v>7</v>
      </c>
      <c r="G36" s="1276">
        <v>7</v>
      </c>
      <c r="H36" s="1276">
        <v>7</v>
      </c>
      <c r="I36" s="609" t="s">
        <v>279</v>
      </c>
    </row>
    <row r="37" spans="2:9" s="365" customFormat="1" ht="23.45" customHeight="1" x14ac:dyDescent="0.2">
      <c r="B37" s="608" t="s">
        <v>631</v>
      </c>
      <c r="C37" s="1276">
        <v>17</v>
      </c>
      <c r="D37" s="1276">
        <v>17</v>
      </c>
      <c r="E37" s="1276">
        <v>17</v>
      </c>
      <c r="F37" s="1276">
        <v>17</v>
      </c>
      <c r="G37" s="1276">
        <v>17</v>
      </c>
      <c r="H37" s="1276">
        <v>17</v>
      </c>
      <c r="I37" s="609" t="s">
        <v>632</v>
      </c>
    </row>
    <row r="38" spans="2:9" s="365" customFormat="1" ht="23.45" customHeight="1" x14ac:dyDescent="0.2">
      <c r="B38" s="608" t="s">
        <v>627</v>
      </c>
      <c r="C38" s="1276">
        <v>29</v>
      </c>
      <c r="D38" s="1276">
        <v>29</v>
      </c>
      <c r="E38" s="1276">
        <v>29</v>
      </c>
      <c r="F38" s="1276">
        <v>29</v>
      </c>
      <c r="G38" s="1276">
        <v>29</v>
      </c>
      <c r="H38" s="1276">
        <v>29</v>
      </c>
      <c r="I38" s="609" t="s">
        <v>278</v>
      </c>
    </row>
    <row r="39" spans="2:9" s="365" customFormat="1" ht="12" customHeight="1" x14ac:dyDescent="0.2">
      <c r="B39" s="455"/>
      <c r="C39" s="1274"/>
      <c r="D39" s="1274"/>
      <c r="E39" s="1274"/>
      <c r="F39" s="1274"/>
      <c r="G39" s="1274"/>
      <c r="H39" s="1274"/>
      <c r="I39" s="379"/>
    </row>
    <row r="40" spans="2:9" s="365" customFormat="1" ht="23.45" customHeight="1" x14ac:dyDescent="0.2">
      <c r="B40" s="454" t="s">
        <v>633</v>
      </c>
      <c r="C40" s="1209">
        <v>23</v>
      </c>
      <c r="D40" s="1209">
        <v>23</v>
      </c>
      <c r="E40" s="1209">
        <v>23</v>
      </c>
      <c r="F40" s="1209">
        <v>23</v>
      </c>
      <c r="G40" s="1209">
        <v>23</v>
      </c>
      <c r="H40" s="1209">
        <v>23</v>
      </c>
      <c r="I40" s="607" t="s">
        <v>638</v>
      </c>
    </row>
    <row r="41" spans="2:9" s="365" customFormat="1" ht="23.45" customHeight="1" x14ac:dyDescent="0.2">
      <c r="B41" s="608" t="s">
        <v>1259</v>
      </c>
      <c r="C41" s="1276">
        <v>7</v>
      </c>
      <c r="D41" s="1276">
        <v>7</v>
      </c>
      <c r="E41" s="1276">
        <v>7</v>
      </c>
      <c r="F41" s="1276">
        <v>7</v>
      </c>
      <c r="G41" s="1276">
        <v>7</v>
      </c>
      <c r="H41" s="1276">
        <v>7</v>
      </c>
      <c r="I41" s="609" t="s">
        <v>277</v>
      </c>
    </row>
    <row r="42" spans="2:9" s="365" customFormat="1" ht="23.25" customHeight="1" x14ac:dyDescent="0.2">
      <c r="B42" s="608" t="s">
        <v>627</v>
      </c>
      <c r="C42" s="1276">
        <v>16</v>
      </c>
      <c r="D42" s="1276">
        <v>16</v>
      </c>
      <c r="E42" s="1276">
        <v>16</v>
      </c>
      <c r="F42" s="1276">
        <v>16</v>
      </c>
      <c r="G42" s="1276">
        <v>16</v>
      </c>
      <c r="H42" s="1276">
        <v>16</v>
      </c>
      <c r="I42" s="609" t="s">
        <v>278</v>
      </c>
    </row>
    <row r="43" spans="2:9" s="365" customFormat="1" ht="12" customHeight="1" x14ac:dyDescent="0.2">
      <c r="B43" s="455"/>
      <c r="C43" s="1274"/>
      <c r="D43" s="1274"/>
      <c r="E43" s="1274"/>
      <c r="F43" s="1274"/>
      <c r="G43" s="1274"/>
      <c r="H43" s="1274"/>
      <c r="I43" s="379"/>
    </row>
    <row r="44" spans="2:9" s="365" customFormat="1" ht="23.45" customHeight="1" x14ac:dyDescent="0.2">
      <c r="B44" s="454" t="s">
        <v>190</v>
      </c>
      <c r="C44" s="1209">
        <v>65</v>
      </c>
      <c r="D44" s="1209">
        <v>65</v>
      </c>
      <c r="E44" s="1209">
        <v>65</v>
      </c>
      <c r="F44" s="1209">
        <v>65</v>
      </c>
      <c r="G44" s="1209">
        <v>65</v>
      </c>
      <c r="H44" s="1209">
        <v>65</v>
      </c>
      <c r="I44" s="607" t="s">
        <v>639</v>
      </c>
    </row>
    <row r="45" spans="2:9" s="365" customFormat="1" ht="23.45" customHeight="1" x14ac:dyDescent="0.2">
      <c r="B45" s="608" t="s">
        <v>1259</v>
      </c>
      <c r="C45" s="1276">
        <v>18</v>
      </c>
      <c r="D45" s="1276">
        <v>18</v>
      </c>
      <c r="E45" s="1276">
        <v>18</v>
      </c>
      <c r="F45" s="1276">
        <v>18</v>
      </c>
      <c r="G45" s="1276">
        <v>18</v>
      </c>
      <c r="H45" s="1276">
        <v>18</v>
      </c>
      <c r="I45" s="609" t="s">
        <v>277</v>
      </c>
    </row>
    <row r="46" spans="2:9" s="365" customFormat="1" ht="23.45" customHeight="1" x14ac:dyDescent="0.2">
      <c r="B46" s="608" t="s">
        <v>620</v>
      </c>
      <c r="C46" s="1276">
        <v>8</v>
      </c>
      <c r="D46" s="1276">
        <v>8</v>
      </c>
      <c r="E46" s="1276">
        <v>8</v>
      </c>
      <c r="F46" s="1276">
        <v>8</v>
      </c>
      <c r="G46" s="1276">
        <v>8</v>
      </c>
      <c r="H46" s="1276">
        <v>8</v>
      </c>
      <c r="I46" s="609" t="s">
        <v>621</v>
      </c>
    </row>
    <row r="47" spans="2:9" s="365" customFormat="1" ht="23.45" customHeight="1" x14ac:dyDescent="0.2">
      <c r="B47" s="608" t="s">
        <v>352</v>
      </c>
      <c r="C47" s="1276">
        <v>4</v>
      </c>
      <c r="D47" s="1276">
        <v>4</v>
      </c>
      <c r="E47" s="1276">
        <v>4</v>
      </c>
      <c r="F47" s="1276">
        <v>4</v>
      </c>
      <c r="G47" s="1276">
        <v>4</v>
      </c>
      <c r="H47" s="1276">
        <v>4</v>
      </c>
      <c r="I47" s="609" t="s">
        <v>622</v>
      </c>
    </row>
    <row r="48" spans="2:9" s="365" customFormat="1" ht="23.45" customHeight="1" x14ac:dyDescent="0.2">
      <c r="B48" s="608" t="s">
        <v>623</v>
      </c>
      <c r="C48" s="1276">
        <v>5</v>
      </c>
      <c r="D48" s="1276">
        <v>5</v>
      </c>
      <c r="E48" s="1276">
        <v>5</v>
      </c>
      <c r="F48" s="1276">
        <v>5</v>
      </c>
      <c r="G48" s="1276">
        <v>5</v>
      </c>
      <c r="H48" s="1276">
        <v>5</v>
      </c>
      <c r="I48" s="609" t="s">
        <v>624</v>
      </c>
    </row>
    <row r="49" spans="2:9" s="365" customFormat="1" ht="23.45" customHeight="1" x14ac:dyDescent="0.2">
      <c r="B49" s="608" t="s">
        <v>625</v>
      </c>
      <c r="C49" s="1276">
        <v>5</v>
      </c>
      <c r="D49" s="1276">
        <v>5</v>
      </c>
      <c r="E49" s="1276">
        <v>5</v>
      </c>
      <c r="F49" s="1276">
        <v>5</v>
      </c>
      <c r="G49" s="1276">
        <v>5</v>
      </c>
      <c r="H49" s="1276">
        <v>5</v>
      </c>
      <c r="I49" s="609" t="s">
        <v>626</v>
      </c>
    </row>
    <row r="50" spans="2:9" s="365" customFormat="1" ht="23.45" customHeight="1" x14ac:dyDescent="0.2">
      <c r="B50" s="608" t="s">
        <v>922</v>
      </c>
      <c r="C50" s="1276">
        <v>6</v>
      </c>
      <c r="D50" s="1276">
        <v>6</v>
      </c>
      <c r="E50" s="1276">
        <v>6</v>
      </c>
      <c r="F50" s="1276">
        <v>6</v>
      </c>
      <c r="G50" s="1276">
        <v>6</v>
      </c>
      <c r="H50" s="1276">
        <v>6</v>
      </c>
      <c r="I50" s="609" t="s">
        <v>923</v>
      </c>
    </row>
    <row r="51" spans="2:9" s="365" customFormat="1" ht="23.45" customHeight="1" x14ac:dyDescent="0.2">
      <c r="B51" s="608" t="s">
        <v>617</v>
      </c>
      <c r="C51" s="1276">
        <v>5</v>
      </c>
      <c r="D51" s="1276">
        <v>5</v>
      </c>
      <c r="E51" s="1276">
        <v>5</v>
      </c>
      <c r="F51" s="1276">
        <v>5</v>
      </c>
      <c r="G51" s="1276">
        <v>5</v>
      </c>
      <c r="H51" s="1276">
        <v>5</v>
      </c>
      <c r="I51" s="609" t="s">
        <v>629</v>
      </c>
    </row>
    <row r="52" spans="2:9" s="365" customFormat="1" ht="23.25" customHeight="1" x14ac:dyDescent="0.2">
      <c r="B52" s="608" t="s">
        <v>627</v>
      </c>
      <c r="C52" s="1276">
        <v>14</v>
      </c>
      <c r="D52" s="1276">
        <v>14</v>
      </c>
      <c r="E52" s="1276">
        <v>14</v>
      </c>
      <c r="F52" s="1276">
        <v>14</v>
      </c>
      <c r="G52" s="1276">
        <v>14</v>
      </c>
      <c r="H52" s="1276">
        <v>14</v>
      </c>
      <c r="I52" s="609" t="s">
        <v>278</v>
      </c>
    </row>
    <row r="53" spans="2:9" s="365" customFormat="1" ht="12" customHeight="1" x14ac:dyDescent="0.2">
      <c r="B53" s="608"/>
      <c r="C53" s="1276"/>
      <c r="D53" s="1276"/>
      <c r="E53" s="1276"/>
      <c r="F53" s="1276"/>
      <c r="G53" s="1276"/>
      <c r="H53" s="1276"/>
      <c r="I53" s="609"/>
    </row>
    <row r="54" spans="2:9" s="365" customFormat="1" ht="23.45" customHeight="1" x14ac:dyDescent="0.2">
      <c r="B54" s="454" t="s">
        <v>1488</v>
      </c>
      <c r="C54" s="1274">
        <v>13</v>
      </c>
      <c r="D54" s="1274">
        <v>13</v>
      </c>
      <c r="E54" s="1274">
        <v>13</v>
      </c>
      <c r="F54" s="1274">
        <v>13</v>
      </c>
      <c r="G54" s="1274">
        <v>13</v>
      </c>
      <c r="H54" s="1274">
        <v>13</v>
      </c>
      <c r="I54" s="607" t="s">
        <v>1489</v>
      </c>
    </row>
    <row r="55" spans="2:9" s="365" customFormat="1" ht="12" customHeight="1" x14ac:dyDescent="0.2">
      <c r="B55" s="455"/>
      <c r="C55" s="1274"/>
      <c r="D55" s="1274"/>
      <c r="E55" s="1274"/>
      <c r="F55" s="1274"/>
      <c r="G55" s="1274"/>
      <c r="H55" s="1274"/>
      <c r="I55" s="379"/>
    </row>
    <row r="56" spans="2:9" s="365" customFormat="1" ht="23.45" customHeight="1" x14ac:dyDescent="0.2">
      <c r="B56" s="454" t="s">
        <v>988</v>
      </c>
      <c r="C56" s="1209">
        <v>203</v>
      </c>
      <c r="D56" s="1209">
        <v>203</v>
      </c>
      <c r="E56" s="1209">
        <v>202</v>
      </c>
      <c r="F56" s="1209">
        <v>198</v>
      </c>
      <c r="G56" s="1209">
        <v>200</v>
      </c>
      <c r="H56" s="1209">
        <v>202</v>
      </c>
      <c r="I56" s="607" t="s">
        <v>1436</v>
      </c>
    </row>
    <row r="57" spans="2:9" s="365" customFormat="1" ht="23.45" customHeight="1" x14ac:dyDescent="0.2">
      <c r="B57" s="608" t="s">
        <v>674</v>
      </c>
      <c r="C57" s="1276">
        <v>39</v>
      </c>
      <c r="D57" s="1276">
        <v>38</v>
      </c>
      <c r="E57" s="1276">
        <v>38</v>
      </c>
      <c r="F57" s="1276">
        <v>37</v>
      </c>
      <c r="G57" s="1276">
        <v>36</v>
      </c>
      <c r="H57" s="1276">
        <v>36</v>
      </c>
      <c r="I57" s="609" t="s">
        <v>435</v>
      </c>
    </row>
    <row r="58" spans="2:9" s="365" customFormat="1" ht="23.45" customHeight="1" x14ac:dyDescent="0.2">
      <c r="B58" s="608" t="s">
        <v>675</v>
      </c>
      <c r="C58" s="1276">
        <v>27</v>
      </c>
      <c r="D58" s="1276">
        <v>27</v>
      </c>
      <c r="E58" s="1276">
        <v>27</v>
      </c>
      <c r="F58" s="1276">
        <v>27</v>
      </c>
      <c r="G58" s="1276">
        <v>28</v>
      </c>
      <c r="H58" s="1276">
        <v>29</v>
      </c>
      <c r="I58" s="609" t="s">
        <v>124</v>
      </c>
    </row>
    <row r="59" spans="2:9" s="365" customFormat="1" ht="23.45" customHeight="1" x14ac:dyDescent="0.2">
      <c r="B59" s="608" t="s">
        <v>1260</v>
      </c>
      <c r="C59" s="1276">
        <v>30</v>
      </c>
      <c r="D59" s="1276">
        <v>30</v>
      </c>
      <c r="E59" s="1276">
        <v>30</v>
      </c>
      <c r="F59" s="1276">
        <v>30</v>
      </c>
      <c r="G59" s="1276">
        <v>31</v>
      </c>
      <c r="H59" s="1276">
        <v>31</v>
      </c>
      <c r="I59" s="609" t="s">
        <v>673</v>
      </c>
    </row>
    <row r="60" spans="2:9" s="365" customFormat="1" ht="23.45" customHeight="1" x14ac:dyDescent="0.2">
      <c r="B60" s="608" t="s">
        <v>160</v>
      </c>
      <c r="C60" s="1276">
        <v>19</v>
      </c>
      <c r="D60" s="1276">
        <v>19</v>
      </c>
      <c r="E60" s="1276">
        <v>19</v>
      </c>
      <c r="F60" s="1276">
        <v>19</v>
      </c>
      <c r="G60" s="1276">
        <v>19</v>
      </c>
      <c r="H60" s="1276">
        <v>19</v>
      </c>
      <c r="I60" s="609" t="s">
        <v>163</v>
      </c>
    </row>
    <row r="61" spans="2:9" s="365" customFormat="1" ht="23.45" customHeight="1" x14ac:dyDescent="0.2">
      <c r="B61" s="608" t="s">
        <v>161</v>
      </c>
      <c r="C61" s="1276">
        <v>23</v>
      </c>
      <c r="D61" s="1276">
        <v>23</v>
      </c>
      <c r="E61" s="1276">
        <v>22</v>
      </c>
      <c r="F61" s="1276">
        <v>19</v>
      </c>
      <c r="G61" s="1276">
        <v>19</v>
      </c>
      <c r="H61" s="1276">
        <v>19</v>
      </c>
      <c r="I61" s="609" t="s">
        <v>164</v>
      </c>
    </row>
    <row r="62" spans="2:9" s="365" customFormat="1" ht="23.25" customHeight="1" x14ac:dyDescent="0.2">
      <c r="B62" s="608" t="s">
        <v>162</v>
      </c>
      <c r="C62" s="1276">
        <v>11</v>
      </c>
      <c r="D62" s="1276">
        <v>11</v>
      </c>
      <c r="E62" s="1276">
        <v>11</v>
      </c>
      <c r="F62" s="1276">
        <v>11</v>
      </c>
      <c r="G62" s="1276">
        <v>11</v>
      </c>
      <c r="H62" s="1276">
        <v>11</v>
      </c>
      <c r="I62" s="609" t="s">
        <v>165</v>
      </c>
    </row>
    <row r="63" spans="2:9" s="365" customFormat="1" ht="23.45" customHeight="1" x14ac:dyDescent="0.2">
      <c r="B63" s="608" t="s">
        <v>90</v>
      </c>
      <c r="C63" s="1276">
        <v>12</v>
      </c>
      <c r="D63" s="1276">
        <v>12</v>
      </c>
      <c r="E63" s="1276">
        <v>12</v>
      </c>
      <c r="F63" s="1276">
        <v>12</v>
      </c>
      <c r="G63" s="1276">
        <v>12</v>
      </c>
      <c r="H63" s="1276">
        <v>12</v>
      </c>
      <c r="I63" s="609" t="s">
        <v>91</v>
      </c>
    </row>
    <row r="64" spans="2:9" s="365" customFormat="1" ht="23.45" customHeight="1" x14ac:dyDescent="0.2">
      <c r="B64" s="608" t="s">
        <v>1153</v>
      </c>
      <c r="C64" s="1276">
        <v>13</v>
      </c>
      <c r="D64" s="1276">
        <v>13</v>
      </c>
      <c r="E64" s="1276">
        <v>13</v>
      </c>
      <c r="F64" s="1276">
        <v>13</v>
      </c>
      <c r="G64" s="1276">
        <v>14</v>
      </c>
      <c r="H64" s="1276">
        <v>14</v>
      </c>
      <c r="I64" s="609" t="s">
        <v>1154</v>
      </c>
    </row>
    <row r="65" spans="2:9" s="365" customFormat="1" ht="23.45" customHeight="1" x14ac:dyDescent="0.2">
      <c r="B65" s="608" t="s">
        <v>1152</v>
      </c>
      <c r="C65" s="1276">
        <v>8</v>
      </c>
      <c r="D65" s="1276">
        <v>9</v>
      </c>
      <c r="E65" s="1276">
        <v>9</v>
      </c>
      <c r="F65" s="1276">
        <v>9</v>
      </c>
      <c r="G65" s="1276">
        <v>9</v>
      </c>
      <c r="H65" s="1276">
        <v>9</v>
      </c>
      <c r="I65" s="609" t="s">
        <v>1155</v>
      </c>
    </row>
    <row r="66" spans="2:9" s="365" customFormat="1" ht="23.25" customHeight="1" x14ac:dyDescent="0.2">
      <c r="B66" s="608" t="s">
        <v>1173</v>
      </c>
      <c r="C66" s="1276">
        <v>6</v>
      </c>
      <c r="D66" s="1276">
        <v>6</v>
      </c>
      <c r="E66" s="1276">
        <v>6</v>
      </c>
      <c r="F66" s="1276">
        <v>6</v>
      </c>
      <c r="G66" s="1276">
        <v>6</v>
      </c>
      <c r="H66" s="1276">
        <v>7</v>
      </c>
      <c r="I66" s="609" t="s">
        <v>1356</v>
      </c>
    </row>
    <row r="67" spans="2:9" s="365" customFormat="1" ht="23.25" customHeight="1" x14ac:dyDescent="0.2">
      <c r="B67" s="608" t="s">
        <v>1184</v>
      </c>
      <c r="C67" s="1276">
        <v>15</v>
      </c>
      <c r="D67" s="1276">
        <v>15</v>
      </c>
      <c r="E67" s="1276">
        <v>15</v>
      </c>
      <c r="F67" s="1276">
        <v>15</v>
      </c>
      <c r="G67" s="1276">
        <v>15</v>
      </c>
      <c r="H67" s="1276">
        <v>15</v>
      </c>
      <c r="I67" s="609" t="s">
        <v>1185</v>
      </c>
    </row>
    <row r="68" spans="2:9" s="365" customFormat="1" ht="12" customHeight="1" x14ac:dyDescent="0.2">
      <c r="B68" s="455"/>
      <c r="C68" s="1274"/>
      <c r="D68" s="1274"/>
      <c r="E68" s="1274"/>
      <c r="F68" s="1274"/>
      <c r="G68" s="1274"/>
      <c r="H68" s="1274"/>
      <c r="I68" s="379"/>
    </row>
    <row r="69" spans="2:9" s="365" customFormat="1" ht="24" customHeight="1" x14ac:dyDescent="0.2">
      <c r="B69" s="454" t="s">
        <v>1245</v>
      </c>
      <c r="C69" s="1274">
        <v>40</v>
      </c>
      <c r="D69" s="1274">
        <v>40</v>
      </c>
      <c r="E69" s="1274">
        <v>42</v>
      </c>
      <c r="F69" s="1274">
        <v>44</v>
      </c>
      <c r="G69" s="1274">
        <v>45</v>
      </c>
      <c r="H69" s="1274">
        <v>45</v>
      </c>
      <c r="I69" s="607" t="s">
        <v>1437</v>
      </c>
    </row>
    <row r="70" spans="2:9" s="365" customFormat="1" ht="24" customHeight="1" x14ac:dyDescent="0.2">
      <c r="B70" s="608" t="s">
        <v>95</v>
      </c>
      <c r="C70" s="1276">
        <v>8</v>
      </c>
      <c r="D70" s="1276">
        <v>8</v>
      </c>
      <c r="E70" s="1276">
        <v>9</v>
      </c>
      <c r="F70" s="1276">
        <v>10</v>
      </c>
      <c r="G70" s="1276">
        <v>11</v>
      </c>
      <c r="H70" s="1276">
        <v>11</v>
      </c>
      <c r="I70" s="609" t="s">
        <v>93</v>
      </c>
    </row>
    <row r="71" spans="2:9" s="365" customFormat="1" ht="24" customHeight="1" x14ac:dyDescent="0.2">
      <c r="B71" s="608" t="s">
        <v>92</v>
      </c>
      <c r="C71" s="1276">
        <v>23</v>
      </c>
      <c r="D71" s="1276">
        <v>23</v>
      </c>
      <c r="E71" s="1276">
        <v>23</v>
      </c>
      <c r="F71" s="1276">
        <v>23</v>
      </c>
      <c r="G71" s="1276">
        <v>23</v>
      </c>
      <c r="H71" s="1276">
        <v>23</v>
      </c>
      <c r="I71" s="609" t="s">
        <v>94</v>
      </c>
    </row>
    <row r="72" spans="2:9" s="365" customFormat="1" ht="24" customHeight="1" x14ac:dyDescent="0.2">
      <c r="B72" s="608" t="s">
        <v>1361</v>
      </c>
      <c r="C72" s="1276">
        <v>9</v>
      </c>
      <c r="D72" s="1276">
        <v>9</v>
      </c>
      <c r="E72" s="1276">
        <v>10</v>
      </c>
      <c r="F72" s="1276">
        <v>11</v>
      </c>
      <c r="G72" s="1276">
        <v>11</v>
      </c>
      <c r="H72" s="1276">
        <v>11</v>
      </c>
      <c r="I72" s="609" t="s">
        <v>1362</v>
      </c>
    </row>
    <row r="73" spans="2:9" s="365" customFormat="1" ht="12" customHeight="1" x14ac:dyDescent="0.2">
      <c r="B73" s="608"/>
      <c r="C73" s="1276"/>
      <c r="D73" s="1276"/>
      <c r="E73" s="1276"/>
      <c r="F73" s="1276"/>
      <c r="G73" s="1276"/>
      <c r="H73" s="1276"/>
      <c r="I73" s="609"/>
    </row>
    <row r="74" spans="2:9" s="365" customFormat="1" ht="23.45" customHeight="1" x14ac:dyDescent="0.2">
      <c r="B74" s="454" t="s">
        <v>1487</v>
      </c>
      <c r="C74" s="1274">
        <v>541</v>
      </c>
      <c r="D74" s="1274">
        <v>544</v>
      </c>
      <c r="E74" s="1274">
        <v>546</v>
      </c>
      <c r="F74" s="1274">
        <v>544</v>
      </c>
      <c r="G74" s="1274">
        <v>547</v>
      </c>
      <c r="H74" s="1274">
        <v>549</v>
      </c>
      <c r="I74" s="607" t="s">
        <v>1486</v>
      </c>
    </row>
    <row r="75" spans="2:9" s="42" customFormat="1" ht="14.25" customHeight="1" thickBot="1" x14ac:dyDescent="0.7">
      <c r="B75" s="163"/>
      <c r="C75" s="105"/>
      <c r="D75" s="105"/>
      <c r="E75" s="105"/>
      <c r="F75" s="105"/>
      <c r="G75" s="105"/>
      <c r="H75" s="105"/>
      <c r="I75" s="148"/>
    </row>
    <row r="76" spans="2:9" ht="9" customHeight="1" thickTop="1" x14ac:dyDescent="0.35"/>
    <row r="77" spans="2:9" s="334" customFormat="1" ht="18.75" customHeight="1" x14ac:dyDescent="0.5">
      <c r="B77" s="334" t="s">
        <v>1737</v>
      </c>
      <c r="I77" s="334" t="s">
        <v>1739</v>
      </c>
    </row>
    <row r="78" spans="2:9" s="334" customFormat="1" ht="18.75" customHeight="1" x14ac:dyDescent="0.5">
      <c r="B78" s="564" t="s">
        <v>1756</v>
      </c>
      <c r="I78" s="334" t="s">
        <v>1556</v>
      </c>
    </row>
    <row r="79" spans="2:9" s="417" customFormat="1" ht="46.5" customHeight="1" x14ac:dyDescent="0.5">
      <c r="B79" s="1878" t="s">
        <v>1546</v>
      </c>
      <c r="C79" s="1878"/>
      <c r="D79" s="1878"/>
      <c r="E79" s="1770" t="s">
        <v>1757</v>
      </c>
      <c r="F79" s="1770"/>
      <c r="G79" s="1770"/>
      <c r="H79" s="1770"/>
      <c r="I79" s="1770"/>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E79:I79"/>
    <mergeCell ref="B79:D79"/>
    <mergeCell ref="E9:E11"/>
    <mergeCell ref="D9:D11"/>
    <mergeCell ref="C9:C11"/>
    <mergeCell ref="B3:I3"/>
    <mergeCell ref="B5:I5"/>
    <mergeCell ref="B9:B11"/>
    <mergeCell ref="I9:I11"/>
    <mergeCell ref="G9:G11"/>
    <mergeCell ref="F9:F11"/>
    <mergeCell ref="H9:H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651</v>
      </c>
    </row>
    <row r="9" spans="1:1" ht="18.75" customHeight="1" x14ac:dyDescent="0.85"/>
    <row r="10" spans="1:1" ht="53.25" x14ac:dyDescent="1.1499999999999999">
      <c r="A10" s="291" t="s">
        <v>1367</v>
      </c>
    </row>
    <row r="11" spans="1:1" ht="36.75" x14ac:dyDescent="0.85"/>
    <row r="12" spans="1:1" ht="36.75" x14ac:dyDescent="0.85"/>
    <row r="13" spans="1:1" ht="36.75" x14ac:dyDescent="0.85">
      <c r="A13" s="290" t="s">
        <v>652</v>
      </c>
    </row>
    <row r="14" spans="1:1" ht="18.75" customHeight="1" x14ac:dyDescent="0.85"/>
    <row r="15" spans="1:1" ht="48" x14ac:dyDescent="1.05">
      <c r="A15" s="293" t="s">
        <v>1368</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77" t="s">
        <v>1849</v>
      </c>
      <c r="C3" s="1777"/>
      <c r="D3" s="1777"/>
      <c r="E3" s="1777"/>
      <c r="F3" s="1777"/>
      <c r="G3" s="1777"/>
      <c r="H3" s="1777"/>
      <c r="I3" s="1777"/>
    </row>
    <row r="4" spans="2:9" s="5" customFormat="1" ht="12.75" customHeight="1" x14ac:dyDescent="0.85">
      <c r="B4" s="1559"/>
      <c r="C4" s="1559"/>
      <c r="D4" s="1559"/>
      <c r="E4" s="1559"/>
      <c r="F4" s="1559"/>
      <c r="G4" s="1559"/>
      <c r="H4" s="1559"/>
      <c r="I4" s="1559"/>
    </row>
    <row r="5" spans="2:9" ht="36.75" x14ac:dyDescent="0.85">
      <c r="B5" s="1777" t="s">
        <v>1850</v>
      </c>
      <c r="C5" s="1777"/>
      <c r="D5" s="1777"/>
      <c r="E5" s="1777"/>
      <c r="F5" s="1777"/>
      <c r="G5" s="1777"/>
      <c r="H5" s="1777"/>
      <c r="I5" s="1777"/>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797" t="s">
        <v>1399</v>
      </c>
      <c r="C9" s="1885" t="s">
        <v>1400</v>
      </c>
      <c r="D9" s="567" t="s">
        <v>1552</v>
      </c>
      <c r="E9" s="567" t="s">
        <v>1572</v>
      </c>
      <c r="F9" s="567" t="s">
        <v>1553</v>
      </c>
      <c r="G9" s="568" t="s">
        <v>1386</v>
      </c>
      <c r="H9" s="1890" t="s">
        <v>1405</v>
      </c>
      <c r="I9" s="1758" t="s">
        <v>1404</v>
      </c>
    </row>
    <row r="10" spans="2:9" s="365" customFormat="1" ht="27" customHeight="1" x14ac:dyDescent="0.2">
      <c r="B10" s="1798"/>
      <c r="C10" s="1886"/>
      <c r="D10" s="1883" t="s">
        <v>1561</v>
      </c>
      <c r="E10" s="1566" t="s">
        <v>1403</v>
      </c>
      <c r="F10" s="1566" t="s">
        <v>1402</v>
      </c>
      <c r="G10" s="1888" t="s">
        <v>1401</v>
      </c>
      <c r="H10" s="1891"/>
      <c r="I10" s="1759"/>
    </row>
    <row r="11" spans="2:9" s="365" customFormat="1" ht="40.5" customHeight="1" x14ac:dyDescent="0.2">
      <c r="B11" s="1799"/>
      <c r="C11" s="1887"/>
      <c r="D11" s="1884"/>
      <c r="E11" s="1567" t="s">
        <v>1575</v>
      </c>
      <c r="F11" s="1567" t="s">
        <v>1562</v>
      </c>
      <c r="G11" s="1889"/>
      <c r="H11" s="1892"/>
      <c r="I11" s="1760"/>
    </row>
    <row r="12" spans="2:9" s="258" customFormat="1" ht="12.75" customHeight="1" x14ac:dyDescent="0.7">
      <c r="B12" s="341"/>
      <c r="C12" s="562"/>
      <c r="D12" s="562"/>
      <c r="E12" s="562"/>
      <c r="F12" s="562"/>
      <c r="G12" s="562"/>
      <c r="H12" s="562"/>
      <c r="I12" s="342"/>
    </row>
    <row r="13" spans="2:9" s="365" customFormat="1" ht="34.5" customHeight="1" x14ac:dyDescent="0.2">
      <c r="B13" s="1693" t="s">
        <v>1372</v>
      </c>
      <c r="C13" s="1275" t="s">
        <v>1373</v>
      </c>
      <c r="D13" s="1275">
        <v>250</v>
      </c>
      <c r="E13" s="1275">
        <v>560</v>
      </c>
      <c r="F13" s="331">
        <v>140</v>
      </c>
      <c r="G13" s="1275">
        <v>2009</v>
      </c>
      <c r="H13" s="1277" t="s">
        <v>1387</v>
      </c>
      <c r="I13" s="1695" t="s">
        <v>854</v>
      </c>
    </row>
    <row r="14" spans="2:9" s="365" customFormat="1" ht="9.75" customHeight="1" x14ac:dyDescent="0.2">
      <c r="B14" s="1077"/>
      <c r="C14" s="1275"/>
      <c r="D14" s="1275"/>
      <c r="E14" s="1275"/>
      <c r="F14" s="1275"/>
      <c r="G14" s="1275"/>
      <c r="H14" s="1277"/>
      <c r="I14" s="870"/>
    </row>
    <row r="15" spans="2:9" s="365" customFormat="1" ht="34.5" customHeight="1" x14ac:dyDescent="0.2">
      <c r="B15" s="1880" t="s">
        <v>1374</v>
      </c>
      <c r="C15" s="1643" t="s">
        <v>1430</v>
      </c>
      <c r="D15" s="1643">
        <v>100</v>
      </c>
      <c r="E15" s="1644">
        <v>10000</v>
      </c>
      <c r="F15" s="1644">
        <v>1000</v>
      </c>
      <c r="G15" s="1643">
        <v>2009</v>
      </c>
      <c r="H15" s="1645" t="s">
        <v>1388</v>
      </c>
      <c r="I15" s="1881" t="s">
        <v>1389</v>
      </c>
    </row>
    <row r="16" spans="2:9" s="365" customFormat="1" ht="34.5" customHeight="1" x14ac:dyDescent="0.2">
      <c r="B16" s="1880"/>
      <c r="C16" s="1275" t="s">
        <v>1375</v>
      </c>
      <c r="D16" s="1275">
        <v>100</v>
      </c>
      <c r="E16" s="331">
        <v>8500</v>
      </c>
      <c r="F16" s="331">
        <v>850</v>
      </c>
      <c r="G16" s="1275">
        <v>2009</v>
      </c>
      <c r="H16" s="1277" t="s">
        <v>1390</v>
      </c>
      <c r="I16" s="1882"/>
    </row>
    <row r="17" spans="2:9" s="365" customFormat="1" ht="34.5" customHeight="1" x14ac:dyDescent="0.2">
      <c r="B17" s="1880"/>
      <c r="C17" s="1275" t="s">
        <v>1426</v>
      </c>
      <c r="D17" s="1275">
        <v>100</v>
      </c>
      <c r="E17" s="331">
        <v>8500</v>
      </c>
      <c r="F17" s="331">
        <v>850</v>
      </c>
      <c r="G17" s="1275">
        <v>2010</v>
      </c>
      <c r="H17" s="1277" t="s">
        <v>1429</v>
      </c>
      <c r="I17" s="1882"/>
    </row>
    <row r="18" spans="2:9" s="365" customFormat="1" ht="34.5" customHeight="1" x14ac:dyDescent="0.2">
      <c r="B18" s="1880"/>
      <c r="C18" s="1275" t="s">
        <v>1427</v>
      </c>
      <c r="D18" s="1275">
        <v>100</v>
      </c>
      <c r="E18" s="331">
        <v>20000</v>
      </c>
      <c r="F18" s="331">
        <v>2000</v>
      </c>
      <c r="G18" s="1275">
        <v>2010</v>
      </c>
      <c r="H18" s="1277" t="s">
        <v>1431</v>
      </c>
      <c r="I18" s="1882"/>
    </row>
    <row r="19" spans="2:9" s="365" customFormat="1" ht="34.5" customHeight="1" x14ac:dyDescent="0.2">
      <c r="B19" s="1880"/>
      <c r="C19" s="1275" t="s">
        <v>1492</v>
      </c>
      <c r="D19" s="1275">
        <v>100</v>
      </c>
      <c r="E19" s="331">
        <v>10000</v>
      </c>
      <c r="F19" s="331">
        <v>1000</v>
      </c>
      <c r="G19" s="1275">
        <v>2011</v>
      </c>
      <c r="H19" s="1277" t="s">
        <v>1490</v>
      </c>
      <c r="I19" s="1882"/>
    </row>
    <row r="20" spans="2:9" s="365" customFormat="1" ht="34.5" customHeight="1" x14ac:dyDescent="0.2">
      <c r="B20" s="1880"/>
      <c r="C20" s="1275" t="s">
        <v>1506</v>
      </c>
      <c r="D20" s="1275">
        <v>100</v>
      </c>
      <c r="E20" s="331">
        <v>8500</v>
      </c>
      <c r="F20" s="331">
        <v>850</v>
      </c>
      <c r="G20" s="1275">
        <v>2012</v>
      </c>
      <c r="H20" s="1277" t="s">
        <v>1507</v>
      </c>
      <c r="I20" s="1882"/>
    </row>
    <row r="21" spans="2:9" s="365" customFormat="1" ht="9.75" customHeight="1" x14ac:dyDescent="0.2">
      <c r="B21" s="566"/>
      <c r="C21" s="1646"/>
      <c r="D21" s="1646"/>
      <c r="E21" s="1647"/>
      <c r="F21" s="1647"/>
      <c r="G21" s="1646"/>
      <c r="H21" s="1648"/>
      <c r="I21" s="1278"/>
    </row>
    <row r="22" spans="2:9" s="365" customFormat="1" ht="34.5" customHeight="1" x14ac:dyDescent="0.2">
      <c r="B22" s="1879" t="s">
        <v>1376</v>
      </c>
      <c r="C22" s="1275" t="s">
        <v>1377</v>
      </c>
      <c r="D22" s="843">
        <v>100</v>
      </c>
      <c r="E22" s="331">
        <v>50500</v>
      </c>
      <c r="F22" s="331">
        <v>5050</v>
      </c>
      <c r="G22" s="843">
        <v>2009</v>
      </c>
      <c r="H22" s="1277" t="s">
        <v>1391</v>
      </c>
      <c r="I22" s="1881" t="s">
        <v>1010</v>
      </c>
    </row>
    <row r="23" spans="2:9" s="365" customFormat="1" ht="34.5" customHeight="1" x14ac:dyDescent="0.2">
      <c r="B23" s="1880"/>
      <c r="C23" s="1275" t="s">
        <v>1378</v>
      </c>
      <c r="D23" s="843">
        <v>100</v>
      </c>
      <c r="E23" s="331">
        <v>52500</v>
      </c>
      <c r="F23" s="331">
        <v>5250</v>
      </c>
      <c r="G23" s="843">
        <v>2009</v>
      </c>
      <c r="H23" s="1277" t="s">
        <v>1392</v>
      </c>
      <c r="I23" s="1882"/>
    </row>
    <row r="24" spans="2:9" s="365" customFormat="1" ht="34.5" customHeight="1" x14ac:dyDescent="0.2">
      <c r="B24" s="1880"/>
      <c r="C24" s="1275" t="s">
        <v>1472</v>
      </c>
      <c r="D24" s="843">
        <v>100</v>
      </c>
      <c r="E24" s="331">
        <v>61200</v>
      </c>
      <c r="F24" s="331">
        <v>6120</v>
      </c>
      <c r="G24" s="843">
        <v>2009</v>
      </c>
      <c r="H24" s="1277" t="s">
        <v>1393</v>
      </c>
      <c r="I24" s="1882"/>
    </row>
    <row r="25" spans="2:9" s="365" customFormat="1" ht="34.5" customHeight="1" x14ac:dyDescent="0.2">
      <c r="B25" s="1880"/>
      <c r="C25" s="1275" t="s">
        <v>1379</v>
      </c>
      <c r="D25" s="843">
        <v>100</v>
      </c>
      <c r="E25" s="331">
        <v>50000</v>
      </c>
      <c r="F25" s="331">
        <v>5000</v>
      </c>
      <c r="G25" s="843">
        <v>2009</v>
      </c>
      <c r="H25" s="1277" t="s">
        <v>1394</v>
      </c>
      <c r="I25" s="1882"/>
    </row>
    <row r="26" spans="2:9" s="365" customFormat="1" ht="34.5" customHeight="1" x14ac:dyDescent="0.2">
      <c r="B26" s="1880"/>
      <c r="C26" s="1275" t="s">
        <v>1369</v>
      </c>
      <c r="D26" s="843">
        <v>100</v>
      </c>
      <c r="E26" s="331">
        <v>95618.313999999998</v>
      </c>
      <c r="F26" s="331">
        <v>9561.8313999999991</v>
      </c>
      <c r="G26" s="843">
        <v>2009</v>
      </c>
      <c r="H26" s="1277" t="s">
        <v>94</v>
      </c>
      <c r="I26" s="1882"/>
    </row>
    <row r="27" spans="2:9" s="365" customFormat="1" ht="34.5" customHeight="1" x14ac:dyDescent="0.2">
      <c r="B27" s="1880"/>
      <c r="C27" s="1275" t="s">
        <v>1473</v>
      </c>
      <c r="D27" s="843">
        <v>100</v>
      </c>
      <c r="E27" s="331">
        <v>40000</v>
      </c>
      <c r="F27" s="331">
        <v>4000</v>
      </c>
      <c r="G27" s="843">
        <v>2009</v>
      </c>
      <c r="H27" s="1277" t="s">
        <v>124</v>
      </c>
      <c r="I27" s="1882"/>
    </row>
    <row r="28" spans="2:9" s="365" customFormat="1" ht="34.5" customHeight="1" x14ac:dyDescent="0.2">
      <c r="B28" s="1880"/>
      <c r="C28" s="1275" t="s">
        <v>1380</v>
      </c>
      <c r="D28" s="843">
        <v>100</v>
      </c>
      <c r="E28" s="331">
        <v>57245</v>
      </c>
      <c r="F28" s="331">
        <v>5724.5</v>
      </c>
      <c r="G28" s="843">
        <v>2009</v>
      </c>
      <c r="H28" s="1277" t="s">
        <v>1395</v>
      </c>
      <c r="I28" s="1882"/>
    </row>
    <row r="29" spans="2:9" s="365" customFormat="1" ht="34.5" customHeight="1" x14ac:dyDescent="0.2">
      <c r="B29" s="1880"/>
      <c r="C29" s="1275" t="s">
        <v>1153</v>
      </c>
      <c r="D29" s="843">
        <v>100</v>
      </c>
      <c r="E29" s="331">
        <v>30000</v>
      </c>
      <c r="F29" s="331">
        <v>3000</v>
      </c>
      <c r="G29" s="843">
        <v>2010</v>
      </c>
      <c r="H29" s="1277" t="s">
        <v>1154</v>
      </c>
      <c r="I29" s="1882"/>
    </row>
    <row r="30" spans="2:9" s="365" customFormat="1" ht="34.5" customHeight="1" x14ac:dyDescent="0.2">
      <c r="B30" s="1880"/>
      <c r="C30" s="1275" t="s">
        <v>1184</v>
      </c>
      <c r="D30" s="843">
        <v>100</v>
      </c>
      <c r="E30" s="331">
        <v>150000</v>
      </c>
      <c r="F30" s="331">
        <v>15000</v>
      </c>
      <c r="G30" s="843">
        <v>2010</v>
      </c>
      <c r="H30" s="1277" t="s">
        <v>1508</v>
      </c>
      <c r="I30" s="1882"/>
    </row>
    <row r="31" spans="2:9" s="365" customFormat="1" ht="34.5" customHeight="1" x14ac:dyDescent="0.2">
      <c r="B31" s="1880"/>
      <c r="C31" s="1275" t="s">
        <v>90</v>
      </c>
      <c r="D31" s="843">
        <v>100</v>
      </c>
      <c r="E31" s="331">
        <v>100000</v>
      </c>
      <c r="F31" s="331">
        <v>10000</v>
      </c>
      <c r="G31" s="843">
        <v>2010</v>
      </c>
      <c r="H31" s="1277" t="s">
        <v>91</v>
      </c>
      <c r="I31" s="1882"/>
    </row>
    <row r="32" spans="2:9" s="365" customFormat="1" ht="34.5" customHeight="1" x14ac:dyDescent="0.2">
      <c r="B32" s="1880"/>
      <c r="C32" s="1275" t="s">
        <v>1491</v>
      </c>
      <c r="D32" s="843">
        <v>100</v>
      </c>
      <c r="E32" s="331">
        <v>52500</v>
      </c>
      <c r="F32" s="331">
        <v>5250</v>
      </c>
      <c r="G32" s="843">
        <v>2010</v>
      </c>
      <c r="H32" s="1277" t="s">
        <v>1155</v>
      </c>
      <c r="I32" s="1882"/>
    </row>
    <row r="33" spans="2:9" s="365" customFormat="1" ht="34.5" customHeight="1" x14ac:dyDescent="0.2">
      <c r="B33" s="1880"/>
      <c r="C33" s="1275" t="s">
        <v>1428</v>
      </c>
      <c r="D33" s="843">
        <v>100</v>
      </c>
      <c r="E33" s="331">
        <v>25000</v>
      </c>
      <c r="F33" s="331">
        <v>2500</v>
      </c>
      <c r="G33" s="843">
        <v>2010</v>
      </c>
      <c r="H33" s="1277" t="s">
        <v>1356</v>
      </c>
      <c r="I33" s="1882"/>
    </row>
    <row r="34" spans="2:9" s="365" customFormat="1" ht="32.25" customHeight="1" x14ac:dyDescent="0.2">
      <c r="B34" s="1880"/>
      <c r="C34" s="1275" t="s">
        <v>1901</v>
      </c>
      <c r="D34" s="843">
        <v>100</v>
      </c>
      <c r="E34" s="331">
        <v>50000</v>
      </c>
      <c r="F34" s="331">
        <v>5000</v>
      </c>
      <c r="G34" s="843">
        <v>2014</v>
      </c>
      <c r="H34" s="1277" t="s">
        <v>93</v>
      </c>
      <c r="I34" s="1882"/>
    </row>
    <row r="35" spans="2:9" s="365" customFormat="1" ht="32.25" customHeight="1" x14ac:dyDescent="0.2">
      <c r="B35" s="1880"/>
      <c r="C35" s="1275" t="s">
        <v>1902</v>
      </c>
      <c r="D35" s="843">
        <v>100</v>
      </c>
      <c r="E35" s="331">
        <v>50000</v>
      </c>
      <c r="F35" s="331">
        <v>5000</v>
      </c>
      <c r="G35" s="843">
        <v>2014</v>
      </c>
      <c r="H35" s="1277" t="s">
        <v>1362</v>
      </c>
      <c r="I35" s="1882"/>
    </row>
    <row r="36" spans="2:9" s="365" customFormat="1" ht="9.75" customHeight="1" x14ac:dyDescent="0.2">
      <c r="B36" s="1693"/>
      <c r="C36" s="1275"/>
      <c r="D36" s="1275"/>
      <c r="E36" s="331"/>
      <c r="F36" s="331"/>
      <c r="G36" s="1275"/>
      <c r="H36" s="1277"/>
      <c r="I36" s="870"/>
    </row>
    <row r="37" spans="2:9" s="365" customFormat="1" ht="33" customHeight="1" x14ac:dyDescent="0.2">
      <c r="B37" s="1692" t="s">
        <v>1381</v>
      </c>
      <c r="C37" s="1643" t="s">
        <v>1382</v>
      </c>
      <c r="D37" s="1643">
        <v>100</v>
      </c>
      <c r="E37" s="1644">
        <v>15000</v>
      </c>
      <c r="F37" s="1644">
        <v>1500</v>
      </c>
      <c r="G37" s="1643">
        <v>2009</v>
      </c>
      <c r="H37" s="1645" t="s">
        <v>1396</v>
      </c>
      <c r="I37" s="1694" t="s">
        <v>838</v>
      </c>
    </row>
    <row r="38" spans="2:9" s="365" customFormat="1" ht="10.5" customHeight="1" x14ac:dyDescent="0.2">
      <c r="B38" s="1077"/>
      <c r="C38" s="1646"/>
      <c r="D38" s="1646"/>
      <c r="E38" s="1647"/>
      <c r="F38" s="1647"/>
      <c r="G38" s="1646"/>
      <c r="H38" s="1648"/>
      <c r="I38" s="1278"/>
    </row>
    <row r="39" spans="2:9" s="365" customFormat="1" ht="33" customHeight="1" x14ac:dyDescent="0.2">
      <c r="B39" s="1879" t="s">
        <v>1383</v>
      </c>
      <c r="C39" s="1643" t="s">
        <v>1384</v>
      </c>
      <c r="D39" s="1643">
        <v>100</v>
      </c>
      <c r="E39" s="1644">
        <v>2000</v>
      </c>
      <c r="F39" s="1644">
        <v>200</v>
      </c>
      <c r="G39" s="1643">
        <v>2009</v>
      </c>
      <c r="H39" s="1645" t="s">
        <v>1397</v>
      </c>
      <c r="I39" s="1881" t="s">
        <v>1061</v>
      </c>
    </row>
    <row r="40" spans="2:9" s="365" customFormat="1" ht="33" customHeight="1" x14ac:dyDescent="0.2">
      <c r="B40" s="1880"/>
      <c r="C40" s="1275" t="s">
        <v>1385</v>
      </c>
      <c r="D40" s="1275">
        <v>100</v>
      </c>
      <c r="E40" s="331">
        <v>4500</v>
      </c>
      <c r="F40" s="331">
        <v>450</v>
      </c>
      <c r="G40" s="1275">
        <v>2009</v>
      </c>
      <c r="H40" s="1277" t="s">
        <v>1398</v>
      </c>
      <c r="I40" s="1882"/>
    </row>
    <row r="41" spans="2:9" s="1280" customFormat="1" ht="18.75" customHeight="1" thickBot="1" x14ac:dyDescent="0.25">
      <c r="B41" s="1279"/>
      <c r="C41" s="1649"/>
      <c r="D41" s="1649"/>
      <c r="E41" s="1650"/>
      <c r="F41" s="1650"/>
      <c r="G41" s="1649"/>
      <c r="H41" s="1649"/>
      <c r="I41" s="1651"/>
    </row>
    <row r="42" spans="2:9" s="1280" customFormat="1" ht="9.75" customHeight="1" thickTop="1" x14ac:dyDescent="0.2">
      <c r="B42" s="365"/>
      <c r="C42" s="365"/>
      <c r="D42" s="365"/>
      <c r="E42" s="365"/>
      <c r="F42" s="365"/>
      <c r="G42" s="365"/>
      <c r="H42" s="365"/>
      <c r="I42" s="365"/>
    </row>
    <row r="43" spans="2:9" ht="22.5" x14ac:dyDescent="0.35">
      <c r="B43" s="1280" t="s">
        <v>1897</v>
      </c>
      <c r="C43" s="1280"/>
      <c r="D43" s="1280"/>
      <c r="E43" s="1280"/>
      <c r="F43" s="1280"/>
      <c r="G43" s="1280"/>
      <c r="H43" s="1280"/>
      <c r="I43" s="1280" t="s">
        <v>1547</v>
      </c>
    </row>
    <row r="44" spans="2:9" ht="22.5" x14ac:dyDescent="0.35">
      <c r="B44" s="1281" t="s">
        <v>1919</v>
      </c>
      <c r="C44" s="1280"/>
      <c r="D44" s="1280"/>
      <c r="E44" s="1280"/>
      <c r="F44" s="1280"/>
      <c r="G44" s="1280"/>
      <c r="H44" s="1280"/>
      <c r="I44" s="1280" t="s">
        <v>1920</v>
      </c>
    </row>
  </sheetData>
  <mergeCells count="14">
    <mergeCell ref="B39:B40"/>
    <mergeCell ref="I39:I40"/>
    <mergeCell ref="D10:D11"/>
    <mergeCell ref="B3:I3"/>
    <mergeCell ref="B5:I5"/>
    <mergeCell ref="B9:B11"/>
    <mergeCell ref="C9:C11"/>
    <mergeCell ref="G10:G11"/>
    <mergeCell ref="H9:H11"/>
    <mergeCell ref="I9:I11"/>
    <mergeCell ref="I15:I20"/>
    <mergeCell ref="B15:B20"/>
    <mergeCell ref="B22:B35"/>
    <mergeCell ref="I22:I35"/>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1" width="17.5703125" style="48" customWidth="1"/>
    <col min="12" max="20" width="18.140625" style="48" customWidth="1"/>
    <col min="21" max="21" width="58.85546875" style="48" customWidth="1"/>
    <col min="22" max="16384" width="9.140625" style="48"/>
  </cols>
  <sheetData>
    <row r="1" spans="1:33" s="76" customFormat="1" ht="19.5" customHeight="1" x14ac:dyDescent="0.65">
      <c r="I1" s="75"/>
      <c r="J1" s="75"/>
      <c r="K1" s="75"/>
      <c r="L1" s="75"/>
      <c r="M1" s="75"/>
      <c r="N1" s="75"/>
      <c r="O1" s="75"/>
      <c r="P1" s="75"/>
      <c r="Q1" s="75"/>
      <c r="R1" s="75"/>
      <c r="S1" s="75"/>
      <c r="T1" s="75"/>
      <c r="U1" s="75"/>
      <c r="V1" s="75"/>
      <c r="W1" s="75"/>
      <c r="X1" s="75"/>
      <c r="Y1" s="75"/>
      <c r="Z1" s="75"/>
    </row>
    <row r="2" spans="1:33"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c r="Y2" s="75"/>
    </row>
    <row r="3" spans="1:33" ht="17.25" customHeight="1" x14ac:dyDescent="0.7">
      <c r="B3" s="1893"/>
      <c r="C3" s="1893"/>
      <c r="D3" s="1893"/>
      <c r="E3" s="1893"/>
      <c r="F3" s="1893"/>
      <c r="G3" s="1624"/>
      <c r="H3" s="1627"/>
      <c r="I3" s="109"/>
      <c r="J3" s="109"/>
      <c r="K3" s="109"/>
      <c r="L3" s="109"/>
      <c r="M3" s="109"/>
      <c r="N3" s="109"/>
      <c r="O3" s="109"/>
      <c r="P3" s="109"/>
      <c r="Q3" s="109"/>
      <c r="R3" s="109"/>
      <c r="S3" s="109"/>
      <c r="T3" s="109"/>
      <c r="U3" s="109"/>
      <c r="V3" s="109"/>
      <c r="W3" s="109"/>
      <c r="X3" s="109"/>
      <c r="Y3" s="109"/>
      <c r="Z3" s="109"/>
    </row>
    <row r="4" spans="1:33" s="5" customFormat="1" ht="36.75" x14ac:dyDescent="0.85">
      <c r="B4" s="1777" t="s">
        <v>1851</v>
      </c>
      <c r="C4" s="1777"/>
      <c r="D4" s="1777"/>
      <c r="E4" s="1777"/>
      <c r="F4" s="1777"/>
      <c r="G4" s="1777"/>
      <c r="H4" s="1777"/>
      <c r="I4" s="1777"/>
      <c r="J4" s="1777"/>
      <c r="K4" s="1777"/>
      <c r="L4" s="1777" t="s">
        <v>1852</v>
      </c>
      <c r="M4" s="1777"/>
      <c r="N4" s="1777"/>
      <c r="O4" s="1777"/>
      <c r="P4" s="1777"/>
      <c r="Q4" s="1777"/>
      <c r="R4" s="1777"/>
      <c r="S4" s="1777"/>
      <c r="T4" s="1777"/>
      <c r="U4" s="1777"/>
    </row>
    <row r="6" spans="1:33" ht="19.5" customHeight="1" x14ac:dyDescent="0.65">
      <c r="B6" s="88"/>
      <c r="C6" s="88"/>
      <c r="D6" s="88"/>
      <c r="E6" s="88"/>
      <c r="F6" s="88"/>
      <c r="G6" s="88"/>
      <c r="H6" s="88"/>
      <c r="I6" s="108"/>
      <c r="J6" s="108"/>
      <c r="K6" s="108"/>
      <c r="L6" s="108"/>
      <c r="M6" s="108"/>
      <c r="N6" s="108"/>
      <c r="O6" s="108"/>
      <c r="P6" s="108"/>
      <c r="Q6" s="108"/>
      <c r="R6" s="108"/>
      <c r="S6" s="108"/>
      <c r="T6" s="108"/>
    </row>
    <row r="7" spans="1:33" ht="22.5" x14ac:dyDescent="0.5">
      <c r="B7" s="355" t="s">
        <v>1758</v>
      </c>
      <c r="C7" s="355"/>
      <c r="D7" s="355"/>
      <c r="E7" s="355"/>
      <c r="F7" s="355"/>
      <c r="G7" s="1623"/>
      <c r="H7" s="1626"/>
      <c r="I7" s="472"/>
      <c r="J7" s="472"/>
      <c r="K7" s="472"/>
      <c r="L7" s="472"/>
      <c r="M7" s="472"/>
      <c r="N7" s="472"/>
      <c r="O7" s="472"/>
      <c r="P7" s="472"/>
      <c r="Q7" s="472"/>
      <c r="R7" s="472"/>
      <c r="S7" s="472"/>
      <c r="T7" s="472"/>
      <c r="U7" s="229" t="s">
        <v>1509</v>
      </c>
    </row>
    <row r="8" spans="1:33" ht="22.5" x14ac:dyDescent="0.5">
      <c r="B8" s="355" t="s">
        <v>1510</v>
      </c>
      <c r="C8" s="355"/>
      <c r="D8" s="355"/>
      <c r="E8" s="355"/>
      <c r="F8" s="355"/>
      <c r="G8" s="1623"/>
      <c r="H8" s="1626"/>
      <c r="I8" s="417"/>
      <c r="J8" s="417"/>
      <c r="K8" s="417"/>
      <c r="L8" s="417"/>
      <c r="M8" s="417"/>
      <c r="N8" s="417"/>
      <c r="O8" s="417"/>
      <c r="P8" s="417"/>
      <c r="Q8" s="417"/>
      <c r="R8" s="417"/>
      <c r="S8" s="417"/>
      <c r="T8" s="417"/>
      <c r="U8" s="229" t="s">
        <v>1511</v>
      </c>
    </row>
    <row r="9" spans="1:33" ht="18.75" customHeight="1" thickBot="1" x14ac:dyDescent="0.4"/>
    <row r="10" spans="1:33" s="51" customFormat="1" ht="25.5" customHeight="1" thickTop="1" x14ac:dyDescent="0.5">
      <c r="B10" s="1894" t="s">
        <v>886</v>
      </c>
      <c r="C10" s="1764">
        <v>2012</v>
      </c>
      <c r="D10" s="1764">
        <v>2013</v>
      </c>
      <c r="E10" s="1764">
        <v>2014</v>
      </c>
      <c r="F10" s="1764">
        <v>2015</v>
      </c>
      <c r="G10" s="1764">
        <v>2016</v>
      </c>
      <c r="H10" s="1764">
        <v>2017</v>
      </c>
      <c r="I10" s="1785">
        <v>2017</v>
      </c>
      <c r="J10" s="1786"/>
      <c r="K10" s="1786"/>
      <c r="L10" s="1783">
        <v>2017</v>
      </c>
      <c r="M10" s="1783"/>
      <c r="N10" s="1783"/>
      <c r="O10" s="1783"/>
      <c r="P10" s="1783"/>
      <c r="Q10" s="1783"/>
      <c r="R10" s="1783"/>
      <c r="S10" s="1783"/>
      <c r="T10" s="1784"/>
      <c r="U10" s="1510"/>
    </row>
    <row r="11" spans="1:33" s="158" customFormat="1" ht="20.25" customHeight="1" x14ac:dyDescent="0.2">
      <c r="B11" s="1895"/>
      <c r="C11" s="1765"/>
      <c r="D11" s="1765"/>
      <c r="E11" s="1765"/>
      <c r="F11" s="1765"/>
      <c r="G11" s="1765"/>
      <c r="H11" s="1765"/>
      <c r="I11" s="367" t="s">
        <v>373</v>
      </c>
      <c r="J11" s="368" t="s">
        <v>374</v>
      </c>
      <c r="K11" s="368" t="s">
        <v>375</v>
      </c>
      <c r="L11" s="368" t="s">
        <v>376</v>
      </c>
      <c r="M11" s="368" t="s">
        <v>377</v>
      </c>
      <c r="N11" s="368" t="s">
        <v>367</v>
      </c>
      <c r="O11" s="368" t="s">
        <v>368</v>
      </c>
      <c r="P11" s="368" t="s">
        <v>369</v>
      </c>
      <c r="Q11" s="368" t="s">
        <v>370</v>
      </c>
      <c r="R11" s="368" t="s">
        <v>371</v>
      </c>
      <c r="S11" s="368" t="s">
        <v>372</v>
      </c>
      <c r="T11" s="369" t="s">
        <v>1471</v>
      </c>
      <c r="U11" s="1511" t="s">
        <v>885</v>
      </c>
    </row>
    <row r="12" spans="1:33" s="158" customFormat="1" ht="20.25" customHeight="1" x14ac:dyDescent="0.2">
      <c r="B12" s="1896"/>
      <c r="C12" s="1766"/>
      <c r="D12" s="1766"/>
      <c r="E12" s="1766"/>
      <c r="F12" s="1766"/>
      <c r="G12" s="1766"/>
      <c r="H12" s="1766"/>
      <c r="I12" s="370" t="s">
        <v>672</v>
      </c>
      <c r="J12" s="371" t="s">
        <v>149</v>
      </c>
      <c r="K12" s="371" t="s">
        <v>150</v>
      </c>
      <c r="L12" s="371" t="s">
        <v>151</v>
      </c>
      <c r="M12" s="371" t="s">
        <v>366</v>
      </c>
      <c r="N12" s="371" t="s">
        <v>666</v>
      </c>
      <c r="O12" s="371" t="s">
        <v>667</v>
      </c>
      <c r="P12" s="371" t="s">
        <v>668</v>
      </c>
      <c r="Q12" s="371" t="s">
        <v>669</v>
      </c>
      <c r="R12" s="371" t="s">
        <v>670</v>
      </c>
      <c r="S12" s="371" t="s">
        <v>671</v>
      </c>
      <c r="T12" s="372" t="s">
        <v>665</v>
      </c>
      <c r="U12" s="1512"/>
    </row>
    <row r="13" spans="1:33" s="42" customFormat="1" ht="30.75" customHeight="1" x14ac:dyDescent="0.7">
      <c r="B13" s="569"/>
      <c r="C13" s="570"/>
      <c r="D13" s="1684"/>
      <c r="E13" s="1684"/>
      <c r="F13" s="1684"/>
      <c r="G13" s="1652"/>
      <c r="H13" s="1652"/>
      <c r="I13" s="1538"/>
      <c r="J13" s="1508"/>
      <c r="K13" s="1508"/>
      <c r="L13" s="1508"/>
      <c r="M13" s="1508"/>
      <c r="N13" s="1508"/>
      <c r="O13" s="1508"/>
      <c r="P13" s="1508"/>
      <c r="Q13" s="1508"/>
      <c r="R13" s="1508"/>
      <c r="S13" s="1508"/>
      <c r="T13" s="1523"/>
      <c r="U13" s="1352"/>
    </row>
    <row r="14" spans="1:33" s="901" customFormat="1" ht="30.75" customHeight="1" x14ac:dyDescent="0.2">
      <c r="A14" s="1282"/>
      <c r="B14" s="580" t="s">
        <v>1408</v>
      </c>
      <c r="C14" s="573"/>
      <c r="D14" s="572"/>
      <c r="E14" s="572"/>
      <c r="F14" s="572"/>
      <c r="G14" s="1653"/>
      <c r="H14" s="1653"/>
      <c r="I14" s="993"/>
      <c r="J14" s="994"/>
      <c r="K14" s="994"/>
      <c r="L14" s="994"/>
      <c r="M14" s="994"/>
      <c r="N14" s="994"/>
      <c r="O14" s="994"/>
      <c r="P14" s="994"/>
      <c r="Q14" s="994"/>
      <c r="R14" s="994"/>
      <c r="S14" s="994"/>
      <c r="T14" s="992"/>
      <c r="U14" s="607" t="s">
        <v>1635</v>
      </c>
      <c r="V14" s="1282"/>
      <c r="W14" s="1282"/>
      <c r="X14" s="1282"/>
      <c r="Y14" s="1282"/>
      <c r="Z14" s="1282"/>
      <c r="AA14" s="1282"/>
      <c r="AB14" s="1282"/>
      <c r="AC14" s="1282"/>
      <c r="AD14" s="1282"/>
      <c r="AE14" s="1282"/>
      <c r="AF14" s="1282"/>
      <c r="AG14" s="1282"/>
    </row>
    <row r="15" spans="1:33" s="158" customFormat="1" ht="30.75" customHeight="1" x14ac:dyDescent="0.2">
      <c r="A15" s="1282"/>
      <c r="B15" s="1311" t="s">
        <v>1409</v>
      </c>
      <c r="C15" s="1318">
        <v>75.179000000000002</v>
      </c>
      <c r="D15" s="1317">
        <v>189.33599999999998</v>
      </c>
      <c r="E15" s="1317">
        <v>103.87</v>
      </c>
      <c r="F15" s="1317">
        <v>67.884000000000015</v>
      </c>
      <c r="G15" s="1654">
        <v>178.26699999999997</v>
      </c>
      <c r="H15" s="1654">
        <v>550.15299999999991</v>
      </c>
      <c r="I15" s="1320">
        <v>28.396999999999998</v>
      </c>
      <c r="J15" s="1319">
        <v>21.798999999999999</v>
      </c>
      <c r="K15" s="1319">
        <v>26.542000000000002</v>
      </c>
      <c r="L15" s="1319">
        <v>2.0299999999999998</v>
      </c>
      <c r="M15" s="1319">
        <v>24.327999999999999</v>
      </c>
      <c r="N15" s="1319">
        <v>3.2360000000000002</v>
      </c>
      <c r="O15" s="1319">
        <v>15.217000000000001</v>
      </c>
      <c r="P15" s="1319">
        <v>38.348999999999997</v>
      </c>
      <c r="Q15" s="1319">
        <v>41.162999999999997</v>
      </c>
      <c r="R15" s="1319">
        <v>113.295</v>
      </c>
      <c r="S15" s="1319">
        <v>169.67</v>
      </c>
      <c r="T15" s="1321">
        <v>66.126999999999995</v>
      </c>
      <c r="U15" s="609" t="s">
        <v>1637</v>
      </c>
      <c r="V15" s="1282"/>
      <c r="W15" s="1282"/>
      <c r="X15" s="1282"/>
      <c r="Y15" s="1282"/>
      <c r="Z15" s="1282"/>
      <c r="AA15" s="1282"/>
      <c r="AB15" s="1282"/>
      <c r="AC15" s="1282"/>
      <c r="AD15" s="1282"/>
      <c r="AE15" s="1282"/>
      <c r="AF15" s="1282"/>
      <c r="AG15" s="1282"/>
    </row>
    <row r="16" spans="1:33" s="158" customFormat="1" ht="30.75" customHeight="1" x14ac:dyDescent="0.2">
      <c r="A16" s="1282"/>
      <c r="B16" s="1311" t="s">
        <v>1410</v>
      </c>
      <c r="C16" s="1318">
        <v>14.303206999999997</v>
      </c>
      <c r="D16" s="1317">
        <v>27.146433250000001</v>
      </c>
      <c r="E16" s="1317">
        <v>21.166051750000001</v>
      </c>
      <c r="F16" s="1317">
        <v>16.321976249999999</v>
      </c>
      <c r="G16" s="1654">
        <v>77.542054249999993</v>
      </c>
      <c r="H16" s="1654">
        <v>270.26097449999997</v>
      </c>
      <c r="I16" s="1320">
        <v>14.09053125</v>
      </c>
      <c r="J16" s="1319">
        <v>11.376720000000001</v>
      </c>
      <c r="K16" s="1319">
        <v>12.833045</v>
      </c>
      <c r="L16" s="1319">
        <v>0.90038549999999995</v>
      </c>
      <c r="M16" s="1319">
        <v>10.09977975</v>
      </c>
      <c r="N16" s="1319">
        <v>1.2461150000000001</v>
      </c>
      <c r="O16" s="1319">
        <v>6.3919552499999996</v>
      </c>
      <c r="P16" s="1319">
        <v>16.690235000000001</v>
      </c>
      <c r="Q16" s="1319">
        <v>18.910417500000001</v>
      </c>
      <c r="R16" s="1319">
        <v>52.825290250000002</v>
      </c>
      <c r="S16" s="1319">
        <v>86.609099999999998</v>
      </c>
      <c r="T16" s="1321">
        <v>38.287399999999998</v>
      </c>
      <c r="U16" s="609" t="s">
        <v>1638</v>
      </c>
      <c r="V16" s="1282"/>
      <c r="W16" s="1282"/>
      <c r="X16" s="1282"/>
      <c r="Y16" s="1282"/>
      <c r="Z16" s="1282"/>
      <c r="AA16" s="1282"/>
      <c r="AB16" s="1282"/>
      <c r="AC16" s="1282"/>
      <c r="AD16" s="1282"/>
      <c r="AE16" s="1282"/>
      <c r="AF16" s="1282"/>
      <c r="AG16" s="1282"/>
    </row>
    <row r="17" spans="1:33" s="158" customFormat="1" ht="9.75" customHeight="1" x14ac:dyDescent="0.2">
      <c r="A17" s="1282"/>
      <c r="B17" s="1311"/>
      <c r="C17" s="1318"/>
      <c r="D17" s="1317"/>
      <c r="E17" s="1317"/>
      <c r="F17" s="1317"/>
      <c r="G17" s="1654"/>
      <c r="H17" s="1654"/>
      <c r="I17" s="1040"/>
      <c r="J17" s="1041"/>
      <c r="K17" s="1041"/>
      <c r="L17" s="1041"/>
      <c r="M17" s="1041"/>
      <c r="N17" s="1041"/>
      <c r="O17" s="1041"/>
      <c r="P17" s="1041"/>
      <c r="Q17" s="1041"/>
      <c r="R17" s="1041"/>
      <c r="S17" s="1041"/>
      <c r="T17" s="1107"/>
      <c r="U17" s="609"/>
      <c r="V17" s="1282"/>
      <c r="W17" s="1282"/>
      <c r="X17" s="1282"/>
      <c r="Y17" s="1282"/>
      <c r="Z17" s="1282"/>
      <c r="AA17" s="1282"/>
      <c r="AB17" s="1282"/>
      <c r="AC17" s="1282"/>
      <c r="AD17" s="1282"/>
      <c r="AE17" s="1282"/>
      <c r="AF17" s="1282"/>
      <c r="AG17" s="1282"/>
    </row>
    <row r="18" spans="1:33" s="901" customFormat="1" ht="30.75" customHeight="1" x14ac:dyDescent="0.2">
      <c r="A18" s="1282"/>
      <c r="B18" s="580" t="s">
        <v>1411</v>
      </c>
      <c r="C18" s="1315"/>
      <c r="D18" s="855"/>
      <c r="E18" s="855"/>
      <c r="F18" s="855"/>
      <c r="G18" s="1391"/>
      <c r="H18" s="1391"/>
      <c r="I18" s="965"/>
      <c r="J18" s="966"/>
      <c r="K18" s="966"/>
      <c r="L18" s="966"/>
      <c r="M18" s="966"/>
      <c r="N18" s="966"/>
      <c r="O18" s="966"/>
      <c r="P18" s="966"/>
      <c r="Q18" s="966"/>
      <c r="R18" s="966"/>
      <c r="S18" s="966"/>
      <c r="T18" s="968"/>
      <c r="U18" s="607" t="s">
        <v>1636</v>
      </c>
      <c r="V18" s="1282"/>
      <c r="W18" s="1282"/>
      <c r="X18" s="1282"/>
      <c r="Y18" s="1282"/>
      <c r="Z18" s="1282"/>
      <c r="AA18" s="1282"/>
      <c r="AB18" s="1282"/>
      <c r="AC18" s="1282"/>
      <c r="AD18" s="1282"/>
      <c r="AE18" s="1282"/>
      <c r="AF18" s="1282"/>
      <c r="AG18" s="1282"/>
    </row>
    <row r="19" spans="1:33" s="158" customFormat="1" ht="30.75" customHeight="1" x14ac:dyDescent="0.2">
      <c r="A19" s="1282"/>
      <c r="B19" s="1311" t="s">
        <v>1409</v>
      </c>
      <c r="C19" s="1318">
        <v>3835.2179999999998</v>
      </c>
      <c r="D19" s="1317">
        <v>2.4540000000000002</v>
      </c>
      <c r="E19" s="1317">
        <v>16.874000000000002</v>
      </c>
      <c r="F19" s="1317">
        <v>6.2470000000000008</v>
      </c>
      <c r="G19" s="1654">
        <v>20.522000000000002</v>
      </c>
      <c r="H19" s="1654">
        <v>124.86699999999999</v>
      </c>
      <c r="I19" s="1320">
        <v>0.7</v>
      </c>
      <c r="J19" s="1319">
        <v>0.08</v>
      </c>
      <c r="K19" s="1319">
        <v>0</v>
      </c>
      <c r="L19" s="1319">
        <v>14.55</v>
      </c>
      <c r="M19" s="1319">
        <v>36.445</v>
      </c>
      <c r="N19" s="1319">
        <v>5.8319999999999999</v>
      </c>
      <c r="O19" s="1319">
        <v>8.7550000000000008</v>
      </c>
      <c r="P19" s="1319">
        <v>8.1280000000000001</v>
      </c>
      <c r="Q19" s="1319">
        <v>8.0259999999999998</v>
      </c>
      <c r="R19" s="1319">
        <v>15.401</v>
      </c>
      <c r="S19" s="1319">
        <v>19.663</v>
      </c>
      <c r="T19" s="1321">
        <v>7.2869999999999999</v>
      </c>
      <c r="U19" s="609" t="s">
        <v>1637</v>
      </c>
      <c r="V19" s="1282"/>
      <c r="W19" s="1282"/>
      <c r="X19" s="1282"/>
      <c r="Y19" s="1282"/>
      <c r="Z19" s="1282"/>
      <c r="AA19" s="1282"/>
      <c r="AB19" s="1282"/>
      <c r="AC19" s="1282"/>
      <c r="AD19" s="1282"/>
      <c r="AE19" s="1282"/>
      <c r="AF19" s="1282"/>
      <c r="AG19" s="1282"/>
    </row>
    <row r="20" spans="1:33" s="158" customFormat="1" ht="30.75" customHeight="1" x14ac:dyDescent="0.2">
      <c r="A20" s="1282"/>
      <c r="B20" s="1311" t="s">
        <v>1410</v>
      </c>
      <c r="C20" s="1318">
        <v>977.25064750000001</v>
      </c>
      <c r="D20" s="1317">
        <v>0.52673700000000001</v>
      </c>
      <c r="E20" s="1317">
        <v>3.0750025000000001</v>
      </c>
      <c r="F20" s="1317">
        <v>1.0870849999999999</v>
      </c>
      <c r="G20" s="1654">
        <v>3.3991464999999996</v>
      </c>
      <c r="H20" s="1654">
        <v>35.429042750000008</v>
      </c>
      <c r="I20" s="1320">
        <v>0.12145</v>
      </c>
      <c r="J20" s="1319">
        <v>1.9980000000000001E-2</v>
      </c>
      <c r="K20" s="1319">
        <v>0</v>
      </c>
      <c r="L20" s="1319">
        <v>2.4488875000000001</v>
      </c>
      <c r="M20" s="1319">
        <v>9.4563349999999993</v>
      </c>
      <c r="N20" s="1319">
        <v>1.6143559999999999</v>
      </c>
      <c r="O20" s="1319">
        <v>2.4227574999999999</v>
      </c>
      <c r="P20" s="1319">
        <v>2.26979</v>
      </c>
      <c r="Q20" s="1319">
        <v>2.2594080000000001</v>
      </c>
      <c r="R20" s="1319">
        <v>5.0548545000000003</v>
      </c>
      <c r="S20" s="1319">
        <v>7.3135180000000002</v>
      </c>
      <c r="T20" s="1321">
        <v>2.44770625</v>
      </c>
      <c r="U20" s="609" t="s">
        <v>1638</v>
      </c>
      <c r="V20" s="1282"/>
      <c r="W20" s="1282"/>
      <c r="X20" s="1282"/>
      <c r="Y20" s="1282"/>
      <c r="Z20" s="1282"/>
      <c r="AA20" s="1282"/>
      <c r="AB20" s="1282"/>
      <c r="AC20" s="1282"/>
      <c r="AD20" s="1282"/>
      <c r="AE20" s="1282"/>
      <c r="AF20" s="1282"/>
      <c r="AG20" s="1282"/>
    </row>
    <row r="21" spans="1:33" s="158" customFormat="1" ht="9.75" customHeight="1" x14ac:dyDescent="0.2">
      <c r="A21" s="1282"/>
      <c r="B21" s="1311"/>
      <c r="C21" s="1315"/>
      <c r="D21" s="855"/>
      <c r="E21" s="855"/>
      <c r="F21" s="855"/>
      <c r="G21" s="1391"/>
      <c r="H21" s="1391"/>
      <c r="I21" s="1040"/>
      <c r="J21" s="1041"/>
      <c r="K21" s="1041"/>
      <c r="L21" s="1041"/>
      <c r="M21" s="1041"/>
      <c r="N21" s="1041"/>
      <c r="O21" s="1041"/>
      <c r="P21" s="1041"/>
      <c r="Q21" s="1041"/>
      <c r="R21" s="1041"/>
      <c r="S21" s="1041"/>
      <c r="T21" s="1107"/>
      <c r="U21" s="609"/>
      <c r="V21" s="1282"/>
      <c r="W21" s="1282"/>
      <c r="X21" s="1282"/>
      <c r="Y21" s="1282"/>
      <c r="Z21" s="1282"/>
      <c r="AA21" s="1282"/>
      <c r="AB21" s="1282"/>
      <c r="AC21" s="1282"/>
      <c r="AD21" s="1282"/>
      <c r="AE21" s="1282"/>
      <c r="AF21" s="1282"/>
      <c r="AG21" s="1282"/>
    </row>
    <row r="22" spans="1:33" s="901" customFormat="1" ht="30.75" customHeight="1" x14ac:dyDescent="0.2">
      <c r="A22" s="1282"/>
      <c r="B22" s="580" t="s">
        <v>1499</v>
      </c>
      <c r="C22" s="1315"/>
      <c r="D22" s="855"/>
      <c r="E22" s="855"/>
      <c r="F22" s="855"/>
      <c r="G22" s="1391"/>
      <c r="H22" s="1391"/>
      <c r="I22" s="965"/>
      <c r="J22" s="966"/>
      <c r="K22" s="966"/>
      <c r="L22" s="966"/>
      <c r="M22" s="966"/>
      <c r="N22" s="966"/>
      <c r="O22" s="966"/>
      <c r="P22" s="966"/>
      <c r="Q22" s="966"/>
      <c r="R22" s="966"/>
      <c r="S22" s="966"/>
      <c r="T22" s="968"/>
      <c r="U22" s="607" t="s">
        <v>1634</v>
      </c>
      <c r="V22" s="1282"/>
      <c r="W22" s="1282"/>
      <c r="X22" s="1282"/>
      <c r="Y22" s="1282"/>
      <c r="Z22" s="1282"/>
      <c r="AA22" s="1282"/>
      <c r="AB22" s="1282"/>
      <c r="AC22" s="1282"/>
      <c r="AD22" s="1282"/>
      <c r="AE22" s="1282"/>
      <c r="AF22" s="1282"/>
      <c r="AG22" s="1282"/>
    </row>
    <row r="23" spans="1:33" s="158" customFormat="1" ht="30.75" customHeight="1" x14ac:dyDescent="0.2">
      <c r="A23" s="1282"/>
      <c r="B23" s="838" t="s">
        <v>1409</v>
      </c>
      <c r="C23" s="1315">
        <v>6579.6839999999993</v>
      </c>
      <c r="D23" s="855">
        <v>15802.107</v>
      </c>
      <c r="E23" s="855">
        <v>20110.48</v>
      </c>
      <c r="F23" s="855">
        <v>6395.4309999999996</v>
      </c>
      <c r="G23" s="1391">
        <v>19236.357</v>
      </c>
      <c r="H23" s="1391">
        <v>26616.681</v>
      </c>
      <c r="I23" s="1040">
        <v>4604.4750000000004</v>
      </c>
      <c r="J23" s="1041">
        <v>2992.7660000000001</v>
      </c>
      <c r="K23" s="1041">
        <v>1817.57</v>
      </c>
      <c r="L23" s="1041">
        <v>613.255</v>
      </c>
      <c r="M23" s="1041">
        <v>562.72</v>
      </c>
      <c r="N23" s="1041">
        <v>418.22300000000001</v>
      </c>
      <c r="O23" s="1041">
        <v>1206.904</v>
      </c>
      <c r="P23" s="1041">
        <v>1220.2629999999999</v>
      </c>
      <c r="Q23" s="1041">
        <v>2562.9690000000001</v>
      </c>
      <c r="R23" s="1041">
        <v>2869.2890000000002</v>
      </c>
      <c r="S23" s="1041">
        <v>3821.7860000000001</v>
      </c>
      <c r="T23" s="1107">
        <v>3926.4609999999998</v>
      </c>
      <c r="U23" s="609" t="s">
        <v>1637</v>
      </c>
      <c r="V23" s="1282"/>
      <c r="W23" s="1282"/>
      <c r="X23" s="1282"/>
      <c r="Y23" s="1282"/>
      <c r="Z23" s="1282"/>
      <c r="AA23" s="1282"/>
      <c r="AB23" s="1282"/>
      <c r="AC23" s="1282"/>
      <c r="AD23" s="1282"/>
      <c r="AE23" s="1282"/>
      <c r="AF23" s="1282"/>
      <c r="AG23" s="1282"/>
    </row>
    <row r="24" spans="1:33" s="158" customFormat="1" ht="30.75" customHeight="1" x14ac:dyDescent="0.2">
      <c r="A24" s="1282"/>
      <c r="B24" s="838" t="s">
        <v>1410</v>
      </c>
      <c r="C24" s="1315">
        <v>864.99269374000016</v>
      </c>
      <c r="D24" s="855">
        <v>1940.9355604300001</v>
      </c>
      <c r="E24" s="855">
        <v>2677.7327164799999</v>
      </c>
      <c r="F24" s="855">
        <v>829.86370999999997</v>
      </c>
      <c r="G24" s="1391">
        <v>2883.5087241500005</v>
      </c>
      <c r="H24" s="1391">
        <v>11892.85887131</v>
      </c>
      <c r="I24" s="1040">
        <v>930.807456</v>
      </c>
      <c r="J24" s="1041">
        <v>975.52871274999995</v>
      </c>
      <c r="K24" s="1041">
        <v>657.19782375</v>
      </c>
      <c r="L24" s="1041">
        <v>257.35164125</v>
      </c>
      <c r="M24" s="1041">
        <v>230.93315674999999</v>
      </c>
      <c r="N24" s="1041">
        <v>153.630189</v>
      </c>
      <c r="O24" s="1041">
        <v>444.87521149999998</v>
      </c>
      <c r="P24" s="1041">
        <v>423.71617089999995</v>
      </c>
      <c r="Q24" s="1041">
        <v>965.06729325000003</v>
      </c>
      <c r="R24" s="1041">
        <v>1450.0330989099998</v>
      </c>
      <c r="S24" s="1041">
        <v>2350.8591274999999</v>
      </c>
      <c r="T24" s="1107">
        <v>3052.8589897500001</v>
      </c>
      <c r="U24" s="609" t="s">
        <v>1638</v>
      </c>
      <c r="V24" s="1282"/>
      <c r="W24" s="1282"/>
      <c r="X24" s="1282"/>
      <c r="Y24" s="1282"/>
      <c r="Z24" s="1282"/>
      <c r="AA24" s="1282"/>
      <c r="AB24" s="1282"/>
      <c r="AC24" s="1282"/>
      <c r="AD24" s="1282"/>
      <c r="AE24" s="1282"/>
      <c r="AF24" s="1282"/>
      <c r="AG24" s="1282"/>
    </row>
    <row r="25" spans="1:33" s="158" customFormat="1" ht="9.75" customHeight="1" x14ac:dyDescent="0.2">
      <c r="A25" s="1282"/>
      <c r="B25" s="1311"/>
      <c r="C25" s="1315"/>
      <c r="D25" s="855"/>
      <c r="E25" s="855"/>
      <c r="F25" s="855"/>
      <c r="G25" s="1391"/>
      <c r="H25" s="1391"/>
      <c r="I25" s="1040"/>
      <c r="J25" s="1041"/>
      <c r="K25" s="1041"/>
      <c r="L25" s="1041"/>
      <c r="M25" s="1041"/>
      <c r="N25" s="1041"/>
      <c r="O25" s="1041"/>
      <c r="P25" s="1041"/>
      <c r="Q25" s="1041"/>
      <c r="R25" s="1041"/>
      <c r="S25" s="1041"/>
      <c r="T25" s="1107"/>
      <c r="U25" s="609"/>
      <c r="V25" s="1282"/>
      <c r="W25" s="1282"/>
      <c r="X25" s="1282"/>
      <c r="Y25" s="1282"/>
      <c r="Z25" s="1282"/>
      <c r="AA25" s="1282"/>
      <c r="AB25" s="1282"/>
      <c r="AC25" s="1282"/>
      <c r="AD25" s="1282"/>
      <c r="AE25" s="1282"/>
      <c r="AF25" s="1282"/>
      <c r="AG25" s="1282"/>
    </row>
    <row r="26" spans="1:33" s="158" customFormat="1" ht="30.75" customHeight="1" x14ac:dyDescent="0.2">
      <c r="A26" s="1282"/>
      <c r="B26" s="580" t="s">
        <v>1412</v>
      </c>
      <c r="C26" s="1315"/>
      <c r="D26" s="855"/>
      <c r="E26" s="855"/>
      <c r="F26" s="855"/>
      <c r="G26" s="1391"/>
      <c r="H26" s="1391"/>
      <c r="I26" s="1040"/>
      <c r="J26" s="1041"/>
      <c r="K26" s="1041"/>
      <c r="L26" s="1041"/>
      <c r="M26" s="1041"/>
      <c r="N26" s="1041"/>
      <c r="O26" s="1041"/>
      <c r="P26" s="1041"/>
      <c r="Q26" s="1041"/>
      <c r="R26" s="1041"/>
      <c r="S26" s="1041"/>
      <c r="T26" s="1107"/>
      <c r="U26" s="607" t="s">
        <v>1633</v>
      </c>
      <c r="V26" s="1282"/>
      <c r="W26" s="1282"/>
      <c r="X26" s="1282"/>
      <c r="Y26" s="1282"/>
      <c r="Z26" s="1282"/>
      <c r="AA26" s="1282"/>
      <c r="AB26" s="1282"/>
      <c r="AC26" s="1282"/>
      <c r="AD26" s="1282"/>
      <c r="AE26" s="1282"/>
      <c r="AF26" s="1282"/>
      <c r="AG26" s="1282"/>
    </row>
    <row r="27" spans="1:33" s="158" customFormat="1" ht="30.75" customHeight="1" x14ac:dyDescent="0.2">
      <c r="A27" s="1282"/>
      <c r="B27" s="838" t="s">
        <v>1409</v>
      </c>
      <c r="C27" s="1315">
        <v>687.42300000000023</v>
      </c>
      <c r="D27" s="855">
        <v>2888.71</v>
      </c>
      <c r="E27" s="855">
        <v>5082.7660000000005</v>
      </c>
      <c r="F27" s="855">
        <v>1895.1660000000002</v>
      </c>
      <c r="G27" s="1391">
        <v>1067.7940000000001</v>
      </c>
      <c r="H27" s="1391">
        <v>1541.8740000000003</v>
      </c>
      <c r="I27" s="1320">
        <v>201.108</v>
      </c>
      <c r="J27" s="1319">
        <v>159.083</v>
      </c>
      <c r="K27" s="1319">
        <v>214.27500000000001</v>
      </c>
      <c r="L27" s="1319">
        <v>32.920999999999999</v>
      </c>
      <c r="M27" s="1319">
        <v>10.663</v>
      </c>
      <c r="N27" s="1319">
        <v>1.272</v>
      </c>
      <c r="O27" s="1319">
        <v>1.57</v>
      </c>
      <c r="P27" s="1319">
        <v>39.779000000000003</v>
      </c>
      <c r="Q27" s="1319">
        <v>135.38</v>
      </c>
      <c r="R27" s="1319">
        <v>326.149</v>
      </c>
      <c r="S27" s="1319">
        <v>214.74600000000001</v>
      </c>
      <c r="T27" s="1321">
        <v>204.928</v>
      </c>
      <c r="U27" s="609" t="s">
        <v>1637</v>
      </c>
      <c r="V27" s="1282"/>
      <c r="W27" s="1282"/>
      <c r="X27" s="1282"/>
      <c r="Y27" s="1282"/>
      <c r="Z27" s="1282"/>
      <c r="AA27" s="1282"/>
      <c r="AB27" s="1282"/>
      <c r="AC27" s="1282"/>
      <c r="AD27" s="1282"/>
      <c r="AE27" s="1282"/>
      <c r="AF27" s="1282"/>
      <c r="AG27" s="1282"/>
    </row>
    <row r="28" spans="1:33" s="158" customFormat="1" ht="30.75" customHeight="1" x14ac:dyDescent="0.2">
      <c r="A28" s="1282"/>
      <c r="B28" s="838" t="s">
        <v>1410</v>
      </c>
      <c r="C28" s="1315">
        <v>260.88659949999993</v>
      </c>
      <c r="D28" s="855">
        <v>270.74863325000001</v>
      </c>
      <c r="E28" s="855">
        <v>626.43813349999994</v>
      </c>
      <c r="F28" s="855">
        <v>292.93696399999999</v>
      </c>
      <c r="G28" s="1391">
        <v>136.14446350000003</v>
      </c>
      <c r="H28" s="1391">
        <v>452.43830806999995</v>
      </c>
      <c r="I28" s="1320">
        <v>26.71023125</v>
      </c>
      <c r="J28" s="1319">
        <v>33.866422749999998</v>
      </c>
      <c r="K28" s="1319">
        <v>64.63461959</v>
      </c>
      <c r="L28" s="1319">
        <v>11.839245</v>
      </c>
      <c r="M28" s="1319">
        <v>3.2250144999999999</v>
      </c>
      <c r="N28" s="1319">
        <v>0.35193600000000003</v>
      </c>
      <c r="O28" s="1319">
        <v>0.36703999999999998</v>
      </c>
      <c r="P28" s="1319">
        <v>10.622893250000001</v>
      </c>
      <c r="Q28" s="1319">
        <v>36.859853749999999</v>
      </c>
      <c r="R28" s="1319">
        <v>108.966945</v>
      </c>
      <c r="S28" s="1319">
        <v>79.36456948</v>
      </c>
      <c r="T28" s="1321">
        <v>75.629537499999998</v>
      </c>
      <c r="U28" s="609" t="s">
        <v>1638</v>
      </c>
      <c r="V28" s="1282"/>
      <c r="W28" s="1282"/>
      <c r="X28" s="1282"/>
      <c r="Y28" s="1282"/>
      <c r="Z28" s="1282"/>
      <c r="AA28" s="1282"/>
      <c r="AB28" s="1282"/>
      <c r="AC28" s="1282"/>
      <c r="AD28" s="1282"/>
      <c r="AE28" s="1282"/>
      <c r="AF28" s="1282"/>
      <c r="AG28" s="1282"/>
    </row>
    <row r="29" spans="1:33" s="158" customFormat="1" ht="9.75" customHeight="1" x14ac:dyDescent="0.2">
      <c r="A29" s="1282"/>
      <c r="B29" s="1311"/>
      <c r="C29" s="1315"/>
      <c r="D29" s="855"/>
      <c r="E29" s="855"/>
      <c r="F29" s="855"/>
      <c r="G29" s="1391"/>
      <c r="H29" s="1391"/>
      <c r="I29" s="1040"/>
      <c r="J29" s="1041"/>
      <c r="K29" s="1041"/>
      <c r="L29" s="1041"/>
      <c r="M29" s="1041"/>
      <c r="N29" s="1041"/>
      <c r="O29" s="1041"/>
      <c r="P29" s="1041"/>
      <c r="Q29" s="1041"/>
      <c r="R29" s="1041"/>
      <c r="S29" s="1041"/>
      <c r="T29" s="1107"/>
      <c r="U29" s="609"/>
      <c r="V29" s="1282"/>
      <c r="W29" s="1282"/>
      <c r="X29" s="1282"/>
      <c r="Y29" s="1282"/>
      <c r="Z29" s="1282"/>
      <c r="AA29" s="1282"/>
      <c r="AB29" s="1282"/>
      <c r="AC29" s="1282"/>
      <c r="AD29" s="1282"/>
      <c r="AE29" s="1282"/>
      <c r="AF29" s="1282"/>
      <c r="AG29" s="1282"/>
    </row>
    <row r="30" spans="1:33" s="158" customFormat="1" ht="30.75" customHeight="1" x14ac:dyDescent="0.2">
      <c r="A30" s="1282"/>
      <c r="B30" s="580" t="s">
        <v>1413</v>
      </c>
      <c r="C30" s="1315"/>
      <c r="D30" s="855"/>
      <c r="E30" s="855"/>
      <c r="F30" s="855"/>
      <c r="G30" s="1391"/>
      <c r="H30" s="1391"/>
      <c r="I30" s="1040"/>
      <c r="J30" s="1041"/>
      <c r="K30" s="1041"/>
      <c r="L30" s="1041"/>
      <c r="M30" s="1041"/>
      <c r="N30" s="1041"/>
      <c r="O30" s="1041"/>
      <c r="P30" s="1041"/>
      <c r="Q30" s="1041"/>
      <c r="R30" s="1041"/>
      <c r="S30" s="1041"/>
      <c r="T30" s="1107"/>
      <c r="U30" s="607" t="s">
        <v>1632</v>
      </c>
      <c r="V30" s="1282"/>
      <c r="W30" s="1282"/>
      <c r="X30" s="1282"/>
      <c r="Y30" s="1282"/>
      <c r="Z30" s="1282"/>
      <c r="AA30" s="1282"/>
      <c r="AB30" s="1282"/>
      <c r="AC30" s="1282"/>
      <c r="AD30" s="1282"/>
      <c r="AE30" s="1282"/>
      <c r="AF30" s="1282"/>
      <c r="AG30" s="1282"/>
    </row>
    <row r="31" spans="1:33" s="978" customFormat="1" ht="30.75" customHeight="1" x14ac:dyDescent="0.2">
      <c r="A31" s="1282"/>
      <c r="B31" s="1311" t="s">
        <v>1409</v>
      </c>
      <c r="C31" s="1318">
        <v>26.103999999999996</v>
      </c>
      <c r="D31" s="1317">
        <v>1.4049999999999996</v>
      </c>
      <c r="E31" s="1317">
        <v>0</v>
      </c>
      <c r="F31" s="1317">
        <v>0</v>
      </c>
      <c r="G31" s="1654">
        <v>0</v>
      </c>
      <c r="H31" s="1654">
        <v>0</v>
      </c>
      <c r="I31" s="1320">
        <v>0</v>
      </c>
      <c r="J31" s="1319">
        <v>0</v>
      </c>
      <c r="K31" s="1319">
        <v>0</v>
      </c>
      <c r="L31" s="1319">
        <v>0</v>
      </c>
      <c r="M31" s="1319">
        <v>0</v>
      </c>
      <c r="N31" s="1319">
        <v>0</v>
      </c>
      <c r="O31" s="1319">
        <v>0</v>
      </c>
      <c r="P31" s="1319">
        <v>0</v>
      </c>
      <c r="Q31" s="1319">
        <v>0</v>
      </c>
      <c r="R31" s="1319">
        <v>0</v>
      </c>
      <c r="S31" s="1319">
        <v>0</v>
      </c>
      <c r="T31" s="1321">
        <v>0</v>
      </c>
      <c r="U31" s="609" t="s">
        <v>1637</v>
      </c>
      <c r="V31" s="1282"/>
      <c r="W31" s="1282"/>
      <c r="X31" s="1282"/>
      <c r="Y31" s="1282"/>
      <c r="Z31" s="1282"/>
      <c r="AA31" s="1282"/>
      <c r="AB31" s="1282"/>
      <c r="AC31" s="1282"/>
      <c r="AD31" s="1282"/>
      <c r="AE31" s="1282"/>
      <c r="AF31" s="1282"/>
      <c r="AG31" s="1282"/>
    </row>
    <row r="32" spans="1:33" s="1284" customFormat="1" ht="30.75" customHeight="1" x14ac:dyDescent="0.2">
      <c r="A32" s="1282"/>
      <c r="B32" s="1311" t="s">
        <v>1410</v>
      </c>
      <c r="C32" s="1318">
        <v>25.834359500000001</v>
      </c>
      <c r="D32" s="1317">
        <v>1.3737950000000001</v>
      </c>
      <c r="E32" s="1317">
        <v>0</v>
      </c>
      <c r="F32" s="1317">
        <v>0</v>
      </c>
      <c r="G32" s="1654">
        <v>0</v>
      </c>
      <c r="H32" s="1654">
        <v>0</v>
      </c>
      <c r="I32" s="1320">
        <v>0</v>
      </c>
      <c r="J32" s="1319">
        <v>0</v>
      </c>
      <c r="K32" s="1319">
        <v>0</v>
      </c>
      <c r="L32" s="1319">
        <v>0</v>
      </c>
      <c r="M32" s="1319">
        <v>0</v>
      </c>
      <c r="N32" s="1319">
        <v>0</v>
      </c>
      <c r="O32" s="1319">
        <v>0</v>
      </c>
      <c r="P32" s="1319">
        <v>0</v>
      </c>
      <c r="Q32" s="1319">
        <v>0</v>
      </c>
      <c r="R32" s="1319">
        <v>0</v>
      </c>
      <c r="S32" s="1319">
        <v>0</v>
      </c>
      <c r="T32" s="1321">
        <v>0</v>
      </c>
      <c r="U32" s="609" t="s">
        <v>1638</v>
      </c>
      <c r="V32" s="1282"/>
      <c r="W32" s="1282"/>
      <c r="X32" s="1282"/>
      <c r="Y32" s="1282"/>
      <c r="Z32" s="1282"/>
      <c r="AA32" s="1282"/>
      <c r="AB32" s="1282"/>
      <c r="AC32" s="1282"/>
      <c r="AD32" s="1282"/>
      <c r="AE32" s="1282"/>
      <c r="AF32" s="1282"/>
      <c r="AG32" s="1282"/>
    </row>
    <row r="33" spans="1:33" s="1284" customFormat="1" ht="9.75" customHeight="1" x14ac:dyDescent="0.2">
      <c r="A33" s="1282"/>
      <c r="B33" s="1312"/>
      <c r="C33" s="1318"/>
      <c r="D33" s="1317"/>
      <c r="E33" s="1317"/>
      <c r="F33" s="1317"/>
      <c r="G33" s="1654"/>
      <c r="H33" s="1654"/>
      <c r="I33" s="1320"/>
      <c r="J33" s="1319"/>
      <c r="K33" s="1319"/>
      <c r="L33" s="1319"/>
      <c r="M33" s="1319"/>
      <c r="N33" s="1319"/>
      <c r="O33" s="1319"/>
      <c r="P33" s="1319"/>
      <c r="Q33" s="1319"/>
      <c r="R33" s="1319"/>
      <c r="S33" s="1319"/>
      <c r="T33" s="1321"/>
      <c r="U33" s="988"/>
      <c r="V33" s="1282"/>
      <c r="W33" s="1282"/>
      <c r="X33" s="1282"/>
      <c r="Y33" s="1282"/>
      <c r="Z33" s="1282"/>
      <c r="AA33" s="1282"/>
      <c r="AB33" s="1282"/>
      <c r="AC33" s="1282"/>
      <c r="AD33" s="1282"/>
      <c r="AE33" s="1282"/>
      <c r="AF33" s="1282"/>
      <c r="AG33" s="1282"/>
    </row>
    <row r="34" spans="1:33" s="1284" customFormat="1" ht="30.75" customHeight="1" x14ac:dyDescent="0.2">
      <c r="A34" s="1282"/>
      <c r="B34" s="580" t="s">
        <v>1414</v>
      </c>
      <c r="C34" s="1315"/>
      <c r="D34" s="855"/>
      <c r="E34" s="855"/>
      <c r="F34" s="855"/>
      <c r="G34" s="1391"/>
      <c r="H34" s="1391"/>
      <c r="I34" s="1040"/>
      <c r="J34" s="1041"/>
      <c r="K34" s="1041"/>
      <c r="L34" s="1041"/>
      <c r="M34" s="1041"/>
      <c r="N34" s="1041"/>
      <c r="O34" s="1041"/>
      <c r="P34" s="1041"/>
      <c r="Q34" s="1041"/>
      <c r="R34" s="1041"/>
      <c r="S34" s="1041"/>
      <c r="T34" s="1107"/>
      <c r="U34" s="491" t="s">
        <v>332</v>
      </c>
      <c r="V34" s="1282"/>
      <c r="W34" s="1282"/>
      <c r="X34" s="1282"/>
      <c r="Y34" s="1282"/>
      <c r="Z34" s="1282"/>
      <c r="AA34" s="1282"/>
      <c r="AB34" s="1282"/>
      <c r="AC34" s="1282"/>
      <c r="AD34" s="1282"/>
      <c r="AE34" s="1282"/>
      <c r="AF34" s="1282"/>
      <c r="AG34" s="1282"/>
    </row>
    <row r="35" spans="1:33" s="978" customFormat="1" ht="30.75" customHeight="1" x14ac:dyDescent="0.2">
      <c r="A35" s="1282"/>
      <c r="B35" s="838" t="s">
        <v>1409</v>
      </c>
      <c r="C35" s="1315">
        <v>11203.607999999998</v>
      </c>
      <c r="D35" s="855">
        <v>18884.011999999999</v>
      </c>
      <c r="E35" s="855">
        <v>25313.989999999998</v>
      </c>
      <c r="F35" s="855">
        <v>8364.7279999999992</v>
      </c>
      <c r="G35" s="1391">
        <v>20502.940000000002</v>
      </c>
      <c r="H35" s="1391">
        <v>28833.575000000001</v>
      </c>
      <c r="I35" s="1040">
        <v>4834.68</v>
      </c>
      <c r="J35" s="1041">
        <v>3173.7280000000001</v>
      </c>
      <c r="K35" s="1041">
        <v>2058.3869999999997</v>
      </c>
      <c r="L35" s="1041">
        <v>662.75600000000009</v>
      </c>
      <c r="M35" s="1041">
        <v>634.15600000000006</v>
      </c>
      <c r="N35" s="1041">
        <v>428.56299999999999</v>
      </c>
      <c r="O35" s="1041">
        <v>1232.4459999999999</v>
      </c>
      <c r="P35" s="1041">
        <v>1306.519</v>
      </c>
      <c r="Q35" s="1041">
        <v>2747.538</v>
      </c>
      <c r="R35" s="1041">
        <v>3324.134</v>
      </c>
      <c r="S35" s="1041">
        <v>4225.8649999999998</v>
      </c>
      <c r="T35" s="1107">
        <v>4204.8030000000008</v>
      </c>
      <c r="U35" s="609" t="s">
        <v>1637</v>
      </c>
      <c r="V35" s="1282"/>
      <c r="W35" s="1282"/>
      <c r="X35" s="1282"/>
      <c r="Y35" s="1282"/>
      <c r="Z35" s="1282"/>
      <c r="AA35" s="1282"/>
      <c r="AB35" s="1282"/>
      <c r="AC35" s="1282"/>
      <c r="AD35" s="1282"/>
      <c r="AE35" s="1282"/>
      <c r="AF35" s="1282"/>
      <c r="AG35" s="1282"/>
    </row>
    <row r="36" spans="1:33" s="978" customFormat="1" ht="30.75" customHeight="1" x14ac:dyDescent="0.2">
      <c r="A36" s="1282"/>
      <c r="B36" s="838" t="s">
        <v>1410</v>
      </c>
      <c r="C36" s="1315">
        <v>2143.2675072400002</v>
      </c>
      <c r="D36" s="855">
        <v>2240.7311589300002</v>
      </c>
      <c r="E36" s="855">
        <v>3328.4119042299999</v>
      </c>
      <c r="F36" s="855">
        <v>1140.20973525</v>
      </c>
      <c r="G36" s="1391">
        <v>3100.5943884000008</v>
      </c>
      <c r="H36" s="1391">
        <v>12650.987196629998</v>
      </c>
      <c r="I36" s="1040">
        <v>971.7296685</v>
      </c>
      <c r="J36" s="1041">
        <v>1020.7918354999999</v>
      </c>
      <c r="K36" s="1041">
        <v>734.66548833999991</v>
      </c>
      <c r="L36" s="1041">
        <v>272.54015924999999</v>
      </c>
      <c r="M36" s="1041">
        <v>253.71428599999999</v>
      </c>
      <c r="N36" s="1041">
        <v>156.84259599999999</v>
      </c>
      <c r="O36" s="1041">
        <v>454.05696424999996</v>
      </c>
      <c r="P36" s="1041">
        <v>453.29908914999993</v>
      </c>
      <c r="Q36" s="1041">
        <v>1023.0969725</v>
      </c>
      <c r="R36" s="1041">
        <v>1616.8801886599997</v>
      </c>
      <c r="S36" s="1041">
        <v>2524.1463149800002</v>
      </c>
      <c r="T36" s="1107">
        <v>3169.223892</v>
      </c>
      <c r="U36" s="609" t="s">
        <v>1638</v>
      </c>
      <c r="V36" s="1282"/>
      <c r="W36" s="1282"/>
      <c r="X36" s="1282"/>
      <c r="Y36" s="1282"/>
      <c r="Z36" s="1282"/>
      <c r="AA36" s="1282"/>
      <c r="AB36" s="1282"/>
      <c r="AC36" s="1282"/>
      <c r="AD36" s="1282"/>
      <c r="AE36" s="1282"/>
      <c r="AF36" s="1282"/>
      <c r="AG36" s="1282"/>
    </row>
    <row r="37" spans="1:33" s="978" customFormat="1" ht="21.75" customHeight="1" x14ac:dyDescent="0.2">
      <c r="A37" s="1282"/>
      <c r="B37" s="1313"/>
      <c r="C37" s="1286"/>
      <c r="D37" s="1285"/>
      <c r="E37" s="1285"/>
      <c r="F37" s="1285"/>
      <c r="G37" s="1655"/>
      <c r="H37" s="1655"/>
      <c r="I37" s="1289"/>
      <c r="J37" s="1287"/>
      <c r="K37" s="1287"/>
      <c r="L37" s="1287"/>
      <c r="M37" s="1287"/>
      <c r="N37" s="1287"/>
      <c r="O37" s="1287"/>
      <c r="P37" s="1287"/>
      <c r="Q37" s="1287"/>
      <c r="R37" s="1287"/>
      <c r="S37" s="1287"/>
      <c r="T37" s="1288"/>
      <c r="U37" s="1099"/>
      <c r="V37" s="1282"/>
      <c r="W37" s="1282"/>
      <c r="X37" s="1282"/>
      <c r="Y37" s="1282"/>
      <c r="Z37" s="1282"/>
      <c r="AA37" s="1282"/>
      <c r="AB37" s="1282"/>
      <c r="AC37" s="1282"/>
      <c r="AD37" s="1282"/>
      <c r="AE37" s="1282"/>
      <c r="AF37" s="1282"/>
      <c r="AG37" s="1282"/>
    </row>
    <row r="38" spans="1:33" s="978" customFormat="1" ht="18" customHeight="1" x14ac:dyDescent="0.2">
      <c r="A38" s="1282"/>
      <c r="B38" s="1094"/>
      <c r="C38" s="1290"/>
      <c r="D38" s="902"/>
      <c r="E38" s="902"/>
      <c r="F38" s="902"/>
      <c r="G38" s="903"/>
      <c r="H38" s="903"/>
      <c r="I38" s="1539"/>
      <c r="J38" s="1509"/>
      <c r="K38" s="1509"/>
      <c r="L38" s="1509"/>
      <c r="M38" s="1509"/>
      <c r="N38" s="1509"/>
      <c r="O38" s="1509"/>
      <c r="P38" s="1291"/>
      <c r="Q38" s="1291"/>
      <c r="R38" s="1291"/>
      <c r="S38" s="1291"/>
      <c r="T38" s="1293"/>
      <c r="U38" s="609"/>
      <c r="V38" s="1282"/>
      <c r="W38" s="1282"/>
      <c r="X38" s="1282"/>
      <c r="Y38" s="1282"/>
      <c r="Z38" s="1282"/>
      <c r="AA38" s="1282"/>
      <c r="AB38" s="1282"/>
      <c r="AC38" s="1282"/>
      <c r="AD38" s="1282"/>
      <c r="AE38" s="1282"/>
      <c r="AF38" s="1282"/>
      <c r="AG38" s="1282"/>
    </row>
    <row r="39" spans="1:33" s="1299" customFormat="1" ht="30.75" customHeight="1" x14ac:dyDescent="0.2">
      <c r="A39" s="1282"/>
      <c r="B39" s="1314" t="s">
        <v>1629</v>
      </c>
      <c r="C39" s="1295"/>
      <c r="D39" s="1294"/>
      <c r="E39" s="1294"/>
      <c r="F39" s="1294"/>
      <c r="G39" s="1384"/>
      <c r="H39" s="1384"/>
      <c r="I39" s="1297"/>
      <c r="J39" s="1296"/>
      <c r="K39" s="1296"/>
      <c r="L39" s="1296"/>
      <c r="M39" s="1296"/>
      <c r="N39" s="1296"/>
      <c r="O39" s="1296"/>
      <c r="P39" s="1296"/>
      <c r="Q39" s="1296"/>
      <c r="R39" s="1296"/>
      <c r="S39" s="1296"/>
      <c r="T39" s="1298"/>
      <c r="U39" s="379" t="s">
        <v>1422</v>
      </c>
      <c r="V39" s="1282"/>
      <c r="W39" s="1282"/>
      <c r="X39" s="1282"/>
      <c r="Y39" s="1282"/>
      <c r="Z39" s="1282"/>
      <c r="AA39" s="1282"/>
      <c r="AB39" s="1282"/>
      <c r="AC39" s="1282"/>
      <c r="AD39" s="1282"/>
      <c r="AE39" s="1282"/>
      <c r="AF39" s="1282"/>
      <c r="AG39" s="1282"/>
    </row>
    <row r="40" spans="1:33" s="978" customFormat="1" ht="9.75" customHeight="1" x14ac:dyDescent="0.2">
      <c r="A40" s="1282"/>
      <c r="B40" s="1094"/>
      <c r="C40" s="1290"/>
      <c r="D40" s="902"/>
      <c r="E40" s="902"/>
      <c r="F40" s="902"/>
      <c r="G40" s="903"/>
      <c r="H40" s="903"/>
      <c r="I40" s="1292"/>
      <c r="J40" s="1291"/>
      <c r="K40" s="1291"/>
      <c r="L40" s="1291"/>
      <c r="M40" s="1291"/>
      <c r="N40" s="1291"/>
      <c r="O40" s="1291"/>
      <c r="P40" s="1291"/>
      <c r="Q40" s="1291"/>
      <c r="R40" s="1291"/>
      <c r="S40" s="1291"/>
      <c r="T40" s="1293"/>
      <c r="U40" s="609"/>
      <c r="V40" s="1282"/>
      <c r="W40" s="1282"/>
      <c r="X40" s="1282"/>
      <c r="Y40" s="1282"/>
      <c r="Z40" s="1282"/>
      <c r="AA40" s="1282"/>
      <c r="AB40" s="1282"/>
      <c r="AC40" s="1282"/>
      <c r="AD40" s="1282"/>
      <c r="AE40" s="1282"/>
      <c r="AF40" s="1282"/>
      <c r="AG40" s="1282"/>
    </row>
    <row r="41" spans="1:33" s="978" customFormat="1" ht="30.75" customHeight="1" x14ac:dyDescent="0.2">
      <c r="A41" s="1282"/>
      <c r="B41" s="1094" t="s">
        <v>1408</v>
      </c>
      <c r="C41" s="1301">
        <v>6.6735519255918729E-3</v>
      </c>
      <c r="D41" s="1300">
        <v>1.2114988958766048E-2</v>
      </c>
      <c r="E41" s="1300">
        <v>6.3592044371372928E-3</v>
      </c>
      <c r="F41" s="1300">
        <v>1.4314889397450441E-2</v>
      </c>
      <c r="G41" s="1656">
        <v>2.5008770750570185E-2</v>
      </c>
      <c r="H41" s="1656">
        <v>2.1362836773085408E-2</v>
      </c>
      <c r="I41" s="1303">
        <v>1.4500464179251309E-2</v>
      </c>
      <c r="J41" s="1302">
        <v>1.1144995095329601E-2</v>
      </c>
      <c r="K41" s="1302">
        <v>1.7467875112790004E-2</v>
      </c>
      <c r="L41" s="1302">
        <v>3.3036800979267056E-3</v>
      </c>
      <c r="M41" s="1302">
        <v>3.9807690411252601E-2</v>
      </c>
      <c r="N41" s="1302">
        <v>7.9450036646932336E-3</v>
      </c>
      <c r="O41" s="1302">
        <v>1.4077430263751318E-2</v>
      </c>
      <c r="P41" s="1302">
        <v>3.681947614608394E-2</v>
      </c>
      <c r="Q41" s="1302">
        <v>1.848350450475016E-2</v>
      </c>
      <c r="R41" s="1302">
        <v>3.2671122214552775E-2</v>
      </c>
      <c r="S41" s="1302">
        <v>3.4312234392278575E-2</v>
      </c>
      <c r="T41" s="1304">
        <v>1.2081001943929557E-2</v>
      </c>
      <c r="U41" s="609" t="s">
        <v>1417</v>
      </c>
      <c r="V41" s="1282"/>
      <c r="W41" s="1282"/>
      <c r="X41" s="1282"/>
      <c r="Y41" s="1282"/>
      <c r="Z41" s="1282"/>
      <c r="AA41" s="1282"/>
      <c r="AB41" s="1282"/>
      <c r="AC41" s="1282"/>
      <c r="AD41" s="1282"/>
      <c r="AE41" s="1282"/>
      <c r="AF41" s="1282"/>
      <c r="AG41" s="1282"/>
    </row>
    <row r="42" spans="1:33" s="978" customFormat="1" ht="30.75" customHeight="1" x14ac:dyDescent="0.2">
      <c r="A42" s="1282"/>
      <c r="B42" s="1094" t="s">
        <v>1411</v>
      </c>
      <c r="C42" s="1301">
        <v>0.45596298371473831</v>
      </c>
      <c r="D42" s="1300">
        <v>2.3507371596132436E-4</v>
      </c>
      <c r="E42" s="1300">
        <v>9.2386477049071132E-4</v>
      </c>
      <c r="F42" s="1300">
        <v>9.5340792697375793E-4</v>
      </c>
      <c r="G42" s="1656">
        <v>1.0962886705584412E-3</v>
      </c>
      <c r="H42" s="1656">
        <v>2.8004962932408695E-3</v>
      </c>
      <c r="I42" s="1303">
        <v>1.2498331988512298E-4</v>
      </c>
      <c r="J42" s="1302">
        <v>1.9573040560432658E-5</v>
      </c>
      <c r="K42" s="1302">
        <v>0</v>
      </c>
      <c r="L42" s="1302">
        <v>8.9854189075806827E-3</v>
      </c>
      <c r="M42" s="1302">
        <v>3.7271590611180641E-2</v>
      </c>
      <c r="N42" s="1302">
        <v>1.0292841620652594E-2</v>
      </c>
      <c r="O42" s="1302">
        <v>5.3358007711694294E-3</v>
      </c>
      <c r="P42" s="1302">
        <v>5.0072679480917953E-3</v>
      </c>
      <c r="Q42" s="1302">
        <v>2.2084006313487551E-3</v>
      </c>
      <c r="R42" s="1302">
        <v>3.1263012160407783E-3</v>
      </c>
      <c r="S42" s="1302">
        <v>2.8974223707225735E-3</v>
      </c>
      <c r="T42" s="1304">
        <v>7.7233617232871725E-4</v>
      </c>
      <c r="U42" s="609" t="s">
        <v>1418</v>
      </c>
      <c r="V42" s="1282"/>
      <c r="W42" s="1282"/>
      <c r="X42" s="1282"/>
      <c r="Y42" s="1282"/>
      <c r="Z42" s="1282"/>
      <c r="AA42" s="1282"/>
      <c r="AB42" s="1282"/>
      <c r="AC42" s="1282"/>
      <c r="AD42" s="1282"/>
      <c r="AE42" s="1282"/>
      <c r="AF42" s="1282"/>
      <c r="AG42" s="1282"/>
    </row>
    <row r="43" spans="1:33" s="978" customFormat="1" ht="30.75" customHeight="1" x14ac:dyDescent="0.2">
      <c r="A43" s="1282"/>
      <c r="B43" s="1094" t="s">
        <v>1499</v>
      </c>
      <c r="C43" s="1301">
        <v>0.40358596900202037</v>
      </c>
      <c r="D43" s="1300">
        <v>0.86620635085774444</v>
      </c>
      <c r="E43" s="1300">
        <v>0.80450761309828656</v>
      </c>
      <c r="F43" s="1300">
        <v>0.72781672033176059</v>
      </c>
      <c r="G43" s="1656">
        <v>0.92998579076896837</v>
      </c>
      <c r="H43" s="1656">
        <v>0.94007358370246785</v>
      </c>
      <c r="I43" s="1303">
        <v>0.95788724598357777</v>
      </c>
      <c r="J43" s="1302">
        <v>0.95565881193805846</v>
      </c>
      <c r="K43" s="1302">
        <v>0.89455382644277937</v>
      </c>
      <c r="L43" s="1302">
        <v>0.9442705323068824</v>
      </c>
      <c r="M43" s="1302">
        <v>0.91020951319233168</v>
      </c>
      <c r="N43" s="1302">
        <v>0.97951827448711715</v>
      </c>
      <c r="O43" s="1302">
        <v>0.97977841224136675</v>
      </c>
      <c r="P43" s="1302">
        <v>0.93473863292892967</v>
      </c>
      <c r="Q43" s="1302">
        <v>0.94328037242823537</v>
      </c>
      <c r="R43" s="1302">
        <v>0.89680924355423297</v>
      </c>
      <c r="S43" s="1302">
        <v>0.93134820020075848</v>
      </c>
      <c r="T43" s="1304">
        <v>0.96328292108243385</v>
      </c>
      <c r="U43" s="609" t="s">
        <v>1419</v>
      </c>
      <c r="V43" s="1282"/>
      <c r="W43" s="1282"/>
      <c r="X43" s="1282"/>
      <c r="Y43" s="1282"/>
      <c r="Z43" s="1282"/>
      <c r="AA43" s="1282"/>
      <c r="AB43" s="1282"/>
      <c r="AC43" s="1282"/>
      <c r="AD43" s="1282"/>
      <c r="AE43" s="1282"/>
      <c r="AF43" s="1282"/>
      <c r="AG43" s="1282"/>
    </row>
    <row r="44" spans="1:33" s="978" customFormat="1" ht="30.75" customHeight="1" x14ac:dyDescent="0.2">
      <c r="A44" s="1282"/>
      <c r="B44" s="1094" t="s">
        <v>1412</v>
      </c>
      <c r="C44" s="1301">
        <v>0.12172376925359052</v>
      </c>
      <c r="D44" s="1300">
        <v>0.12083048525075565</v>
      </c>
      <c r="E44" s="1300">
        <v>0.18820931769408544</v>
      </c>
      <c r="F44" s="1300">
        <v>0.25691498234381521</v>
      </c>
      <c r="G44" s="1656">
        <v>4.3909149809902945E-2</v>
      </c>
      <c r="H44" s="1656">
        <v>3.5763083231205986E-2</v>
      </c>
      <c r="I44" s="1303">
        <v>2.748730651728578E-2</v>
      </c>
      <c r="J44" s="1302">
        <v>3.3176619926051518E-2</v>
      </c>
      <c r="K44" s="1302">
        <v>8.7978298444430794E-2</v>
      </c>
      <c r="L44" s="1302">
        <v>4.3440368687610212E-2</v>
      </c>
      <c r="M44" s="1302">
        <v>1.2711205785235128E-2</v>
      </c>
      <c r="N44" s="1302">
        <v>2.2438802275371677E-3</v>
      </c>
      <c r="O44" s="1302">
        <v>8.0835672371255786E-4</v>
      </c>
      <c r="P44" s="1302">
        <v>2.343462297689464E-2</v>
      </c>
      <c r="Q44" s="1302">
        <v>3.6027722435665793E-2</v>
      </c>
      <c r="R44" s="1302">
        <v>6.7393333015173543E-2</v>
      </c>
      <c r="S44" s="1302">
        <v>3.1442143036240287E-2</v>
      </c>
      <c r="T44" s="1304">
        <v>2.386374080130783E-2</v>
      </c>
      <c r="U44" s="609" t="s">
        <v>1420</v>
      </c>
      <c r="V44" s="1282"/>
      <c r="W44" s="1282"/>
      <c r="X44" s="1282"/>
      <c r="Y44" s="1282"/>
      <c r="Z44" s="1282"/>
      <c r="AA44" s="1282"/>
      <c r="AB44" s="1282"/>
      <c r="AC44" s="1282"/>
      <c r="AD44" s="1282"/>
      <c r="AE44" s="1282"/>
      <c r="AF44" s="1282"/>
      <c r="AG44" s="1282"/>
    </row>
    <row r="45" spans="1:33" s="978" customFormat="1" ht="30.75" customHeight="1" x14ac:dyDescent="0.2">
      <c r="A45" s="1282"/>
      <c r="B45" s="1094" t="s">
        <v>1413</v>
      </c>
      <c r="C45" s="1301">
        <v>1.2053726104058884E-2</v>
      </c>
      <c r="D45" s="1300">
        <v>6.1310121677248344E-4</v>
      </c>
      <c r="E45" s="1300">
        <v>0</v>
      </c>
      <c r="F45" s="1300">
        <v>0</v>
      </c>
      <c r="G45" s="1656">
        <v>0</v>
      </c>
      <c r="H45" s="1656">
        <v>0</v>
      </c>
      <c r="I45" s="1303">
        <v>0</v>
      </c>
      <c r="J45" s="1302">
        <v>0</v>
      </c>
      <c r="K45" s="1302">
        <v>0</v>
      </c>
      <c r="L45" s="1302">
        <v>0</v>
      </c>
      <c r="M45" s="1302">
        <v>0</v>
      </c>
      <c r="N45" s="1302">
        <v>0</v>
      </c>
      <c r="O45" s="1302">
        <v>0</v>
      </c>
      <c r="P45" s="1302">
        <v>0</v>
      </c>
      <c r="Q45" s="1302">
        <v>0</v>
      </c>
      <c r="R45" s="1302">
        <v>0</v>
      </c>
      <c r="S45" s="1302">
        <v>0</v>
      </c>
      <c r="T45" s="1304">
        <v>0</v>
      </c>
      <c r="U45" s="609" t="s">
        <v>1421</v>
      </c>
      <c r="V45" s="1282"/>
      <c r="W45" s="1282"/>
      <c r="X45" s="1282"/>
      <c r="Y45" s="1282"/>
      <c r="Z45" s="1282"/>
      <c r="AA45" s="1282"/>
      <c r="AB45" s="1282"/>
      <c r="AC45" s="1282"/>
      <c r="AD45" s="1282"/>
      <c r="AE45" s="1282"/>
      <c r="AF45" s="1282"/>
      <c r="AG45" s="1282"/>
    </row>
    <row r="46" spans="1:33" s="978" customFormat="1" ht="30.75" customHeight="1" thickBot="1" x14ac:dyDescent="0.25">
      <c r="A46" s="1282"/>
      <c r="B46" s="1305"/>
      <c r="C46" s="1307"/>
      <c r="D46" s="1306"/>
      <c r="E46" s="1306"/>
      <c r="F46" s="1306"/>
      <c r="G46" s="1657"/>
      <c r="H46" s="1657"/>
      <c r="I46" s="1309"/>
      <c r="J46" s="1308"/>
      <c r="K46" s="1308"/>
      <c r="L46" s="1308"/>
      <c r="M46" s="1308"/>
      <c r="N46" s="1308"/>
      <c r="O46" s="1308"/>
      <c r="P46" s="1308"/>
      <c r="Q46" s="1308"/>
      <c r="R46" s="1308"/>
      <c r="S46" s="1308"/>
      <c r="T46" s="1310"/>
      <c r="U46" s="1513"/>
      <c r="V46" s="1282"/>
    </row>
    <row r="47" spans="1:33" ht="10.5" customHeight="1" thickTop="1" x14ac:dyDescent="0.65">
      <c r="V47" s="93"/>
    </row>
    <row r="48" spans="1:33" s="417" customFormat="1" ht="19.5" customHeight="1" x14ac:dyDescent="0.5">
      <c r="B48" s="334" t="s">
        <v>1548</v>
      </c>
      <c r="U48" s="334" t="s">
        <v>1547</v>
      </c>
      <c r="V48" s="472"/>
    </row>
    <row r="49" spans="2:22" s="417" customFormat="1" ht="22.5" x14ac:dyDescent="0.5">
      <c r="B49" s="357" t="s">
        <v>1630</v>
      </c>
      <c r="U49" s="415" t="s">
        <v>1631</v>
      </c>
      <c r="V49" s="472"/>
    </row>
    <row r="51" spans="2:22" ht="23.25" x14ac:dyDescent="0.5">
      <c r="C51" s="113"/>
      <c r="D51" s="113"/>
      <c r="E51" s="113"/>
      <c r="F51" s="113"/>
      <c r="G51" s="113"/>
      <c r="H51" s="113"/>
      <c r="I51" s="1556"/>
      <c r="J51" s="1556"/>
      <c r="K51" s="1556"/>
      <c r="L51" s="1556"/>
      <c r="M51" s="1556"/>
      <c r="N51" s="1556"/>
      <c r="O51" s="1556"/>
      <c r="P51" s="1556"/>
      <c r="Q51" s="1556"/>
      <c r="R51" s="1556"/>
      <c r="S51" s="1556"/>
      <c r="T51" s="1556"/>
    </row>
    <row r="52" spans="2:22" ht="23.25" x14ac:dyDescent="0.5">
      <c r="C52" s="113"/>
      <c r="D52" s="113"/>
      <c r="E52" s="113"/>
      <c r="F52" s="113"/>
      <c r="G52" s="113"/>
      <c r="H52" s="113"/>
      <c r="I52" s="1556"/>
      <c r="J52" s="1556"/>
      <c r="K52" s="1556"/>
      <c r="L52" s="1556"/>
      <c r="M52" s="1556"/>
      <c r="N52" s="1556"/>
      <c r="O52" s="1556"/>
      <c r="P52" s="1556"/>
      <c r="Q52" s="1556"/>
      <c r="R52" s="1556"/>
      <c r="S52" s="1556"/>
      <c r="T52" s="1556"/>
    </row>
    <row r="53" spans="2:22" ht="23.25" x14ac:dyDescent="0.5">
      <c r="C53" s="113"/>
      <c r="D53" s="113"/>
      <c r="E53" s="113"/>
      <c r="F53" s="113"/>
      <c r="G53" s="113"/>
      <c r="H53" s="113"/>
      <c r="I53" s="1556"/>
      <c r="J53" s="1556"/>
      <c r="K53" s="1556"/>
      <c r="L53" s="1556"/>
      <c r="M53" s="1556"/>
      <c r="N53" s="1556"/>
      <c r="O53" s="1556"/>
      <c r="P53" s="1556"/>
      <c r="Q53" s="1556"/>
      <c r="R53" s="1556"/>
      <c r="S53" s="1556"/>
      <c r="T53" s="1556"/>
    </row>
    <row r="54" spans="2:22" ht="23.25" x14ac:dyDescent="0.5">
      <c r="C54" s="113"/>
      <c r="D54" s="113"/>
      <c r="E54" s="113"/>
      <c r="F54" s="113"/>
      <c r="G54" s="113"/>
      <c r="H54" s="113"/>
      <c r="I54" s="1556"/>
      <c r="J54" s="1556"/>
      <c r="K54" s="1556"/>
      <c r="L54" s="1556"/>
      <c r="M54" s="1556"/>
      <c r="N54" s="1556"/>
      <c r="O54" s="1556"/>
      <c r="P54" s="1556"/>
      <c r="Q54" s="1556"/>
      <c r="R54" s="1556"/>
      <c r="S54" s="1556"/>
      <c r="T54" s="1556"/>
    </row>
    <row r="55" spans="2:22" ht="23.25" x14ac:dyDescent="0.5">
      <c r="C55" s="113"/>
      <c r="D55" s="113"/>
      <c r="E55" s="113"/>
      <c r="F55" s="113"/>
      <c r="G55" s="113"/>
      <c r="H55" s="113"/>
      <c r="I55" s="1556"/>
      <c r="J55" s="1556"/>
      <c r="K55" s="1556"/>
      <c r="L55" s="1556"/>
      <c r="M55" s="1556"/>
      <c r="N55" s="1556"/>
      <c r="O55" s="1556"/>
      <c r="P55" s="1556"/>
      <c r="Q55" s="1556"/>
      <c r="R55" s="1556"/>
      <c r="S55" s="1556"/>
      <c r="T55" s="1556"/>
    </row>
    <row r="56" spans="2:22" ht="23.25" x14ac:dyDescent="0.5">
      <c r="C56" s="113"/>
      <c r="D56" s="113"/>
      <c r="E56" s="113"/>
      <c r="F56" s="113"/>
      <c r="G56" s="113"/>
      <c r="H56" s="113"/>
      <c r="I56" s="1556"/>
      <c r="J56" s="1556"/>
      <c r="K56" s="1556"/>
      <c r="L56" s="1556"/>
      <c r="M56" s="1556"/>
      <c r="N56" s="1556"/>
      <c r="O56" s="1556"/>
      <c r="P56" s="1556"/>
      <c r="Q56" s="1556"/>
      <c r="R56" s="1556"/>
      <c r="S56" s="1556"/>
      <c r="T56" s="1556"/>
    </row>
    <row r="57" spans="2:22" ht="23.25" x14ac:dyDescent="0.5">
      <c r="C57" s="113"/>
      <c r="D57" s="113"/>
      <c r="E57" s="113"/>
      <c r="F57" s="113"/>
      <c r="G57" s="113"/>
      <c r="H57" s="113"/>
      <c r="I57" s="1556"/>
      <c r="J57" s="1556"/>
      <c r="K57" s="1556"/>
      <c r="L57" s="1556"/>
      <c r="M57" s="1556"/>
      <c r="N57" s="1556"/>
      <c r="O57" s="1556"/>
      <c r="P57" s="1556"/>
      <c r="Q57" s="1556"/>
      <c r="R57" s="1556"/>
      <c r="S57" s="1556"/>
      <c r="T57" s="1556"/>
    </row>
    <row r="58" spans="2:22" ht="23.25" x14ac:dyDescent="0.5">
      <c r="C58" s="113"/>
      <c r="D58" s="113"/>
      <c r="E58" s="113"/>
      <c r="F58" s="113"/>
      <c r="G58" s="113"/>
      <c r="H58" s="113"/>
      <c r="I58" s="1556"/>
      <c r="J58" s="1556"/>
      <c r="K58" s="1556"/>
      <c r="L58" s="1556"/>
      <c r="M58" s="1556"/>
      <c r="N58" s="1556"/>
      <c r="O58" s="1556"/>
      <c r="P58" s="1556"/>
      <c r="Q58" s="1556"/>
      <c r="R58" s="1556"/>
      <c r="S58" s="1556"/>
      <c r="T58" s="1556"/>
    </row>
    <row r="59" spans="2:22" ht="23.25" x14ac:dyDescent="0.5">
      <c r="C59" s="113"/>
      <c r="D59" s="113"/>
      <c r="E59" s="113"/>
      <c r="F59" s="113"/>
      <c r="G59" s="113"/>
      <c r="H59" s="113"/>
      <c r="I59" s="1556"/>
      <c r="J59" s="1556"/>
      <c r="K59" s="1556"/>
      <c r="L59" s="1556"/>
      <c r="M59" s="1556"/>
      <c r="N59" s="1556"/>
      <c r="O59" s="1556"/>
      <c r="P59" s="1556"/>
      <c r="Q59" s="1556"/>
      <c r="R59" s="1556"/>
      <c r="S59" s="1556"/>
      <c r="T59" s="1556"/>
    </row>
    <row r="60" spans="2:22" ht="23.25" x14ac:dyDescent="0.5">
      <c r="C60" s="113"/>
      <c r="D60" s="113"/>
      <c r="E60" s="113"/>
      <c r="F60" s="113"/>
      <c r="G60" s="113"/>
      <c r="H60" s="113"/>
      <c r="I60" s="1556"/>
      <c r="J60" s="1556"/>
      <c r="K60" s="1556"/>
      <c r="L60" s="1556"/>
      <c r="M60" s="1556"/>
      <c r="N60" s="1556"/>
      <c r="O60" s="1556"/>
      <c r="P60" s="1556"/>
      <c r="Q60" s="1556"/>
      <c r="R60" s="1556"/>
      <c r="S60" s="1556"/>
      <c r="T60" s="1556"/>
    </row>
    <row r="61" spans="2:22" ht="23.25" x14ac:dyDescent="0.5">
      <c r="C61" s="113"/>
      <c r="D61" s="113"/>
      <c r="E61" s="113"/>
      <c r="F61" s="113"/>
      <c r="G61" s="113"/>
      <c r="H61" s="113"/>
      <c r="I61" s="1556"/>
      <c r="J61" s="1556"/>
      <c r="K61" s="1556"/>
      <c r="L61" s="1556"/>
      <c r="M61" s="1556"/>
      <c r="N61" s="1556"/>
      <c r="O61" s="1556"/>
      <c r="P61" s="1556"/>
      <c r="Q61" s="1556"/>
      <c r="R61" s="1556"/>
      <c r="S61" s="1556"/>
      <c r="T61" s="1556"/>
    </row>
    <row r="62" spans="2:22" ht="23.25" x14ac:dyDescent="0.5">
      <c r="C62" s="113"/>
      <c r="D62" s="113"/>
      <c r="E62" s="113"/>
      <c r="F62" s="113"/>
      <c r="G62" s="113"/>
      <c r="H62" s="113"/>
      <c r="I62" s="1556"/>
      <c r="J62" s="1556"/>
      <c r="K62" s="1556"/>
      <c r="L62" s="1556"/>
      <c r="M62" s="1556"/>
      <c r="N62" s="1556"/>
      <c r="O62" s="1556"/>
      <c r="P62" s="1556"/>
      <c r="Q62" s="1556"/>
      <c r="R62" s="1556"/>
      <c r="S62" s="1556"/>
      <c r="T62" s="1556"/>
    </row>
    <row r="63" spans="2:22" ht="23.25" x14ac:dyDescent="0.5">
      <c r="C63" s="113"/>
      <c r="D63" s="113"/>
      <c r="E63" s="113"/>
      <c r="F63" s="113"/>
      <c r="G63" s="113"/>
      <c r="H63" s="113"/>
      <c r="I63" s="1556"/>
      <c r="J63" s="1556"/>
      <c r="K63" s="1556"/>
      <c r="L63" s="1556"/>
      <c r="M63" s="1556"/>
      <c r="N63" s="1556"/>
      <c r="O63" s="1556"/>
      <c r="P63" s="1556"/>
      <c r="Q63" s="1556"/>
      <c r="R63" s="1556"/>
      <c r="S63" s="1556"/>
      <c r="T63" s="1556"/>
    </row>
    <row r="64" spans="2:22" ht="23.25" x14ac:dyDescent="0.5">
      <c r="C64" s="113"/>
      <c r="D64" s="113"/>
      <c r="E64" s="113"/>
      <c r="F64" s="113"/>
      <c r="G64" s="113"/>
      <c r="H64" s="113"/>
      <c r="I64" s="1556"/>
      <c r="J64" s="1556"/>
      <c r="K64" s="1556"/>
      <c r="L64" s="1556"/>
      <c r="M64" s="1556"/>
      <c r="N64" s="1556"/>
      <c r="O64" s="1556"/>
      <c r="P64" s="1556"/>
      <c r="Q64" s="1556"/>
      <c r="R64" s="1556"/>
      <c r="S64" s="1556"/>
      <c r="T64" s="1556"/>
    </row>
    <row r="65" spans="3:20" ht="23.25" x14ac:dyDescent="0.5">
      <c r="C65" s="113"/>
      <c r="D65" s="113"/>
      <c r="E65" s="113"/>
      <c r="F65" s="113"/>
      <c r="G65" s="113"/>
      <c r="H65" s="113"/>
      <c r="I65" s="1556"/>
      <c r="J65" s="1556"/>
      <c r="K65" s="1556"/>
      <c r="L65" s="1556"/>
      <c r="M65" s="1556"/>
      <c r="N65" s="1556"/>
      <c r="O65" s="1556"/>
      <c r="P65" s="1556"/>
      <c r="Q65" s="1556"/>
      <c r="R65" s="1556"/>
      <c r="S65" s="1556"/>
      <c r="T65" s="1556"/>
    </row>
    <row r="66" spans="3:20" ht="23.25" x14ac:dyDescent="0.5">
      <c r="C66" s="113"/>
      <c r="D66" s="113"/>
      <c r="E66" s="113"/>
      <c r="F66" s="113"/>
      <c r="G66" s="113"/>
      <c r="H66" s="113"/>
      <c r="I66" s="1556"/>
      <c r="J66" s="1556"/>
      <c r="K66" s="1556"/>
      <c r="L66" s="1556"/>
      <c r="M66" s="1556"/>
      <c r="N66" s="1556"/>
      <c r="O66" s="1556"/>
      <c r="P66" s="1556"/>
      <c r="Q66" s="1556"/>
      <c r="R66" s="1556"/>
      <c r="S66" s="1556"/>
      <c r="T66" s="1556"/>
    </row>
    <row r="67" spans="3:20" ht="23.25" x14ac:dyDescent="0.5">
      <c r="C67" s="113"/>
      <c r="D67" s="113"/>
      <c r="E67" s="113"/>
      <c r="F67" s="113"/>
      <c r="G67" s="113"/>
      <c r="H67" s="113"/>
      <c r="I67" s="1556"/>
      <c r="J67" s="1556"/>
      <c r="K67" s="1556"/>
      <c r="L67" s="1556"/>
      <c r="M67" s="1556"/>
      <c r="N67" s="1556"/>
      <c r="O67" s="1556"/>
      <c r="P67" s="1556"/>
      <c r="Q67" s="1556"/>
      <c r="R67" s="1556"/>
      <c r="S67" s="1556"/>
      <c r="T67" s="1556"/>
    </row>
    <row r="68" spans="3:20" ht="23.25" x14ac:dyDescent="0.5">
      <c r="C68" s="113"/>
      <c r="D68" s="113"/>
      <c r="E68" s="113"/>
      <c r="F68" s="113"/>
      <c r="G68" s="113"/>
      <c r="H68" s="113"/>
      <c r="I68" s="1556"/>
      <c r="J68" s="1556"/>
      <c r="K68" s="1556"/>
      <c r="L68" s="1556"/>
      <c r="M68" s="1556"/>
      <c r="N68" s="1556"/>
      <c r="O68" s="1556"/>
      <c r="P68" s="1556"/>
      <c r="Q68" s="1556"/>
      <c r="R68" s="1556"/>
      <c r="S68" s="1556"/>
      <c r="T68" s="1556"/>
    </row>
    <row r="69" spans="3:20" ht="23.25" x14ac:dyDescent="0.5">
      <c r="C69" s="113"/>
      <c r="D69" s="113"/>
      <c r="E69" s="113"/>
      <c r="F69" s="113"/>
      <c r="G69" s="113"/>
      <c r="H69" s="113"/>
      <c r="I69" s="1556"/>
      <c r="J69" s="1556"/>
      <c r="K69" s="1556"/>
      <c r="L69" s="1556"/>
      <c r="M69" s="1556"/>
      <c r="N69" s="1556"/>
      <c r="O69" s="1556"/>
      <c r="P69" s="1556"/>
      <c r="Q69" s="1556"/>
      <c r="R69" s="1556"/>
      <c r="S69" s="1556"/>
      <c r="T69" s="1556"/>
    </row>
    <row r="70" spans="3:20" ht="23.25" x14ac:dyDescent="0.5">
      <c r="C70" s="113"/>
      <c r="D70" s="113"/>
      <c r="E70" s="113"/>
      <c r="F70" s="113"/>
      <c r="G70" s="113"/>
      <c r="H70" s="113"/>
      <c r="I70" s="1556"/>
      <c r="J70" s="1556"/>
      <c r="K70" s="1556"/>
      <c r="L70" s="1556"/>
      <c r="M70" s="1556"/>
      <c r="N70" s="1556"/>
      <c r="O70" s="1556"/>
      <c r="P70" s="1556"/>
      <c r="Q70" s="1556"/>
      <c r="R70" s="1556"/>
      <c r="S70" s="1556"/>
      <c r="T70" s="1556"/>
    </row>
    <row r="71" spans="3:20" ht="23.25" x14ac:dyDescent="0.5">
      <c r="C71" s="113"/>
      <c r="D71" s="113"/>
      <c r="E71" s="113"/>
      <c r="F71" s="113"/>
      <c r="G71" s="113"/>
      <c r="H71" s="113"/>
      <c r="I71" s="1556"/>
      <c r="J71" s="1556"/>
      <c r="K71" s="1556"/>
      <c r="L71" s="1556"/>
      <c r="M71" s="1556"/>
      <c r="N71" s="1556"/>
      <c r="O71" s="1556"/>
      <c r="P71" s="1556"/>
      <c r="Q71" s="1556"/>
      <c r="R71" s="1556"/>
      <c r="S71" s="1556"/>
      <c r="T71" s="1556"/>
    </row>
    <row r="72" spans="3:20" ht="23.25" x14ac:dyDescent="0.5">
      <c r="C72" s="113"/>
      <c r="D72" s="113"/>
      <c r="E72" s="113"/>
      <c r="F72" s="113"/>
      <c r="G72" s="113"/>
      <c r="H72" s="113"/>
      <c r="I72" s="1556"/>
      <c r="J72" s="1556"/>
      <c r="K72" s="1556"/>
      <c r="L72" s="1556"/>
      <c r="M72" s="1556"/>
      <c r="N72" s="1556"/>
      <c r="O72" s="1556"/>
      <c r="P72" s="1556"/>
      <c r="Q72" s="1556"/>
      <c r="R72" s="1556"/>
      <c r="S72" s="1556"/>
      <c r="T72" s="1556"/>
    </row>
    <row r="73" spans="3:20" ht="23.25" x14ac:dyDescent="0.5">
      <c r="C73" s="113"/>
      <c r="D73" s="113"/>
      <c r="E73" s="113"/>
      <c r="F73" s="113"/>
      <c r="G73" s="113"/>
      <c r="H73" s="113"/>
      <c r="I73" s="1556"/>
      <c r="J73" s="1556"/>
      <c r="K73" s="1556"/>
      <c r="L73" s="1556"/>
      <c r="M73" s="1556"/>
      <c r="N73" s="1556"/>
      <c r="O73" s="1556"/>
      <c r="P73" s="1556"/>
      <c r="Q73" s="1556"/>
      <c r="R73" s="1556"/>
      <c r="S73" s="1556"/>
      <c r="T73" s="1556"/>
    </row>
    <row r="74" spans="3:20" ht="23.25" x14ac:dyDescent="0.5">
      <c r="C74" s="113"/>
      <c r="D74" s="113"/>
      <c r="E74" s="113"/>
      <c r="F74" s="113"/>
      <c r="G74" s="113"/>
      <c r="H74" s="113"/>
      <c r="I74" s="1556"/>
      <c r="J74" s="1556"/>
      <c r="K74" s="1556"/>
      <c r="L74" s="1556"/>
      <c r="M74" s="1556"/>
      <c r="N74" s="1556"/>
      <c r="O74" s="1556"/>
      <c r="P74" s="1556"/>
      <c r="Q74" s="1556"/>
      <c r="R74" s="1556"/>
      <c r="S74" s="1556"/>
      <c r="T74" s="1556"/>
    </row>
    <row r="75" spans="3:20" ht="23.25" x14ac:dyDescent="0.5">
      <c r="C75" s="113"/>
      <c r="D75" s="113"/>
      <c r="E75" s="113"/>
      <c r="F75" s="113"/>
      <c r="G75" s="113"/>
      <c r="H75" s="113"/>
      <c r="I75" s="1556"/>
      <c r="J75" s="1556"/>
      <c r="K75" s="1556"/>
      <c r="L75" s="1556"/>
      <c r="M75" s="1556"/>
      <c r="N75" s="1556"/>
      <c r="O75" s="1556"/>
      <c r="P75" s="1556"/>
      <c r="Q75" s="1556"/>
      <c r="R75" s="1556"/>
      <c r="S75" s="1556"/>
      <c r="T75" s="1556"/>
    </row>
    <row r="76" spans="3:20" ht="23.25" x14ac:dyDescent="0.5">
      <c r="C76" s="113"/>
      <c r="D76" s="113"/>
      <c r="E76" s="113"/>
      <c r="F76" s="113"/>
      <c r="G76" s="113"/>
      <c r="H76" s="113"/>
      <c r="I76" s="1556"/>
      <c r="J76" s="1556"/>
      <c r="K76" s="1556"/>
      <c r="L76" s="1556"/>
      <c r="M76" s="1556"/>
      <c r="N76" s="1556"/>
      <c r="O76" s="1556"/>
      <c r="P76" s="1556"/>
      <c r="Q76" s="1556"/>
      <c r="R76" s="1556"/>
      <c r="S76" s="1556"/>
      <c r="T76" s="1556"/>
    </row>
    <row r="77" spans="3:20" ht="23.25" x14ac:dyDescent="0.5">
      <c r="C77" s="113"/>
      <c r="D77" s="113"/>
      <c r="E77" s="113"/>
      <c r="F77" s="113"/>
      <c r="G77" s="113"/>
      <c r="H77" s="113"/>
      <c r="I77" s="1556"/>
      <c r="J77" s="1556"/>
      <c r="K77" s="1556"/>
      <c r="L77" s="1556"/>
      <c r="M77" s="1556"/>
      <c r="N77" s="1556"/>
      <c r="O77" s="1556"/>
      <c r="P77" s="1556"/>
      <c r="Q77" s="1556"/>
      <c r="R77" s="1556"/>
      <c r="S77" s="1556"/>
      <c r="T77" s="1556"/>
    </row>
    <row r="78" spans="3:20" ht="23.25" x14ac:dyDescent="0.5">
      <c r="C78" s="113"/>
      <c r="D78" s="113"/>
      <c r="E78" s="113"/>
      <c r="F78" s="113"/>
      <c r="G78" s="113"/>
      <c r="H78" s="113"/>
      <c r="I78" s="1556"/>
      <c r="J78" s="1556"/>
      <c r="K78" s="1556"/>
      <c r="L78" s="1556"/>
      <c r="M78" s="1556"/>
      <c r="N78" s="1556"/>
      <c r="O78" s="1556"/>
      <c r="P78" s="1556"/>
      <c r="Q78" s="1556"/>
      <c r="R78" s="1556"/>
      <c r="S78" s="1556"/>
      <c r="T78" s="1556"/>
    </row>
    <row r="79" spans="3:20" ht="23.25" x14ac:dyDescent="0.5">
      <c r="C79" s="113"/>
      <c r="D79" s="113"/>
      <c r="E79" s="113"/>
      <c r="F79" s="113"/>
      <c r="G79" s="113"/>
      <c r="H79" s="113"/>
      <c r="I79" s="1556"/>
      <c r="J79" s="1556"/>
      <c r="K79" s="1556"/>
      <c r="L79" s="1556"/>
      <c r="M79" s="1556"/>
      <c r="N79" s="1556"/>
      <c r="O79" s="1556"/>
      <c r="P79" s="1556"/>
      <c r="Q79" s="1556"/>
      <c r="R79" s="1556"/>
      <c r="S79" s="1556"/>
      <c r="T79" s="1556"/>
    </row>
    <row r="80" spans="3:20" ht="23.25" x14ac:dyDescent="0.5">
      <c r="C80" s="113"/>
      <c r="D80" s="113"/>
      <c r="E80" s="113"/>
      <c r="F80" s="113"/>
      <c r="G80" s="113"/>
      <c r="H80" s="113"/>
      <c r="I80" s="1556"/>
      <c r="J80" s="1556"/>
      <c r="K80" s="1556"/>
      <c r="L80" s="1556"/>
      <c r="M80" s="1556"/>
      <c r="N80" s="1556"/>
      <c r="O80" s="1556"/>
      <c r="P80" s="1556"/>
      <c r="Q80" s="1556"/>
      <c r="R80" s="1556"/>
      <c r="S80" s="1556"/>
      <c r="T80" s="1556"/>
    </row>
    <row r="81" spans="3:20" ht="23.25" x14ac:dyDescent="0.5">
      <c r="C81" s="113"/>
      <c r="D81" s="113"/>
      <c r="E81" s="113"/>
      <c r="F81" s="113"/>
      <c r="G81" s="113"/>
      <c r="H81" s="113"/>
      <c r="I81" s="1556"/>
      <c r="J81" s="1556"/>
      <c r="K81" s="1556"/>
      <c r="L81" s="1556"/>
      <c r="M81" s="1556"/>
      <c r="N81" s="1556"/>
      <c r="O81" s="1556"/>
      <c r="P81" s="1556"/>
      <c r="Q81" s="1556"/>
      <c r="R81" s="1556"/>
      <c r="S81" s="1556"/>
      <c r="T81" s="1556"/>
    </row>
    <row r="82" spans="3:20" ht="23.25" x14ac:dyDescent="0.5">
      <c r="C82" s="113"/>
      <c r="D82" s="113"/>
      <c r="E82" s="113"/>
      <c r="F82" s="113"/>
      <c r="G82" s="113"/>
      <c r="H82" s="113"/>
      <c r="I82" s="1556"/>
      <c r="J82" s="1556"/>
      <c r="K82" s="1556"/>
      <c r="L82" s="1556"/>
      <c r="M82" s="1556"/>
      <c r="N82" s="1556"/>
      <c r="O82" s="1556"/>
      <c r="P82" s="1556"/>
      <c r="Q82" s="1556"/>
      <c r="R82" s="1556"/>
      <c r="S82" s="1556"/>
      <c r="T82" s="1556"/>
    </row>
    <row r="83" spans="3:20" ht="23.25" x14ac:dyDescent="0.5">
      <c r="C83" s="113"/>
      <c r="D83" s="113"/>
      <c r="E83" s="113"/>
      <c r="F83" s="113"/>
      <c r="G83" s="113"/>
      <c r="H83" s="113"/>
      <c r="I83" s="1556"/>
      <c r="J83" s="1556"/>
      <c r="K83" s="1556"/>
      <c r="L83" s="1556"/>
      <c r="M83" s="1556"/>
      <c r="N83" s="1556"/>
      <c r="O83" s="1556"/>
      <c r="P83" s="1556"/>
      <c r="Q83" s="1556"/>
      <c r="R83" s="1556"/>
      <c r="S83" s="1556"/>
      <c r="T83" s="1556"/>
    </row>
    <row r="84" spans="3:20" ht="23.25" x14ac:dyDescent="0.5">
      <c r="C84" s="113"/>
      <c r="D84" s="113"/>
      <c r="E84" s="113"/>
      <c r="F84" s="113"/>
      <c r="G84" s="113"/>
      <c r="H84" s="113"/>
      <c r="I84" s="1556"/>
      <c r="J84" s="1556"/>
      <c r="K84" s="1556"/>
      <c r="L84" s="1556"/>
      <c r="M84" s="1556"/>
      <c r="N84" s="1556"/>
      <c r="O84" s="1556"/>
      <c r="P84" s="1556"/>
      <c r="Q84" s="1556"/>
      <c r="R84" s="1556"/>
      <c r="S84" s="1556"/>
      <c r="T84" s="1556"/>
    </row>
    <row r="85" spans="3:20" ht="23.25" x14ac:dyDescent="0.5">
      <c r="C85" s="113"/>
      <c r="D85" s="113"/>
      <c r="E85" s="113"/>
      <c r="F85" s="113"/>
      <c r="G85" s="113"/>
      <c r="H85" s="113"/>
      <c r="I85" s="1556"/>
      <c r="J85" s="1556"/>
      <c r="K85" s="1556"/>
      <c r="L85" s="1556"/>
      <c r="M85" s="1556"/>
      <c r="N85" s="1556"/>
      <c r="O85" s="1556"/>
      <c r="P85" s="1556"/>
      <c r="Q85" s="1556"/>
      <c r="R85" s="1556"/>
      <c r="S85" s="1556"/>
      <c r="T85" s="1556"/>
    </row>
    <row r="86" spans="3:20" ht="23.25" x14ac:dyDescent="0.5">
      <c r="C86" s="113"/>
      <c r="D86" s="113"/>
      <c r="E86" s="113"/>
      <c r="F86" s="113"/>
      <c r="G86" s="113"/>
      <c r="H86" s="113"/>
      <c r="I86" s="1556"/>
      <c r="J86" s="1556"/>
      <c r="K86" s="1556"/>
      <c r="L86" s="1556"/>
      <c r="M86" s="1556"/>
      <c r="N86" s="1556"/>
      <c r="O86" s="1556"/>
      <c r="P86" s="1556"/>
      <c r="Q86" s="1556"/>
      <c r="R86" s="1556"/>
      <c r="S86" s="1556"/>
      <c r="T86" s="1556"/>
    </row>
    <row r="87" spans="3:20" ht="23.25" x14ac:dyDescent="0.5">
      <c r="C87" s="113"/>
      <c r="D87" s="113"/>
      <c r="E87" s="113"/>
      <c r="F87" s="113"/>
      <c r="G87" s="113"/>
      <c r="H87" s="113"/>
      <c r="I87" s="113"/>
      <c r="J87" s="113"/>
      <c r="K87" s="113"/>
      <c r="L87" s="113"/>
      <c r="M87" s="113"/>
      <c r="N87" s="113"/>
      <c r="O87" s="113"/>
      <c r="P87" s="113"/>
      <c r="Q87" s="113"/>
      <c r="R87" s="113"/>
      <c r="S87" s="113"/>
      <c r="T87" s="113"/>
    </row>
    <row r="88" spans="3:20" ht="23.25" x14ac:dyDescent="0.5">
      <c r="C88" s="113"/>
      <c r="D88" s="113"/>
      <c r="E88" s="113"/>
      <c r="F88" s="113"/>
      <c r="G88" s="113"/>
      <c r="H88" s="113"/>
      <c r="I88" s="113"/>
      <c r="J88" s="113"/>
      <c r="K88" s="113"/>
      <c r="L88" s="113"/>
      <c r="M88" s="113"/>
      <c r="N88" s="113"/>
      <c r="O88" s="113"/>
      <c r="P88" s="113"/>
      <c r="Q88" s="113"/>
      <c r="R88" s="113"/>
      <c r="S88" s="113"/>
      <c r="T88" s="113"/>
    </row>
    <row r="89" spans="3:20" ht="23.25" x14ac:dyDescent="0.5">
      <c r="C89" s="113"/>
      <c r="D89" s="113"/>
      <c r="E89" s="113"/>
      <c r="F89" s="113"/>
      <c r="G89" s="113"/>
      <c r="H89" s="113"/>
      <c r="I89" s="113"/>
      <c r="J89" s="113"/>
      <c r="K89" s="113"/>
      <c r="L89" s="113"/>
      <c r="M89" s="113"/>
      <c r="N89" s="113"/>
      <c r="O89" s="113"/>
      <c r="P89" s="113"/>
      <c r="Q89" s="113"/>
      <c r="R89" s="113"/>
      <c r="S89" s="113"/>
      <c r="T89" s="113"/>
    </row>
    <row r="90" spans="3:20" ht="23.25" x14ac:dyDescent="0.5">
      <c r="C90" s="113"/>
      <c r="D90" s="113"/>
      <c r="E90" s="113"/>
      <c r="F90" s="113"/>
      <c r="G90" s="113"/>
      <c r="H90" s="113"/>
      <c r="I90" s="113"/>
      <c r="J90" s="113"/>
      <c r="K90" s="113"/>
      <c r="L90" s="113"/>
      <c r="M90" s="113"/>
      <c r="N90" s="113"/>
      <c r="O90" s="113"/>
      <c r="P90" s="113"/>
      <c r="Q90" s="113"/>
      <c r="R90" s="113"/>
      <c r="S90" s="113"/>
      <c r="T90" s="113"/>
    </row>
  </sheetData>
  <mergeCells count="12">
    <mergeCell ref="G10:G12"/>
    <mergeCell ref="I10:K10"/>
    <mergeCell ref="L10:T10"/>
    <mergeCell ref="H10:H12"/>
    <mergeCell ref="B4:K4"/>
    <mergeCell ref="L4:U4"/>
    <mergeCell ref="B3:F3"/>
    <mergeCell ref="B10:B12"/>
    <mergeCell ref="C10:C12"/>
    <mergeCell ref="D10:D12"/>
    <mergeCell ref="E10:E12"/>
    <mergeCell ref="F10:F12"/>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77" t="s">
        <v>1853</v>
      </c>
      <c r="C3" s="1777"/>
      <c r="D3" s="1777"/>
      <c r="E3" s="1777"/>
      <c r="F3" s="1777"/>
      <c r="G3" s="1777"/>
      <c r="H3" s="1777"/>
      <c r="I3" s="1777"/>
      <c r="J3" s="1777"/>
      <c r="K3" s="1777"/>
    </row>
    <row r="4" spans="2:15" s="5" customFormat="1" ht="12.75" customHeight="1" x14ac:dyDescent="0.85">
      <c r="B4" s="1559"/>
      <c r="C4" s="1559"/>
      <c r="D4" s="1559"/>
      <c r="E4" s="1559"/>
      <c r="F4" s="1559"/>
      <c r="G4" s="1559"/>
      <c r="H4" s="1559"/>
      <c r="I4" s="1559"/>
      <c r="J4" s="1559"/>
      <c r="K4" s="1559"/>
    </row>
    <row r="5" spans="2:15" ht="36.75" x14ac:dyDescent="0.85">
      <c r="B5" s="1777" t="s">
        <v>1854</v>
      </c>
      <c r="C5" s="1777"/>
      <c r="D5" s="1777"/>
      <c r="E5" s="1777"/>
      <c r="F5" s="1777"/>
      <c r="G5" s="1777"/>
      <c r="H5" s="1777"/>
      <c r="I5" s="1777"/>
      <c r="J5" s="1777"/>
      <c r="K5" s="1777"/>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8" customFormat="1" ht="88.5" customHeight="1" thickTop="1" x14ac:dyDescent="0.7">
      <c r="B9" s="1903" t="s">
        <v>886</v>
      </c>
      <c r="C9" s="1904"/>
      <c r="D9" s="582" t="s">
        <v>1406</v>
      </c>
      <c r="E9" s="582" t="s">
        <v>1407</v>
      </c>
      <c r="F9" s="582" t="s">
        <v>1493</v>
      </c>
      <c r="G9" s="582" t="s">
        <v>1573</v>
      </c>
      <c r="H9" s="583" t="s">
        <v>1370</v>
      </c>
      <c r="I9" s="582" t="s">
        <v>1554</v>
      </c>
      <c r="J9" s="584" t="s">
        <v>1555</v>
      </c>
      <c r="K9" s="585" t="s">
        <v>1568</v>
      </c>
    </row>
    <row r="10" spans="2:15" s="258" customFormat="1" ht="28.5" customHeight="1" x14ac:dyDescent="0.7">
      <c r="B10" s="1905" t="s">
        <v>885</v>
      </c>
      <c r="C10" s="1906"/>
      <c r="D10" s="1909" t="s">
        <v>1415</v>
      </c>
      <c r="E10" s="1909" t="s">
        <v>1416</v>
      </c>
      <c r="F10" s="1909" t="s">
        <v>1494</v>
      </c>
      <c r="G10" s="1909" t="s">
        <v>1574</v>
      </c>
      <c r="H10" s="1913" t="s">
        <v>1371</v>
      </c>
      <c r="I10" s="1909" t="s">
        <v>1563</v>
      </c>
      <c r="J10" s="1909" t="s">
        <v>1564</v>
      </c>
      <c r="K10" s="1911" t="s">
        <v>1569</v>
      </c>
    </row>
    <row r="11" spans="2:15" s="359" customFormat="1" ht="37.5" customHeight="1" x14ac:dyDescent="0.7">
      <c r="B11" s="1907"/>
      <c r="C11" s="1908"/>
      <c r="D11" s="1915"/>
      <c r="E11" s="1915"/>
      <c r="F11" s="1915"/>
      <c r="G11" s="1910"/>
      <c r="H11" s="1914"/>
      <c r="I11" s="1910"/>
      <c r="J11" s="1910"/>
      <c r="K11" s="1912"/>
    </row>
    <row r="12" spans="2:15" s="592" customFormat="1" ht="30.75" customHeight="1" x14ac:dyDescent="0.2">
      <c r="B12" s="1900" t="s">
        <v>1706</v>
      </c>
      <c r="C12" s="1901"/>
      <c r="D12" s="1658">
        <v>22</v>
      </c>
      <c r="E12" s="1659">
        <v>8334</v>
      </c>
      <c r="F12" s="1662">
        <v>148</v>
      </c>
      <c r="G12" s="1659">
        <v>11203.608</v>
      </c>
      <c r="H12" s="1660">
        <v>3.73394</v>
      </c>
      <c r="I12" s="1659">
        <v>2143.2675072400002</v>
      </c>
      <c r="J12" s="1659">
        <v>74043.727257100007</v>
      </c>
      <c r="K12" s="1663">
        <v>769.6</v>
      </c>
    </row>
    <row r="13" spans="2:15" s="592" customFormat="1" ht="30.75" customHeight="1" x14ac:dyDescent="0.2">
      <c r="B13" s="1900" t="s">
        <v>1898</v>
      </c>
      <c r="C13" s="1901"/>
      <c r="D13" s="1658">
        <v>22</v>
      </c>
      <c r="E13" s="1659">
        <v>11348</v>
      </c>
      <c r="F13" s="1659">
        <v>148</v>
      </c>
      <c r="G13" s="1659">
        <v>18884.011999999999</v>
      </c>
      <c r="H13" s="1660">
        <v>2.5412499999999998</v>
      </c>
      <c r="I13" s="1659">
        <v>2240.7311589299998</v>
      </c>
      <c r="J13" s="1659">
        <v>118939.82805585001</v>
      </c>
      <c r="K13" s="1661">
        <v>1249.49</v>
      </c>
    </row>
    <row r="14" spans="2:15" s="592" customFormat="1" ht="30.75" customHeight="1" x14ac:dyDescent="0.2">
      <c r="B14" s="1900" t="s">
        <v>1903</v>
      </c>
      <c r="C14" s="1901"/>
      <c r="D14" s="1658">
        <v>24</v>
      </c>
      <c r="E14" s="1659">
        <v>6854</v>
      </c>
      <c r="F14" s="1659">
        <v>167</v>
      </c>
      <c r="G14" s="1659">
        <v>25313.989999999994</v>
      </c>
      <c r="H14" s="1660">
        <v>2.88015</v>
      </c>
      <c r="I14" s="1659">
        <v>3328.4119042299994</v>
      </c>
      <c r="J14" s="1659">
        <v>132351.84930289999</v>
      </c>
      <c r="K14" s="1661">
        <v>1271.25</v>
      </c>
    </row>
    <row r="15" spans="2:15" s="592" customFormat="1" ht="30.75" customHeight="1" x14ac:dyDescent="0.2">
      <c r="B15" s="1900" t="s">
        <v>1909</v>
      </c>
      <c r="C15" s="1901"/>
      <c r="D15" s="1658">
        <v>24</v>
      </c>
      <c r="E15" s="1659">
        <v>4202</v>
      </c>
      <c r="F15" s="1659">
        <v>199</v>
      </c>
      <c r="G15" s="1659">
        <v>8364.7279999999992</v>
      </c>
      <c r="H15" s="1660">
        <v>0.93710000000000004</v>
      </c>
      <c r="I15" s="1659">
        <v>1140.2097352499998</v>
      </c>
      <c r="J15" s="1659">
        <v>134146.40231999001</v>
      </c>
      <c r="K15" s="1661">
        <v>1227.8599999999999</v>
      </c>
    </row>
    <row r="16" spans="2:15" s="592" customFormat="1" ht="30.75" customHeight="1" x14ac:dyDescent="0.2">
      <c r="B16" s="1900" t="s">
        <v>1911</v>
      </c>
      <c r="C16" s="1901"/>
      <c r="D16" s="1664">
        <v>24</v>
      </c>
      <c r="E16" s="1665">
        <v>8809</v>
      </c>
      <c r="F16" s="1665">
        <v>200</v>
      </c>
      <c r="G16" s="1665">
        <v>20502.940000000002</v>
      </c>
      <c r="H16" s="1666">
        <v>2.1776900000000001</v>
      </c>
      <c r="I16" s="1665">
        <v>3101.0074886499997</v>
      </c>
      <c r="J16" s="1665">
        <v>175621.96438332001</v>
      </c>
      <c r="K16" s="1667">
        <v>1617.52</v>
      </c>
    </row>
    <row r="17" spans="2:20" s="592" customFormat="1" ht="30.75" customHeight="1" x14ac:dyDescent="0.2">
      <c r="B17" s="1900" t="s">
        <v>1921</v>
      </c>
      <c r="C17" s="1901"/>
      <c r="D17" s="1664">
        <v>24</v>
      </c>
      <c r="E17" s="1665">
        <v>23660</v>
      </c>
      <c r="F17" s="1665">
        <v>229</v>
      </c>
      <c r="G17" s="1665">
        <v>28833.574999999997</v>
      </c>
      <c r="H17" s="1666">
        <v>3.0625200000000001</v>
      </c>
      <c r="I17" s="1665">
        <v>12650.98719663</v>
      </c>
      <c r="J17" s="1665">
        <v>646146.62135647994</v>
      </c>
      <c r="K17" s="1667">
        <v>5982.74</v>
      </c>
    </row>
    <row r="18" spans="2:20" s="592" customFormat="1" ht="30.75" customHeight="1" x14ac:dyDescent="0.2">
      <c r="B18" s="1897" t="s">
        <v>1911</v>
      </c>
      <c r="C18" s="1549" t="s">
        <v>1085</v>
      </c>
      <c r="D18" s="1550">
        <v>24</v>
      </c>
      <c r="E18" s="1550">
        <v>601</v>
      </c>
      <c r="F18" s="1550">
        <v>16</v>
      </c>
      <c r="G18" s="1550">
        <v>958.62</v>
      </c>
      <c r="H18" s="1551">
        <v>9.5099116858123819E-2</v>
      </c>
      <c r="I18" s="1550">
        <v>129.46664050000001</v>
      </c>
      <c r="J18" s="1550">
        <v>136138.63595930999</v>
      </c>
      <c r="K18" s="1552">
        <v>1246.0899999999999</v>
      </c>
      <c r="L18" s="1555"/>
      <c r="M18" s="1555"/>
      <c r="N18" s="1555"/>
      <c r="O18" s="1555"/>
      <c r="P18" s="1555"/>
      <c r="Q18" s="1555"/>
      <c r="R18" s="1555"/>
      <c r="S18" s="1555"/>
      <c r="T18" s="1555"/>
    </row>
    <row r="19" spans="2:20" s="592" customFormat="1" ht="30.75" customHeight="1" x14ac:dyDescent="0.2">
      <c r="B19" s="1898"/>
      <c r="C19" s="1322" t="s">
        <v>1086</v>
      </c>
      <c r="D19" s="1324">
        <v>24</v>
      </c>
      <c r="E19" s="1324">
        <v>1208</v>
      </c>
      <c r="F19" s="1324">
        <v>17</v>
      </c>
      <c r="G19" s="1324">
        <v>2457.779</v>
      </c>
      <c r="H19" s="1325">
        <v>0.23885688263775096</v>
      </c>
      <c r="I19" s="1324">
        <v>361.08460153000004</v>
      </c>
      <c r="J19" s="1324">
        <v>151171.94762925</v>
      </c>
      <c r="K19" s="1326">
        <v>1383.69</v>
      </c>
      <c r="L19" s="1555"/>
      <c r="M19" s="1555"/>
      <c r="N19" s="1555"/>
      <c r="O19" s="1555"/>
      <c r="P19" s="1555"/>
      <c r="Q19" s="1555"/>
      <c r="R19" s="1555"/>
      <c r="S19" s="1555"/>
      <c r="T19" s="1555"/>
    </row>
    <row r="20" spans="2:20" s="592" customFormat="1" ht="30.75" customHeight="1" x14ac:dyDescent="0.2">
      <c r="B20" s="1898"/>
      <c r="C20" s="1322" t="s">
        <v>1087</v>
      </c>
      <c r="D20" s="1324">
        <v>24</v>
      </c>
      <c r="E20" s="1324">
        <v>1250</v>
      </c>
      <c r="F20" s="1324">
        <v>18</v>
      </c>
      <c r="G20" s="1324">
        <v>2036.4939999999999</v>
      </c>
      <c r="H20" s="1325">
        <v>0.1662895953439302</v>
      </c>
      <c r="I20" s="1324">
        <v>261.63699639999999</v>
      </c>
      <c r="J20" s="1324">
        <v>157338.16409791997</v>
      </c>
      <c r="K20" s="1326">
        <v>1440.13</v>
      </c>
      <c r="L20" s="1555"/>
      <c r="M20" s="1555"/>
      <c r="N20" s="1555"/>
      <c r="O20" s="1555"/>
      <c r="P20" s="1555"/>
      <c r="Q20" s="1555"/>
      <c r="R20" s="1555"/>
      <c r="S20" s="1555"/>
      <c r="T20" s="1555"/>
    </row>
    <row r="21" spans="2:20" s="592" customFormat="1" ht="30.75" customHeight="1" x14ac:dyDescent="0.2">
      <c r="B21" s="1898"/>
      <c r="C21" s="1322" t="s">
        <v>1088</v>
      </c>
      <c r="D21" s="1324">
        <v>24</v>
      </c>
      <c r="E21" s="1324">
        <v>1454</v>
      </c>
      <c r="F21" s="1324">
        <v>16</v>
      </c>
      <c r="G21" s="1324">
        <v>3949.0749999999998</v>
      </c>
      <c r="H21" s="1325">
        <v>0.45830310767994076</v>
      </c>
      <c r="I21" s="1324">
        <v>779.36055999999996</v>
      </c>
      <c r="J21" s="1324">
        <v>170053.518499</v>
      </c>
      <c r="K21" s="1326">
        <v>1560.8</v>
      </c>
      <c r="L21" s="1555"/>
      <c r="M21" s="1555"/>
      <c r="N21" s="1555"/>
      <c r="O21" s="1555"/>
      <c r="P21" s="1555"/>
      <c r="Q21" s="1555"/>
      <c r="R21" s="1555"/>
      <c r="S21" s="1555"/>
      <c r="T21" s="1555"/>
    </row>
    <row r="22" spans="2:20" s="592" customFormat="1" ht="30.75" customHeight="1" x14ac:dyDescent="0.2">
      <c r="B22" s="1898"/>
      <c r="C22" s="1322" t="s">
        <v>1089</v>
      </c>
      <c r="D22" s="1324">
        <v>24</v>
      </c>
      <c r="E22" s="1324">
        <v>544</v>
      </c>
      <c r="F22" s="1324">
        <v>18</v>
      </c>
      <c r="G22" s="1324">
        <v>1073.213</v>
      </c>
      <c r="H22" s="1325">
        <v>0.10530379770874747</v>
      </c>
      <c r="I22" s="1324">
        <v>171.35108399999999</v>
      </c>
      <c r="J22" s="1324">
        <v>162720.70687699999</v>
      </c>
      <c r="K22" s="1326">
        <v>1495.1</v>
      </c>
      <c r="L22" s="1555"/>
      <c r="M22" s="1555"/>
      <c r="N22" s="1555"/>
      <c r="O22" s="1555"/>
      <c r="P22" s="1555"/>
      <c r="Q22" s="1555"/>
      <c r="R22" s="1555"/>
      <c r="S22" s="1555"/>
      <c r="T22" s="1555"/>
    </row>
    <row r="23" spans="2:20" s="592" customFormat="1" ht="30.75" customHeight="1" x14ac:dyDescent="0.2">
      <c r="B23" s="1898"/>
      <c r="C23" s="1322" t="s">
        <v>1090</v>
      </c>
      <c r="D23" s="1324">
        <v>24</v>
      </c>
      <c r="E23" s="1324">
        <v>356</v>
      </c>
      <c r="F23" s="1324">
        <v>18</v>
      </c>
      <c r="G23" s="1324">
        <v>534.12099999999998</v>
      </c>
      <c r="H23" s="1325">
        <v>5.0365409635771692E-2</v>
      </c>
      <c r="I23" s="1324">
        <v>80.495286500000006</v>
      </c>
      <c r="J23" s="1324">
        <v>159822.55893900001</v>
      </c>
      <c r="K23" s="1326">
        <v>1468.78</v>
      </c>
      <c r="L23" s="1555"/>
      <c r="M23" s="1555"/>
      <c r="N23" s="1555"/>
      <c r="O23" s="1555"/>
      <c r="P23" s="1555"/>
      <c r="Q23" s="1555"/>
      <c r="R23" s="1555"/>
      <c r="S23" s="1555"/>
      <c r="T23" s="1555"/>
    </row>
    <row r="24" spans="2:20" s="592" customFormat="1" ht="30.75" customHeight="1" x14ac:dyDescent="0.2">
      <c r="B24" s="1898"/>
      <c r="C24" s="1322" t="s">
        <v>1091</v>
      </c>
      <c r="D24" s="1324">
        <v>24</v>
      </c>
      <c r="E24" s="1324">
        <v>537</v>
      </c>
      <c r="F24" s="1324">
        <v>14</v>
      </c>
      <c r="G24" s="1324">
        <v>871.17100000000005</v>
      </c>
      <c r="H24" s="1325">
        <v>9.7484656800514019E-2</v>
      </c>
      <c r="I24" s="1324">
        <v>156.46222474999999</v>
      </c>
      <c r="J24" s="1324">
        <v>160499.33382867998</v>
      </c>
      <c r="K24" s="1326">
        <v>1477.42</v>
      </c>
      <c r="L24" s="1555"/>
      <c r="M24" s="1555"/>
      <c r="N24" s="1555"/>
      <c r="O24" s="1555"/>
      <c r="P24" s="1555"/>
      <c r="Q24" s="1555"/>
      <c r="R24" s="1555"/>
      <c r="S24" s="1555"/>
      <c r="T24" s="1555"/>
    </row>
    <row r="25" spans="2:20" s="592" customFormat="1" ht="30.75" customHeight="1" x14ac:dyDescent="0.2">
      <c r="B25" s="1898"/>
      <c r="C25" s="1322" t="s">
        <v>1092</v>
      </c>
      <c r="D25" s="1324">
        <v>24</v>
      </c>
      <c r="E25" s="1324">
        <v>741</v>
      </c>
      <c r="F25" s="1324">
        <v>19</v>
      </c>
      <c r="G25" s="1324">
        <v>1001.527</v>
      </c>
      <c r="H25" s="1325">
        <v>0.10379451733006548</v>
      </c>
      <c r="I25" s="1324">
        <v>170.02431225000001</v>
      </c>
      <c r="J25" s="1324">
        <v>163808.56775828</v>
      </c>
      <c r="K25" s="1326">
        <v>1507.89</v>
      </c>
      <c r="L25" s="1555"/>
      <c r="M25" s="1555"/>
      <c r="N25" s="1555"/>
      <c r="O25" s="1555"/>
      <c r="P25" s="1555"/>
      <c r="Q25" s="1555"/>
      <c r="R25" s="1555"/>
      <c r="S25" s="1555"/>
      <c r="T25" s="1555"/>
    </row>
    <row r="26" spans="2:20" s="592" customFormat="1" ht="30.75" customHeight="1" x14ac:dyDescent="0.2">
      <c r="B26" s="1898"/>
      <c r="C26" s="1322" t="s">
        <v>1093</v>
      </c>
      <c r="D26" s="1324">
        <v>24</v>
      </c>
      <c r="E26" s="1324">
        <v>297</v>
      </c>
      <c r="F26" s="1324">
        <v>13</v>
      </c>
      <c r="G26" s="1324">
        <v>355.78899999999999</v>
      </c>
      <c r="H26" s="1325">
        <v>3.6493779077772737E-2</v>
      </c>
      <c r="I26" s="1324">
        <v>59.878529</v>
      </c>
      <c r="J26" s="1324">
        <v>164078.72934286</v>
      </c>
      <c r="K26" s="1326">
        <v>1511.21</v>
      </c>
      <c r="L26" s="1555"/>
      <c r="M26" s="1555"/>
      <c r="N26" s="1555"/>
      <c r="O26" s="1555"/>
      <c r="P26" s="1555"/>
      <c r="Q26" s="1555"/>
      <c r="R26" s="1555"/>
      <c r="S26" s="1555"/>
      <c r="T26" s="1555"/>
    </row>
    <row r="27" spans="2:20" s="592" customFormat="1" ht="30.75" customHeight="1" x14ac:dyDescent="0.2">
      <c r="B27" s="1898"/>
      <c r="C27" s="1322" t="s">
        <v>1094</v>
      </c>
      <c r="D27" s="1324">
        <v>24</v>
      </c>
      <c r="E27" s="1324">
        <v>276</v>
      </c>
      <c r="F27" s="1324">
        <v>16</v>
      </c>
      <c r="G27" s="1324">
        <v>272.73500000000001</v>
      </c>
      <c r="H27" s="1325">
        <v>2.7650229598449445E-2</v>
      </c>
      <c r="I27" s="1324">
        <v>44.400682500000002</v>
      </c>
      <c r="J27" s="1324">
        <v>160579.79678581</v>
      </c>
      <c r="K27" s="1326">
        <v>1478.98</v>
      </c>
      <c r="L27" s="1555"/>
      <c r="M27" s="1555"/>
      <c r="N27" s="1555"/>
      <c r="O27" s="1555"/>
      <c r="P27" s="1555"/>
      <c r="Q27" s="1555"/>
      <c r="R27" s="1555"/>
      <c r="S27" s="1555"/>
      <c r="T27" s="1555"/>
    </row>
    <row r="28" spans="2:20" s="592" customFormat="1" ht="30.75" customHeight="1" x14ac:dyDescent="0.2">
      <c r="B28" s="1898"/>
      <c r="C28" s="1322" t="s">
        <v>1095</v>
      </c>
      <c r="D28" s="1324">
        <v>24</v>
      </c>
      <c r="E28" s="1324">
        <v>355</v>
      </c>
      <c r="F28" s="1324">
        <v>18</v>
      </c>
      <c r="G28" s="1324">
        <v>366.57400000000001</v>
      </c>
      <c r="H28" s="1325">
        <v>3.5654018305231759E-2</v>
      </c>
      <c r="I28" s="1324">
        <v>58.17304875</v>
      </c>
      <c r="J28" s="1324">
        <v>163159.86672802002</v>
      </c>
      <c r="K28" s="1326">
        <v>1502.74</v>
      </c>
      <c r="L28" s="1555"/>
      <c r="M28" s="1555"/>
      <c r="N28" s="1555"/>
      <c r="O28" s="1555"/>
      <c r="P28" s="1555"/>
      <c r="Q28" s="1555"/>
      <c r="R28" s="1555"/>
      <c r="S28" s="1555"/>
      <c r="T28" s="1555"/>
    </row>
    <row r="29" spans="2:20" s="592" customFormat="1" ht="30.75" customHeight="1" x14ac:dyDescent="0.2">
      <c r="B29" s="1899"/>
      <c r="C29" s="1323" t="s">
        <v>1096</v>
      </c>
      <c r="D29" s="1327">
        <v>24</v>
      </c>
      <c r="E29" s="1327">
        <v>1190</v>
      </c>
      <c r="F29" s="1327">
        <v>17</v>
      </c>
      <c r="G29" s="1327">
        <v>6625.8419999999996</v>
      </c>
      <c r="H29" s="1329">
        <v>0.47185073084668488</v>
      </c>
      <c r="I29" s="1327">
        <v>828.67352247000008</v>
      </c>
      <c r="J29" s="1327">
        <v>175621.96438332001</v>
      </c>
      <c r="K29" s="1328">
        <v>1617.52</v>
      </c>
      <c r="L29" s="1555"/>
      <c r="M29" s="1555"/>
      <c r="N29" s="1555"/>
      <c r="O29" s="1555"/>
      <c r="P29" s="1555"/>
      <c r="Q29" s="1555"/>
      <c r="R29" s="1555"/>
      <c r="S29" s="1555"/>
      <c r="T29" s="1555"/>
    </row>
    <row r="30" spans="2:20" s="592" customFormat="1" ht="30.75" customHeight="1" x14ac:dyDescent="0.2">
      <c r="B30" s="1897" t="s">
        <v>1921</v>
      </c>
      <c r="C30" s="1549" t="s">
        <v>1085</v>
      </c>
      <c r="D30" s="1550">
        <v>24</v>
      </c>
      <c r="E30" s="1550">
        <v>2030</v>
      </c>
      <c r="F30" s="1550">
        <v>18</v>
      </c>
      <c r="G30" s="1550">
        <v>4834.68</v>
      </c>
      <c r="H30" s="1551">
        <v>0.38989273703005256</v>
      </c>
      <c r="I30" s="1550">
        <v>971.7296685</v>
      </c>
      <c r="J30" s="1550">
        <v>249230</v>
      </c>
      <c r="K30" s="1552">
        <v>2238.3200000000002</v>
      </c>
      <c r="L30" s="1555"/>
      <c r="M30" s="1555"/>
      <c r="N30" s="1555"/>
      <c r="O30" s="1555"/>
      <c r="P30" s="1555"/>
      <c r="Q30" s="1555"/>
      <c r="R30" s="1555"/>
      <c r="S30" s="1555"/>
      <c r="T30" s="1555"/>
    </row>
    <row r="31" spans="2:20" s="592" customFormat="1" ht="30.75" customHeight="1" x14ac:dyDescent="0.2">
      <c r="B31" s="1898"/>
      <c r="C31" s="1322" t="s">
        <v>1086</v>
      </c>
      <c r="D31" s="1324">
        <v>24</v>
      </c>
      <c r="E31" s="1324">
        <v>2111</v>
      </c>
      <c r="F31" s="1324">
        <v>16</v>
      </c>
      <c r="G31" s="1324">
        <v>3173.7280000000001</v>
      </c>
      <c r="H31" s="1325">
        <v>0.34598728541343138</v>
      </c>
      <c r="I31" s="1324">
        <v>1020.7918355</v>
      </c>
      <c r="J31" s="1324">
        <v>295037.38389698998</v>
      </c>
      <c r="K31" s="1326">
        <v>2717.37</v>
      </c>
      <c r="L31" s="1555"/>
      <c r="M31" s="1555"/>
      <c r="N31" s="1555"/>
      <c r="O31" s="1555"/>
      <c r="P31" s="1555"/>
      <c r="Q31" s="1555"/>
      <c r="R31" s="1555"/>
      <c r="S31" s="1555"/>
      <c r="T31" s="1555"/>
    </row>
    <row r="32" spans="2:20" s="592" customFormat="1" ht="30.75" customHeight="1" x14ac:dyDescent="0.2">
      <c r="B32" s="1898"/>
      <c r="C32" s="1322" t="s">
        <v>1087</v>
      </c>
      <c r="D32" s="1324">
        <v>24</v>
      </c>
      <c r="E32" s="1324">
        <v>1999</v>
      </c>
      <c r="F32" s="1324">
        <v>17</v>
      </c>
      <c r="G32" s="1324">
        <v>2058.3870000000002</v>
      </c>
      <c r="H32" s="1325">
        <v>0.22072045846286528</v>
      </c>
      <c r="I32" s="1324">
        <v>734.66548834000002</v>
      </c>
      <c r="J32" s="1324">
        <v>332848.84122493002</v>
      </c>
      <c r="K32" s="1326">
        <v>3065.72</v>
      </c>
      <c r="L32" s="1555"/>
      <c r="M32" s="1555"/>
      <c r="N32" s="1555"/>
      <c r="O32" s="1555"/>
      <c r="P32" s="1555"/>
      <c r="Q32" s="1555"/>
      <c r="R32" s="1555"/>
      <c r="S32" s="1555"/>
      <c r="T32" s="1555"/>
    </row>
    <row r="33" spans="2:20" s="592" customFormat="1" ht="30.75" customHeight="1" x14ac:dyDescent="0.2">
      <c r="B33" s="1898"/>
      <c r="C33" s="1322" t="s">
        <v>1088</v>
      </c>
      <c r="D33" s="1324">
        <v>24</v>
      </c>
      <c r="E33" s="1324">
        <v>794</v>
      </c>
      <c r="F33" s="1324">
        <v>16</v>
      </c>
      <c r="G33" s="1324">
        <v>662.75599999999997</v>
      </c>
      <c r="H33" s="1325">
        <v>8.0521142033802964E-2</v>
      </c>
      <c r="I33" s="1324">
        <v>272.54015924999999</v>
      </c>
      <c r="J33" s="1324">
        <v>338470.31023925002</v>
      </c>
      <c r="K33" s="1326">
        <v>3129.41</v>
      </c>
      <c r="L33" s="1555"/>
      <c r="M33" s="1555"/>
      <c r="N33" s="1555"/>
      <c r="O33" s="1555"/>
      <c r="P33" s="1555"/>
      <c r="Q33" s="1555"/>
      <c r="R33" s="1555"/>
      <c r="S33" s="1555"/>
      <c r="T33" s="1555"/>
    </row>
    <row r="34" spans="2:20" s="592" customFormat="1" ht="30.75" customHeight="1" x14ac:dyDescent="0.2">
      <c r="B34" s="1898"/>
      <c r="C34" s="1322" t="s">
        <v>1089</v>
      </c>
      <c r="D34" s="1324">
        <v>24</v>
      </c>
      <c r="E34" s="1324">
        <v>950</v>
      </c>
      <c r="F34" s="1324">
        <v>22</v>
      </c>
      <c r="G34" s="1324">
        <v>634.15599999999995</v>
      </c>
      <c r="H34" s="1325">
        <v>7.9107087592093575E-2</v>
      </c>
      <c r="I34" s="1324">
        <v>253.71428599999999</v>
      </c>
      <c r="J34" s="1324">
        <v>320722.57205100002</v>
      </c>
      <c r="K34" s="1326">
        <v>2969.61</v>
      </c>
      <c r="L34" s="1555"/>
      <c r="M34" s="1555"/>
      <c r="N34" s="1555"/>
      <c r="O34" s="1555"/>
      <c r="P34" s="1555"/>
      <c r="Q34" s="1555"/>
      <c r="R34" s="1555"/>
      <c r="S34" s="1555"/>
      <c r="T34" s="1555"/>
    </row>
    <row r="35" spans="2:20" s="592" customFormat="1" ht="30.75" customHeight="1" x14ac:dyDescent="0.2">
      <c r="B35" s="1898"/>
      <c r="C35" s="1322" t="s">
        <v>1090</v>
      </c>
      <c r="D35" s="1324">
        <v>24</v>
      </c>
      <c r="E35" s="1324">
        <v>533</v>
      </c>
      <c r="F35" s="1324">
        <v>16</v>
      </c>
      <c r="G35" s="1324">
        <v>428.56299999999999</v>
      </c>
      <c r="H35" s="1325">
        <v>5.0972169123972948E-2</v>
      </c>
      <c r="I35" s="1324">
        <v>156.84259599999999</v>
      </c>
      <c r="J35" s="1324">
        <v>307702.41623136</v>
      </c>
      <c r="K35" s="1326">
        <v>2849.05</v>
      </c>
      <c r="L35" s="1555"/>
      <c r="M35" s="1555"/>
      <c r="N35" s="1555"/>
      <c r="O35" s="1555"/>
      <c r="P35" s="1555"/>
      <c r="Q35" s="1555"/>
      <c r="R35" s="1555"/>
      <c r="S35" s="1555"/>
      <c r="T35" s="1555"/>
    </row>
    <row r="36" spans="2:20" s="592" customFormat="1" ht="30.75" customHeight="1" x14ac:dyDescent="0.2">
      <c r="B36" s="1898"/>
      <c r="C36" s="1322" t="s">
        <v>1091</v>
      </c>
      <c r="D36" s="1324">
        <v>24</v>
      </c>
      <c r="E36" s="1324">
        <v>1400</v>
      </c>
      <c r="F36" s="1324">
        <v>22</v>
      </c>
      <c r="G36" s="1324">
        <v>1232.4459999999999</v>
      </c>
      <c r="H36" s="1325">
        <v>0.14327766777066911</v>
      </c>
      <c r="I36" s="1324">
        <v>454.05696425000002</v>
      </c>
      <c r="J36" s="1324">
        <v>316907.00394199998</v>
      </c>
      <c r="K36" s="1326">
        <v>2934.28</v>
      </c>
      <c r="L36" s="1555"/>
      <c r="M36" s="1555"/>
      <c r="N36" s="1555"/>
      <c r="O36" s="1555"/>
      <c r="P36" s="1555"/>
      <c r="Q36" s="1555"/>
      <c r="R36" s="1555"/>
      <c r="S36" s="1555"/>
      <c r="T36" s="1555"/>
    </row>
    <row r="37" spans="2:20" s="592" customFormat="1" ht="30.75" customHeight="1" x14ac:dyDescent="0.2">
      <c r="B37" s="1898"/>
      <c r="C37" s="1322" t="s">
        <v>1092</v>
      </c>
      <c r="D37" s="1324">
        <v>24</v>
      </c>
      <c r="E37" s="1324">
        <v>1372</v>
      </c>
      <c r="F37" s="1324">
        <v>23</v>
      </c>
      <c r="G37" s="1324">
        <v>1306.519</v>
      </c>
      <c r="H37" s="1325">
        <v>0.14092602796671275</v>
      </c>
      <c r="I37" s="1324">
        <v>453.29908914999999</v>
      </c>
      <c r="J37" s="1324">
        <v>321657.46504759998</v>
      </c>
      <c r="K37" s="1326">
        <v>2978.26</v>
      </c>
      <c r="L37" s="1555"/>
      <c r="M37" s="1555"/>
      <c r="N37" s="1555"/>
      <c r="O37" s="1555"/>
      <c r="P37" s="1555"/>
      <c r="Q37" s="1555"/>
      <c r="R37" s="1555"/>
      <c r="S37" s="1555"/>
      <c r="T37" s="1555"/>
    </row>
    <row r="38" spans="2:20" s="592" customFormat="1" ht="30.75" customHeight="1" x14ac:dyDescent="0.2">
      <c r="B38" s="1898"/>
      <c r="C38" s="1322" t="s">
        <v>1093</v>
      </c>
      <c r="D38" s="1324">
        <v>24</v>
      </c>
      <c r="E38" s="1324">
        <v>1652</v>
      </c>
      <c r="F38" s="1324">
        <v>17</v>
      </c>
      <c r="G38" s="1324">
        <v>2747.538</v>
      </c>
      <c r="H38" s="1325">
        <v>0.29121688634860537</v>
      </c>
      <c r="I38" s="1324">
        <v>1023.0969725</v>
      </c>
      <c r="J38" s="1324">
        <v>351317.87353679998</v>
      </c>
      <c r="K38" s="1326">
        <v>3252.89</v>
      </c>
      <c r="L38" s="1555"/>
      <c r="M38" s="1555"/>
      <c r="N38" s="1555"/>
      <c r="O38" s="1555"/>
      <c r="P38" s="1555"/>
      <c r="Q38" s="1555"/>
      <c r="R38" s="1555"/>
      <c r="S38" s="1555"/>
      <c r="T38" s="1555"/>
    </row>
    <row r="39" spans="2:20" s="592" customFormat="1" ht="30.75" customHeight="1" x14ac:dyDescent="0.2">
      <c r="B39" s="1898"/>
      <c r="C39" s="1322" t="s">
        <v>1094</v>
      </c>
      <c r="D39" s="1324">
        <v>24</v>
      </c>
      <c r="E39" s="1324">
        <v>3845</v>
      </c>
      <c r="F39" s="1324">
        <v>23</v>
      </c>
      <c r="G39" s="1324">
        <v>3324.134</v>
      </c>
      <c r="H39" s="1325">
        <v>0.36528765791816475</v>
      </c>
      <c r="I39" s="1324">
        <v>1616.8801886599999</v>
      </c>
      <c r="J39" s="1324">
        <v>442632.03358002001</v>
      </c>
      <c r="K39" s="1326">
        <v>4121.6099999999997</v>
      </c>
      <c r="L39" s="1555"/>
      <c r="M39" s="1555"/>
      <c r="N39" s="1555"/>
      <c r="O39" s="1555"/>
      <c r="P39" s="1555"/>
      <c r="Q39" s="1555"/>
      <c r="R39" s="1555"/>
      <c r="S39" s="1555"/>
      <c r="T39" s="1555"/>
    </row>
    <row r="40" spans="2:20" s="592" customFormat="1" ht="30.75" customHeight="1" x14ac:dyDescent="0.2">
      <c r="B40" s="1898"/>
      <c r="C40" s="1322" t="s">
        <v>1095</v>
      </c>
      <c r="D40" s="1324">
        <v>24</v>
      </c>
      <c r="E40" s="1324">
        <v>3071</v>
      </c>
      <c r="F40" s="1324">
        <v>21</v>
      </c>
      <c r="G40" s="1324">
        <v>4225.8649999999998</v>
      </c>
      <c r="H40" s="1325">
        <v>0.50172002161940776</v>
      </c>
      <c r="I40" s="1324">
        <v>2524.1463149800002</v>
      </c>
      <c r="J40" s="1324">
        <v>503098.58212012</v>
      </c>
      <c r="K40" s="1326">
        <v>4658.25</v>
      </c>
      <c r="L40" s="1555"/>
      <c r="M40" s="1555"/>
      <c r="N40" s="1555"/>
      <c r="O40" s="1555"/>
      <c r="P40" s="1555"/>
      <c r="Q40" s="1555"/>
      <c r="R40" s="1555"/>
      <c r="S40" s="1555"/>
      <c r="T40" s="1555"/>
    </row>
    <row r="41" spans="2:20" s="592" customFormat="1" ht="30.75" customHeight="1" thickBot="1" x14ac:dyDescent="0.25">
      <c r="B41" s="1902"/>
      <c r="C41" s="1583" t="s">
        <v>1096</v>
      </c>
      <c r="D41" s="1584">
        <v>24</v>
      </c>
      <c r="E41" s="1584">
        <v>3903</v>
      </c>
      <c r="F41" s="1584">
        <v>18</v>
      </c>
      <c r="G41" s="1584">
        <v>4204.8029999999999</v>
      </c>
      <c r="H41" s="1585">
        <v>0.4904805703149433</v>
      </c>
      <c r="I41" s="1584">
        <v>3169.2236334999998</v>
      </c>
      <c r="J41" s="1584">
        <v>646146.62135647994</v>
      </c>
      <c r="K41" s="1586">
        <v>5982.74</v>
      </c>
      <c r="L41" s="1555"/>
      <c r="M41" s="1555"/>
      <c r="N41" s="1555"/>
      <c r="O41" s="1555"/>
      <c r="P41" s="1555"/>
      <c r="Q41" s="1555"/>
      <c r="R41" s="1555"/>
      <c r="S41" s="1555"/>
      <c r="T41" s="1555"/>
    </row>
    <row r="42" spans="2:20" ht="9" customHeight="1" thickTop="1" x14ac:dyDescent="0.35">
      <c r="B42" s="115"/>
      <c r="C42" s="115"/>
      <c r="D42" s="115"/>
      <c r="E42" s="115"/>
      <c r="F42" s="115"/>
      <c r="G42" s="115"/>
      <c r="H42" s="115"/>
      <c r="I42" s="115"/>
      <c r="J42" s="115"/>
      <c r="K42" s="115"/>
    </row>
    <row r="43" spans="2:20" s="334" customFormat="1" ht="18.75" customHeight="1" x14ac:dyDescent="0.5">
      <c r="B43" s="334" t="s">
        <v>1897</v>
      </c>
      <c r="K43" s="334" t="s">
        <v>1547</v>
      </c>
    </row>
    <row r="44" spans="2:20" s="334" customFormat="1" ht="18.75" customHeight="1" x14ac:dyDescent="0.5">
      <c r="B44" s="564" t="s">
        <v>1549</v>
      </c>
      <c r="K44" s="334" t="s">
        <v>1912</v>
      </c>
    </row>
    <row r="45" spans="2:20" s="417" customFormat="1" ht="22.5" x14ac:dyDescent="0.5">
      <c r="B45" s="564" t="s">
        <v>1570</v>
      </c>
      <c r="K45" s="334" t="s">
        <v>1571</v>
      </c>
    </row>
    <row r="46" spans="2:20" ht="64.5" customHeight="1" x14ac:dyDescent="0.65">
      <c r="B46" s="115"/>
      <c r="G46" s="93"/>
      <c r="H46" s="93"/>
      <c r="I46" s="93"/>
      <c r="J46" s="93"/>
      <c r="K46" s="93"/>
    </row>
    <row r="49" spans="3:10" ht="27.75" x14ac:dyDescent="0.65">
      <c r="C49" s="167"/>
      <c r="D49" s="167"/>
      <c r="E49" s="167"/>
      <c r="F49" s="167"/>
      <c r="G49" s="167"/>
      <c r="H49" s="167"/>
      <c r="I49" s="168"/>
      <c r="J49" s="169"/>
    </row>
    <row r="52" spans="3:10" ht="27.75" x14ac:dyDescent="0.65">
      <c r="I52" s="169"/>
      <c r="J52" s="169"/>
    </row>
  </sheetData>
  <mergeCells count="20">
    <mergeCell ref="B3:K3"/>
    <mergeCell ref="B5:K5"/>
    <mergeCell ref="B9:C9"/>
    <mergeCell ref="B10:C11"/>
    <mergeCell ref="I10:I11"/>
    <mergeCell ref="J10:J11"/>
    <mergeCell ref="K10:K11"/>
    <mergeCell ref="H10:H11"/>
    <mergeCell ref="G10:G11"/>
    <mergeCell ref="E10:E11"/>
    <mergeCell ref="F10:F11"/>
    <mergeCell ref="D10:D11"/>
    <mergeCell ref="B18:B29"/>
    <mergeCell ref="B14:C14"/>
    <mergeCell ref="B30:B41"/>
    <mergeCell ref="B12:C12"/>
    <mergeCell ref="B17:C17"/>
    <mergeCell ref="B13:C13"/>
    <mergeCell ref="B15:C15"/>
    <mergeCell ref="B16:C16"/>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737</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736</v>
      </c>
    </row>
    <row r="14" spans="1:1" ht="18.75" customHeight="1" x14ac:dyDescent="0.85"/>
    <row r="15" spans="1:1" ht="48" x14ac:dyDescent="1.05">
      <c r="A15" s="293" t="s">
        <v>615</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77" t="s">
        <v>1855</v>
      </c>
      <c r="C3" s="1916"/>
      <c r="D3" s="1916"/>
      <c r="E3" s="1916"/>
      <c r="F3" s="1916"/>
      <c r="G3" s="1916"/>
      <c r="H3" s="1916"/>
      <c r="I3" s="1916"/>
    </row>
    <row r="4" spans="2:22" s="5" customFormat="1" ht="12.75" customHeight="1" x14ac:dyDescent="0.85">
      <c r="B4" s="1559"/>
      <c r="C4" s="1559"/>
      <c r="D4" s="1559"/>
      <c r="E4" s="1559"/>
      <c r="F4" s="1559"/>
      <c r="G4" s="1559"/>
      <c r="H4" s="1559"/>
      <c r="I4" s="1559"/>
    </row>
    <row r="5" spans="2:22" ht="30" customHeight="1" x14ac:dyDescent="0.85">
      <c r="B5" s="1777" t="s">
        <v>1856</v>
      </c>
      <c r="C5" s="1777"/>
      <c r="D5" s="1777"/>
      <c r="E5" s="1777"/>
      <c r="F5" s="1777"/>
      <c r="G5" s="1777"/>
      <c r="H5" s="1777"/>
      <c r="I5" s="1777"/>
    </row>
    <row r="6" spans="2:22" ht="19.5" customHeight="1" x14ac:dyDescent="0.65">
      <c r="B6" s="88"/>
      <c r="C6" s="86"/>
      <c r="D6" s="86"/>
      <c r="E6" s="86"/>
      <c r="F6" s="86"/>
      <c r="G6" s="86"/>
      <c r="H6" s="86"/>
    </row>
    <row r="7" spans="2:22" s="37" customFormat="1" ht="22.5" x14ac:dyDescent="0.5">
      <c r="B7" s="605" t="s">
        <v>1736</v>
      </c>
      <c r="C7" s="229"/>
      <c r="D7" s="229"/>
      <c r="E7" s="229"/>
      <c r="F7" s="229"/>
      <c r="G7" s="229"/>
      <c r="H7" s="229"/>
      <c r="I7" s="229" t="s">
        <v>1740</v>
      </c>
      <c r="M7" s="79"/>
    </row>
    <row r="8" spans="2:22" ht="18.75" customHeight="1" thickBot="1" x14ac:dyDescent="0.4"/>
    <row r="9" spans="2:22" s="359" customFormat="1" ht="24.95" customHeight="1" thickTop="1" x14ac:dyDescent="0.7">
      <c r="B9" s="1917" t="s">
        <v>886</v>
      </c>
      <c r="C9" s="1764">
        <v>2012</v>
      </c>
      <c r="D9" s="1764">
        <v>2013</v>
      </c>
      <c r="E9" s="1764">
        <v>2014</v>
      </c>
      <c r="F9" s="1764">
        <v>2015</v>
      </c>
      <c r="G9" s="1764">
        <v>2016</v>
      </c>
      <c r="H9" s="1764">
        <v>2017</v>
      </c>
      <c r="I9" s="1920" t="s">
        <v>885</v>
      </c>
    </row>
    <row r="10" spans="2:22" s="519" customFormat="1" ht="24.95" customHeight="1" x14ac:dyDescent="0.7">
      <c r="B10" s="1918"/>
      <c r="C10" s="1765"/>
      <c r="D10" s="1765"/>
      <c r="E10" s="1765"/>
      <c r="F10" s="1765"/>
      <c r="G10" s="1765"/>
      <c r="H10" s="1765"/>
      <c r="I10" s="1921"/>
    </row>
    <row r="11" spans="2:22" s="359" customFormat="1" ht="24.95" customHeight="1" x14ac:dyDescent="0.7">
      <c r="B11" s="1919"/>
      <c r="C11" s="1766"/>
      <c r="D11" s="1766"/>
      <c r="E11" s="1766"/>
      <c r="F11" s="1766"/>
      <c r="G11" s="1766"/>
      <c r="H11" s="1766"/>
      <c r="I11" s="1922"/>
    </row>
    <row r="12" spans="2:22" s="359" customFormat="1" ht="15.75" customHeight="1" x14ac:dyDescent="0.7">
      <c r="B12" s="514"/>
      <c r="C12" s="586"/>
      <c r="D12" s="586"/>
      <c r="E12" s="586"/>
      <c r="F12" s="586"/>
      <c r="G12" s="586"/>
      <c r="H12" s="586"/>
      <c r="I12" s="520"/>
    </row>
    <row r="13" spans="2:22" s="554" customFormat="1" ht="37.5" customHeight="1" x14ac:dyDescent="0.2">
      <c r="B13" s="595" t="s">
        <v>18</v>
      </c>
      <c r="C13" s="588">
        <v>242885</v>
      </c>
      <c r="D13" s="588">
        <v>165221</v>
      </c>
      <c r="E13" s="588">
        <v>117252</v>
      </c>
      <c r="F13" s="589">
        <v>172000</v>
      </c>
      <c r="G13" s="589">
        <v>253450</v>
      </c>
      <c r="H13" s="589">
        <v>322489</v>
      </c>
      <c r="I13" s="561" t="s">
        <v>19</v>
      </c>
    </row>
    <row r="14" spans="2:22" s="592" customFormat="1" ht="37.5" customHeight="1" x14ac:dyDescent="0.2">
      <c r="B14" s="596" t="s">
        <v>15</v>
      </c>
      <c r="C14" s="591">
        <v>123000</v>
      </c>
      <c r="D14" s="591">
        <v>79000</v>
      </c>
      <c r="E14" s="591">
        <v>41000</v>
      </c>
      <c r="F14" s="591">
        <v>34600</v>
      </c>
      <c r="G14" s="591">
        <v>65500</v>
      </c>
      <c r="H14" s="591">
        <v>71800</v>
      </c>
      <c r="I14" s="602" t="s">
        <v>20</v>
      </c>
      <c r="J14" s="554"/>
      <c r="K14" s="554"/>
      <c r="L14" s="554"/>
      <c r="M14" s="554"/>
      <c r="N14" s="554"/>
      <c r="O14" s="554"/>
      <c r="P14" s="554"/>
      <c r="Q14" s="554"/>
      <c r="R14" s="554"/>
      <c r="S14" s="554"/>
    </row>
    <row r="15" spans="2:22" s="592" customFormat="1" ht="37.5" customHeight="1" x14ac:dyDescent="0.2">
      <c r="B15" s="596" t="s">
        <v>16</v>
      </c>
      <c r="C15" s="591">
        <v>12000</v>
      </c>
      <c r="D15" s="591">
        <v>11000</v>
      </c>
      <c r="E15" s="591">
        <v>12000</v>
      </c>
      <c r="F15" s="591">
        <v>15000</v>
      </c>
      <c r="G15" s="591">
        <v>25000</v>
      </c>
      <c r="H15" s="591">
        <v>28000</v>
      </c>
      <c r="I15" s="602" t="s">
        <v>245</v>
      </c>
      <c r="J15" s="554"/>
      <c r="K15" s="554"/>
      <c r="L15" s="554"/>
      <c r="M15" s="554"/>
      <c r="N15" s="554"/>
      <c r="O15" s="554"/>
      <c r="P15" s="554"/>
      <c r="Q15" s="554"/>
      <c r="R15" s="554"/>
      <c r="S15" s="554"/>
    </row>
    <row r="16" spans="2:22" s="592" customFormat="1" ht="37.5" customHeight="1" x14ac:dyDescent="0.2">
      <c r="B16" s="596" t="s">
        <v>246</v>
      </c>
      <c r="C16" s="591">
        <v>4010</v>
      </c>
      <c r="D16" s="591">
        <v>1686</v>
      </c>
      <c r="E16" s="591">
        <v>5797</v>
      </c>
      <c r="F16" s="591">
        <v>6830</v>
      </c>
      <c r="G16" s="591">
        <v>14600</v>
      </c>
      <c r="H16" s="591">
        <v>16180</v>
      </c>
      <c r="I16" s="602" t="s">
        <v>21</v>
      </c>
      <c r="J16" s="554"/>
      <c r="K16" s="554"/>
      <c r="L16" s="554"/>
      <c r="M16" s="554"/>
      <c r="N16" s="554"/>
      <c r="O16" s="554"/>
      <c r="P16" s="554"/>
      <c r="Q16" s="554"/>
      <c r="R16" s="554"/>
      <c r="S16" s="554"/>
    </row>
    <row r="17" spans="2:19" s="592" customFormat="1" ht="37.5" customHeight="1" x14ac:dyDescent="0.2">
      <c r="B17" s="596" t="s">
        <v>17</v>
      </c>
      <c r="C17" s="591">
        <v>61500</v>
      </c>
      <c r="D17" s="591">
        <v>46060</v>
      </c>
      <c r="E17" s="591">
        <v>31300</v>
      </c>
      <c r="F17" s="591">
        <v>63800</v>
      </c>
      <c r="G17" s="591">
        <v>84800</v>
      </c>
      <c r="H17" s="591">
        <v>85317</v>
      </c>
      <c r="I17" s="602" t="s">
        <v>247</v>
      </c>
      <c r="J17" s="554"/>
      <c r="K17" s="554"/>
      <c r="L17" s="554"/>
      <c r="M17" s="554"/>
      <c r="N17" s="554"/>
      <c r="O17" s="554"/>
      <c r="P17" s="554"/>
      <c r="Q17" s="554"/>
      <c r="R17" s="554"/>
      <c r="S17" s="554"/>
    </row>
    <row r="18" spans="2:19" s="592" customFormat="1" ht="37.5" customHeight="1" x14ac:dyDescent="0.2">
      <c r="B18" s="596" t="s">
        <v>779</v>
      </c>
      <c r="C18" s="591">
        <v>31300</v>
      </c>
      <c r="D18" s="591">
        <v>20800</v>
      </c>
      <c r="E18" s="591">
        <v>20800</v>
      </c>
      <c r="F18" s="591">
        <v>31000</v>
      </c>
      <c r="G18" s="591">
        <v>36050</v>
      </c>
      <c r="H18" s="591">
        <v>68300</v>
      </c>
      <c r="I18" s="602" t="s">
        <v>619</v>
      </c>
      <c r="J18" s="554"/>
      <c r="K18" s="554"/>
      <c r="L18" s="554"/>
      <c r="M18" s="554"/>
      <c r="N18" s="554"/>
      <c r="O18" s="554"/>
      <c r="P18" s="554"/>
      <c r="Q18" s="554"/>
      <c r="R18" s="554"/>
      <c r="S18" s="554"/>
    </row>
    <row r="19" spans="2:19" s="592" customFormat="1" ht="37.5" customHeight="1" x14ac:dyDescent="0.2">
      <c r="B19" s="597" t="s">
        <v>780</v>
      </c>
      <c r="C19" s="591">
        <v>11075</v>
      </c>
      <c r="D19" s="591">
        <v>6675</v>
      </c>
      <c r="E19" s="591">
        <v>6355</v>
      </c>
      <c r="F19" s="591">
        <v>20770</v>
      </c>
      <c r="G19" s="591">
        <v>27500</v>
      </c>
      <c r="H19" s="591">
        <v>52892</v>
      </c>
      <c r="I19" s="602" t="s">
        <v>781</v>
      </c>
      <c r="J19" s="554"/>
      <c r="K19" s="554"/>
      <c r="L19" s="554"/>
      <c r="M19" s="554"/>
      <c r="N19" s="554"/>
      <c r="O19" s="554"/>
      <c r="P19" s="554"/>
      <c r="Q19" s="554"/>
      <c r="R19" s="554"/>
      <c r="S19" s="554"/>
    </row>
    <row r="20" spans="2:19" s="592" customFormat="1" ht="15.75" customHeight="1" x14ac:dyDescent="0.2">
      <c r="B20" s="597"/>
      <c r="C20" s="591"/>
      <c r="D20" s="591"/>
      <c r="E20" s="591"/>
      <c r="F20" s="591"/>
      <c r="G20" s="591"/>
      <c r="H20" s="591"/>
      <c r="I20" s="602"/>
      <c r="J20" s="554"/>
      <c r="K20" s="554"/>
      <c r="L20" s="554"/>
      <c r="M20" s="554"/>
      <c r="N20" s="554"/>
      <c r="O20" s="554"/>
      <c r="P20" s="554"/>
      <c r="Q20" s="554"/>
      <c r="R20" s="554"/>
      <c r="S20" s="554"/>
    </row>
    <row r="21" spans="2:19" s="554" customFormat="1" ht="37.5" customHeight="1" x14ac:dyDescent="0.2">
      <c r="B21" s="598" t="s">
        <v>281</v>
      </c>
      <c r="C21" s="589">
        <v>4662</v>
      </c>
      <c r="D21" s="589">
        <v>2534</v>
      </c>
      <c r="E21" s="589">
        <v>2524</v>
      </c>
      <c r="F21" s="589">
        <v>2574</v>
      </c>
      <c r="G21" s="589">
        <v>2584</v>
      </c>
      <c r="H21" s="589">
        <v>5040</v>
      </c>
      <c r="I21" s="561" t="s">
        <v>248</v>
      </c>
    </row>
    <row r="22" spans="2:19" s="592" customFormat="1" ht="15.75" customHeight="1" x14ac:dyDescent="0.2">
      <c r="B22" s="597"/>
      <c r="C22" s="591"/>
      <c r="D22" s="591"/>
      <c r="E22" s="591"/>
      <c r="F22" s="591"/>
      <c r="G22" s="591"/>
      <c r="H22" s="591"/>
      <c r="I22" s="602"/>
      <c r="J22" s="554"/>
      <c r="K22" s="554"/>
      <c r="L22" s="554"/>
      <c r="M22" s="554"/>
      <c r="N22" s="554"/>
      <c r="O22" s="554"/>
      <c r="P22" s="554"/>
      <c r="Q22" s="554"/>
      <c r="R22" s="554"/>
      <c r="S22" s="554"/>
    </row>
    <row r="23" spans="2:19" s="554" customFormat="1" ht="37.5" customHeight="1" x14ac:dyDescent="0.2">
      <c r="B23" s="598" t="s">
        <v>282</v>
      </c>
      <c r="C23" s="588">
        <v>30940</v>
      </c>
      <c r="D23" s="588">
        <v>21245</v>
      </c>
      <c r="E23" s="588">
        <v>198420</v>
      </c>
      <c r="F23" s="589">
        <v>176420</v>
      </c>
      <c r="G23" s="589">
        <v>482220</v>
      </c>
      <c r="H23" s="589">
        <v>774003</v>
      </c>
      <c r="I23" s="561" t="s">
        <v>249</v>
      </c>
    </row>
    <row r="24" spans="2:19" s="592" customFormat="1" ht="37.5" customHeight="1" x14ac:dyDescent="0.2">
      <c r="B24" s="597" t="s">
        <v>66</v>
      </c>
      <c r="C24" s="591">
        <v>0</v>
      </c>
      <c r="D24" s="591">
        <v>0</v>
      </c>
      <c r="E24" s="591">
        <v>0</v>
      </c>
      <c r="F24" s="591">
        <v>0</v>
      </c>
      <c r="G24" s="591">
        <v>0</v>
      </c>
      <c r="H24" s="591">
        <v>0</v>
      </c>
      <c r="I24" s="602" t="s">
        <v>67</v>
      </c>
      <c r="J24" s="554"/>
      <c r="K24" s="554"/>
      <c r="L24" s="554"/>
      <c r="M24" s="554"/>
      <c r="N24" s="554"/>
      <c r="O24" s="554"/>
      <c r="P24" s="554"/>
      <c r="Q24" s="554"/>
      <c r="R24" s="554"/>
      <c r="S24" s="554"/>
    </row>
    <row r="25" spans="2:19" s="592" customFormat="1" ht="37.5" customHeight="1" x14ac:dyDescent="0.2">
      <c r="B25" s="597" t="s">
        <v>250</v>
      </c>
      <c r="C25" s="594">
        <v>30940</v>
      </c>
      <c r="D25" s="594">
        <v>21245</v>
      </c>
      <c r="E25" s="594">
        <v>198420</v>
      </c>
      <c r="F25" s="594">
        <v>176420</v>
      </c>
      <c r="G25" s="594">
        <v>482220</v>
      </c>
      <c r="H25" s="594">
        <v>774003</v>
      </c>
      <c r="I25" s="602" t="s">
        <v>27</v>
      </c>
      <c r="J25" s="554"/>
      <c r="K25" s="554"/>
      <c r="L25" s="554"/>
      <c r="M25" s="554"/>
      <c r="N25" s="554"/>
      <c r="O25" s="554"/>
      <c r="P25" s="554"/>
      <c r="Q25" s="554"/>
      <c r="R25" s="554"/>
      <c r="S25" s="554"/>
    </row>
    <row r="26" spans="2:19" s="592" customFormat="1" ht="15.75" customHeight="1" x14ac:dyDescent="0.2">
      <c r="B26" s="597"/>
      <c r="C26" s="591"/>
      <c r="D26" s="591"/>
      <c r="E26" s="591"/>
      <c r="F26" s="591"/>
      <c r="G26" s="591"/>
      <c r="H26" s="591"/>
      <c r="I26" s="602"/>
      <c r="J26" s="554"/>
      <c r="K26" s="554"/>
      <c r="L26" s="554"/>
      <c r="M26" s="554"/>
      <c r="N26" s="554"/>
      <c r="O26" s="554"/>
      <c r="P26" s="554"/>
      <c r="Q26" s="554"/>
      <c r="R26" s="554"/>
      <c r="S26" s="554"/>
    </row>
    <row r="27" spans="2:19" s="554" customFormat="1" ht="37.5" customHeight="1" x14ac:dyDescent="0.2">
      <c r="B27" s="598" t="s">
        <v>840</v>
      </c>
      <c r="C27" s="588">
        <v>500565.91200000001</v>
      </c>
      <c r="D27" s="588">
        <v>444961.46400000004</v>
      </c>
      <c r="E27" s="588">
        <v>547697.97100000002</v>
      </c>
      <c r="F27" s="589">
        <v>629346.01500000001</v>
      </c>
      <c r="G27" s="589">
        <v>600318.34400000004</v>
      </c>
      <c r="H27" s="589">
        <v>804143.82699999993</v>
      </c>
      <c r="I27" s="561" t="s">
        <v>841</v>
      </c>
    </row>
    <row r="28" spans="2:19" s="592" customFormat="1" ht="37.5" customHeight="1" x14ac:dyDescent="0.2">
      <c r="B28" s="597" t="s">
        <v>251</v>
      </c>
      <c r="C28" s="591">
        <v>375714.66200000001</v>
      </c>
      <c r="D28" s="591">
        <v>289087.04700000002</v>
      </c>
      <c r="E28" s="591">
        <v>377277.64500000002</v>
      </c>
      <c r="F28" s="591">
        <v>455722.984</v>
      </c>
      <c r="G28" s="591">
        <v>420984.53100000002</v>
      </c>
      <c r="H28" s="591">
        <v>576617.11899999995</v>
      </c>
      <c r="I28" s="602" t="s">
        <v>254</v>
      </c>
      <c r="J28" s="554"/>
      <c r="K28" s="554"/>
      <c r="L28" s="554"/>
      <c r="M28" s="554"/>
      <c r="N28" s="554"/>
      <c r="O28" s="554"/>
      <c r="P28" s="554"/>
      <c r="Q28" s="554"/>
      <c r="R28" s="554"/>
      <c r="S28" s="554"/>
    </row>
    <row r="29" spans="2:19" s="592" customFormat="1" ht="37.5" customHeight="1" x14ac:dyDescent="0.2">
      <c r="B29" s="597" t="s">
        <v>252</v>
      </c>
      <c r="C29" s="591">
        <v>49828.936999999998</v>
      </c>
      <c r="D29" s="591">
        <v>53358.112999999998</v>
      </c>
      <c r="E29" s="591">
        <v>54224.112000000001</v>
      </c>
      <c r="F29" s="591">
        <v>54170.349000000002</v>
      </c>
      <c r="G29" s="591">
        <v>51491.017</v>
      </c>
      <c r="H29" s="591">
        <v>48957.483999999997</v>
      </c>
      <c r="I29" s="602" t="s">
        <v>255</v>
      </c>
      <c r="J29" s="554"/>
      <c r="K29" s="554"/>
      <c r="L29" s="554"/>
      <c r="M29" s="554"/>
      <c r="N29" s="554"/>
      <c r="O29" s="554"/>
      <c r="P29" s="554"/>
      <c r="Q29" s="554"/>
      <c r="R29" s="554"/>
      <c r="S29" s="554"/>
    </row>
    <row r="30" spans="2:19" s="592" customFormat="1" ht="37.5" customHeight="1" x14ac:dyDescent="0.2">
      <c r="B30" s="597" t="s">
        <v>253</v>
      </c>
      <c r="C30" s="591">
        <v>9187.75</v>
      </c>
      <c r="D30" s="591">
        <v>3672</v>
      </c>
      <c r="E30" s="591">
        <v>3807</v>
      </c>
      <c r="F30" s="591">
        <v>2883</v>
      </c>
      <c r="G30" s="591">
        <v>4300</v>
      </c>
      <c r="H30" s="591">
        <v>3500</v>
      </c>
      <c r="I30" s="602" t="s">
        <v>256</v>
      </c>
      <c r="J30" s="554"/>
      <c r="K30" s="554"/>
      <c r="L30" s="554"/>
      <c r="M30" s="554"/>
      <c r="N30" s="554"/>
      <c r="O30" s="554"/>
      <c r="P30" s="554"/>
      <c r="Q30" s="554"/>
      <c r="R30" s="554"/>
      <c r="S30" s="554"/>
    </row>
    <row r="31" spans="2:19" s="592" customFormat="1" ht="37.5" customHeight="1" x14ac:dyDescent="0.2">
      <c r="B31" s="597" t="s">
        <v>1484</v>
      </c>
      <c r="C31" s="591">
        <v>65834.562999999995</v>
      </c>
      <c r="D31" s="591">
        <v>53592.303999999996</v>
      </c>
      <c r="E31" s="591">
        <v>67126.289000000004</v>
      </c>
      <c r="F31" s="591">
        <v>71054.947</v>
      </c>
      <c r="G31" s="591">
        <v>66953.626000000004</v>
      </c>
      <c r="H31" s="591">
        <v>101516.18700000001</v>
      </c>
      <c r="I31" s="602" t="s">
        <v>1485</v>
      </c>
      <c r="J31" s="554"/>
      <c r="K31" s="554"/>
      <c r="L31" s="554"/>
      <c r="M31" s="554"/>
      <c r="N31" s="554"/>
      <c r="O31" s="554"/>
      <c r="P31" s="554"/>
      <c r="Q31" s="554"/>
      <c r="R31" s="554"/>
      <c r="S31" s="554"/>
    </row>
    <row r="32" spans="2:19" s="592" customFormat="1" ht="37.5" customHeight="1" x14ac:dyDescent="0.2">
      <c r="B32" s="597" t="s">
        <v>1512</v>
      </c>
      <c r="C32" s="591">
        <v>0</v>
      </c>
      <c r="D32" s="591">
        <v>5252</v>
      </c>
      <c r="E32" s="591">
        <v>4962.9250000000002</v>
      </c>
      <c r="F32" s="591">
        <v>5214.7349999999997</v>
      </c>
      <c r="G32" s="591">
        <v>6589.17</v>
      </c>
      <c r="H32" s="591">
        <v>8553.0370000000003</v>
      </c>
      <c r="I32" s="602" t="s">
        <v>1532</v>
      </c>
      <c r="J32" s="554"/>
      <c r="K32" s="554"/>
      <c r="L32" s="554"/>
      <c r="M32" s="554"/>
      <c r="N32" s="554"/>
      <c r="O32" s="554"/>
      <c r="P32" s="554"/>
      <c r="Q32" s="554"/>
      <c r="R32" s="554"/>
      <c r="S32" s="554"/>
    </row>
    <row r="33" spans="2:19" s="592" customFormat="1" ht="37.5" customHeight="1" x14ac:dyDescent="0.2">
      <c r="B33" s="597" t="s">
        <v>1513</v>
      </c>
      <c r="C33" s="591">
        <v>0</v>
      </c>
      <c r="D33" s="591">
        <v>40000</v>
      </c>
      <c r="E33" s="591">
        <v>40300</v>
      </c>
      <c r="F33" s="591">
        <v>40300</v>
      </c>
      <c r="G33" s="591">
        <v>50000</v>
      </c>
      <c r="H33" s="591">
        <v>65000</v>
      </c>
      <c r="I33" s="602" t="s">
        <v>1533</v>
      </c>
      <c r="J33" s="554"/>
      <c r="K33" s="554"/>
      <c r="L33" s="554"/>
      <c r="M33" s="554"/>
      <c r="N33" s="554"/>
      <c r="O33" s="554"/>
      <c r="P33" s="554"/>
      <c r="Q33" s="554"/>
      <c r="R33" s="554"/>
      <c r="S33" s="554"/>
    </row>
    <row r="34" spans="2:19" s="592" customFormat="1" ht="15.75" customHeight="1" x14ac:dyDescent="0.2">
      <c r="B34" s="597"/>
      <c r="C34" s="591"/>
      <c r="D34" s="591"/>
      <c r="E34" s="591"/>
      <c r="F34" s="591"/>
      <c r="G34" s="591"/>
      <c r="H34" s="591"/>
      <c r="I34" s="602"/>
      <c r="J34" s="554"/>
      <c r="K34" s="554"/>
      <c r="L34" s="554"/>
      <c r="M34" s="554"/>
      <c r="N34" s="554"/>
      <c r="O34" s="554"/>
      <c r="P34" s="554"/>
      <c r="Q34" s="554"/>
      <c r="R34" s="554"/>
      <c r="S34" s="554"/>
    </row>
    <row r="35" spans="2:19" s="554" customFormat="1" ht="37.5" customHeight="1" x14ac:dyDescent="0.2">
      <c r="B35" s="598" t="s">
        <v>918</v>
      </c>
      <c r="C35" s="588">
        <v>547497.08799999999</v>
      </c>
      <c r="D35" s="588">
        <v>749038.10100000002</v>
      </c>
      <c r="E35" s="588">
        <v>524106.02899999998</v>
      </c>
      <c r="F35" s="589">
        <v>573659.98499999999</v>
      </c>
      <c r="G35" s="589">
        <v>641427.65600000008</v>
      </c>
      <c r="H35" s="589">
        <v>754324.17299999995</v>
      </c>
      <c r="I35" s="561" t="s">
        <v>618</v>
      </c>
    </row>
    <row r="36" spans="2:19" s="592" customFormat="1" ht="37.5" customHeight="1" x14ac:dyDescent="0.2">
      <c r="B36" s="597" t="s">
        <v>257</v>
      </c>
      <c r="C36" s="591">
        <v>18568.11</v>
      </c>
      <c r="D36" s="591">
        <v>4211.6540000000005</v>
      </c>
      <c r="E36" s="591">
        <v>17477.934000000001</v>
      </c>
      <c r="F36" s="591">
        <v>11943.156000000001</v>
      </c>
      <c r="G36" s="591">
        <v>19694.900000000001</v>
      </c>
      <c r="H36" s="591">
        <v>12720.2</v>
      </c>
      <c r="I36" s="602" t="s">
        <v>919</v>
      </c>
      <c r="J36" s="554"/>
      <c r="K36" s="554"/>
      <c r="L36" s="554"/>
      <c r="M36" s="554"/>
      <c r="N36" s="554"/>
      <c r="O36" s="554"/>
      <c r="P36" s="554"/>
      <c r="Q36" s="554"/>
      <c r="R36" s="554"/>
      <c r="S36" s="554"/>
    </row>
    <row r="37" spans="2:19" s="592" customFormat="1" ht="37.5" customHeight="1" x14ac:dyDescent="0.2">
      <c r="B37" s="597" t="s">
        <v>158</v>
      </c>
      <c r="C37" s="591">
        <v>528928.978</v>
      </c>
      <c r="D37" s="591">
        <v>744826.44700000004</v>
      </c>
      <c r="E37" s="591">
        <v>506628.09499999997</v>
      </c>
      <c r="F37" s="591">
        <v>561716.82900000003</v>
      </c>
      <c r="G37" s="591">
        <v>621732.75600000005</v>
      </c>
      <c r="H37" s="591">
        <v>741603.973</v>
      </c>
      <c r="I37" s="602" t="s">
        <v>764</v>
      </c>
      <c r="J37" s="554"/>
      <c r="K37" s="554"/>
      <c r="L37" s="554"/>
      <c r="M37" s="554"/>
      <c r="N37" s="554"/>
      <c r="O37" s="554"/>
      <c r="P37" s="554"/>
      <c r="Q37" s="554"/>
      <c r="R37" s="554"/>
      <c r="S37" s="554"/>
    </row>
    <row r="38" spans="2:19" s="592" customFormat="1" ht="37.5" customHeight="1" x14ac:dyDescent="0.2">
      <c r="B38" s="597" t="s">
        <v>159</v>
      </c>
      <c r="C38" s="591">
        <v>0</v>
      </c>
      <c r="D38" s="591">
        <v>0</v>
      </c>
      <c r="E38" s="591">
        <v>0</v>
      </c>
      <c r="F38" s="591">
        <v>0</v>
      </c>
      <c r="G38" s="591">
        <v>0</v>
      </c>
      <c r="H38" s="591">
        <v>0</v>
      </c>
      <c r="I38" s="602" t="s">
        <v>765</v>
      </c>
      <c r="J38" s="554"/>
      <c r="K38" s="554"/>
      <c r="L38" s="554"/>
      <c r="M38" s="554"/>
      <c r="N38" s="554"/>
      <c r="O38" s="554"/>
      <c r="P38" s="554"/>
      <c r="Q38" s="554"/>
      <c r="R38" s="554"/>
      <c r="S38" s="554"/>
    </row>
    <row r="39" spans="2:19" s="592" customFormat="1" ht="15.75" customHeight="1" x14ac:dyDescent="0.2">
      <c r="B39" s="597"/>
      <c r="C39" s="591"/>
      <c r="D39" s="591"/>
      <c r="E39" s="591"/>
      <c r="F39" s="591"/>
      <c r="G39" s="591"/>
      <c r="H39" s="591"/>
      <c r="I39" s="602"/>
      <c r="J39" s="554"/>
      <c r="K39" s="554"/>
      <c r="L39" s="554"/>
      <c r="M39" s="554"/>
      <c r="N39" s="554"/>
      <c r="O39" s="554"/>
      <c r="P39" s="554"/>
      <c r="Q39" s="554"/>
      <c r="R39" s="554"/>
      <c r="S39" s="554"/>
    </row>
    <row r="40" spans="2:19" s="554" customFormat="1" ht="37.5" customHeight="1" x14ac:dyDescent="0.2">
      <c r="B40" s="595" t="s">
        <v>853</v>
      </c>
      <c r="C40" s="588">
        <v>1326550</v>
      </c>
      <c r="D40" s="588">
        <v>1382999.5649999999</v>
      </c>
      <c r="E40" s="588">
        <v>1390000</v>
      </c>
      <c r="F40" s="589">
        <v>1554000</v>
      </c>
      <c r="G40" s="589">
        <v>1980000</v>
      </c>
      <c r="H40" s="589">
        <v>2660000</v>
      </c>
      <c r="I40" s="561" t="s">
        <v>332</v>
      </c>
    </row>
    <row r="41" spans="2:19" s="359" customFormat="1" ht="24.95" customHeight="1" thickBot="1" x14ac:dyDescent="0.75">
      <c r="B41" s="599"/>
      <c r="C41" s="467"/>
      <c r="D41" s="467"/>
      <c r="E41" s="467"/>
      <c r="F41" s="467"/>
      <c r="G41" s="467"/>
      <c r="H41" s="467"/>
      <c r="I41" s="603"/>
    </row>
    <row r="42" spans="2:19" ht="9" customHeight="1" thickTop="1" x14ac:dyDescent="0.35">
      <c r="B42" s="600"/>
      <c r="I42" s="600"/>
    </row>
    <row r="43" spans="2:19" s="53" customFormat="1" ht="18.75" customHeight="1" x14ac:dyDescent="0.5">
      <c r="B43" s="604" t="s">
        <v>1759</v>
      </c>
      <c r="C43" s="334"/>
      <c r="D43" s="334"/>
      <c r="E43" s="334"/>
      <c r="F43" s="334"/>
      <c r="G43" s="334"/>
      <c r="H43" s="334"/>
      <c r="I43" s="604" t="s">
        <v>1760</v>
      </c>
    </row>
    <row r="44" spans="2:19" s="53" customFormat="1" ht="18.75" customHeight="1" x14ac:dyDescent="0.5">
      <c r="B44" s="521"/>
    </row>
    <row r="45" spans="2:19" s="37" customFormat="1" ht="21.75" x14ac:dyDescent="0.5">
      <c r="B45" s="601"/>
    </row>
    <row r="46" spans="2:19" ht="21.75" customHeight="1" x14ac:dyDescent="0.5">
      <c r="B46" s="600"/>
      <c r="H46" s="37"/>
    </row>
    <row r="47" spans="2:19" x14ac:dyDescent="0.35">
      <c r="B47" s="600"/>
      <c r="C47" s="165"/>
      <c r="D47" s="165"/>
      <c r="E47" s="165"/>
      <c r="F47" s="165"/>
      <c r="G47" s="165"/>
      <c r="H47" s="165"/>
      <c r="I47" s="165"/>
    </row>
    <row r="48" spans="2:19" x14ac:dyDescent="0.35">
      <c r="B48" s="600"/>
      <c r="C48" s="165"/>
      <c r="D48" s="165"/>
      <c r="E48" s="165"/>
      <c r="F48" s="165"/>
      <c r="G48" s="165"/>
      <c r="H48" s="165"/>
      <c r="I48" s="165"/>
    </row>
    <row r="49" spans="2:9" x14ac:dyDescent="0.35">
      <c r="B49" s="600"/>
      <c r="C49" s="165"/>
      <c r="D49" s="165"/>
      <c r="E49" s="165"/>
      <c r="F49" s="165"/>
      <c r="G49" s="165"/>
      <c r="H49" s="165"/>
      <c r="I49" s="165"/>
    </row>
    <row r="50" spans="2:9" x14ac:dyDescent="0.35">
      <c r="B50" s="600"/>
      <c r="C50" s="165"/>
      <c r="D50" s="165"/>
      <c r="E50" s="165"/>
      <c r="F50" s="165"/>
      <c r="G50" s="165"/>
      <c r="H50" s="165"/>
      <c r="I50" s="165"/>
    </row>
    <row r="51" spans="2:9" x14ac:dyDescent="0.35">
      <c r="B51" s="600"/>
      <c r="C51" s="165"/>
      <c r="D51" s="165"/>
      <c r="E51" s="165"/>
      <c r="F51" s="165"/>
      <c r="G51" s="165"/>
      <c r="H51" s="165"/>
      <c r="I51" s="165"/>
    </row>
    <row r="52" spans="2:9" x14ac:dyDescent="0.35">
      <c r="B52" s="600"/>
      <c r="C52" s="165"/>
      <c r="D52" s="165"/>
      <c r="E52" s="165"/>
      <c r="F52" s="165"/>
      <c r="G52" s="165"/>
      <c r="H52" s="165"/>
      <c r="I52" s="165"/>
    </row>
    <row r="53" spans="2:9" x14ac:dyDescent="0.35">
      <c r="B53" s="600"/>
      <c r="C53" s="165"/>
      <c r="D53" s="165"/>
      <c r="E53" s="165"/>
      <c r="F53" s="165"/>
      <c r="G53" s="165"/>
      <c r="H53" s="165"/>
      <c r="I53" s="165"/>
    </row>
    <row r="54" spans="2:9" x14ac:dyDescent="0.35">
      <c r="B54" s="600"/>
      <c r="C54" s="165"/>
      <c r="D54" s="165"/>
      <c r="E54" s="165"/>
      <c r="F54" s="165"/>
      <c r="G54" s="165"/>
      <c r="H54" s="165"/>
      <c r="I54" s="165"/>
    </row>
    <row r="55" spans="2:9" x14ac:dyDescent="0.35">
      <c r="B55" s="600"/>
      <c r="C55" s="165"/>
      <c r="D55" s="165"/>
      <c r="E55" s="165"/>
      <c r="F55" s="165"/>
      <c r="G55" s="165"/>
      <c r="H55" s="165"/>
      <c r="I55" s="165"/>
    </row>
    <row r="56" spans="2:9" x14ac:dyDescent="0.35">
      <c r="B56" s="600"/>
      <c r="C56" s="165"/>
      <c r="D56" s="165"/>
      <c r="E56" s="165"/>
      <c r="F56" s="165"/>
      <c r="G56" s="165"/>
      <c r="H56" s="165"/>
      <c r="I56" s="165"/>
    </row>
    <row r="57" spans="2:9" x14ac:dyDescent="0.35">
      <c r="B57" s="600"/>
      <c r="C57" s="165"/>
      <c r="D57" s="165"/>
      <c r="E57" s="165"/>
      <c r="F57" s="165"/>
      <c r="G57" s="165"/>
      <c r="H57" s="165"/>
      <c r="I57" s="165"/>
    </row>
    <row r="58" spans="2:9" x14ac:dyDescent="0.35">
      <c r="B58" s="600"/>
      <c r="C58" s="165"/>
      <c r="D58" s="165"/>
      <c r="E58" s="165"/>
      <c r="F58" s="165"/>
      <c r="G58" s="165"/>
      <c r="H58" s="165"/>
      <c r="I58" s="165"/>
    </row>
    <row r="59" spans="2:9" x14ac:dyDescent="0.35">
      <c r="B59" s="600"/>
      <c r="C59" s="165"/>
      <c r="D59" s="165"/>
      <c r="E59" s="165"/>
      <c r="F59" s="165"/>
      <c r="G59" s="165"/>
      <c r="H59" s="165"/>
      <c r="I59" s="165"/>
    </row>
    <row r="60" spans="2:9" x14ac:dyDescent="0.35">
      <c r="B60" s="600"/>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7" t="s">
        <v>1857</v>
      </c>
      <c r="C3" s="1916"/>
      <c r="D3" s="1916"/>
      <c r="E3" s="1916"/>
      <c r="F3" s="1916"/>
      <c r="G3" s="1916"/>
      <c r="H3" s="1916"/>
      <c r="I3" s="1916"/>
    </row>
    <row r="4" spans="2:22" s="5" customFormat="1" ht="12.75" customHeight="1" x14ac:dyDescent="0.85">
      <c r="B4" s="1559"/>
      <c r="C4" s="1559"/>
      <c r="D4" s="1559"/>
      <c r="E4" s="1559"/>
      <c r="F4" s="1559"/>
      <c r="G4" s="1559"/>
      <c r="H4" s="1559"/>
      <c r="I4" s="1559"/>
    </row>
    <row r="5" spans="2:22" ht="36.75" x14ac:dyDescent="0.85">
      <c r="B5" s="1777" t="s">
        <v>1858</v>
      </c>
      <c r="C5" s="1916"/>
      <c r="D5" s="1916"/>
      <c r="E5" s="1916"/>
      <c r="F5" s="1916"/>
      <c r="G5" s="1916"/>
      <c r="H5" s="1916"/>
      <c r="I5" s="1916"/>
    </row>
    <row r="6" spans="2:22" ht="19.5" customHeight="1" x14ac:dyDescent="0.65">
      <c r="B6" s="88"/>
      <c r="C6" s="86"/>
      <c r="D6" s="86"/>
      <c r="E6" s="86"/>
      <c r="F6" s="86"/>
      <c r="G6" s="86"/>
      <c r="H6" s="86"/>
    </row>
    <row r="7" spans="2:22" s="37" customFormat="1" ht="22.5" x14ac:dyDescent="0.5">
      <c r="B7" s="605" t="s">
        <v>1736</v>
      </c>
      <c r="C7" s="229"/>
      <c r="D7" s="229"/>
      <c r="E7" s="229"/>
      <c r="F7" s="229"/>
      <c r="G7" s="229"/>
      <c r="H7" s="229"/>
      <c r="I7" s="229" t="s">
        <v>1740</v>
      </c>
      <c r="M7" s="79"/>
    </row>
    <row r="8" spans="2:22" ht="18.75" customHeight="1" thickBot="1" x14ac:dyDescent="0.55000000000000004">
      <c r="B8" s="417"/>
      <c r="C8" s="417"/>
      <c r="D8" s="417"/>
      <c r="E8" s="417"/>
      <c r="F8" s="417"/>
      <c r="G8" s="417"/>
      <c r="H8" s="417"/>
      <c r="I8" s="417"/>
    </row>
    <row r="9" spans="2:22" s="258" customFormat="1" ht="24.95" customHeight="1" thickTop="1" x14ac:dyDescent="0.7">
      <c r="B9" s="1761" t="s">
        <v>886</v>
      </c>
      <c r="C9" s="1764">
        <v>2012</v>
      </c>
      <c r="D9" s="1764">
        <v>2013</v>
      </c>
      <c r="E9" s="1764">
        <v>2014</v>
      </c>
      <c r="F9" s="1764">
        <v>2015</v>
      </c>
      <c r="G9" s="1764">
        <v>2016</v>
      </c>
      <c r="H9" s="1764">
        <v>2017</v>
      </c>
      <c r="I9" s="1758" t="s">
        <v>885</v>
      </c>
    </row>
    <row r="10" spans="2:22" s="339" customFormat="1" ht="24.95" customHeight="1" x14ac:dyDescent="0.7">
      <c r="B10" s="1762"/>
      <c r="C10" s="1765"/>
      <c r="D10" s="1765"/>
      <c r="E10" s="1765"/>
      <c r="F10" s="1765"/>
      <c r="G10" s="1765"/>
      <c r="H10" s="1765"/>
      <c r="I10" s="1759"/>
    </row>
    <row r="11" spans="2:22" s="258" customFormat="1" ht="24.95" customHeight="1" x14ac:dyDescent="0.7">
      <c r="B11" s="1763"/>
      <c r="C11" s="1766"/>
      <c r="D11" s="1766"/>
      <c r="E11" s="1766"/>
      <c r="F11" s="1766"/>
      <c r="G11" s="1766"/>
      <c r="H11" s="1766"/>
      <c r="I11" s="1760"/>
    </row>
    <row r="12" spans="2:22" s="258" customFormat="1" ht="15" customHeight="1" x14ac:dyDescent="0.7">
      <c r="B12" s="378"/>
      <c r="C12" s="436"/>
      <c r="D12" s="436"/>
      <c r="E12" s="436"/>
      <c r="F12" s="436"/>
      <c r="G12" s="436"/>
      <c r="H12" s="436"/>
      <c r="I12" s="606"/>
    </row>
    <row r="13" spans="2:22" s="258" customFormat="1" ht="24.75" customHeight="1" x14ac:dyDescent="0.7">
      <c r="B13" s="378" t="s">
        <v>766</v>
      </c>
      <c r="C13" s="436"/>
      <c r="D13" s="436"/>
      <c r="E13" s="436"/>
      <c r="F13" s="436"/>
      <c r="G13" s="436"/>
      <c r="H13" s="436"/>
      <c r="I13" s="330" t="s">
        <v>402</v>
      </c>
    </row>
    <row r="14" spans="2:22" s="258" customFormat="1" ht="15" customHeight="1" x14ac:dyDescent="0.7">
      <c r="B14" s="615"/>
      <c r="C14" s="398"/>
      <c r="D14" s="398"/>
      <c r="E14" s="398"/>
      <c r="F14" s="398"/>
      <c r="G14" s="398"/>
      <c r="H14" s="398"/>
      <c r="I14" s="606"/>
    </row>
    <row r="15" spans="2:22" s="360" customFormat="1" ht="24.75" customHeight="1" x14ac:dyDescent="0.2">
      <c r="B15" s="598" t="s">
        <v>388</v>
      </c>
      <c r="C15" s="361">
        <v>627649.14500000002</v>
      </c>
      <c r="D15" s="361">
        <v>585121.21499999997</v>
      </c>
      <c r="E15" s="361">
        <v>770905.26</v>
      </c>
      <c r="F15" s="362">
        <v>859467.04</v>
      </c>
      <c r="G15" s="362">
        <v>1214826.425</v>
      </c>
      <c r="H15" s="362">
        <v>1478250.52</v>
      </c>
      <c r="I15" s="607" t="s">
        <v>23</v>
      </c>
      <c r="J15" s="363"/>
      <c r="K15" s="363"/>
      <c r="L15" s="363"/>
      <c r="M15" s="363"/>
      <c r="N15" s="363"/>
      <c r="O15" s="363"/>
      <c r="P15" s="363"/>
      <c r="Q15" s="363"/>
      <c r="R15" s="363"/>
      <c r="S15" s="363"/>
    </row>
    <row r="16" spans="2:22" s="365" customFormat="1" ht="24.95" customHeight="1" x14ac:dyDescent="0.2">
      <c r="B16" s="597" t="s">
        <v>283</v>
      </c>
      <c r="C16" s="329">
        <v>11121.19</v>
      </c>
      <c r="D16" s="329">
        <v>10136.665000000001</v>
      </c>
      <c r="E16" s="329">
        <v>11189.07</v>
      </c>
      <c r="F16" s="329">
        <v>13814.86</v>
      </c>
      <c r="G16" s="329">
        <v>17372.205000000002</v>
      </c>
      <c r="H16" s="329">
        <v>23177.79</v>
      </c>
      <c r="I16" s="609" t="s">
        <v>389</v>
      </c>
      <c r="J16" s="363"/>
      <c r="K16" s="363"/>
      <c r="L16" s="363"/>
      <c r="M16" s="363"/>
      <c r="N16" s="363"/>
      <c r="O16" s="363"/>
      <c r="P16" s="363"/>
      <c r="Q16" s="363"/>
      <c r="R16" s="363"/>
      <c r="S16" s="363"/>
    </row>
    <row r="17" spans="2:19" s="365" customFormat="1" ht="24.95" customHeight="1" x14ac:dyDescent="0.2">
      <c r="B17" s="597" t="s">
        <v>284</v>
      </c>
      <c r="C17" s="329">
        <v>183311.43</v>
      </c>
      <c r="D17" s="329">
        <v>155884.19500000001</v>
      </c>
      <c r="E17" s="329">
        <v>189123.9</v>
      </c>
      <c r="F17" s="329">
        <v>192735.59</v>
      </c>
      <c r="G17" s="329">
        <v>224138.88500000001</v>
      </c>
      <c r="H17" s="329">
        <v>261618.39499999999</v>
      </c>
      <c r="I17" s="609" t="s">
        <v>746</v>
      </c>
      <c r="J17" s="363"/>
      <c r="K17" s="363"/>
      <c r="L17" s="363"/>
      <c r="M17" s="363"/>
      <c r="N17" s="363"/>
      <c r="O17" s="363"/>
      <c r="P17" s="363"/>
      <c r="Q17" s="363"/>
      <c r="R17" s="363"/>
      <c r="S17" s="363"/>
    </row>
    <row r="18" spans="2:19" s="365" customFormat="1" ht="24.95" customHeight="1" x14ac:dyDescent="0.2">
      <c r="B18" s="597" t="s">
        <v>743</v>
      </c>
      <c r="C18" s="329">
        <v>143638.565</v>
      </c>
      <c r="D18" s="329">
        <v>168757.75</v>
      </c>
      <c r="E18" s="329">
        <v>227479.67</v>
      </c>
      <c r="F18" s="329">
        <v>285240.89500000002</v>
      </c>
      <c r="G18" s="329">
        <v>405714.74</v>
      </c>
      <c r="H18" s="329">
        <v>585185.80000000005</v>
      </c>
      <c r="I18" s="609" t="s">
        <v>390</v>
      </c>
      <c r="J18" s="363"/>
      <c r="K18" s="363"/>
      <c r="L18" s="363"/>
      <c r="M18" s="363"/>
      <c r="N18" s="363"/>
      <c r="O18" s="363"/>
      <c r="P18" s="363"/>
      <c r="Q18" s="363"/>
      <c r="R18" s="363"/>
      <c r="S18" s="363"/>
    </row>
    <row r="19" spans="2:19" s="365" customFormat="1" ht="24.95" customHeight="1" x14ac:dyDescent="0.2">
      <c r="B19" s="597" t="s">
        <v>285</v>
      </c>
      <c r="C19" s="329">
        <v>12410.915000000001</v>
      </c>
      <c r="D19" s="329">
        <v>11571.46</v>
      </c>
      <c r="E19" s="329">
        <v>14604.415000000001</v>
      </c>
      <c r="F19" s="329">
        <v>19275.509999999998</v>
      </c>
      <c r="G19" s="329">
        <v>26566.25</v>
      </c>
      <c r="H19" s="329">
        <v>35559.26</v>
      </c>
      <c r="I19" s="609" t="s">
        <v>747</v>
      </c>
      <c r="J19" s="363"/>
      <c r="K19" s="363"/>
      <c r="L19" s="363"/>
      <c r="M19" s="363"/>
      <c r="N19" s="363"/>
      <c r="O19" s="363"/>
      <c r="P19" s="363"/>
      <c r="Q19" s="363"/>
      <c r="R19" s="363"/>
      <c r="S19" s="363"/>
    </row>
    <row r="20" spans="2:19" s="365" customFormat="1" ht="24.95" customHeight="1" x14ac:dyDescent="0.2">
      <c r="B20" s="597" t="s">
        <v>744</v>
      </c>
      <c r="C20" s="329">
        <v>35512.785000000003</v>
      </c>
      <c r="D20" s="329">
        <v>32823.735000000001</v>
      </c>
      <c r="E20" s="329">
        <v>41579.26</v>
      </c>
      <c r="F20" s="329">
        <v>47141.86</v>
      </c>
      <c r="G20" s="329">
        <v>60653.324999999997</v>
      </c>
      <c r="H20" s="329">
        <v>85224.44</v>
      </c>
      <c r="I20" s="609" t="s">
        <v>391</v>
      </c>
      <c r="J20" s="363"/>
      <c r="K20" s="363"/>
      <c r="L20" s="363"/>
      <c r="M20" s="363"/>
      <c r="N20" s="363"/>
      <c r="O20" s="363"/>
      <c r="P20" s="363"/>
      <c r="Q20" s="363"/>
      <c r="R20" s="363"/>
      <c r="S20" s="363"/>
    </row>
    <row r="21" spans="2:19" s="365" customFormat="1" ht="24.95" customHeight="1" x14ac:dyDescent="0.2">
      <c r="B21" s="597" t="s">
        <v>392</v>
      </c>
      <c r="C21" s="329">
        <v>70683.455000000002</v>
      </c>
      <c r="D21" s="329">
        <v>73051.240000000005</v>
      </c>
      <c r="E21" s="329">
        <v>98337.044999999998</v>
      </c>
      <c r="F21" s="329">
        <v>104387.41</v>
      </c>
      <c r="G21" s="329">
        <v>142746.86499999999</v>
      </c>
      <c r="H21" s="329">
        <v>169820.465</v>
      </c>
      <c r="I21" s="609" t="s">
        <v>393</v>
      </c>
      <c r="J21" s="363"/>
      <c r="K21" s="363"/>
      <c r="L21" s="363"/>
      <c r="M21" s="363"/>
      <c r="N21" s="363"/>
      <c r="O21" s="363"/>
      <c r="P21" s="363"/>
      <c r="Q21" s="363"/>
      <c r="R21" s="363"/>
      <c r="S21" s="363"/>
    </row>
    <row r="22" spans="2:19" s="365" customFormat="1" ht="24.95" customHeight="1" x14ac:dyDescent="0.2">
      <c r="B22" s="597" t="s">
        <v>286</v>
      </c>
      <c r="C22" s="329">
        <v>3111.34</v>
      </c>
      <c r="D22" s="329">
        <v>2418.625</v>
      </c>
      <c r="E22" s="329">
        <v>3034.645</v>
      </c>
      <c r="F22" s="329">
        <v>3246.585</v>
      </c>
      <c r="G22" s="329">
        <v>3998.7049999999999</v>
      </c>
      <c r="H22" s="329">
        <v>5497.0450000000001</v>
      </c>
      <c r="I22" s="609" t="s">
        <v>676</v>
      </c>
      <c r="J22" s="363"/>
      <c r="K22" s="363"/>
      <c r="L22" s="363"/>
      <c r="M22" s="363"/>
      <c r="N22" s="363"/>
      <c r="O22" s="363"/>
      <c r="P22" s="363"/>
      <c r="Q22" s="363"/>
      <c r="R22" s="363"/>
      <c r="S22" s="363"/>
    </row>
    <row r="23" spans="2:19" s="365" customFormat="1" ht="24.95" customHeight="1" x14ac:dyDescent="0.2">
      <c r="B23" s="597" t="s">
        <v>394</v>
      </c>
      <c r="C23" s="329">
        <v>18419.715</v>
      </c>
      <c r="D23" s="329">
        <v>20036.52</v>
      </c>
      <c r="E23" s="329">
        <v>33656.92</v>
      </c>
      <c r="F23" s="329">
        <v>40249.985000000001</v>
      </c>
      <c r="G23" s="329">
        <v>55225.415000000001</v>
      </c>
      <c r="H23" s="329">
        <v>82274.104999999996</v>
      </c>
      <c r="I23" s="609" t="s">
        <v>233</v>
      </c>
      <c r="J23" s="363"/>
      <c r="K23" s="363"/>
      <c r="L23" s="363"/>
      <c r="M23" s="363"/>
      <c r="N23" s="363"/>
      <c r="O23" s="363"/>
      <c r="P23" s="363"/>
      <c r="Q23" s="363"/>
      <c r="R23" s="363"/>
      <c r="S23" s="363"/>
    </row>
    <row r="24" spans="2:19" s="365" customFormat="1" ht="24.95" customHeight="1" x14ac:dyDescent="0.2">
      <c r="B24" s="597" t="s">
        <v>745</v>
      </c>
      <c r="C24" s="329">
        <v>149439.75</v>
      </c>
      <c r="D24" s="329">
        <v>110441.02499999999</v>
      </c>
      <c r="E24" s="329">
        <v>151900.33499999999</v>
      </c>
      <c r="F24" s="329">
        <v>153374.345</v>
      </c>
      <c r="G24" s="329">
        <v>278410.03499999997</v>
      </c>
      <c r="H24" s="329">
        <v>229893.22</v>
      </c>
      <c r="I24" s="609" t="s">
        <v>234</v>
      </c>
      <c r="J24" s="363"/>
      <c r="K24" s="363"/>
      <c r="L24" s="363"/>
      <c r="M24" s="363"/>
      <c r="N24" s="363"/>
      <c r="O24" s="363"/>
      <c r="P24" s="363"/>
      <c r="Q24" s="363"/>
      <c r="R24" s="363"/>
      <c r="S24" s="363"/>
    </row>
    <row r="25" spans="2:19" s="365" customFormat="1" ht="15" customHeight="1" x14ac:dyDescent="0.2">
      <c r="B25" s="616"/>
      <c r="C25" s="329"/>
      <c r="D25" s="329"/>
      <c r="E25" s="329"/>
      <c r="F25" s="329"/>
      <c r="G25" s="329"/>
      <c r="H25" s="329"/>
      <c r="I25" s="610"/>
      <c r="J25" s="363"/>
      <c r="K25" s="363"/>
      <c r="L25" s="363"/>
      <c r="M25" s="363"/>
      <c r="N25" s="363"/>
      <c r="O25" s="363"/>
      <c r="P25" s="363"/>
      <c r="Q25" s="363"/>
      <c r="R25" s="363"/>
      <c r="S25" s="363"/>
    </row>
    <row r="26" spans="2:19" s="360" customFormat="1" ht="24.95" customHeight="1" x14ac:dyDescent="0.2">
      <c r="B26" s="598" t="s">
        <v>235</v>
      </c>
      <c r="C26" s="362">
        <v>76544.294999999998</v>
      </c>
      <c r="D26" s="362">
        <v>26591.13</v>
      </c>
      <c r="E26" s="362">
        <v>34384.22</v>
      </c>
      <c r="F26" s="362">
        <v>33174.184999999998</v>
      </c>
      <c r="G26" s="362">
        <v>38425.21</v>
      </c>
      <c r="H26" s="362">
        <v>58791.224999999999</v>
      </c>
      <c r="I26" s="607" t="s">
        <v>677</v>
      </c>
      <c r="J26" s="363"/>
      <c r="K26" s="363"/>
      <c r="L26" s="363"/>
      <c r="M26" s="363"/>
      <c r="N26" s="363"/>
      <c r="O26" s="363"/>
      <c r="P26" s="363"/>
      <c r="Q26" s="363"/>
      <c r="R26" s="363"/>
      <c r="S26" s="363"/>
    </row>
    <row r="27" spans="2:19" s="365" customFormat="1" ht="15" customHeight="1" x14ac:dyDescent="0.2">
      <c r="B27" s="616"/>
      <c r="C27" s="329"/>
      <c r="D27" s="329"/>
      <c r="E27" s="329"/>
      <c r="F27" s="329"/>
      <c r="G27" s="329"/>
      <c r="H27" s="329"/>
      <c r="I27" s="610"/>
      <c r="J27" s="363"/>
      <c r="K27" s="363"/>
      <c r="L27" s="363"/>
      <c r="M27" s="363"/>
      <c r="N27" s="363"/>
      <c r="O27" s="363"/>
      <c r="P27" s="363"/>
      <c r="Q27" s="363"/>
      <c r="R27" s="363"/>
      <c r="S27" s="363"/>
    </row>
    <row r="28" spans="2:19" s="360" customFormat="1" ht="24.95" customHeight="1" x14ac:dyDescent="0.2">
      <c r="B28" s="598" t="s">
        <v>236</v>
      </c>
      <c r="C28" s="362">
        <v>23560.485000000001</v>
      </c>
      <c r="D28" s="362">
        <v>12036.985000000001</v>
      </c>
      <c r="E28" s="362">
        <v>13421.514999999999</v>
      </c>
      <c r="F28" s="362">
        <v>10986.705</v>
      </c>
      <c r="G28" s="362">
        <v>14310.33</v>
      </c>
      <c r="H28" s="362">
        <v>23805.685000000001</v>
      </c>
      <c r="I28" s="607" t="s">
        <v>53</v>
      </c>
      <c r="J28" s="363"/>
      <c r="K28" s="363"/>
      <c r="L28" s="363"/>
      <c r="M28" s="363"/>
      <c r="N28" s="363"/>
      <c r="O28" s="363"/>
      <c r="P28" s="363"/>
      <c r="Q28" s="363"/>
      <c r="R28" s="363"/>
      <c r="S28" s="363"/>
    </row>
    <row r="29" spans="2:19" s="365" customFormat="1" ht="15" customHeight="1" x14ac:dyDescent="0.2">
      <c r="B29" s="616"/>
      <c r="C29" s="329"/>
      <c r="D29" s="329"/>
      <c r="E29" s="329"/>
      <c r="F29" s="329"/>
      <c r="G29" s="329"/>
      <c r="H29" s="329"/>
      <c r="I29" s="610"/>
      <c r="J29" s="363"/>
      <c r="K29" s="363"/>
      <c r="L29" s="363"/>
      <c r="M29" s="363"/>
      <c r="N29" s="363"/>
      <c r="O29" s="363"/>
      <c r="P29" s="363"/>
      <c r="Q29" s="363"/>
      <c r="R29" s="363"/>
      <c r="S29" s="363"/>
    </row>
    <row r="30" spans="2:19" s="360" customFormat="1" ht="24.95" customHeight="1" x14ac:dyDescent="0.2">
      <c r="B30" s="598" t="s">
        <v>237</v>
      </c>
      <c r="C30" s="362">
        <v>6778.7</v>
      </c>
      <c r="D30" s="362">
        <v>3593.63</v>
      </c>
      <c r="E30" s="362">
        <v>4061.9</v>
      </c>
      <c r="F30" s="362">
        <v>5449.35</v>
      </c>
      <c r="G30" s="362">
        <v>14196.695</v>
      </c>
      <c r="H30" s="362">
        <v>21858.834999999999</v>
      </c>
      <c r="I30" s="607" t="s">
        <v>238</v>
      </c>
      <c r="J30" s="363"/>
      <c r="K30" s="363"/>
      <c r="L30" s="363"/>
      <c r="M30" s="363"/>
      <c r="N30" s="363"/>
      <c r="O30" s="363"/>
      <c r="P30" s="363"/>
      <c r="Q30" s="363"/>
      <c r="R30" s="363"/>
      <c r="S30" s="363"/>
    </row>
    <row r="31" spans="2:19" s="365" customFormat="1" ht="15" customHeight="1" x14ac:dyDescent="0.2">
      <c r="B31" s="616"/>
      <c r="C31" s="329"/>
      <c r="D31" s="329"/>
      <c r="E31" s="329"/>
      <c r="F31" s="329"/>
      <c r="G31" s="329"/>
      <c r="H31" s="329"/>
      <c r="I31" s="610"/>
      <c r="J31" s="363"/>
      <c r="K31" s="363"/>
      <c r="L31" s="363"/>
      <c r="M31" s="363"/>
      <c r="N31" s="363"/>
      <c r="O31" s="363"/>
      <c r="P31" s="363"/>
      <c r="Q31" s="363"/>
      <c r="R31" s="363"/>
      <c r="S31" s="363"/>
    </row>
    <row r="32" spans="2:19" s="360" customFormat="1" ht="24.95" customHeight="1" x14ac:dyDescent="0.2">
      <c r="B32" s="598" t="s">
        <v>239</v>
      </c>
      <c r="C32" s="362">
        <v>68445.264999999999</v>
      </c>
      <c r="D32" s="362">
        <v>53764.864999999998</v>
      </c>
      <c r="E32" s="362">
        <v>61420.235000000001</v>
      </c>
      <c r="F32" s="362">
        <v>62813.644999999997</v>
      </c>
      <c r="G32" s="362">
        <v>37448.705000000002</v>
      </c>
      <c r="H32" s="362">
        <v>55913.52</v>
      </c>
      <c r="I32" s="607" t="s">
        <v>240</v>
      </c>
      <c r="J32" s="363"/>
      <c r="K32" s="363"/>
      <c r="L32" s="363"/>
      <c r="M32" s="363"/>
      <c r="N32" s="363"/>
      <c r="O32" s="363"/>
      <c r="P32" s="363"/>
      <c r="Q32" s="363"/>
      <c r="R32" s="363"/>
      <c r="S32" s="363"/>
    </row>
    <row r="33" spans="2:19" s="365" customFormat="1" ht="15" customHeight="1" x14ac:dyDescent="0.2">
      <c r="B33" s="616"/>
      <c r="C33" s="329"/>
      <c r="D33" s="329"/>
      <c r="E33" s="329"/>
      <c r="F33" s="329"/>
      <c r="G33" s="329"/>
      <c r="H33" s="329"/>
      <c r="I33" s="610"/>
      <c r="J33" s="363"/>
      <c r="K33" s="363"/>
      <c r="L33" s="363"/>
      <c r="M33" s="363"/>
      <c r="N33" s="363"/>
      <c r="O33" s="363"/>
      <c r="P33" s="363"/>
      <c r="Q33" s="363"/>
      <c r="R33" s="363"/>
      <c r="S33" s="363"/>
    </row>
    <row r="34" spans="2:19" s="360" customFormat="1" ht="24.95" customHeight="1" x14ac:dyDescent="0.2">
      <c r="B34" s="598" t="s">
        <v>241</v>
      </c>
      <c r="C34" s="362">
        <v>1573.63</v>
      </c>
      <c r="D34" s="362">
        <v>1303.53</v>
      </c>
      <c r="E34" s="362">
        <v>1724.645</v>
      </c>
      <c r="F34" s="362">
        <v>4377.6000000000004</v>
      </c>
      <c r="G34" s="362">
        <v>9208.6450000000004</v>
      </c>
      <c r="H34" s="362">
        <v>14628.254999999999</v>
      </c>
      <c r="I34" s="607" t="s">
        <v>696</v>
      </c>
      <c r="J34" s="363"/>
      <c r="K34" s="363"/>
      <c r="L34" s="363"/>
      <c r="M34" s="363"/>
      <c r="N34" s="363"/>
      <c r="O34" s="363"/>
      <c r="P34" s="363"/>
      <c r="Q34" s="363"/>
      <c r="R34" s="363"/>
      <c r="S34" s="363"/>
    </row>
    <row r="35" spans="2:19" s="365" customFormat="1" ht="15" customHeight="1" x14ac:dyDescent="0.2">
      <c r="B35" s="616"/>
      <c r="C35" s="329"/>
      <c r="D35" s="329"/>
      <c r="E35" s="329"/>
      <c r="F35" s="329"/>
      <c r="G35" s="329"/>
      <c r="H35" s="329"/>
      <c r="I35" s="610"/>
      <c r="J35" s="363"/>
      <c r="K35" s="363"/>
      <c r="L35" s="363"/>
      <c r="M35" s="363"/>
      <c r="N35" s="363"/>
      <c r="O35" s="363"/>
      <c r="P35" s="363"/>
      <c r="Q35" s="363"/>
      <c r="R35" s="363"/>
      <c r="S35" s="363"/>
    </row>
    <row r="36" spans="2:19" s="360" customFormat="1" ht="24.95" customHeight="1" x14ac:dyDescent="0.2">
      <c r="B36" s="598" t="s">
        <v>242</v>
      </c>
      <c r="C36" s="362">
        <v>2837.355</v>
      </c>
      <c r="D36" s="362">
        <v>1876.7650000000001</v>
      </c>
      <c r="E36" s="362">
        <v>3139.29</v>
      </c>
      <c r="F36" s="362">
        <v>4148.335</v>
      </c>
      <c r="G36" s="362">
        <v>6188.21</v>
      </c>
      <c r="H36" s="362">
        <v>17587.365000000002</v>
      </c>
      <c r="I36" s="607" t="s">
        <v>243</v>
      </c>
      <c r="J36" s="363"/>
      <c r="K36" s="363"/>
      <c r="L36" s="363"/>
      <c r="M36" s="363"/>
      <c r="N36" s="363"/>
      <c r="O36" s="363"/>
      <c r="P36" s="363"/>
      <c r="Q36" s="363"/>
      <c r="R36" s="363"/>
      <c r="S36" s="363"/>
    </row>
    <row r="37" spans="2:19" s="365" customFormat="1" ht="15" customHeight="1" x14ac:dyDescent="0.2">
      <c r="B37" s="616"/>
      <c r="C37" s="329"/>
      <c r="D37" s="329"/>
      <c r="E37" s="329"/>
      <c r="F37" s="329"/>
      <c r="G37" s="329"/>
      <c r="H37" s="329"/>
      <c r="I37" s="610"/>
      <c r="J37" s="363"/>
      <c r="K37" s="363"/>
      <c r="L37" s="363"/>
      <c r="M37" s="363"/>
      <c r="N37" s="363"/>
      <c r="O37" s="363"/>
      <c r="P37" s="363"/>
      <c r="Q37" s="363"/>
      <c r="R37" s="363"/>
      <c r="S37" s="363"/>
    </row>
    <row r="38" spans="2:19" s="360" customFormat="1" ht="24.95" customHeight="1" x14ac:dyDescent="0.2">
      <c r="B38" s="598" t="s">
        <v>398</v>
      </c>
      <c r="C38" s="362">
        <v>41711.224999999999</v>
      </c>
      <c r="D38" s="362">
        <v>16252.88</v>
      </c>
      <c r="E38" s="362">
        <v>19185.685000000001</v>
      </c>
      <c r="F38" s="362">
        <v>17162.02</v>
      </c>
      <c r="G38" s="362">
        <v>18984.41</v>
      </c>
      <c r="H38" s="362">
        <v>29634.985000000001</v>
      </c>
      <c r="I38" s="607" t="s">
        <v>54</v>
      </c>
      <c r="J38" s="363"/>
      <c r="K38" s="363"/>
      <c r="L38" s="363"/>
      <c r="M38" s="363"/>
      <c r="N38" s="363"/>
      <c r="O38" s="363"/>
      <c r="P38" s="363"/>
      <c r="Q38" s="363"/>
      <c r="R38" s="363"/>
      <c r="S38" s="363"/>
    </row>
    <row r="39" spans="2:19" s="365" customFormat="1" ht="15" customHeight="1" x14ac:dyDescent="0.2">
      <c r="B39" s="616"/>
      <c r="C39" s="329"/>
      <c r="D39" s="329"/>
      <c r="E39" s="329"/>
      <c r="F39" s="329"/>
      <c r="G39" s="329"/>
      <c r="H39" s="329"/>
      <c r="I39" s="610"/>
      <c r="J39" s="363"/>
      <c r="K39" s="363"/>
      <c r="L39" s="363"/>
      <c r="M39" s="363"/>
      <c r="N39" s="363"/>
      <c r="O39" s="363"/>
      <c r="P39" s="363"/>
      <c r="Q39" s="363"/>
      <c r="R39" s="363"/>
      <c r="S39" s="363"/>
    </row>
    <row r="40" spans="2:19" s="360" customFormat="1" ht="24.95" customHeight="1" x14ac:dyDescent="0.2">
      <c r="B40" s="598" t="s">
        <v>259</v>
      </c>
      <c r="C40" s="362">
        <v>5091</v>
      </c>
      <c r="D40" s="362">
        <v>2767</v>
      </c>
      <c r="E40" s="362">
        <v>3018.5</v>
      </c>
      <c r="F40" s="362">
        <v>5733.3</v>
      </c>
      <c r="G40" s="362">
        <v>8927.1</v>
      </c>
      <c r="H40" s="362">
        <v>18586.5</v>
      </c>
      <c r="I40" s="607" t="s">
        <v>55</v>
      </c>
      <c r="J40" s="363"/>
      <c r="K40" s="363"/>
      <c r="L40" s="363"/>
      <c r="M40" s="363"/>
      <c r="N40" s="363"/>
      <c r="O40" s="363"/>
      <c r="P40" s="363"/>
      <c r="Q40" s="363"/>
      <c r="R40" s="363"/>
      <c r="S40" s="363"/>
    </row>
    <row r="41" spans="2:19" s="365" customFormat="1" ht="15" customHeight="1" x14ac:dyDescent="0.2">
      <c r="B41" s="616"/>
      <c r="C41" s="329"/>
      <c r="D41" s="329"/>
      <c r="E41" s="329"/>
      <c r="F41" s="329"/>
      <c r="G41" s="329"/>
      <c r="H41" s="329"/>
      <c r="I41" s="610"/>
      <c r="J41" s="363"/>
      <c r="K41" s="363"/>
      <c r="L41" s="363"/>
      <c r="M41" s="363"/>
      <c r="N41" s="363"/>
      <c r="O41" s="363"/>
      <c r="P41" s="363"/>
      <c r="Q41" s="363"/>
      <c r="R41" s="363"/>
      <c r="S41" s="363"/>
    </row>
    <row r="42" spans="2:19" s="360" customFormat="1" ht="24.95" customHeight="1" x14ac:dyDescent="0.2">
      <c r="B42" s="598" t="s">
        <v>244</v>
      </c>
      <c r="C42" s="362">
        <v>472358.9</v>
      </c>
      <c r="D42" s="362">
        <v>679692</v>
      </c>
      <c r="E42" s="362">
        <v>478738.75</v>
      </c>
      <c r="F42" s="362">
        <v>550687.81999999995</v>
      </c>
      <c r="G42" s="362">
        <v>617484.27</v>
      </c>
      <c r="H42" s="362">
        <v>940943.11</v>
      </c>
      <c r="I42" s="607" t="s">
        <v>776</v>
      </c>
      <c r="J42" s="363"/>
      <c r="K42" s="363"/>
      <c r="L42" s="363"/>
      <c r="M42" s="363"/>
      <c r="N42" s="363"/>
      <c r="O42" s="363"/>
      <c r="P42" s="363"/>
      <c r="Q42" s="363"/>
      <c r="R42" s="363"/>
      <c r="S42" s="363"/>
    </row>
    <row r="43" spans="2:19" s="365" customFormat="1" ht="15" customHeight="1" x14ac:dyDescent="0.2">
      <c r="B43" s="616"/>
      <c r="C43" s="329"/>
      <c r="D43" s="329"/>
      <c r="E43" s="329"/>
      <c r="F43" s="329"/>
      <c r="G43" s="329"/>
      <c r="H43" s="329"/>
      <c r="I43" s="610"/>
      <c r="J43" s="363"/>
      <c r="K43" s="363"/>
      <c r="L43" s="363"/>
      <c r="M43" s="363"/>
      <c r="N43" s="363"/>
      <c r="O43" s="363"/>
      <c r="P43" s="363"/>
      <c r="Q43" s="363"/>
      <c r="R43" s="363"/>
      <c r="S43" s="363"/>
    </row>
    <row r="44" spans="2:19" s="365" customFormat="1" ht="24.95" customHeight="1" x14ac:dyDescent="0.2">
      <c r="B44" s="595" t="s">
        <v>853</v>
      </c>
      <c r="C44" s="361">
        <v>1326550</v>
      </c>
      <c r="D44" s="361">
        <v>1383000</v>
      </c>
      <c r="E44" s="361">
        <v>1390000</v>
      </c>
      <c r="F44" s="362">
        <v>1554000</v>
      </c>
      <c r="G44" s="362">
        <v>1980000.0000000002</v>
      </c>
      <c r="H44" s="362">
        <v>2660000</v>
      </c>
      <c r="I44" s="607" t="s">
        <v>332</v>
      </c>
      <c r="J44" s="363"/>
      <c r="K44" s="363"/>
      <c r="L44" s="363"/>
      <c r="M44" s="363"/>
      <c r="N44" s="363"/>
      <c r="O44" s="363"/>
      <c r="P44" s="363"/>
      <c r="Q44" s="363"/>
      <c r="R44" s="363"/>
      <c r="S44" s="363"/>
    </row>
    <row r="45" spans="2:19" s="360" customFormat="1" ht="24.95" customHeight="1" thickBot="1" x14ac:dyDescent="0.25">
      <c r="B45" s="595"/>
      <c r="C45" s="362"/>
      <c r="D45" s="362"/>
      <c r="E45" s="362"/>
      <c r="F45" s="362"/>
      <c r="G45" s="362"/>
      <c r="H45" s="362"/>
      <c r="I45" s="607"/>
      <c r="J45" s="363"/>
      <c r="K45" s="363"/>
      <c r="L45" s="363"/>
      <c r="M45" s="363"/>
      <c r="N45" s="363"/>
      <c r="O45" s="363"/>
      <c r="P45" s="363"/>
      <c r="Q45" s="363"/>
      <c r="R45" s="363"/>
      <c r="S45" s="363"/>
    </row>
    <row r="46" spans="2:19" s="365" customFormat="1" ht="15" customHeight="1" thickTop="1" x14ac:dyDescent="0.2">
      <c r="B46" s="617"/>
      <c r="C46" s="614"/>
      <c r="D46" s="614"/>
      <c r="E46" s="614"/>
      <c r="F46" s="614"/>
      <c r="G46" s="614"/>
      <c r="H46" s="614"/>
      <c r="I46" s="611"/>
      <c r="J46" s="363"/>
      <c r="K46" s="363"/>
      <c r="L46" s="363"/>
      <c r="M46" s="363"/>
      <c r="N46" s="363"/>
      <c r="O46" s="363"/>
      <c r="P46" s="363"/>
      <c r="Q46" s="363"/>
      <c r="R46" s="363"/>
      <c r="S46" s="363"/>
    </row>
    <row r="47" spans="2:19" s="365" customFormat="1" ht="24.75" customHeight="1" x14ac:dyDescent="0.2">
      <c r="B47" s="616" t="s">
        <v>403</v>
      </c>
      <c r="C47" s="329"/>
      <c r="D47" s="329"/>
      <c r="E47" s="329"/>
      <c r="F47" s="329"/>
      <c r="G47" s="329"/>
      <c r="H47" s="329"/>
      <c r="I47" s="612" t="s">
        <v>742</v>
      </c>
      <c r="J47" s="363"/>
      <c r="K47" s="363"/>
      <c r="L47" s="363"/>
      <c r="M47" s="363"/>
      <c r="N47" s="363"/>
      <c r="O47" s="363"/>
      <c r="P47" s="363"/>
      <c r="Q47" s="363"/>
      <c r="R47" s="363"/>
      <c r="S47" s="363"/>
    </row>
    <row r="48" spans="2:19" s="365" customFormat="1" ht="15" customHeight="1" x14ac:dyDescent="0.2">
      <c r="B48" s="616"/>
      <c r="C48" s="329"/>
      <c r="D48" s="329"/>
      <c r="E48" s="329"/>
      <c r="F48" s="329"/>
      <c r="G48" s="329"/>
      <c r="H48" s="329"/>
      <c r="I48" s="610"/>
      <c r="J48" s="363"/>
      <c r="K48" s="363"/>
      <c r="L48" s="363"/>
      <c r="M48" s="363"/>
      <c r="N48" s="363"/>
      <c r="O48" s="363"/>
      <c r="P48" s="363"/>
      <c r="Q48" s="363"/>
      <c r="R48" s="363"/>
      <c r="S48" s="363"/>
    </row>
    <row r="49" spans="2:31" s="360" customFormat="1" ht="24.95" customHeight="1" x14ac:dyDescent="0.2">
      <c r="B49" s="595" t="s">
        <v>777</v>
      </c>
      <c r="C49" s="361">
        <v>837746.09000000008</v>
      </c>
      <c r="D49" s="361">
        <v>1035907</v>
      </c>
      <c r="E49" s="361">
        <v>921043.71499999997</v>
      </c>
      <c r="F49" s="362">
        <v>1040516.72</v>
      </c>
      <c r="G49" s="362">
        <v>1233485.085</v>
      </c>
      <c r="H49" s="362">
        <v>1803545.88</v>
      </c>
      <c r="I49" s="607" t="s">
        <v>861</v>
      </c>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2:31" s="365" customFormat="1" ht="24.95" customHeight="1" x14ac:dyDescent="0.2">
      <c r="B50" s="597" t="s">
        <v>778</v>
      </c>
      <c r="C50" s="329">
        <v>209061.47</v>
      </c>
      <c r="D50" s="329">
        <v>287064</v>
      </c>
      <c r="E50" s="329">
        <v>390296.88</v>
      </c>
      <c r="F50" s="329">
        <v>403347.81</v>
      </c>
      <c r="G50" s="329">
        <v>487483.69500000001</v>
      </c>
      <c r="H50" s="329">
        <v>601171</v>
      </c>
      <c r="I50" s="609" t="s">
        <v>56</v>
      </c>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2:31" s="365" customFormat="1" ht="24.95" customHeight="1" x14ac:dyDescent="0.2">
      <c r="B51" s="597" t="s">
        <v>144</v>
      </c>
      <c r="C51" s="329">
        <v>37439.724999999999</v>
      </c>
      <c r="D51" s="329">
        <v>56661</v>
      </c>
      <c r="E51" s="329">
        <v>76542.845000000001</v>
      </c>
      <c r="F51" s="329">
        <v>93051.345000000001</v>
      </c>
      <c r="G51" s="329">
        <v>121303.65</v>
      </c>
      <c r="H51" s="329">
        <v>176441.9</v>
      </c>
      <c r="I51" s="609" t="s">
        <v>57</v>
      </c>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2:31" s="365" customFormat="1" ht="24.95" customHeight="1" x14ac:dyDescent="0.2">
      <c r="B52" s="597" t="s">
        <v>145</v>
      </c>
      <c r="C52" s="329">
        <v>90505.895000000004</v>
      </c>
      <c r="D52" s="329">
        <v>557438</v>
      </c>
      <c r="E52" s="329">
        <v>268232.99</v>
      </c>
      <c r="F52" s="329">
        <v>302042.565</v>
      </c>
      <c r="G52" s="329">
        <v>270203.74</v>
      </c>
      <c r="H52" s="329">
        <v>510232.98</v>
      </c>
      <c r="I52" s="609" t="s">
        <v>401</v>
      </c>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2:31" s="365" customFormat="1" ht="24.95" customHeight="1" x14ac:dyDescent="0.2">
      <c r="B53" s="597" t="s">
        <v>244</v>
      </c>
      <c r="C53" s="329">
        <v>500739</v>
      </c>
      <c r="D53" s="329">
        <v>134744</v>
      </c>
      <c r="E53" s="329">
        <v>185971</v>
      </c>
      <c r="F53" s="329">
        <v>242075</v>
      </c>
      <c r="G53" s="329">
        <v>354494</v>
      </c>
      <c r="H53" s="329">
        <v>515700</v>
      </c>
      <c r="I53" s="609" t="s">
        <v>776</v>
      </c>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2:31" s="365" customFormat="1" ht="15" customHeight="1" x14ac:dyDescent="0.2">
      <c r="B54" s="616"/>
      <c r="C54" s="329"/>
      <c r="D54" s="329"/>
      <c r="E54" s="329"/>
      <c r="F54" s="329"/>
      <c r="G54" s="329"/>
      <c r="H54" s="329"/>
      <c r="I54" s="610"/>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2:31" s="360" customFormat="1" ht="24.95" customHeight="1" x14ac:dyDescent="0.2">
      <c r="B55" s="595" t="s">
        <v>146</v>
      </c>
      <c r="C55" s="361">
        <v>375000</v>
      </c>
      <c r="D55" s="361">
        <v>275000</v>
      </c>
      <c r="E55" s="361">
        <v>380000</v>
      </c>
      <c r="F55" s="362">
        <v>410000</v>
      </c>
      <c r="G55" s="362">
        <v>510000</v>
      </c>
      <c r="H55" s="362">
        <v>678000</v>
      </c>
      <c r="I55" s="607" t="s">
        <v>753</v>
      </c>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2:31" s="365" customFormat="1" ht="24.95" customHeight="1" x14ac:dyDescent="0.2">
      <c r="B56" s="597" t="s">
        <v>147</v>
      </c>
      <c r="C56" s="329">
        <v>356431.89</v>
      </c>
      <c r="D56" s="329">
        <v>270788</v>
      </c>
      <c r="E56" s="329">
        <v>362522.06599999999</v>
      </c>
      <c r="F56" s="329">
        <v>398056.84399999998</v>
      </c>
      <c r="G56" s="329">
        <v>490305.1</v>
      </c>
      <c r="H56" s="329">
        <v>665279.80000000005</v>
      </c>
      <c r="I56" s="609" t="s">
        <v>287</v>
      </c>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2:31" s="365" customFormat="1" ht="24.95" customHeight="1" x14ac:dyDescent="0.2">
      <c r="B57" s="597" t="s">
        <v>148</v>
      </c>
      <c r="C57" s="329">
        <v>18568.11</v>
      </c>
      <c r="D57" s="329">
        <v>4212</v>
      </c>
      <c r="E57" s="329">
        <v>17477.934000000001</v>
      </c>
      <c r="F57" s="329">
        <v>11943.156000000001</v>
      </c>
      <c r="G57" s="329">
        <v>19694.900000000001</v>
      </c>
      <c r="H57" s="329">
        <v>12720.2</v>
      </c>
      <c r="I57" s="609" t="s">
        <v>74</v>
      </c>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2:31" s="365" customFormat="1" ht="15" customHeight="1" x14ac:dyDescent="0.2">
      <c r="B58" s="616"/>
      <c r="C58" s="329"/>
      <c r="D58" s="329"/>
      <c r="E58" s="329"/>
      <c r="F58" s="329"/>
      <c r="G58" s="329"/>
      <c r="H58" s="329"/>
      <c r="I58" s="610"/>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spans="2:31" s="360" customFormat="1" ht="24.95" customHeight="1" x14ac:dyDescent="0.2">
      <c r="B59" s="595" t="s">
        <v>1261</v>
      </c>
      <c r="C59" s="362">
        <v>113803.91</v>
      </c>
      <c r="D59" s="362">
        <v>72093</v>
      </c>
      <c r="E59" s="362">
        <v>88956.285000000003</v>
      </c>
      <c r="F59" s="362">
        <v>103483.28</v>
      </c>
      <c r="G59" s="362">
        <v>236514.91500000001</v>
      </c>
      <c r="H59" s="362">
        <v>178454.12</v>
      </c>
      <c r="I59" s="607" t="s">
        <v>920</v>
      </c>
      <c r="J59" s="363"/>
      <c r="K59" s="363"/>
      <c r="L59" s="363"/>
      <c r="M59" s="363"/>
      <c r="N59" s="363"/>
      <c r="O59" s="363"/>
      <c r="P59" s="363"/>
      <c r="Q59" s="363"/>
      <c r="R59" s="363"/>
      <c r="S59" s="363"/>
      <c r="T59" s="363"/>
      <c r="U59" s="363"/>
      <c r="V59" s="363"/>
      <c r="W59" s="363"/>
      <c r="X59" s="363"/>
      <c r="Y59" s="363"/>
      <c r="Z59" s="363"/>
      <c r="AA59" s="363"/>
      <c r="AB59" s="363"/>
      <c r="AC59" s="363"/>
      <c r="AD59" s="363"/>
      <c r="AE59" s="363"/>
    </row>
    <row r="60" spans="2:31" s="365" customFormat="1" ht="15" customHeight="1" x14ac:dyDescent="0.2">
      <c r="B60" s="616"/>
      <c r="C60" s="329"/>
      <c r="D60" s="329"/>
      <c r="E60" s="329"/>
      <c r="F60" s="329"/>
      <c r="G60" s="329"/>
      <c r="H60" s="329"/>
      <c r="I60" s="610"/>
      <c r="J60" s="363"/>
      <c r="K60" s="363"/>
      <c r="L60" s="363"/>
      <c r="M60" s="363"/>
      <c r="N60" s="363"/>
      <c r="O60" s="363"/>
      <c r="P60" s="363"/>
      <c r="Q60" s="363"/>
      <c r="R60" s="363"/>
      <c r="S60" s="363"/>
      <c r="T60" s="363"/>
      <c r="U60" s="363"/>
      <c r="V60" s="363"/>
      <c r="W60" s="363"/>
      <c r="X60" s="363"/>
      <c r="Y60" s="363"/>
      <c r="Z60" s="363"/>
      <c r="AA60" s="363"/>
      <c r="AB60" s="363"/>
      <c r="AC60" s="363"/>
      <c r="AD60" s="363"/>
      <c r="AE60" s="363"/>
    </row>
    <row r="61" spans="2:31" s="365" customFormat="1" ht="24.95" customHeight="1" x14ac:dyDescent="0.2">
      <c r="B61" s="595" t="s">
        <v>853</v>
      </c>
      <c r="C61" s="361">
        <v>1326550</v>
      </c>
      <c r="D61" s="361">
        <v>1383000</v>
      </c>
      <c r="E61" s="361">
        <v>1390000</v>
      </c>
      <c r="F61" s="362">
        <v>1554000</v>
      </c>
      <c r="G61" s="362">
        <v>1980000</v>
      </c>
      <c r="H61" s="362">
        <v>2660000</v>
      </c>
      <c r="I61" s="607" t="s">
        <v>332</v>
      </c>
      <c r="J61" s="363"/>
      <c r="K61" s="363"/>
      <c r="L61" s="363"/>
      <c r="M61" s="363"/>
      <c r="N61" s="363"/>
      <c r="O61" s="363"/>
      <c r="P61" s="363"/>
      <c r="Q61" s="363"/>
      <c r="R61" s="363"/>
      <c r="S61" s="363"/>
      <c r="T61" s="363"/>
      <c r="U61" s="363"/>
      <c r="V61" s="363"/>
      <c r="W61" s="363"/>
      <c r="X61" s="363"/>
      <c r="Y61" s="363"/>
      <c r="Z61" s="363"/>
      <c r="AA61" s="363"/>
      <c r="AB61" s="363"/>
      <c r="AC61" s="363"/>
      <c r="AD61" s="363"/>
      <c r="AE61" s="363"/>
    </row>
    <row r="62" spans="2:31" s="258" customFormat="1" ht="24.95" customHeight="1" thickBot="1" x14ac:dyDescent="0.75">
      <c r="B62" s="599"/>
      <c r="C62" s="1685"/>
      <c r="D62" s="1685"/>
      <c r="E62" s="1685"/>
      <c r="F62" s="1685"/>
      <c r="G62" s="1685"/>
      <c r="H62" s="1685"/>
      <c r="I62" s="613"/>
      <c r="J62" s="363"/>
      <c r="K62" s="363"/>
      <c r="L62" s="363"/>
      <c r="M62" s="363"/>
      <c r="N62" s="363"/>
      <c r="O62" s="363"/>
      <c r="P62" s="363"/>
    </row>
    <row r="63" spans="2:31" ht="9" customHeight="1" thickTop="1" x14ac:dyDescent="0.5">
      <c r="B63" s="37"/>
      <c r="C63" s="37"/>
      <c r="D63" s="37"/>
      <c r="E63" s="37"/>
      <c r="F63" s="37"/>
      <c r="G63" s="37"/>
      <c r="H63" s="37"/>
      <c r="I63" s="37"/>
      <c r="L63" s="157"/>
    </row>
    <row r="64" spans="2:31" s="53" customFormat="1" ht="18.75" customHeight="1" x14ac:dyDescent="0.5">
      <c r="B64" s="334" t="s">
        <v>1550</v>
      </c>
      <c r="C64" s="334"/>
      <c r="D64" s="334"/>
      <c r="E64" s="334"/>
      <c r="F64" s="334"/>
      <c r="G64" s="334"/>
      <c r="H64" s="334"/>
      <c r="I64" s="334" t="s">
        <v>1760</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594" customWidth="1"/>
    <col min="2" max="2" width="83.42578125" style="1594" customWidth="1"/>
    <col min="3" max="16384" width="9.140625" style="1594"/>
  </cols>
  <sheetData>
    <row r="1" spans="1:2" ht="43.5" customHeight="1" x14ac:dyDescent="0.2">
      <c r="A1" s="1755" t="s">
        <v>1957</v>
      </c>
      <c r="B1" s="1593"/>
    </row>
    <row r="2" spans="1:2" ht="12.75" customHeight="1" x14ac:dyDescent="0.2">
      <c r="A2" s="1755"/>
      <c r="B2" s="1595"/>
    </row>
    <row r="3" spans="1:2" ht="12.75" customHeight="1" x14ac:dyDescent="0.2">
      <c r="A3" s="1755"/>
      <c r="B3" s="1595"/>
    </row>
    <row r="4" spans="1:2" ht="12.75" customHeight="1" x14ac:dyDescent="0.2">
      <c r="A4" s="1755"/>
      <c r="B4" s="1595"/>
    </row>
    <row r="5" spans="1:2" ht="12.75" customHeight="1" x14ac:dyDescent="0.2">
      <c r="A5" s="1755"/>
      <c r="B5" s="1595"/>
    </row>
    <row r="6" spans="1:2" ht="12.75" customHeight="1" x14ac:dyDescent="0.2">
      <c r="A6" s="1755"/>
      <c r="B6" s="1595"/>
    </row>
    <row r="7" spans="1:2" ht="12.75" customHeight="1" x14ac:dyDescent="0.2">
      <c r="A7" s="1755"/>
      <c r="B7" s="1595"/>
    </row>
    <row r="8" spans="1:2" ht="12.75" customHeight="1" x14ac:dyDescent="0.2">
      <c r="A8" s="1755"/>
      <c r="B8" s="1595"/>
    </row>
    <row r="9" spans="1:2" ht="12.75" customHeight="1" x14ac:dyDescent="0.2">
      <c r="A9" s="1755"/>
      <c r="B9" s="1596"/>
    </row>
    <row r="10" spans="1:2" ht="12.75" customHeight="1" x14ac:dyDescent="0.2">
      <c r="A10" s="1755"/>
      <c r="B10" s="1595"/>
    </row>
    <row r="11" spans="1:2" ht="12.75" customHeight="1" x14ac:dyDescent="0.2">
      <c r="A11" s="1755"/>
      <c r="B11" s="1597"/>
    </row>
    <row r="12" spans="1:2" ht="12.75" customHeight="1" x14ac:dyDescent="0.2">
      <c r="A12" s="1755"/>
    </row>
    <row r="13" spans="1:2" ht="12.75" customHeight="1" x14ac:dyDescent="0.2">
      <c r="A13" s="1755"/>
    </row>
    <row r="14" spans="1:2" ht="12.75" customHeight="1" x14ac:dyDescent="0.2">
      <c r="A14" s="1755"/>
    </row>
    <row r="15" spans="1:2" ht="12.75" customHeight="1" x14ac:dyDescent="0.2">
      <c r="A15" s="1755"/>
    </row>
    <row r="16" spans="1:2" ht="12.75" customHeight="1" x14ac:dyDescent="0.2">
      <c r="A16" s="1755"/>
    </row>
    <row r="17" spans="1:1" ht="12.75" customHeight="1" x14ac:dyDescent="0.2">
      <c r="A17" s="1755"/>
    </row>
    <row r="18" spans="1:1" ht="12.75" customHeight="1" x14ac:dyDescent="0.2">
      <c r="A18" s="1755"/>
    </row>
    <row r="19" spans="1:1" ht="12.75" customHeight="1" x14ac:dyDescent="0.2">
      <c r="A19" s="1755"/>
    </row>
    <row r="20" spans="1:1" ht="12.75" customHeight="1" x14ac:dyDescent="0.2">
      <c r="A20" s="1755"/>
    </row>
    <row r="21" spans="1:1" ht="12.75" customHeight="1" x14ac:dyDescent="0.2">
      <c r="A21" s="1755"/>
    </row>
    <row r="22" spans="1:1" ht="12.75" customHeight="1" x14ac:dyDescent="0.2">
      <c r="A22" s="1755"/>
    </row>
    <row r="23" spans="1:1" ht="12.75" customHeight="1" x14ac:dyDescent="0.2">
      <c r="A23" s="1755"/>
    </row>
    <row r="24" spans="1:1" ht="12.75" customHeight="1" x14ac:dyDescent="0.2">
      <c r="A24" s="1755"/>
    </row>
    <row r="25" spans="1:1" ht="12.75" customHeight="1" x14ac:dyDescent="0.2">
      <c r="A25" s="1755"/>
    </row>
    <row r="26" spans="1:1" ht="12.75" customHeight="1" x14ac:dyDescent="0.2">
      <c r="A26" s="1755"/>
    </row>
    <row r="27" spans="1:1" ht="12.75" customHeight="1" x14ac:dyDescent="0.2">
      <c r="A27" s="1755"/>
    </row>
    <row r="28" spans="1:1" ht="12.75" customHeight="1" x14ac:dyDescent="0.2">
      <c r="A28" s="1755"/>
    </row>
    <row r="29" spans="1:1" ht="12.75" customHeight="1" x14ac:dyDescent="0.2">
      <c r="A29" s="1755"/>
    </row>
    <row r="30" spans="1:1" ht="12.75" customHeight="1" x14ac:dyDescent="0.2">
      <c r="A30" s="1755"/>
    </row>
    <row r="31" spans="1:1" ht="12.75" customHeight="1" x14ac:dyDescent="0.2">
      <c r="A31" s="1755"/>
    </row>
    <row r="32" spans="1:1" ht="12.75" customHeight="1" x14ac:dyDescent="0.2">
      <c r="A32" s="1755"/>
    </row>
    <row r="33" spans="1:1" ht="12.75" customHeight="1" x14ac:dyDescent="0.2">
      <c r="A33" s="1755"/>
    </row>
    <row r="34" spans="1:1" ht="12.75" customHeight="1" x14ac:dyDescent="0.2">
      <c r="A34" s="1755"/>
    </row>
    <row r="35" spans="1:1" ht="12.75" customHeight="1" x14ac:dyDescent="0.2">
      <c r="A35" s="1755"/>
    </row>
    <row r="36" spans="1:1" ht="12.75" customHeight="1" x14ac:dyDescent="0.2">
      <c r="A36" s="1755"/>
    </row>
    <row r="37" spans="1:1" ht="12.75" customHeight="1" x14ac:dyDescent="0.2">
      <c r="A37" s="1755"/>
    </row>
    <row r="38" spans="1:1" ht="12.75" customHeight="1" x14ac:dyDescent="0.2">
      <c r="A38" s="1755"/>
    </row>
    <row r="39" spans="1:1" ht="12.75" customHeight="1" x14ac:dyDescent="0.2">
      <c r="A39" s="1755"/>
    </row>
    <row r="40" spans="1:1" ht="12.75" customHeight="1" x14ac:dyDescent="0.2">
      <c r="A40" s="1755"/>
    </row>
    <row r="41" spans="1:1" ht="12.75" customHeight="1" x14ac:dyDescent="0.2">
      <c r="A41" s="1755"/>
    </row>
    <row r="42" spans="1:1" ht="12.75" customHeight="1" x14ac:dyDescent="0.2">
      <c r="A42" s="1755"/>
    </row>
    <row r="43" spans="1:1" ht="12.75" customHeight="1" x14ac:dyDescent="0.2">
      <c r="A43" s="1755"/>
    </row>
    <row r="44" spans="1:1" ht="12.75" customHeight="1" x14ac:dyDescent="0.2">
      <c r="A44" s="1755"/>
    </row>
    <row r="45" spans="1:1" ht="12.75" customHeight="1" x14ac:dyDescent="0.2">
      <c r="A45" s="1755"/>
    </row>
    <row r="46" spans="1:1" ht="12.75" customHeight="1" x14ac:dyDescent="0.2">
      <c r="A46" s="1755"/>
    </row>
    <row r="47" spans="1:1" ht="12.75" customHeight="1" x14ac:dyDescent="0.2">
      <c r="A47" s="1755"/>
    </row>
    <row r="48" spans="1:1" ht="12.75" customHeight="1" x14ac:dyDescent="0.2">
      <c r="A48" s="1755"/>
    </row>
    <row r="49" spans="1:1" ht="12.75" customHeight="1" x14ac:dyDescent="0.2">
      <c r="A49" s="1755"/>
    </row>
    <row r="50" spans="1:1" ht="12.75" customHeight="1" x14ac:dyDescent="0.2">
      <c r="A50" s="1755"/>
    </row>
    <row r="51" spans="1:1" ht="12.75" customHeight="1" x14ac:dyDescent="0.2">
      <c r="A51" s="1755"/>
    </row>
    <row r="52" spans="1:1" ht="12.75" customHeight="1" x14ac:dyDescent="0.2">
      <c r="A52" s="1755"/>
    </row>
    <row r="53" spans="1:1" ht="12.75" customHeight="1" x14ac:dyDescent="0.2">
      <c r="A53" s="1755"/>
    </row>
    <row r="54" spans="1:1" ht="12.75" customHeight="1" x14ac:dyDescent="0.2">
      <c r="A54" s="1755"/>
    </row>
    <row r="55" spans="1:1" ht="12.75" customHeight="1" x14ac:dyDescent="0.2">
      <c r="A55" s="1755"/>
    </row>
    <row r="56" spans="1:1" ht="12.75" customHeight="1" x14ac:dyDescent="0.2">
      <c r="A56" s="1755"/>
    </row>
    <row r="57" spans="1:1" ht="12.75" customHeight="1" x14ac:dyDescent="0.2">
      <c r="A57" s="1755"/>
    </row>
    <row r="58" spans="1:1" ht="12.75" customHeight="1" x14ac:dyDescent="0.2">
      <c r="A58" s="1755"/>
    </row>
    <row r="59" spans="1:1" ht="12.75" customHeight="1" x14ac:dyDescent="0.2">
      <c r="A59" s="1755"/>
    </row>
    <row r="60" spans="1:1" ht="12.75" customHeight="1" x14ac:dyDescent="0.2">
      <c r="A60" s="1755"/>
    </row>
    <row r="61" spans="1:1" ht="12.75" customHeight="1" x14ac:dyDescent="0.2">
      <c r="A61" s="1755"/>
    </row>
    <row r="62" spans="1:1" ht="12.75" customHeight="1" x14ac:dyDescent="0.2">
      <c r="A62" s="1755"/>
    </row>
    <row r="63" spans="1:1" ht="12.75" customHeight="1" x14ac:dyDescent="0.2">
      <c r="A63" s="1755"/>
    </row>
    <row r="64" spans="1:1" ht="12.75" customHeight="1" x14ac:dyDescent="0.2">
      <c r="A64" s="1755"/>
    </row>
    <row r="65" spans="1:1" ht="12.75" customHeight="1" x14ac:dyDescent="0.2">
      <c r="A65" s="1755"/>
    </row>
    <row r="66" spans="1:1" ht="12.75" customHeight="1" x14ac:dyDescent="0.2">
      <c r="A66" s="1755"/>
    </row>
    <row r="67" spans="1:1" ht="12.75" customHeight="1" x14ac:dyDescent="0.2">
      <c r="A67" s="1755"/>
    </row>
    <row r="68" spans="1:1" ht="12.75" customHeight="1" x14ac:dyDescent="0.2">
      <c r="A68" s="1755"/>
    </row>
    <row r="69" spans="1:1" ht="12.75" customHeight="1" x14ac:dyDescent="0.2">
      <c r="A69" s="1755"/>
    </row>
    <row r="70" spans="1:1" ht="12.75" customHeight="1" x14ac:dyDescent="0.2">
      <c r="A70" s="1755"/>
    </row>
    <row r="71" spans="1:1" ht="12.75" customHeight="1" x14ac:dyDescent="0.2">
      <c r="A71" s="1755"/>
    </row>
    <row r="72" spans="1:1" ht="12.75" customHeight="1" x14ac:dyDescent="0.2">
      <c r="A72" s="1755"/>
    </row>
    <row r="73" spans="1:1" ht="12.75" customHeight="1" x14ac:dyDescent="0.2">
      <c r="A73" s="1755"/>
    </row>
    <row r="74" spans="1:1" ht="12.75" customHeight="1" x14ac:dyDescent="0.2">
      <c r="A74" s="1755"/>
    </row>
    <row r="75" spans="1:1" ht="12.75" customHeight="1" x14ac:dyDescent="0.2">
      <c r="A75" s="1755"/>
    </row>
    <row r="76" spans="1:1" ht="12.75" customHeight="1" x14ac:dyDescent="0.2">
      <c r="A76" s="1755"/>
    </row>
    <row r="77" spans="1:1" ht="12.75" customHeight="1" x14ac:dyDescent="0.2">
      <c r="A77" s="1755"/>
    </row>
    <row r="78" spans="1:1" ht="12.75" customHeight="1" x14ac:dyDescent="0.2">
      <c r="A78" s="1755"/>
    </row>
    <row r="79" spans="1:1" ht="12.75" customHeight="1" x14ac:dyDescent="0.2">
      <c r="A79" s="1755"/>
    </row>
    <row r="80" spans="1:1" ht="12.75" customHeight="1" x14ac:dyDescent="0.2">
      <c r="A80" s="1755"/>
    </row>
    <row r="81" spans="1:1" ht="12.75" customHeight="1" x14ac:dyDescent="0.2">
      <c r="A81" s="1755"/>
    </row>
    <row r="82" spans="1:1" ht="12.75" customHeight="1" x14ac:dyDescent="0.2">
      <c r="A82" s="1755"/>
    </row>
    <row r="83" spans="1:1" ht="12.75" customHeight="1" x14ac:dyDescent="0.2">
      <c r="A83" s="1755"/>
    </row>
    <row r="84" spans="1:1" ht="12.75" customHeight="1" x14ac:dyDescent="0.2">
      <c r="A84" s="1755"/>
    </row>
    <row r="85" spans="1:1" ht="12.75" customHeight="1" x14ac:dyDescent="0.2">
      <c r="A85" s="1755"/>
    </row>
    <row r="86" spans="1:1" ht="12.75" customHeight="1" x14ac:dyDescent="0.2">
      <c r="A86" s="1755"/>
    </row>
    <row r="87" spans="1:1" ht="12.75" customHeight="1" x14ac:dyDescent="0.2">
      <c r="A87" s="1755"/>
    </row>
    <row r="88" spans="1:1" ht="12.75" customHeight="1" x14ac:dyDescent="0.2">
      <c r="A88" s="1755"/>
    </row>
    <row r="89" spans="1:1" ht="12.75" customHeight="1" x14ac:dyDescent="0.2">
      <c r="A89" s="1755"/>
    </row>
    <row r="90" spans="1:1" ht="12.75" customHeight="1" x14ac:dyDescent="0.2">
      <c r="A90" s="1755"/>
    </row>
    <row r="91" spans="1:1" ht="12.75" customHeight="1" x14ac:dyDescent="0.2">
      <c r="A91" s="1755"/>
    </row>
    <row r="92" spans="1:1" ht="12.75" customHeight="1" x14ac:dyDescent="0.2">
      <c r="A92" s="1755"/>
    </row>
    <row r="93" spans="1:1" ht="12.75" customHeight="1" x14ac:dyDescent="0.2">
      <c r="A93" s="1755"/>
    </row>
    <row r="94" spans="1:1" ht="12.75" customHeight="1" x14ac:dyDescent="0.2">
      <c r="A94" s="1755"/>
    </row>
    <row r="95" spans="1:1" ht="12.75" customHeight="1" x14ac:dyDescent="0.2">
      <c r="A95" s="1755"/>
    </row>
    <row r="96" spans="1:1" ht="12.75" customHeight="1" x14ac:dyDescent="0.2">
      <c r="A96" s="1755"/>
    </row>
    <row r="97" spans="1:1" ht="12.75" customHeight="1" x14ac:dyDescent="0.2">
      <c r="A97" s="1755"/>
    </row>
    <row r="98" spans="1:1" ht="12.75" customHeight="1" x14ac:dyDescent="0.2">
      <c r="A98" s="1755"/>
    </row>
    <row r="99" spans="1:1" ht="12.75" customHeight="1" x14ac:dyDescent="0.2">
      <c r="A99" s="1755"/>
    </row>
    <row r="100" spans="1:1" ht="12.75" customHeight="1" x14ac:dyDescent="0.2">
      <c r="A100" s="1755"/>
    </row>
    <row r="101" spans="1:1" ht="12.75" customHeight="1" x14ac:dyDescent="0.2">
      <c r="A101" s="1755"/>
    </row>
    <row r="102" spans="1:1" ht="12.75" customHeight="1" x14ac:dyDescent="0.2">
      <c r="A102" s="1755"/>
    </row>
    <row r="103" spans="1:1" ht="12.75" customHeight="1" x14ac:dyDescent="0.2">
      <c r="A103" s="1755"/>
    </row>
    <row r="104" spans="1:1" ht="12.75" customHeight="1" x14ac:dyDescent="0.2">
      <c r="A104" s="1755"/>
    </row>
    <row r="105" spans="1:1" ht="12.75" customHeight="1" x14ac:dyDescent="0.2">
      <c r="A105" s="1755"/>
    </row>
    <row r="106" spans="1:1" ht="12.75" customHeight="1" x14ac:dyDescent="0.2">
      <c r="A106" s="1755"/>
    </row>
    <row r="107" spans="1:1" ht="12.75" customHeight="1" x14ac:dyDescent="0.2">
      <c r="A107" s="1755"/>
    </row>
    <row r="108" spans="1:1" ht="12.75" customHeight="1" x14ac:dyDescent="0.2">
      <c r="A108" s="1755"/>
    </row>
    <row r="109" spans="1:1" ht="12.75" customHeight="1" x14ac:dyDescent="0.2">
      <c r="A109" s="1755"/>
    </row>
    <row r="110" spans="1:1" ht="12.75" customHeight="1" x14ac:dyDescent="0.2">
      <c r="A110" s="1755"/>
    </row>
    <row r="111" spans="1:1" ht="12.75" customHeight="1" x14ac:dyDescent="0.2">
      <c r="A111" s="1755"/>
    </row>
    <row r="112" spans="1:1" ht="12.75" customHeight="1" x14ac:dyDescent="0.2">
      <c r="A112" s="1755"/>
    </row>
    <row r="113" spans="1:1" ht="12.75" customHeight="1" x14ac:dyDescent="0.2">
      <c r="A113" s="1755"/>
    </row>
    <row r="114" spans="1:1" ht="12.75" customHeight="1" x14ac:dyDescent="0.2">
      <c r="A114" s="1755"/>
    </row>
    <row r="115" spans="1:1" ht="12.75" customHeight="1" x14ac:dyDescent="0.2">
      <c r="A115" s="1755"/>
    </row>
    <row r="116" spans="1:1" ht="12.75" customHeight="1" x14ac:dyDescent="0.2">
      <c r="A116" s="1755"/>
    </row>
    <row r="117" spans="1:1" ht="12.75" customHeight="1" x14ac:dyDescent="0.2">
      <c r="A117" s="1755"/>
    </row>
    <row r="118" spans="1:1" ht="12.75" customHeight="1" x14ac:dyDescent="0.2">
      <c r="A118" s="1755"/>
    </row>
    <row r="119" spans="1:1" ht="12.75" customHeight="1" x14ac:dyDescent="0.2">
      <c r="A119" s="1755"/>
    </row>
    <row r="120" spans="1:1" ht="12.75" customHeight="1" x14ac:dyDescent="0.2">
      <c r="A120" s="1755"/>
    </row>
    <row r="121" spans="1:1" ht="12.75" customHeight="1" x14ac:dyDescent="0.2">
      <c r="A121" s="1755"/>
    </row>
    <row r="122" spans="1:1" ht="12.75" customHeight="1" x14ac:dyDescent="0.2">
      <c r="A122" s="1755"/>
    </row>
    <row r="123" spans="1:1" ht="12.75" customHeight="1" x14ac:dyDescent="0.2">
      <c r="A123" s="1755"/>
    </row>
    <row r="124" spans="1:1" ht="12.75" customHeight="1" x14ac:dyDescent="0.2">
      <c r="A124" s="1755"/>
    </row>
    <row r="125" spans="1:1" ht="12.75" customHeight="1" x14ac:dyDescent="0.2">
      <c r="A125" s="1755"/>
    </row>
    <row r="126" spans="1:1" ht="12.75" customHeight="1" x14ac:dyDescent="0.2">
      <c r="A126" s="1755"/>
    </row>
    <row r="127" spans="1:1" ht="12.75" customHeight="1" x14ac:dyDescent="0.2">
      <c r="A127" s="1755"/>
    </row>
    <row r="128" spans="1:1" ht="12.75" customHeight="1" x14ac:dyDescent="0.2">
      <c r="A128" s="1755"/>
    </row>
    <row r="129" spans="1:1" ht="12.75" customHeight="1" x14ac:dyDescent="0.2">
      <c r="A129" s="1755"/>
    </row>
    <row r="130" spans="1:1" ht="12.75" customHeight="1" x14ac:dyDescent="0.2">
      <c r="A130" s="1755"/>
    </row>
    <row r="131" spans="1:1" ht="12.75" customHeight="1" x14ac:dyDescent="0.2">
      <c r="A131" s="1755"/>
    </row>
    <row r="132" spans="1:1" ht="12.75" customHeight="1" x14ac:dyDescent="0.2">
      <c r="A132" s="1755"/>
    </row>
    <row r="133" spans="1:1" ht="12.75" customHeight="1" x14ac:dyDescent="0.2">
      <c r="A133" s="1755"/>
    </row>
    <row r="134" spans="1:1" ht="12.75" customHeight="1" x14ac:dyDescent="0.2">
      <c r="A134" s="1755"/>
    </row>
    <row r="135" spans="1:1" ht="12.75" customHeight="1" x14ac:dyDescent="0.2">
      <c r="A135" s="1755"/>
    </row>
    <row r="136" spans="1:1" ht="12.75" customHeight="1" x14ac:dyDescent="0.2">
      <c r="A136" s="1755"/>
    </row>
    <row r="137" spans="1:1" ht="12.75" customHeight="1" x14ac:dyDescent="0.2">
      <c r="A137" s="1755"/>
    </row>
    <row r="138" spans="1:1" ht="12.75" customHeight="1" x14ac:dyDescent="0.2">
      <c r="A138" s="1755"/>
    </row>
    <row r="139" spans="1:1" ht="12.75" customHeight="1" x14ac:dyDescent="0.2">
      <c r="A139" s="1755"/>
    </row>
    <row r="140" spans="1:1" ht="12.75" customHeight="1" x14ac:dyDescent="0.2">
      <c r="A140" s="1755"/>
    </row>
    <row r="141" spans="1:1" ht="12.75" customHeight="1" x14ac:dyDescent="0.2">
      <c r="A141" s="1755"/>
    </row>
    <row r="142" spans="1:1" ht="12.75" customHeight="1" x14ac:dyDescent="0.2">
      <c r="A142" s="1755"/>
    </row>
    <row r="143" spans="1:1" ht="12.75" customHeight="1" x14ac:dyDescent="0.2">
      <c r="A143" s="1755"/>
    </row>
    <row r="144" spans="1:1" ht="12.75" customHeight="1" x14ac:dyDescent="0.2">
      <c r="A144" s="1755"/>
    </row>
    <row r="145" spans="1:1" ht="12.75" customHeight="1" x14ac:dyDescent="0.2">
      <c r="A145" s="1755"/>
    </row>
    <row r="146" spans="1:1" ht="12.75" customHeight="1" x14ac:dyDescent="0.2">
      <c r="A146" s="1755"/>
    </row>
    <row r="147" spans="1:1" ht="12.75" customHeight="1" x14ac:dyDescent="0.2">
      <c r="A147" s="1755"/>
    </row>
    <row r="148" spans="1:1" ht="12.75" customHeight="1" x14ac:dyDescent="0.2">
      <c r="A148" s="1755"/>
    </row>
    <row r="149" spans="1:1" ht="12.75" customHeight="1" x14ac:dyDescent="0.45">
      <c r="A149" s="1598"/>
    </row>
    <row r="150" spans="1:1" ht="12.75" customHeight="1" x14ac:dyDescent="0.45">
      <c r="A150" s="1598"/>
    </row>
    <row r="151" spans="1:1" ht="12.75" customHeight="1" x14ac:dyDescent="0.45">
      <c r="A151" s="1598"/>
    </row>
    <row r="152" spans="1:1" ht="12.75" customHeight="1" x14ac:dyDescent="0.45">
      <c r="A152" s="1598"/>
    </row>
    <row r="153" spans="1:1" ht="12.75" customHeight="1" x14ac:dyDescent="0.45">
      <c r="A153" s="1598"/>
    </row>
    <row r="154" spans="1:1" ht="12.75" customHeight="1" x14ac:dyDescent="0.45">
      <c r="A154" s="1598"/>
    </row>
    <row r="155" spans="1:1" ht="12.75" customHeight="1" x14ac:dyDescent="0.45">
      <c r="A155" s="1598"/>
    </row>
    <row r="156" spans="1:1" ht="12.75" customHeight="1" x14ac:dyDescent="0.45">
      <c r="A156" s="1598"/>
    </row>
    <row r="157" spans="1:1" ht="12.75" customHeight="1" x14ac:dyDescent="0.45">
      <c r="A157" s="1598"/>
    </row>
    <row r="158" spans="1:1" ht="12.75" customHeight="1" x14ac:dyDescent="0.45">
      <c r="A158" s="1598"/>
    </row>
    <row r="159" spans="1:1" ht="12.75" customHeight="1" x14ac:dyDescent="0.45">
      <c r="A159" s="1598"/>
    </row>
    <row r="160" spans="1:1" ht="12.75" customHeight="1" x14ac:dyDescent="0.45">
      <c r="A160" s="1598"/>
    </row>
    <row r="161" spans="1:1" ht="12.75" customHeight="1" x14ac:dyDescent="0.45">
      <c r="A161" s="1598"/>
    </row>
    <row r="162" spans="1:1" ht="12.75" customHeight="1" x14ac:dyDescent="0.45">
      <c r="A162" s="1598"/>
    </row>
    <row r="163" spans="1:1" ht="12.75" customHeight="1" x14ac:dyDescent="0.45">
      <c r="A163" s="1598"/>
    </row>
    <row r="164" spans="1:1" ht="12.75" customHeight="1" x14ac:dyDescent="0.45">
      <c r="A164" s="1598"/>
    </row>
    <row r="165" spans="1:1" ht="12.75" customHeight="1" x14ac:dyDescent="0.45">
      <c r="A165" s="1598"/>
    </row>
    <row r="166" spans="1:1" ht="12.75" customHeight="1" x14ac:dyDescent="0.45">
      <c r="A166" s="1598"/>
    </row>
    <row r="167" spans="1:1" ht="12.75" customHeight="1" x14ac:dyDescent="0.45">
      <c r="A167" s="1598"/>
    </row>
    <row r="168" spans="1:1" ht="12.75" customHeight="1" x14ac:dyDescent="0.45">
      <c r="A168" s="1598"/>
    </row>
    <row r="169" spans="1:1" ht="12.75" customHeight="1" x14ac:dyDescent="0.45">
      <c r="A169" s="1598"/>
    </row>
    <row r="170" spans="1:1" ht="12.75" customHeight="1" x14ac:dyDescent="0.45">
      <c r="A170" s="1598"/>
    </row>
    <row r="171" spans="1:1" ht="12.75" customHeight="1" x14ac:dyDescent="0.45">
      <c r="A171" s="1598"/>
    </row>
    <row r="172" spans="1:1" ht="12.75" customHeight="1" x14ac:dyDescent="0.45">
      <c r="A172" s="1598"/>
    </row>
    <row r="173" spans="1:1" ht="12.75" customHeight="1" x14ac:dyDescent="0.45">
      <c r="A173" s="1598"/>
    </row>
    <row r="174" spans="1:1" ht="12.75" customHeight="1" x14ac:dyDescent="0.45">
      <c r="A174" s="1598"/>
    </row>
    <row r="175" spans="1:1" ht="12.75" customHeight="1" x14ac:dyDescent="0.45">
      <c r="A175" s="1598"/>
    </row>
    <row r="176" spans="1:1" ht="12.75" customHeight="1" x14ac:dyDescent="0.45">
      <c r="A176" s="1598"/>
    </row>
    <row r="177" spans="1:1" ht="12.75" customHeight="1" x14ac:dyDescent="0.45">
      <c r="A177" s="1598"/>
    </row>
    <row r="178" spans="1:1" ht="12.75" customHeight="1" x14ac:dyDescent="0.45">
      <c r="A178" s="1598"/>
    </row>
    <row r="179" spans="1:1" ht="12.75" customHeight="1" x14ac:dyDescent="0.45">
      <c r="A179" s="1598"/>
    </row>
    <row r="180" spans="1:1" ht="12.75" customHeight="1" x14ac:dyDescent="0.45">
      <c r="A180" s="1598"/>
    </row>
    <row r="181" spans="1:1" ht="12.75" customHeight="1" x14ac:dyDescent="0.45">
      <c r="A181" s="1598"/>
    </row>
    <row r="182" spans="1:1" ht="12.75" customHeight="1" x14ac:dyDescent="0.45">
      <c r="A182" s="1598"/>
    </row>
    <row r="183" spans="1:1" ht="12.75" customHeight="1" x14ac:dyDescent="0.45">
      <c r="A183" s="1598"/>
    </row>
    <row r="184" spans="1:1" ht="12.75" customHeight="1" x14ac:dyDescent="0.45">
      <c r="A184" s="1598"/>
    </row>
    <row r="185" spans="1:1" ht="12.75" customHeight="1" x14ac:dyDescent="0.45">
      <c r="A185" s="1598"/>
    </row>
    <row r="186" spans="1:1" ht="12.75" customHeight="1" x14ac:dyDescent="0.45">
      <c r="A186" s="1598"/>
    </row>
    <row r="187" spans="1:1" ht="12.75" customHeight="1" x14ac:dyDescent="0.45">
      <c r="A187" s="1598"/>
    </row>
    <row r="188" spans="1:1" ht="12.75" customHeight="1" x14ac:dyDescent="0.45">
      <c r="A188" s="1598"/>
    </row>
    <row r="189" spans="1:1" ht="12.75" customHeight="1" x14ac:dyDescent="0.45">
      <c r="A189" s="1598"/>
    </row>
    <row r="190" spans="1:1" ht="12.75" customHeight="1" x14ac:dyDescent="0.45">
      <c r="A190" s="1598"/>
    </row>
    <row r="191" spans="1:1" ht="12.75" customHeight="1" x14ac:dyDescent="0.45">
      <c r="A191" s="1598"/>
    </row>
    <row r="192" spans="1:1" ht="12.75" customHeight="1" x14ac:dyDescent="0.45">
      <c r="A192" s="1598"/>
    </row>
    <row r="193" spans="1:1" ht="12.75" customHeight="1" x14ac:dyDescent="0.45">
      <c r="A193" s="1598"/>
    </row>
    <row r="194" spans="1:1" ht="12.75" customHeight="1" x14ac:dyDescent="0.45">
      <c r="A194" s="1598"/>
    </row>
    <row r="195" spans="1:1" ht="12.75" customHeight="1" x14ac:dyDescent="0.45">
      <c r="A195" s="1598"/>
    </row>
    <row r="196" spans="1:1" ht="12.75" customHeight="1" x14ac:dyDescent="0.45">
      <c r="A196" s="1598"/>
    </row>
    <row r="197" spans="1:1" ht="12.75" customHeight="1" x14ac:dyDescent="0.45">
      <c r="A197" s="1598"/>
    </row>
    <row r="198" spans="1:1" ht="12.75" customHeight="1" x14ac:dyDescent="0.45">
      <c r="A198" s="1598"/>
    </row>
    <row r="199" spans="1:1" ht="12.75" customHeight="1" x14ac:dyDescent="0.45">
      <c r="A199" s="1598"/>
    </row>
    <row r="200" spans="1:1" ht="12.75" customHeight="1" x14ac:dyDescent="0.45">
      <c r="A200" s="1598"/>
    </row>
    <row r="201" spans="1:1" ht="12.75" customHeight="1" x14ac:dyDescent="0.45">
      <c r="A201" s="1598"/>
    </row>
    <row r="202" spans="1:1" ht="12.75" customHeight="1" x14ac:dyDescent="0.45">
      <c r="A202" s="1598"/>
    </row>
    <row r="203" spans="1:1" ht="12.75" customHeight="1" x14ac:dyDescent="0.45">
      <c r="A203" s="1598"/>
    </row>
    <row r="204" spans="1:1" ht="12.75" customHeight="1" x14ac:dyDescent="0.45">
      <c r="A204" s="1598"/>
    </row>
    <row r="205" spans="1:1" ht="12.75" customHeight="1" x14ac:dyDescent="0.45">
      <c r="A205" s="1598"/>
    </row>
    <row r="206" spans="1:1" ht="12.75" customHeight="1" x14ac:dyDescent="0.45">
      <c r="A206" s="1598"/>
    </row>
    <row r="207" spans="1:1" ht="12.75" customHeight="1" x14ac:dyDescent="0.45">
      <c r="A207" s="1598"/>
    </row>
    <row r="208" spans="1:1" ht="12.75" customHeight="1" x14ac:dyDescent="0.45">
      <c r="A208" s="1598"/>
    </row>
    <row r="209" spans="1:1" ht="12.75" customHeight="1" x14ac:dyDescent="0.45">
      <c r="A209" s="1598"/>
    </row>
    <row r="210" spans="1:1" ht="12.75" customHeight="1" x14ac:dyDescent="0.45">
      <c r="A210" s="1598"/>
    </row>
    <row r="211" spans="1:1" ht="12.75" customHeight="1" x14ac:dyDescent="0.45">
      <c r="A211" s="1598"/>
    </row>
    <row r="212" spans="1:1" ht="12.75" customHeight="1" x14ac:dyDescent="0.45">
      <c r="A212" s="1598"/>
    </row>
    <row r="213" spans="1:1" ht="12.75" customHeight="1" x14ac:dyDescent="0.45">
      <c r="A213" s="1598"/>
    </row>
    <row r="214" spans="1:1" ht="12.75" customHeight="1" x14ac:dyDescent="0.45">
      <c r="A214" s="1598"/>
    </row>
    <row r="215" spans="1:1" ht="12.75" customHeight="1" x14ac:dyDescent="0.45">
      <c r="A215" s="1598"/>
    </row>
    <row r="216" spans="1:1" ht="12.75" customHeight="1" x14ac:dyDescent="0.45">
      <c r="A216" s="1598"/>
    </row>
    <row r="217" spans="1:1" ht="12.75" customHeight="1" x14ac:dyDescent="0.45">
      <c r="A217" s="1598"/>
    </row>
    <row r="218" spans="1:1" ht="12.75" customHeight="1" x14ac:dyDescent="0.45">
      <c r="A218" s="1598"/>
    </row>
    <row r="219" spans="1:1" ht="12.75" customHeight="1" x14ac:dyDescent="0.45">
      <c r="A219" s="1598"/>
    </row>
    <row r="220" spans="1:1" ht="12.75" customHeight="1" x14ac:dyDescent="0.45">
      <c r="A220" s="1598"/>
    </row>
    <row r="221" spans="1:1" ht="12.75" customHeight="1" x14ac:dyDescent="0.45">
      <c r="A221" s="1598"/>
    </row>
    <row r="222" spans="1:1" ht="12.75" customHeight="1" x14ac:dyDescent="0.45">
      <c r="A222" s="1598"/>
    </row>
    <row r="223" spans="1:1" ht="12.75" customHeight="1" x14ac:dyDescent="0.45">
      <c r="A223" s="1598"/>
    </row>
    <row r="224" spans="1:1" ht="12.75" customHeight="1" x14ac:dyDescent="0.45">
      <c r="A224" s="1598"/>
    </row>
    <row r="225" spans="1:1" ht="12.75" customHeight="1" x14ac:dyDescent="0.45">
      <c r="A225" s="1598"/>
    </row>
    <row r="226" spans="1:1" ht="12.75" customHeight="1" x14ac:dyDescent="0.45">
      <c r="A226" s="1598"/>
    </row>
    <row r="227" spans="1:1" ht="12.75" customHeight="1" x14ac:dyDescent="0.45">
      <c r="A227" s="1598"/>
    </row>
    <row r="228" spans="1:1" ht="12.75" customHeight="1" x14ac:dyDescent="0.45">
      <c r="A228" s="1598"/>
    </row>
    <row r="229" spans="1:1" ht="12.75" customHeight="1" x14ac:dyDescent="0.45">
      <c r="A229" s="1598"/>
    </row>
    <row r="230" spans="1:1" ht="12.75" customHeight="1" x14ac:dyDescent="0.45">
      <c r="A230" s="1598"/>
    </row>
    <row r="231" spans="1:1" ht="12.75" customHeight="1" x14ac:dyDescent="0.45">
      <c r="A231" s="1598"/>
    </row>
    <row r="232" spans="1:1" ht="12.75" customHeight="1" x14ac:dyDescent="0.45">
      <c r="A232" s="1598"/>
    </row>
    <row r="233" spans="1:1" ht="12.75" customHeight="1" x14ac:dyDescent="0.45">
      <c r="A233" s="1598"/>
    </row>
    <row r="234" spans="1:1" ht="12.75" customHeight="1" x14ac:dyDescent="0.45">
      <c r="A234" s="1598"/>
    </row>
    <row r="235" spans="1:1" ht="12.75" customHeight="1" x14ac:dyDescent="0.45">
      <c r="A235" s="1598"/>
    </row>
    <row r="236" spans="1:1" ht="12.75" customHeight="1" x14ac:dyDescent="0.45">
      <c r="A236" s="1598"/>
    </row>
    <row r="237" spans="1:1" ht="12.75" customHeight="1" x14ac:dyDescent="0.45">
      <c r="A237" s="1598"/>
    </row>
    <row r="238" spans="1:1" ht="12.75" customHeight="1" x14ac:dyDescent="0.45">
      <c r="A238" s="1598"/>
    </row>
    <row r="239" spans="1:1" ht="12.75" customHeight="1" x14ac:dyDescent="0.45">
      <c r="A239" s="1598"/>
    </row>
    <row r="240" spans="1:1" ht="12.75" customHeight="1" x14ac:dyDescent="0.45">
      <c r="A240" s="1598"/>
    </row>
    <row r="241" spans="1:1" ht="12.75" customHeight="1" x14ac:dyDescent="0.45">
      <c r="A241" s="1598"/>
    </row>
    <row r="242" spans="1:1" ht="12.75" customHeight="1" x14ac:dyDescent="0.45">
      <c r="A242" s="1598"/>
    </row>
    <row r="243" spans="1:1" ht="12.75" customHeight="1" x14ac:dyDescent="0.45">
      <c r="A243" s="1598"/>
    </row>
    <row r="244" spans="1:1" ht="12.75" customHeight="1" x14ac:dyDescent="0.45">
      <c r="A244" s="1598"/>
    </row>
    <row r="245" spans="1:1" ht="12.75" customHeight="1" x14ac:dyDescent="0.45">
      <c r="A245" s="1598"/>
    </row>
    <row r="246" spans="1:1" ht="12.75" customHeight="1" x14ac:dyDescent="0.45">
      <c r="A246" s="1598"/>
    </row>
    <row r="247" spans="1:1" ht="12.75" customHeight="1" x14ac:dyDescent="0.45">
      <c r="A247" s="1598"/>
    </row>
    <row r="248" spans="1:1" ht="12.75" customHeight="1" x14ac:dyDescent="0.45">
      <c r="A248" s="1598"/>
    </row>
    <row r="249" spans="1:1" ht="12.75" customHeight="1" x14ac:dyDescent="0.45">
      <c r="A249" s="1598"/>
    </row>
    <row r="250" spans="1:1" ht="12.75" customHeight="1" x14ac:dyDescent="0.45">
      <c r="A250" s="1598"/>
    </row>
    <row r="251" spans="1:1" ht="12.75" customHeight="1" x14ac:dyDescent="0.45">
      <c r="A251" s="1598"/>
    </row>
    <row r="252" spans="1:1" ht="12.75" customHeight="1" x14ac:dyDescent="0.45">
      <c r="A252" s="1598"/>
    </row>
    <row r="253" spans="1:1" ht="12.75" customHeight="1" x14ac:dyDescent="0.45">
      <c r="A253" s="1598"/>
    </row>
    <row r="254" spans="1:1" ht="12.75" customHeight="1" x14ac:dyDescent="0.45">
      <c r="A254" s="1598"/>
    </row>
    <row r="255" spans="1:1" ht="12.75" customHeight="1" x14ac:dyDescent="0.45">
      <c r="A255" s="1598"/>
    </row>
    <row r="256" spans="1:1" ht="12.75" customHeight="1" x14ac:dyDescent="0.45">
      <c r="A256" s="1598"/>
    </row>
    <row r="257" spans="1:1" ht="12.75" customHeight="1" x14ac:dyDescent="0.45">
      <c r="A257" s="1598"/>
    </row>
    <row r="258" spans="1:1" ht="12.75" customHeight="1" x14ac:dyDescent="0.45">
      <c r="A258" s="1598"/>
    </row>
    <row r="259" spans="1:1" ht="12.75" customHeight="1" x14ac:dyDescent="0.45">
      <c r="A259" s="1598"/>
    </row>
    <row r="260" spans="1:1" ht="12.75" customHeight="1" x14ac:dyDescent="0.45">
      <c r="A260" s="1598"/>
    </row>
    <row r="261" spans="1:1" ht="12.75" customHeight="1" x14ac:dyDescent="0.45">
      <c r="A261" s="1598"/>
    </row>
    <row r="262" spans="1:1" ht="12.75" customHeight="1" x14ac:dyDescent="0.45">
      <c r="A262" s="1598"/>
    </row>
    <row r="263" spans="1:1" ht="12.75" customHeight="1" x14ac:dyDescent="0.45">
      <c r="A263" s="1598"/>
    </row>
    <row r="264" spans="1:1" ht="12.75" customHeight="1" x14ac:dyDescent="0.45">
      <c r="A264" s="1598"/>
    </row>
    <row r="265" spans="1:1" ht="12.75" customHeight="1" x14ac:dyDescent="0.45">
      <c r="A265" s="1598"/>
    </row>
    <row r="266" spans="1:1" ht="12.75" customHeight="1" x14ac:dyDescent="0.45">
      <c r="A266" s="1598"/>
    </row>
    <row r="267" spans="1:1" ht="12.75" customHeight="1" x14ac:dyDescent="0.45">
      <c r="A267" s="1598"/>
    </row>
    <row r="268" spans="1:1" ht="12.75" customHeight="1" x14ac:dyDescent="0.45">
      <c r="A268" s="1598"/>
    </row>
    <row r="269" spans="1:1" ht="12.75" customHeight="1" x14ac:dyDescent="0.45">
      <c r="A269" s="1598"/>
    </row>
    <row r="270" spans="1:1" ht="12.75" customHeight="1" x14ac:dyDescent="0.45">
      <c r="A270" s="1598"/>
    </row>
    <row r="271" spans="1:1" ht="12.75" customHeight="1" x14ac:dyDescent="0.45">
      <c r="A271" s="1598"/>
    </row>
    <row r="272" spans="1:1" ht="12.75" customHeight="1" x14ac:dyDescent="0.45">
      <c r="A272" s="1598"/>
    </row>
    <row r="273" spans="1:1" ht="12.75" customHeight="1" x14ac:dyDescent="0.45">
      <c r="A273" s="1598"/>
    </row>
    <row r="274" spans="1:1" ht="12.75" customHeight="1" x14ac:dyDescent="0.45">
      <c r="A274" s="1598"/>
    </row>
    <row r="275" spans="1:1" ht="12.75" customHeight="1" x14ac:dyDescent="0.45">
      <c r="A275" s="1598"/>
    </row>
    <row r="276" spans="1:1" ht="12.75" customHeight="1" x14ac:dyDescent="0.45">
      <c r="A276" s="1598"/>
    </row>
    <row r="277" spans="1:1" ht="12.75" customHeight="1" x14ac:dyDescent="0.45">
      <c r="A277" s="1598"/>
    </row>
    <row r="278" spans="1:1" ht="12.75" customHeight="1" x14ac:dyDescent="0.45">
      <c r="A278" s="1598"/>
    </row>
    <row r="279" spans="1:1" ht="12.75" customHeight="1" x14ac:dyDescent="0.45">
      <c r="A279" s="1598"/>
    </row>
    <row r="280" spans="1:1" ht="12.75" customHeight="1" x14ac:dyDescent="0.45">
      <c r="A280" s="1598"/>
    </row>
    <row r="281" spans="1:1" ht="12.75" customHeight="1" x14ac:dyDescent="0.45">
      <c r="A281" s="1598"/>
    </row>
    <row r="282" spans="1:1" ht="12.75" customHeight="1" x14ac:dyDescent="0.45">
      <c r="A282" s="1598"/>
    </row>
    <row r="283" spans="1:1" ht="12.75" customHeight="1" x14ac:dyDescent="0.45">
      <c r="A283" s="1598"/>
    </row>
    <row r="284" spans="1:1" ht="12.75" customHeight="1" x14ac:dyDescent="0.45">
      <c r="A284" s="1598"/>
    </row>
    <row r="285" spans="1:1" ht="12.75" customHeight="1" x14ac:dyDescent="0.45">
      <c r="A285" s="1598"/>
    </row>
    <row r="286" spans="1:1" ht="12.75" customHeight="1" x14ac:dyDescent="0.45">
      <c r="A286" s="1598"/>
    </row>
    <row r="287" spans="1:1" ht="12.75" customHeight="1" x14ac:dyDescent="0.45">
      <c r="A287" s="1598"/>
    </row>
    <row r="288" spans="1:1" ht="12.75" customHeight="1" x14ac:dyDescent="0.45">
      <c r="A288" s="1598"/>
    </row>
    <row r="289" spans="1:1" ht="12.75" customHeight="1" x14ac:dyDescent="0.45">
      <c r="A289" s="1598"/>
    </row>
    <row r="290" spans="1:1" ht="12.75" customHeight="1" x14ac:dyDescent="0.45">
      <c r="A290" s="1598"/>
    </row>
    <row r="291" spans="1:1" ht="12.75" customHeight="1" x14ac:dyDescent="0.45">
      <c r="A291" s="1598"/>
    </row>
    <row r="292" spans="1:1" ht="12.75" customHeight="1" x14ac:dyDescent="0.45">
      <c r="A292" s="1598"/>
    </row>
    <row r="293" spans="1:1" ht="12.75" customHeight="1" x14ac:dyDescent="0.45">
      <c r="A293" s="1598"/>
    </row>
    <row r="294" spans="1:1" ht="12.75" customHeight="1" x14ac:dyDescent="0.45">
      <c r="A294" s="1598"/>
    </row>
    <row r="295" spans="1:1" ht="12.75" customHeight="1" x14ac:dyDescent="0.45">
      <c r="A295" s="1598"/>
    </row>
    <row r="296" spans="1:1" ht="12.75" customHeight="1" x14ac:dyDescent="0.45">
      <c r="A296" s="1598"/>
    </row>
    <row r="297" spans="1:1" ht="12.75" customHeight="1" x14ac:dyDescent="0.45">
      <c r="A297" s="1598"/>
    </row>
    <row r="298" spans="1:1" ht="12.75" customHeight="1" x14ac:dyDescent="0.45">
      <c r="A298" s="1598"/>
    </row>
    <row r="299" spans="1:1" ht="12.75" customHeight="1" x14ac:dyDescent="0.45">
      <c r="A299" s="1598"/>
    </row>
    <row r="300" spans="1:1" ht="12.75" customHeight="1" x14ac:dyDescent="0.45">
      <c r="A300" s="1598"/>
    </row>
    <row r="301" spans="1:1" ht="12.75" customHeight="1" x14ac:dyDescent="0.45">
      <c r="A301" s="1598"/>
    </row>
    <row r="302" spans="1:1" ht="12.75" customHeight="1" x14ac:dyDescent="0.45">
      <c r="A302" s="1598"/>
    </row>
    <row r="303" spans="1:1" ht="12.75" customHeight="1" x14ac:dyDescent="0.45">
      <c r="A303" s="1598"/>
    </row>
    <row r="304" spans="1:1" ht="12.75" customHeight="1" x14ac:dyDescent="0.45">
      <c r="A304" s="1598"/>
    </row>
    <row r="305" spans="1:1" ht="12.75" customHeight="1" x14ac:dyDescent="0.45">
      <c r="A305" s="1598"/>
    </row>
    <row r="306" spans="1:1" ht="12.75" customHeight="1" x14ac:dyDescent="0.45">
      <c r="A306" s="1598"/>
    </row>
    <row r="307" spans="1:1" ht="12.75" customHeight="1" x14ac:dyDescent="0.45">
      <c r="A307" s="1598"/>
    </row>
    <row r="308" spans="1:1" ht="12.75" customHeight="1" x14ac:dyDescent="0.45">
      <c r="A308" s="1598"/>
    </row>
    <row r="309" spans="1:1" ht="12.75" customHeight="1" x14ac:dyDescent="0.45">
      <c r="A309" s="1598"/>
    </row>
    <row r="310" spans="1:1" ht="12.75" customHeight="1" x14ac:dyDescent="0.45">
      <c r="A310" s="1598"/>
    </row>
    <row r="311" spans="1:1" ht="12.75" customHeight="1" x14ac:dyDescent="0.45">
      <c r="A311" s="1598"/>
    </row>
    <row r="312" spans="1:1" ht="12.75" customHeight="1" x14ac:dyDescent="0.45">
      <c r="A312" s="1598"/>
    </row>
    <row r="313" spans="1:1" ht="12.75" customHeight="1" x14ac:dyDescent="0.45">
      <c r="A313" s="1598"/>
    </row>
    <row r="314" spans="1:1" ht="12.75" customHeight="1" x14ac:dyDescent="0.45">
      <c r="A314" s="1598"/>
    </row>
    <row r="315" spans="1:1" ht="12.75" customHeight="1" x14ac:dyDescent="0.45">
      <c r="A315" s="1598"/>
    </row>
    <row r="316" spans="1:1" ht="12.75" customHeight="1" x14ac:dyDescent="0.45">
      <c r="A316" s="1598"/>
    </row>
    <row r="317" spans="1:1" ht="12.75" customHeight="1" x14ac:dyDescent="0.45">
      <c r="A317" s="1598"/>
    </row>
    <row r="318" spans="1:1" ht="12.75" customHeight="1" x14ac:dyDescent="0.45">
      <c r="A318" s="1598"/>
    </row>
    <row r="319" spans="1:1" ht="12.75" customHeight="1" x14ac:dyDescent="0.45">
      <c r="A319" s="1598"/>
    </row>
    <row r="320" spans="1:1" ht="12.75" customHeight="1" x14ac:dyDescent="0.45">
      <c r="A320" s="1598"/>
    </row>
    <row r="321" spans="1:1" ht="12.75" customHeight="1" x14ac:dyDescent="0.45">
      <c r="A321" s="1598"/>
    </row>
    <row r="322" spans="1:1" ht="12.75" customHeight="1" x14ac:dyDescent="0.45">
      <c r="A322" s="1598"/>
    </row>
    <row r="323" spans="1:1" ht="12.75" customHeight="1" x14ac:dyDescent="0.45">
      <c r="A323" s="1598"/>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106.5" x14ac:dyDescent="1.1499999999999999">
      <c r="A10" s="292" t="s">
        <v>1702</v>
      </c>
    </row>
    <row r="11" spans="1:1" ht="36.75" x14ac:dyDescent="0.85"/>
    <row r="12" spans="1:1" ht="36.75" x14ac:dyDescent="0.85"/>
    <row r="13" spans="1:1" ht="36.75" x14ac:dyDescent="0.85">
      <c r="A13" s="290" t="s">
        <v>739</v>
      </c>
    </row>
    <row r="14" spans="1:1" ht="18.75" customHeight="1" x14ac:dyDescent="0.85"/>
    <row r="15" spans="1:1" ht="96" x14ac:dyDescent="1.05">
      <c r="A15" s="294" t="s">
        <v>1165</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77" t="s">
        <v>1859</v>
      </c>
      <c r="C3" s="1777"/>
      <c r="D3" s="1777"/>
      <c r="E3" s="1777"/>
      <c r="F3" s="1777"/>
      <c r="G3" s="1777"/>
      <c r="H3" s="1777"/>
      <c r="I3" s="1777"/>
    </row>
    <row r="4" spans="2:21" s="76" customFormat="1" ht="12.75" customHeight="1" x14ac:dyDescent="0.85">
      <c r="B4" s="1561"/>
      <c r="C4" s="1561"/>
      <c r="D4" s="1561"/>
      <c r="E4" s="1561"/>
      <c r="F4" s="1561"/>
      <c r="G4" s="1561"/>
      <c r="H4" s="1561"/>
      <c r="I4" s="1561"/>
    </row>
    <row r="5" spans="2:21" s="76" customFormat="1" ht="36.75" x14ac:dyDescent="0.85">
      <c r="B5" s="1777" t="s">
        <v>1860</v>
      </c>
      <c r="C5" s="1777"/>
      <c r="D5" s="1777"/>
      <c r="E5" s="1777"/>
      <c r="F5" s="1777"/>
      <c r="G5" s="1777"/>
      <c r="H5" s="1777"/>
      <c r="I5" s="1778"/>
    </row>
    <row r="6" spans="2:21" s="76" customFormat="1" ht="19.5" customHeight="1" x14ac:dyDescent="0.85">
      <c r="B6" s="1561"/>
      <c r="C6" s="1561"/>
      <c r="D6" s="1561"/>
      <c r="E6" s="1561"/>
      <c r="F6" s="1561"/>
      <c r="G6" s="1561"/>
      <c r="H6" s="1561"/>
      <c r="I6" s="1561"/>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61" t="s">
        <v>886</v>
      </c>
      <c r="C9" s="1764">
        <v>2012</v>
      </c>
      <c r="D9" s="1764">
        <v>2013</v>
      </c>
      <c r="E9" s="1764">
        <v>2014</v>
      </c>
      <c r="F9" s="1764" t="s">
        <v>1904</v>
      </c>
      <c r="G9" s="1764" t="s">
        <v>1910</v>
      </c>
      <c r="H9" s="1764" t="s">
        <v>1581</v>
      </c>
      <c r="I9" s="1758" t="s">
        <v>885</v>
      </c>
      <c r="J9" s="339"/>
      <c r="N9" s="339"/>
    </row>
    <row r="10" spans="2:21" s="258" customFormat="1" ht="24.95" customHeight="1" x14ac:dyDescent="0.7">
      <c r="B10" s="1762"/>
      <c r="C10" s="1765"/>
      <c r="D10" s="1765"/>
      <c r="E10" s="1765"/>
      <c r="F10" s="1765"/>
      <c r="G10" s="1765"/>
      <c r="H10" s="1765"/>
      <c r="I10" s="1759"/>
    </row>
    <row r="11" spans="2:21" s="258" customFormat="1" ht="24.95" customHeight="1" x14ac:dyDescent="0.7">
      <c r="B11" s="1763"/>
      <c r="C11" s="1766"/>
      <c r="D11" s="1766"/>
      <c r="E11" s="1766"/>
      <c r="F11" s="1766"/>
      <c r="G11" s="1766"/>
      <c r="H11" s="1766"/>
      <c r="I11" s="1760"/>
    </row>
    <row r="12" spans="2:21" s="338" customFormat="1" ht="15" customHeight="1" x14ac:dyDescent="0.7">
      <c r="B12" s="382"/>
      <c r="C12" s="384"/>
      <c r="D12" s="384"/>
      <c r="E12" s="384"/>
      <c r="F12" s="384"/>
      <c r="G12" s="384"/>
      <c r="H12" s="384"/>
      <c r="I12" s="385"/>
    </row>
    <row r="13" spans="2:21" s="360" customFormat="1" ht="33.950000000000003" customHeight="1" x14ac:dyDescent="0.2">
      <c r="B13" s="455" t="s">
        <v>1761</v>
      </c>
      <c r="C13" s="623"/>
      <c r="D13" s="623"/>
      <c r="E13" s="623"/>
      <c r="F13" s="623"/>
      <c r="G13" s="623"/>
      <c r="H13" s="623"/>
      <c r="I13" s="379" t="s">
        <v>1207</v>
      </c>
    </row>
    <row r="14" spans="2:21" s="360" customFormat="1" ht="9" customHeight="1" x14ac:dyDescent="0.2">
      <c r="B14" s="587"/>
      <c r="C14" s="633"/>
      <c r="D14" s="633"/>
      <c r="E14" s="633"/>
      <c r="F14" s="633"/>
      <c r="G14" s="633"/>
      <c r="H14" s="633"/>
      <c r="I14" s="607"/>
    </row>
    <row r="15" spans="2:21" s="360" customFormat="1" ht="33.950000000000003" customHeight="1" x14ac:dyDescent="0.2">
      <c r="B15" s="595" t="s">
        <v>310</v>
      </c>
      <c r="C15" s="1330">
        <v>-7882.8079605214807</v>
      </c>
      <c r="D15" s="1330">
        <v>-6982.4275604842587</v>
      </c>
      <c r="E15" s="1330">
        <v>-6851.1018962779126</v>
      </c>
      <c r="F15" s="1330">
        <v>-1467.3202118695795</v>
      </c>
      <c r="G15" s="1330">
        <v>-685.36032490280468</v>
      </c>
      <c r="H15" s="1330">
        <v>-163.27051422633895</v>
      </c>
      <c r="I15" s="607" t="s">
        <v>311</v>
      </c>
      <c r="J15" s="363"/>
      <c r="K15" s="363"/>
      <c r="L15" s="363"/>
      <c r="M15" s="363"/>
      <c r="N15" s="363"/>
      <c r="O15" s="363"/>
      <c r="P15" s="363"/>
      <c r="Q15" s="363"/>
      <c r="R15" s="363"/>
      <c r="S15" s="363"/>
    </row>
    <row r="16" spans="2:21" s="365" customFormat="1" ht="33.950000000000003" customHeight="1" x14ac:dyDescent="0.2">
      <c r="B16" s="596" t="s">
        <v>868</v>
      </c>
      <c r="C16" s="1331">
        <v>-8105.511506980115</v>
      </c>
      <c r="D16" s="1331">
        <v>-7228.7802898380851</v>
      </c>
      <c r="E16" s="1331">
        <v>-7467.838353154807</v>
      </c>
      <c r="F16" s="1331">
        <v>-3423.6385776039242</v>
      </c>
      <c r="G16" s="1331">
        <v>-2645.3359619185367</v>
      </c>
      <c r="H16" s="1331">
        <v>-3387.0602748031315</v>
      </c>
      <c r="I16" s="609" t="s">
        <v>606</v>
      </c>
      <c r="J16" s="363"/>
      <c r="K16" s="363"/>
      <c r="L16" s="363"/>
      <c r="M16" s="363"/>
      <c r="N16" s="363"/>
      <c r="O16" s="363"/>
      <c r="P16" s="363"/>
      <c r="Q16" s="363"/>
      <c r="R16" s="363"/>
      <c r="S16" s="363"/>
    </row>
    <row r="17" spans="2:19" s="365" customFormat="1" ht="33.950000000000003" customHeight="1" x14ac:dyDescent="0.2">
      <c r="B17" s="597" t="s">
        <v>867</v>
      </c>
      <c r="C17" s="1111">
        <v>3351.8958884079248</v>
      </c>
      <c r="D17" s="1111">
        <v>1903.0888244090497</v>
      </c>
      <c r="E17" s="1111">
        <v>1105.7423726660281</v>
      </c>
      <c r="F17" s="1111">
        <v>2047.5003244548063</v>
      </c>
      <c r="G17" s="1111">
        <v>2381.2687829630604</v>
      </c>
      <c r="H17" s="1111">
        <v>2479.7112762284405</v>
      </c>
      <c r="I17" s="609" t="s">
        <v>420</v>
      </c>
      <c r="J17" s="363"/>
      <c r="K17" s="363"/>
      <c r="L17" s="363"/>
      <c r="M17" s="363"/>
      <c r="N17" s="363"/>
      <c r="O17" s="363"/>
      <c r="P17" s="363"/>
      <c r="Q17" s="363"/>
      <c r="R17" s="363"/>
      <c r="S17" s="363"/>
    </row>
    <row r="18" spans="2:19" s="365" customFormat="1" ht="33.950000000000003" customHeight="1" x14ac:dyDescent="0.2">
      <c r="B18" s="597" t="s">
        <v>1531</v>
      </c>
      <c r="C18" s="1111">
        <v>11457.40739538804</v>
      </c>
      <c r="D18" s="1111">
        <v>9131.8691142471343</v>
      </c>
      <c r="E18" s="1111">
        <v>8573.5807258208351</v>
      </c>
      <c r="F18" s="1111">
        <v>5471.1389020587303</v>
      </c>
      <c r="G18" s="1111">
        <v>5026.6047448815971</v>
      </c>
      <c r="H18" s="1111">
        <v>5866.771551031572</v>
      </c>
      <c r="I18" s="609" t="s">
        <v>593</v>
      </c>
      <c r="J18" s="363"/>
      <c r="K18" s="363"/>
      <c r="L18" s="363"/>
      <c r="M18" s="363"/>
      <c r="N18" s="363"/>
      <c r="O18" s="363"/>
      <c r="P18" s="363"/>
      <c r="Q18" s="363"/>
      <c r="R18" s="363"/>
      <c r="S18" s="363"/>
    </row>
    <row r="19" spans="2:19" s="365" customFormat="1" ht="33.950000000000003" customHeight="1" x14ac:dyDescent="0.2">
      <c r="B19" s="597" t="s">
        <v>760</v>
      </c>
      <c r="C19" s="1331">
        <v>-1371.3309157552817</v>
      </c>
      <c r="D19" s="1331">
        <v>-1276.2040907446262</v>
      </c>
      <c r="E19" s="1331">
        <v>-1164.2776357046855</v>
      </c>
      <c r="F19" s="1331">
        <v>-575.15607384226462</v>
      </c>
      <c r="G19" s="1331">
        <v>-508.13351946655968</v>
      </c>
      <c r="H19" s="1331">
        <v>-289.68658750363386</v>
      </c>
      <c r="I19" s="609" t="s">
        <v>607</v>
      </c>
      <c r="J19" s="363"/>
      <c r="K19" s="363"/>
      <c r="L19" s="363"/>
      <c r="M19" s="363"/>
      <c r="N19" s="363"/>
      <c r="O19" s="363"/>
      <c r="P19" s="363"/>
      <c r="Q19" s="363"/>
      <c r="R19" s="363"/>
      <c r="S19" s="363"/>
    </row>
    <row r="20" spans="2:19" s="365" customFormat="1" ht="33.950000000000003" customHeight="1" x14ac:dyDescent="0.2">
      <c r="B20" s="597" t="s">
        <v>761</v>
      </c>
      <c r="C20" s="1111">
        <v>120.90029391904201</v>
      </c>
      <c r="D20" s="1111">
        <v>87.878378443688888</v>
      </c>
      <c r="E20" s="1111">
        <v>203.08529618035783</v>
      </c>
      <c r="F20" s="1111">
        <v>68.693632155222957</v>
      </c>
      <c r="G20" s="1111">
        <v>79.66905448463379</v>
      </c>
      <c r="H20" s="1111">
        <v>53.508182069386287</v>
      </c>
      <c r="I20" s="609" t="s">
        <v>608</v>
      </c>
      <c r="J20" s="363"/>
      <c r="K20" s="363"/>
      <c r="L20" s="363"/>
      <c r="M20" s="363"/>
      <c r="N20" s="363"/>
      <c r="O20" s="363"/>
      <c r="P20" s="363"/>
      <c r="Q20" s="363"/>
      <c r="R20" s="363"/>
      <c r="S20" s="363"/>
    </row>
    <row r="21" spans="2:19" s="365" customFormat="1" ht="33.950000000000003" customHeight="1" x14ac:dyDescent="0.2">
      <c r="B21" s="597" t="s">
        <v>762</v>
      </c>
      <c r="C21" s="1111">
        <v>1473.1341682948751</v>
      </c>
      <c r="D21" s="1111">
        <v>1434.6784416547637</v>
      </c>
      <c r="E21" s="1111">
        <v>1577.9287964012217</v>
      </c>
      <c r="F21" s="1111">
        <v>2462.7808074213863</v>
      </c>
      <c r="G21" s="1111">
        <v>2388.4401019976581</v>
      </c>
      <c r="H21" s="1111">
        <v>3459.9681660110391</v>
      </c>
      <c r="I21" s="609" t="s">
        <v>905</v>
      </c>
      <c r="J21" s="363"/>
      <c r="K21" s="363"/>
      <c r="L21" s="363"/>
      <c r="M21" s="363"/>
      <c r="N21" s="363"/>
      <c r="O21" s="363"/>
      <c r="P21" s="363"/>
      <c r="Q21" s="363"/>
      <c r="R21" s="363"/>
      <c r="S21" s="363"/>
    </row>
    <row r="22" spans="2:19" s="360" customFormat="1" ht="15" customHeight="1" thickBot="1" x14ac:dyDescent="0.25">
      <c r="B22" s="634"/>
      <c r="C22" s="623"/>
      <c r="D22" s="623"/>
      <c r="E22" s="623"/>
      <c r="F22" s="623"/>
      <c r="G22" s="623"/>
      <c r="H22" s="623"/>
      <c r="I22" s="607"/>
      <c r="J22" s="363"/>
      <c r="K22" s="363"/>
      <c r="L22" s="363"/>
      <c r="M22" s="363"/>
      <c r="N22" s="363"/>
      <c r="O22" s="363"/>
      <c r="P22" s="363"/>
      <c r="Q22" s="363"/>
      <c r="R22" s="363"/>
      <c r="S22" s="363"/>
    </row>
    <row r="23" spans="2:19" s="365" customFormat="1" ht="15" customHeight="1" thickTop="1" x14ac:dyDescent="0.2">
      <c r="B23" s="624"/>
      <c r="C23" s="625"/>
      <c r="D23" s="625"/>
      <c r="E23" s="625"/>
      <c r="F23" s="625"/>
      <c r="G23" s="625"/>
      <c r="H23" s="625"/>
      <c r="I23" s="626"/>
      <c r="J23" s="363"/>
      <c r="K23" s="363"/>
      <c r="L23" s="363"/>
      <c r="M23" s="363"/>
      <c r="N23" s="363"/>
      <c r="O23" s="363"/>
      <c r="P23" s="363"/>
      <c r="Q23" s="363"/>
      <c r="R23" s="363"/>
      <c r="S23" s="363"/>
    </row>
    <row r="24" spans="2:19" s="365" customFormat="1" ht="33.950000000000003" customHeight="1" x14ac:dyDescent="0.2">
      <c r="B24" s="455" t="s">
        <v>58</v>
      </c>
      <c r="C24" s="623"/>
      <c r="D24" s="623"/>
      <c r="E24" s="623"/>
      <c r="F24" s="623"/>
      <c r="G24" s="623"/>
      <c r="H24" s="623"/>
      <c r="I24" s="379" t="s">
        <v>866</v>
      </c>
      <c r="J24" s="363"/>
      <c r="K24" s="363"/>
      <c r="L24" s="363"/>
      <c r="M24" s="363"/>
      <c r="N24" s="363"/>
      <c r="O24" s="363"/>
      <c r="P24" s="363"/>
      <c r="Q24" s="363"/>
      <c r="R24" s="363"/>
      <c r="S24" s="363"/>
    </row>
    <row r="25" spans="2:19" s="360" customFormat="1" ht="9" customHeight="1" x14ac:dyDescent="0.2">
      <c r="B25" s="454"/>
      <c r="C25" s="623"/>
      <c r="D25" s="623"/>
      <c r="E25" s="623"/>
      <c r="F25" s="623"/>
      <c r="G25" s="623"/>
      <c r="H25" s="623"/>
      <c r="I25" s="607"/>
      <c r="J25" s="363"/>
      <c r="K25" s="363"/>
      <c r="L25" s="363"/>
      <c r="M25" s="363"/>
      <c r="N25" s="363"/>
      <c r="O25" s="363"/>
      <c r="P25" s="363"/>
      <c r="Q25" s="363"/>
      <c r="R25" s="363"/>
      <c r="S25" s="363"/>
    </row>
    <row r="26" spans="2:19" s="360" customFormat="1" ht="33.950000000000003" customHeight="1" x14ac:dyDescent="0.2">
      <c r="B26" s="454" t="s">
        <v>310</v>
      </c>
      <c r="C26" s="1332">
        <v>-16.851848022710662</v>
      </c>
      <c r="D26" s="1332">
        <v>-24.8723802782945</v>
      </c>
      <c r="E26" s="1332">
        <v>-31.814246857189843</v>
      </c>
      <c r="F26" s="1332">
        <v>-8.3466302403511641</v>
      </c>
      <c r="G26" s="1332">
        <v>-5.1713783130488231</v>
      </c>
      <c r="H26" s="1332">
        <v>-0.99713279707270064</v>
      </c>
      <c r="I26" s="607" t="s">
        <v>311</v>
      </c>
      <c r="J26" s="363"/>
      <c r="K26" s="363"/>
      <c r="L26" s="363"/>
      <c r="M26" s="363"/>
      <c r="N26" s="363"/>
      <c r="O26" s="363"/>
      <c r="P26" s="627"/>
      <c r="Q26" s="363"/>
      <c r="R26" s="363"/>
      <c r="S26" s="363"/>
    </row>
    <row r="27" spans="2:19" s="365" customFormat="1" ht="33.950000000000003" customHeight="1" x14ac:dyDescent="0.2">
      <c r="B27" s="618" t="s">
        <v>868</v>
      </c>
      <c r="C27" s="1333">
        <v>-17.327943132198946</v>
      </c>
      <c r="D27" s="1333">
        <v>-25.749923040321974</v>
      </c>
      <c r="E27" s="1333">
        <v>-34.678166586010377</v>
      </c>
      <c r="F27" s="1333">
        <v>-19.474852900344072</v>
      </c>
      <c r="G27" s="1333">
        <v>-19.960351551038091</v>
      </c>
      <c r="H27" s="1333">
        <v>-20.685602061535242</v>
      </c>
      <c r="I27" s="609" t="s">
        <v>606</v>
      </c>
      <c r="J27" s="363"/>
      <c r="K27" s="363"/>
      <c r="L27" s="363"/>
      <c r="M27" s="363"/>
      <c r="N27" s="363"/>
      <c r="O27" s="363"/>
      <c r="P27" s="363"/>
      <c r="Q27" s="363"/>
      <c r="R27" s="363"/>
      <c r="S27" s="363"/>
    </row>
    <row r="28" spans="2:19" s="365" customFormat="1" ht="33.950000000000003" customHeight="1" x14ac:dyDescent="0.2">
      <c r="B28" s="608" t="s">
        <v>867</v>
      </c>
      <c r="C28" s="1333">
        <v>7.1656750211713032</v>
      </c>
      <c r="D28" s="1333">
        <v>6.7790676715293401</v>
      </c>
      <c r="E28" s="1333">
        <v>5.1347011527537818</v>
      </c>
      <c r="F28" s="1333">
        <v>11.64689751219913</v>
      </c>
      <c r="G28" s="1333">
        <v>17.967835741734429</v>
      </c>
      <c r="H28" s="1333">
        <v>15.144200730394333</v>
      </c>
      <c r="I28" s="609" t="s">
        <v>420</v>
      </c>
      <c r="J28" s="363"/>
      <c r="K28" s="363"/>
      <c r="L28" s="363"/>
      <c r="M28" s="363"/>
      <c r="N28" s="363"/>
      <c r="O28" s="363"/>
      <c r="P28" s="363"/>
      <c r="Q28" s="363"/>
      <c r="R28" s="363"/>
      <c r="S28" s="363"/>
    </row>
    <row r="29" spans="2:19" s="365" customFormat="1" ht="33.950000000000003" customHeight="1" x14ac:dyDescent="0.2">
      <c r="B29" s="608" t="s">
        <v>1531</v>
      </c>
      <c r="C29" s="1333">
        <v>24.493618153370246</v>
      </c>
      <c r="D29" s="1333">
        <v>32.528990711851314</v>
      </c>
      <c r="E29" s="1333">
        <v>39.812867738764162</v>
      </c>
      <c r="F29" s="1333">
        <v>31.121750412543204</v>
      </c>
      <c r="G29" s="1333">
        <v>37.92818729277252</v>
      </c>
      <c r="H29" s="1333">
        <v>35.829802791929581</v>
      </c>
      <c r="I29" s="609" t="s">
        <v>593</v>
      </c>
      <c r="J29" s="363"/>
      <c r="K29" s="363"/>
      <c r="L29" s="363"/>
      <c r="M29" s="363"/>
      <c r="N29" s="363"/>
      <c r="O29" s="363"/>
      <c r="P29" s="363"/>
      <c r="Q29" s="363"/>
      <c r="R29" s="363"/>
      <c r="S29" s="363"/>
    </row>
    <row r="30" spans="2:19" s="365" customFormat="1" ht="33.950000000000003" customHeight="1" x14ac:dyDescent="0.2">
      <c r="B30" s="608" t="s">
        <v>760</v>
      </c>
      <c r="C30" s="1333">
        <v>-2.9316279550242719</v>
      </c>
      <c r="D30" s="1333">
        <v>-4.5460168663051563</v>
      </c>
      <c r="E30" s="1333">
        <v>-5.4065195166251652</v>
      </c>
      <c r="F30" s="1333">
        <v>-3.271688783416137</v>
      </c>
      <c r="G30" s="1333">
        <v>-3.8341155261288242</v>
      </c>
      <c r="H30" s="1333">
        <v>-1.7691865468832186</v>
      </c>
      <c r="I30" s="609" t="s">
        <v>607</v>
      </c>
      <c r="J30" s="363"/>
      <c r="K30" s="363"/>
      <c r="L30" s="363"/>
      <c r="M30" s="363"/>
      <c r="N30" s="363"/>
      <c r="O30" s="363"/>
      <c r="P30" s="363"/>
      <c r="Q30" s="363"/>
      <c r="R30" s="363"/>
      <c r="S30" s="363"/>
    </row>
    <row r="31" spans="2:19" s="365" customFormat="1" ht="33.950000000000003" customHeight="1" x14ac:dyDescent="0.2">
      <c r="B31" s="608" t="s">
        <v>761</v>
      </c>
      <c r="C31" s="1333">
        <v>0.25846035945926604</v>
      </c>
      <c r="D31" s="1333">
        <v>0.31303503372682578</v>
      </c>
      <c r="E31" s="1333">
        <v>0.94306081613784953</v>
      </c>
      <c r="F31" s="1333">
        <v>0.3907533903153958</v>
      </c>
      <c r="G31" s="1333">
        <v>0.6011419185103376</v>
      </c>
      <c r="H31" s="1333">
        <v>0.32678750052295258</v>
      </c>
      <c r="I31" s="609" t="s">
        <v>608</v>
      </c>
      <c r="J31" s="363"/>
      <c r="K31" s="363"/>
      <c r="L31" s="363"/>
      <c r="M31" s="363"/>
      <c r="N31" s="363"/>
      <c r="O31" s="363"/>
      <c r="P31" s="363"/>
      <c r="Q31" s="363"/>
      <c r="R31" s="363"/>
      <c r="S31" s="363"/>
    </row>
    <row r="32" spans="2:19" s="365" customFormat="1" ht="33.950000000000003" customHeight="1" x14ac:dyDescent="0.2">
      <c r="B32" s="608" t="s">
        <v>762</v>
      </c>
      <c r="C32" s="1333">
        <v>3.149262705053292</v>
      </c>
      <c r="D32" s="1333">
        <v>5.1105245946058062</v>
      </c>
      <c r="E32" s="1333">
        <v>7.3273784293078545</v>
      </c>
      <c r="F32" s="1333">
        <v>14.009158053093648</v>
      </c>
      <c r="G32" s="1333">
        <v>18.021946845607754</v>
      </c>
      <c r="H32" s="1333">
        <v>21.130868310822805</v>
      </c>
      <c r="I32" s="609" t="s">
        <v>905</v>
      </c>
      <c r="J32" s="363"/>
      <c r="K32" s="363"/>
      <c r="L32" s="363"/>
      <c r="M32" s="363"/>
      <c r="N32" s="363"/>
      <c r="O32" s="363"/>
      <c r="P32" s="363"/>
      <c r="Q32" s="363"/>
      <c r="R32" s="363"/>
      <c r="S32" s="363"/>
    </row>
    <row r="33" spans="2:19" s="360" customFormat="1" ht="15" customHeight="1" thickBot="1" x14ac:dyDescent="0.25">
      <c r="B33" s="628"/>
      <c r="C33" s="1668"/>
      <c r="D33" s="1668"/>
      <c r="E33" s="1668"/>
      <c r="F33" s="1668"/>
      <c r="G33" s="1668"/>
      <c r="H33" s="1668"/>
      <c r="I33" s="629"/>
      <c r="J33" s="363"/>
      <c r="K33" s="363"/>
      <c r="L33" s="363"/>
      <c r="M33" s="363"/>
      <c r="N33" s="363"/>
      <c r="O33" s="363"/>
      <c r="P33" s="363"/>
      <c r="Q33" s="363"/>
      <c r="R33" s="363"/>
      <c r="S33" s="363"/>
    </row>
    <row r="34" spans="2:19" s="365" customFormat="1" ht="15" customHeight="1" thickTop="1" x14ac:dyDescent="0.2">
      <c r="B34" s="608"/>
      <c r="C34" s="630"/>
      <c r="D34" s="630"/>
      <c r="E34" s="630"/>
      <c r="F34" s="630"/>
      <c r="G34" s="630"/>
      <c r="H34" s="630"/>
      <c r="I34" s="609"/>
      <c r="J34" s="363"/>
      <c r="K34" s="363"/>
      <c r="L34" s="363"/>
      <c r="M34" s="363"/>
      <c r="N34" s="363"/>
      <c r="O34" s="363"/>
      <c r="P34" s="363"/>
      <c r="Q34" s="363"/>
      <c r="R34" s="363"/>
      <c r="S34" s="363"/>
    </row>
    <row r="35" spans="2:19" s="365" customFormat="1" ht="33.950000000000003" customHeight="1" x14ac:dyDescent="0.2">
      <c r="B35" s="455" t="s">
        <v>729</v>
      </c>
      <c r="C35" s="631"/>
      <c r="D35" s="631"/>
      <c r="E35" s="631"/>
      <c r="F35" s="631"/>
      <c r="G35" s="631"/>
      <c r="H35" s="631"/>
      <c r="I35" s="379" t="s">
        <v>730</v>
      </c>
      <c r="J35" s="363"/>
      <c r="K35" s="363"/>
      <c r="L35" s="363"/>
      <c r="M35" s="363"/>
      <c r="N35" s="363"/>
      <c r="O35" s="363"/>
      <c r="P35" s="363"/>
      <c r="Q35" s="363"/>
      <c r="R35" s="363"/>
      <c r="S35" s="363"/>
    </row>
    <row r="36" spans="2:19" s="360" customFormat="1" ht="9" customHeight="1" x14ac:dyDescent="0.2">
      <c r="B36" s="454"/>
      <c r="C36" s="631"/>
      <c r="D36" s="631"/>
      <c r="E36" s="631"/>
      <c r="F36" s="631"/>
      <c r="G36" s="631"/>
      <c r="H36" s="631"/>
      <c r="I36" s="607"/>
      <c r="J36" s="363"/>
      <c r="K36" s="363"/>
      <c r="L36" s="363"/>
      <c r="M36" s="363"/>
      <c r="N36" s="363"/>
      <c r="O36" s="363"/>
      <c r="P36" s="363"/>
      <c r="Q36" s="363"/>
      <c r="R36" s="363"/>
      <c r="S36" s="363"/>
    </row>
    <row r="37" spans="2:19" s="365" customFormat="1" ht="33.950000000000003" customHeight="1" x14ac:dyDescent="0.2">
      <c r="B37" s="608" t="s">
        <v>867</v>
      </c>
      <c r="C37" s="630">
        <v>-68.092210343086592</v>
      </c>
      <c r="D37" s="630">
        <v>-43.223510282923073</v>
      </c>
      <c r="E37" s="630">
        <v>-41.897490096954094</v>
      </c>
      <c r="F37" s="630">
        <v>85.169744333675922</v>
      </c>
      <c r="G37" s="630">
        <v>16.301265231649118</v>
      </c>
      <c r="H37" s="630">
        <v>4.1340353499652371</v>
      </c>
      <c r="I37" s="609" t="s">
        <v>420</v>
      </c>
      <c r="J37" s="363"/>
      <c r="K37" s="363"/>
      <c r="L37" s="363"/>
      <c r="M37" s="363"/>
      <c r="N37" s="363"/>
      <c r="O37" s="363"/>
      <c r="P37" s="363"/>
      <c r="Q37" s="363"/>
      <c r="R37" s="363"/>
      <c r="S37" s="363"/>
    </row>
    <row r="38" spans="2:19" s="365" customFormat="1" ht="33.950000000000003" customHeight="1" x14ac:dyDescent="0.2">
      <c r="B38" s="608" t="s">
        <v>1531</v>
      </c>
      <c r="C38" s="630">
        <v>-36.928495846413789</v>
      </c>
      <c r="D38" s="630">
        <v>-20.297247020098162</v>
      </c>
      <c r="E38" s="630">
        <v>-6.11362670053256</v>
      </c>
      <c r="F38" s="630">
        <v>-36.186068843074622</v>
      </c>
      <c r="G38" s="630">
        <v>-8.1250753295599942</v>
      </c>
      <c r="H38" s="630">
        <v>16.714399655264</v>
      </c>
      <c r="I38" s="609" t="s">
        <v>593</v>
      </c>
      <c r="J38" s="363"/>
      <c r="K38" s="363"/>
      <c r="L38" s="363"/>
      <c r="M38" s="363"/>
      <c r="N38" s="363"/>
      <c r="O38" s="363"/>
      <c r="P38" s="363"/>
      <c r="Q38" s="363"/>
      <c r="R38" s="363"/>
      <c r="S38" s="363"/>
    </row>
    <row r="39" spans="2:19" s="365" customFormat="1" ht="33.950000000000003" customHeight="1" x14ac:dyDescent="0.2">
      <c r="B39" s="608" t="s">
        <v>59</v>
      </c>
      <c r="C39" s="630">
        <v>-93.400924201995494</v>
      </c>
      <c r="D39" s="630">
        <v>-52.249317690598332</v>
      </c>
      <c r="E39" s="630">
        <v>-45.401023577158227</v>
      </c>
      <c r="F39" s="630">
        <v>262.28156104256624</v>
      </c>
      <c r="G39" s="630">
        <v>56.337365883304493</v>
      </c>
      <c r="H39" s="630">
        <v>42.77827582561757</v>
      </c>
      <c r="I39" s="609" t="s">
        <v>423</v>
      </c>
      <c r="J39" s="363"/>
      <c r="K39" s="363"/>
      <c r="L39" s="363"/>
      <c r="M39" s="363"/>
      <c r="N39" s="363"/>
      <c r="O39" s="363"/>
      <c r="P39" s="363"/>
      <c r="Q39" s="363"/>
      <c r="R39" s="363"/>
      <c r="S39" s="363"/>
    </row>
    <row r="40" spans="2:19" s="365" customFormat="1" ht="33.950000000000003" customHeight="1" x14ac:dyDescent="0.2">
      <c r="B40" s="608" t="s">
        <v>422</v>
      </c>
      <c r="C40" s="630">
        <v>-9.6970512661715738</v>
      </c>
      <c r="D40" s="630">
        <v>-31.510312400369966</v>
      </c>
      <c r="E40" s="630">
        <v>10.672383360579673</v>
      </c>
      <c r="F40" s="630">
        <v>32.553571274780488</v>
      </c>
      <c r="G40" s="630">
        <v>4.1998452741257575</v>
      </c>
      <c r="H40" s="630">
        <v>25.367040745031531</v>
      </c>
      <c r="I40" s="609" t="s">
        <v>904</v>
      </c>
      <c r="J40" s="363"/>
      <c r="K40" s="363"/>
      <c r="L40" s="363"/>
      <c r="M40" s="363"/>
      <c r="N40" s="363"/>
      <c r="O40" s="363"/>
      <c r="P40" s="363"/>
      <c r="Q40" s="363"/>
      <c r="R40" s="363"/>
      <c r="S40" s="363"/>
    </row>
    <row r="41" spans="2:19" s="42" customFormat="1" ht="15" customHeight="1" thickBot="1" x14ac:dyDescent="0.7">
      <c r="B41" s="159"/>
      <c r="C41" s="1334"/>
      <c r="D41" s="1334"/>
      <c r="E41" s="1334"/>
      <c r="F41" s="1334"/>
      <c r="G41" s="1334"/>
      <c r="H41" s="1334"/>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4" t="s">
        <v>1534</v>
      </c>
      <c r="C43" s="334"/>
      <c r="D43" s="334"/>
      <c r="E43" s="334"/>
      <c r="F43" s="334"/>
      <c r="G43" s="334"/>
      <c r="H43" s="334"/>
      <c r="I43" s="334" t="s">
        <v>1739</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9" customFormat="1" ht="36.75" x14ac:dyDescent="0.85">
      <c r="B4" s="1925" t="s">
        <v>1861</v>
      </c>
      <c r="C4" s="1925"/>
      <c r="D4" s="1925"/>
      <c r="E4" s="1925"/>
      <c r="F4" s="1925"/>
      <c r="G4" s="1925"/>
      <c r="H4" s="1925"/>
      <c r="I4" s="1925"/>
      <c r="J4" s="1925"/>
      <c r="K4" s="1925"/>
      <c r="L4" s="1924" t="s">
        <v>1862</v>
      </c>
      <c r="M4" s="1924"/>
      <c r="N4" s="1924"/>
      <c r="O4" s="1924"/>
      <c r="P4" s="1924"/>
      <c r="Q4" s="1924"/>
      <c r="R4" s="1924"/>
      <c r="S4" s="1924"/>
      <c r="T4" s="1924"/>
      <c r="U4" s="1924"/>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55" customFormat="1" ht="25.5" customHeight="1" thickBot="1" x14ac:dyDescent="0.55000000000000004">
      <c r="B6" s="651" t="s">
        <v>1762</v>
      </c>
      <c r="C6" s="652"/>
      <c r="D6" s="652"/>
      <c r="E6" s="652"/>
      <c r="F6" s="652"/>
      <c r="G6" s="652"/>
      <c r="H6" s="652"/>
      <c r="I6" s="652"/>
      <c r="J6" s="652"/>
      <c r="K6" s="652"/>
      <c r="L6" s="652"/>
      <c r="M6" s="652"/>
      <c r="N6" s="652"/>
      <c r="O6" s="652"/>
      <c r="P6" s="652"/>
      <c r="Q6" s="652"/>
      <c r="R6" s="652"/>
      <c r="S6" s="652"/>
      <c r="T6" s="652"/>
      <c r="U6" s="653" t="s">
        <v>1206</v>
      </c>
      <c r="V6" s="654"/>
    </row>
    <row r="7" spans="2:46" s="660" customFormat="1" ht="22.5" customHeight="1" thickTop="1" x14ac:dyDescent="0.2">
      <c r="B7" s="1930" t="s">
        <v>886</v>
      </c>
      <c r="C7" s="1934" t="s">
        <v>1706</v>
      </c>
      <c r="D7" s="1935"/>
      <c r="E7" s="1936"/>
      <c r="F7" s="1934" t="s">
        <v>1898</v>
      </c>
      <c r="G7" s="1935"/>
      <c r="H7" s="1936"/>
      <c r="I7" s="1934" t="s">
        <v>1903</v>
      </c>
      <c r="J7" s="1935"/>
      <c r="K7" s="1936"/>
      <c r="L7" s="1934" t="s">
        <v>1904</v>
      </c>
      <c r="M7" s="1935"/>
      <c r="N7" s="1936"/>
      <c r="O7" s="1926" t="s">
        <v>1910</v>
      </c>
      <c r="P7" s="1926"/>
      <c r="Q7" s="1926"/>
      <c r="R7" s="1926" t="s">
        <v>1581</v>
      </c>
      <c r="S7" s="1926"/>
      <c r="T7" s="1926"/>
      <c r="U7" s="1927" t="s">
        <v>885</v>
      </c>
    </row>
    <row r="8" spans="2:46" s="660" customFormat="1" ht="24.75" customHeight="1" x14ac:dyDescent="0.2">
      <c r="B8" s="1931"/>
      <c r="C8" s="649" t="s">
        <v>567</v>
      </c>
      <c r="D8" s="649" t="s">
        <v>513</v>
      </c>
      <c r="E8" s="649" t="s">
        <v>514</v>
      </c>
      <c r="F8" s="649" t="s">
        <v>567</v>
      </c>
      <c r="G8" s="649" t="s">
        <v>513</v>
      </c>
      <c r="H8" s="649" t="s">
        <v>514</v>
      </c>
      <c r="I8" s="649" t="s">
        <v>567</v>
      </c>
      <c r="J8" s="649" t="s">
        <v>513</v>
      </c>
      <c r="K8" s="649" t="s">
        <v>514</v>
      </c>
      <c r="L8" s="649" t="s">
        <v>567</v>
      </c>
      <c r="M8" s="649" t="s">
        <v>513</v>
      </c>
      <c r="N8" s="649" t="s">
        <v>514</v>
      </c>
      <c r="O8" s="649" t="s">
        <v>567</v>
      </c>
      <c r="P8" s="649" t="s">
        <v>513</v>
      </c>
      <c r="Q8" s="649" t="s">
        <v>514</v>
      </c>
      <c r="R8" s="649" t="s">
        <v>567</v>
      </c>
      <c r="S8" s="649" t="s">
        <v>513</v>
      </c>
      <c r="T8" s="649" t="s">
        <v>514</v>
      </c>
      <c r="U8" s="1928"/>
      <c r="V8" s="661"/>
    </row>
    <row r="9" spans="2:46" s="660" customFormat="1" ht="24.75" customHeight="1" x14ac:dyDescent="0.2">
      <c r="B9" s="1932"/>
      <c r="C9" s="1553" t="s">
        <v>515</v>
      </c>
      <c r="D9" s="1553" t="s">
        <v>516</v>
      </c>
      <c r="E9" s="1553" t="s">
        <v>517</v>
      </c>
      <c r="F9" s="1553" t="s">
        <v>515</v>
      </c>
      <c r="G9" s="1553" t="s">
        <v>516</v>
      </c>
      <c r="H9" s="1553" t="s">
        <v>517</v>
      </c>
      <c r="I9" s="1553" t="s">
        <v>515</v>
      </c>
      <c r="J9" s="1553" t="s">
        <v>516</v>
      </c>
      <c r="K9" s="1553" t="s">
        <v>517</v>
      </c>
      <c r="L9" s="1553" t="s">
        <v>515</v>
      </c>
      <c r="M9" s="1553" t="s">
        <v>516</v>
      </c>
      <c r="N9" s="1553" t="s">
        <v>517</v>
      </c>
      <c r="O9" s="1553" t="s">
        <v>515</v>
      </c>
      <c r="P9" s="1553" t="s">
        <v>516</v>
      </c>
      <c r="Q9" s="1553" t="s">
        <v>517</v>
      </c>
      <c r="R9" s="1553" t="s">
        <v>515</v>
      </c>
      <c r="S9" s="1553" t="s">
        <v>516</v>
      </c>
      <c r="T9" s="1553" t="s">
        <v>517</v>
      </c>
      <c r="U9" s="1929"/>
    </row>
    <row r="10" spans="2:46" s="636" customFormat="1" ht="15" customHeight="1" x14ac:dyDescent="0.7">
      <c r="B10" s="1568"/>
      <c r="C10" s="639"/>
      <c r="D10" s="639"/>
      <c r="E10" s="639"/>
      <c r="F10" s="639"/>
      <c r="G10" s="639"/>
      <c r="H10" s="639"/>
      <c r="I10" s="639"/>
      <c r="J10" s="639"/>
      <c r="K10" s="638"/>
      <c r="L10" s="639"/>
      <c r="M10" s="639"/>
      <c r="N10" s="639"/>
      <c r="O10" s="639"/>
      <c r="P10" s="639"/>
      <c r="Q10" s="639"/>
      <c r="R10" s="639"/>
      <c r="S10" s="639"/>
      <c r="T10" s="639"/>
      <c r="U10" s="650"/>
    </row>
    <row r="11" spans="2:46" s="1335" customFormat="1" ht="24.75" customHeight="1" x14ac:dyDescent="0.2">
      <c r="B11" s="619" t="s">
        <v>310</v>
      </c>
      <c r="C11" s="642">
        <v>5722.7084820184564</v>
      </c>
      <c r="D11" s="642">
        <v>13605.516442539934</v>
      </c>
      <c r="E11" s="642">
        <v>-7882.8079605214807</v>
      </c>
      <c r="F11" s="642">
        <v>3886.7735746263716</v>
      </c>
      <c r="G11" s="642">
        <v>10869.20113511063</v>
      </c>
      <c r="H11" s="642">
        <v>-6982.4275604842605</v>
      </c>
      <c r="I11" s="642">
        <v>3477.4504409249948</v>
      </c>
      <c r="J11" s="642">
        <v>10328.552337202907</v>
      </c>
      <c r="K11" s="641">
        <v>-6851.1018962779126</v>
      </c>
      <c r="L11" s="642">
        <v>5141.5412437982704</v>
      </c>
      <c r="M11" s="642">
        <v>6608.8614556678485</v>
      </c>
      <c r="N11" s="642">
        <v>-1467.320211869579</v>
      </c>
      <c r="O11" s="642">
        <v>5390.7326632102158</v>
      </c>
      <c r="P11" s="642">
        <v>6076.0929881130196</v>
      </c>
      <c r="Q11" s="642">
        <v>-685.36032490280377</v>
      </c>
      <c r="R11" s="642">
        <v>6727.0563307307948</v>
      </c>
      <c r="S11" s="642">
        <v>6890.326844957136</v>
      </c>
      <c r="T11" s="642">
        <v>-163.27051422634122</v>
      </c>
      <c r="U11" s="561" t="s">
        <v>1496</v>
      </c>
    </row>
    <row r="12" spans="2:46" s="1335" customFormat="1" ht="12" customHeight="1" x14ac:dyDescent="0.2">
      <c r="B12" s="619"/>
      <c r="C12" s="642"/>
      <c r="D12" s="642"/>
      <c r="E12" s="642"/>
      <c r="F12" s="642"/>
      <c r="G12" s="642"/>
      <c r="H12" s="642"/>
      <c r="I12" s="642"/>
      <c r="J12" s="642"/>
      <c r="K12" s="641"/>
      <c r="L12" s="642"/>
      <c r="M12" s="642"/>
      <c r="N12" s="642"/>
      <c r="O12" s="642"/>
      <c r="P12" s="642"/>
      <c r="Q12" s="642"/>
      <c r="R12" s="642"/>
      <c r="S12" s="642"/>
      <c r="T12" s="642"/>
      <c r="U12" s="561"/>
    </row>
    <row r="13" spans="2:46" s="1336" customFormat="1" ht="27.75" customHeight="1" x14ac:dyDescent="0.2">
      <c r="B13" s="619" t="s">
        <v>142</v>
      </c>
      <c r="C13" s="642">
        <v>3922.5818152199799</v>
      </c>
      <c r="D13" s="642">
        <v>13399.424237955376</v>
      </c>
      <c r="E13" s="642">
        <v>-9476.8424227353971</v>
      </c>
      <c r="F13" s="642">
        <v>2256.5863867523899</v>
      </c>
      <c r="G13" s="642">
        <v>10761.570767335103</v>
      </c>
      <c r="H13" s="642">
        <v>-8504.9843805827131</v>
      </c>
      <c r="I13" s="642">
        <v>1510.8243524801892</v>
      </c>
      <c r="J13" s="642">
        <v>10142.940341339681</v>
      </c>
      <c r="K13" s="641">
        <v>-8632.1159888594921</v>
      </c>
      <c r="L13" s="642">
        <v>2539.4223470757206</v>
      </c>
      <c r="M13" s="642">
        <v>6538.2169985219089</v>
      </c>
      <c r="N13" s="642">
        <v>-3998.7946514461883</v>
      </c>
      <c r="O13" s="642">
        <v>2878.4292061071474</v>
      </c>
      <c r="P13" s="642">
        <v>6031.8986874922439</v>
      </c>
      <c r="Q13" s="642">
        <v>-3153.4694813850965</v>
      </c>
      <c r="R13" s="642">
        <v>3178.4684217544013</v>
      </c>
      <c r="S13" s="642">
        <v>6855.215284061167</v>
      </c>
      <c r="T13" s="642">
        <v>-3676.7468623067657</v>
      </c>
      <c r="U13" s="561" t="s">
        <v>312</v>
      </c>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row>
    <row r="14" spans="2:46" s="1337" customFormat="1" ht="27.75" customHeight="1" x14ac:dyDescent="0.2">
      <c r="B14" s="619" t="s">
        <v>640</v>
      </c>
      <c r="C14" s="642">
        <v>3351.8958884079248</v>
      </c>
      <c r="D14" s="642">
        <v>11457.40739538804</v>
      </c>
      <c r="E14" s="642">
        <v>-8105.511506980115</v>
      </c>
      <c r="F14" s="642">
        <v>1903.0888244090497</v>
      </c>
      <c r="G14" s="642">
        <v>9131.8691142471362</v>
      </c>
      <c r="H14" s="642">
        <v>-7228.7802898380851</v>
      </c>
      <c r="I14" s="642">
        <v>1105.7423726660281</v>
      </c>
      <c r="J14" s="642">
        <v>8573.5807258208351</v>
      </c>
      <c r="K14" s="641">
        <v>-7467.8383531548079</v>
      </c>
      <c r="L14" s="642">
        <v>2047.5003244548066</v>
      </c>
      <c r="M14" s="642">
        <v>5471.1389020587303</v>
      </c>
      <c r="N14" s="642">
        <v>-3423.6385776039237</v>
      </c>
      <c r="O14" s="642">
        <v>2381.2687829630604</v>
      </c>
      <c r="P14" s="642">
        <v>5026.6047448815971</v>
      </c>
      <c r="Q14" s="642">
        <v>-2645.3359619185367</v>
      </c>
      <c r="R14" s="642">
        <v>2479.7112762284405</v>
      </c>
      <c r="S14" s="642">
        <v>5866.771551031572</v>
      </c>
      <c r="T14" s="642">
        <v>-3387.0602748031315</v>
      </c>
      <c r="U14" s="561" t="s">
        <v>1060</v>
      </c>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row>
    <row r="15" spans="2:46" s="1336" customFormat="1" ht="27.75" customHeight="1" x14ac:dyDescent="0.2">
      <c r="B15" s="1339" t="s">
        <v>641</v>
      </c>
      <c r="C15" s="646">
        <v>3273.8704740177836</v>
      </c>
      <c r="D15" s="646">
        <v>11170.909538872791</v>
      </c>
      <c r="E15" s="646">
        <v>-7897.0390648550074</v>
      </c>
      <c r="F15" s="646">
        <v>1784.8093428549021</v>
      </c>
      <c r="G15" s="646">
        <v>8709.8175561074386</v>
      </c>
      <c r="H15" s="646">
        <v>-6925.0082132525367</v>
      </c>
      <c r="I15" s="646">
        <v>1064.6818613324785</v>
      </c>
      <c r="J15" s="646">
        <v>8309.497804065526</v>
      </c>
      <c r="K15" s="645">
        <v>-7244.8159427330475</v>
      </c>
      <c r="L15" s="646">
        <v>2021.2430573609167</v>
      </c>
      <c r="M15" s="646">
        <v>5056.5718599186266</v>
      </c>
      <c r="N15" s="646">
        <v>-3035.3288025577099</v>
      </c>
      <c r="O15" s="646">
        <v>2373.1318764925622</v>
      </c>
      <c r="P15" s="646">
        <v>4566.9833768305461</v>
      </c>
      <c r="Q15" s="646">
        <v>-2193.8515003379839</v>
      </c>
      <c r="R15" s="646">
        <v>2402.4516489758062</v>
      </c>
      <c r="S15" s="646">
        <v>5448.6389725973149</v>
      </c>
      <c r="T15" s="646">
        <v>-3046.1873236215088</v>
      </c>
      <c r="U15" s="1343" t="s">
        <v>1308</v>
      </c>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row>
    <row r="16" spans="2:46" s="1337" customFormat="1" ht="27.75" customHeight="1" x14ac:dyDescent="0.2">
      <c r="B16" s="1339" t="s">
        <v>1482</v>
      </c>
      <c r="C16" s="646">
        <v>0</v>
      </c>
      <c r="D16" s="646">
        <v>6.0208490000000001</v>
      </c>
      <c r="E16" s="646">
        <v>-6.0208490000000001</v>
      </c>
      <c r="F16" s="646">
        <v>0</v>
      </c>
      <c r="G16" s="646">
        <v>7.0681830399999992</v>
      </c>
      <c r="H16" s="646">
        <v>-7.0681830399999992</v>
      </c>
      <c r="I16" s="646">
        <v>0</v>
      </c>
      <c r="J16" s="646">
        <v>6.8749010000000013</v>
      </c>
      <c r="K16" s="645">
        <v>-6.8749010000000013</v>
      </c>
      <c r="L16" s="646">
        <v>0</v>
      </c>
      <c r="M16" s="646">
        <v>3.5133869</v>
      </c>
      <c r="N16" s="646">
        <v>-3.5133869</v>
      </c>
      <c r="O16" s="646">
        <v>0</v>
      </c>
      <c r="P16" s="646">
        <v>6.4635999999999996</v>
      </c>
      <c r="Q16" s="646">
        <v>-6.4635999999999996</v>
      </c>
      <c r="R16" s="646">
        <v>0</v>
      </c>
      <c r="S16" s="646">
        <v>19</v>
      </c>
      <c r="T16" s="646">
        <v>-19</v>
      </c>
      <c r="U16" s="1343" t="s">
        <v>1483</v>
      </c>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row>
    <row r="17" spans="2:46" s="1337" customFormat="1" ht="27.75" customHeight="1" x14ac:dyDescent="0.2">
      <c r="B17" s="1339" t="s">
        <v>485</v>
      </c>
      <c r="C17" s="646">
        <v>0</v>
      </c>
      <c r="D17" s="646">
        <v>0</v>
      </c>
      <c r="E17" s="646">
        <v>0</v>
      </c>
      <c r="F17" s="646">
        <v>0</v>
      </c>
      <c r="G17" s="646">
        <v>0</v>
      </c>
      <c r="H17" s="646">
        <v>0</v>
      </c>
      <c r="I17" s="646">
        <v>0</v>
      </c>
      <c r="J17" s="646">
        <v>0</v>
      </c>
      <c r="K17" s="645">
        <v>0</v>
      </c>
      <c r="L17" s="646">
        <v>0</v>
      </c>
      <c r="M17" s="646">
        <v>0</v>
      </c>
      <c r="N17" s="646">
        <v>0</v>
      </c>
      <c r="O17" s="646">
        <v>0</v>
      </c>
      <c r="P17" s="646">
        <v>0</v>
      </c>
      <c r="Q17" s="646">
        <v>0</v>
      </c>
      <c r="R17" s="646">
        <v>0</v>
      </c>
      <c r="S17" s="646">
        <v>0</v>
      </c>
      <c r="T17" s="646">
        <v>0</v>
      </c>
      <c r="U17" s="1343" t="s">
        <v>486</v>
      </c>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row>
    <row r="18" spans="2:46" s="1336" customFormat="1" ht="27.75" customHeight="1" x14ac:dyDescent="0.2">
      <c r="B18" s="1339" t="s">
        <v>487</v>
      </c>
      <c r="C18" s="646">
        <v>75.380827470141156</v>
      </c>
      <c r="D18" s="646">
        <v>166.96151481652791</v>
      </c>
      <c r="E18" s="646">
        <v>-91.580687346386753</v>
      </c>
      <c r="F18" s="646">
        <v>109.02890170000001</v>
      </c>
      <c r="G18" s="646">
        <v>0</v>
      </c>
      <c r="H18" s="646">
        <v>109.02890170000001</v>
      </c>
      <c r="I18" s="646">
        <v>28.688590330000004</v>
      </c>
      <c r="J18" s="646">
        <v>0</v>
      </c>
      <c r="K18" s="645">
        <v>28.688590330000004</v>
      </c>
      <c r="L18" s="646">
        <v>26.25726709388972</v>
      </c>
      <c r="M18" s="646">
        <v>0</v>
      </c>
      <c r="N18" s="646">
        <v>26.25726709388972</v>
      </c>
      <c r="O18" s="646">
        <v>8.1369064704982854</v>
      </c>
      <c r="P18" s="646">
        <v>0</v>
      </c>
      <c r="Q18" s="646">
        <v>8.1369064704982854</v>
      </c>
      <c r="R18" s="646">
        <v>77.259627252634473</v>
      </c>
      <c r="S18" s="646">
        <v>0</v>
      </c>
      <c r="T18" s="646">
        <v>77.259627252634473</v>
      </c>
      <c r="U18" s="1343" t="s">
        <v>1309</v>
      </c>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row>
    <row r="19" spans="2:46" s="1336" customFormat="1" ht="27.75" customHeight="1" x14ac:dyDescent="0.2">
      <c r="B19" s="1339" t="s">
        <v>488</v>
      </c>
      <c r="C19" s="646">
        <v>2.6445869200000001</v>
      </c>
      <c r="D19" s="646">
        <v>113.5154926987198</v>
      </c>
      <c r="E19" s="646">
        <v>-110.8709057787198</v>
      </c>
      <c r="F19" s="646">
        <v>9.2505798541476754</v>
      </c>
      <c r="G19" s="646">
        <v>414.98337509969599</v>
      </c>
      <c r="H19" s="646">
        <v>-405.73279524554829</v>
      </c>
      <c r="I19" s="646">
        <v>12.371921003549724</v>
      </c>
      <c r="J19" s="646">
        <v>257.20802075530952</v>
      </c>
      <c r="K19" s="645">
        <v>-244.8360997517598</v>
      </c>
      <c r="L19" s="646">
        <v>0</v>
      </c>
      <c r="M19" s="646">
        <v>411.05365524010358</v>
      </c>
      <c r="N19" s="646">
        <v>-411.05365524010358</v>
      </c>
      <c r="O19" s="646">
        <v>0</v>
      </c>
      <c r="P19" s="646">
        <v>453.15776805105071</v>
      </c>
      <c r="Q19" s="646">
        <v>-453.15776805105071</v>
      </c>
      <c r="R19" s="646">
        <v>0</v>
      </c>
      <c r="S19" s="646">
        <v>399.13257843425725</v>
      </c>
      <c r="T19" s="646">
        <v>-399.13257843425725</v>
      </c>
      <c r="U19" s="1343" t="s">
        <v>1310</v>
      </c>
      <c r="V19" s="1335"/>
      <c r="W19" s="1335"/>
      <c r="X19" s="1335"/>
      <c r="Y19" s="1335"/>
      <c r="Z19" s="1335"/>
      <c r="AA19" s="1335"/>
      <c r="AB19" s="1335"/>
      <c r="AC19" s="1335"/>
      <c r="AD19" s="1335"/>
      <c r="AE19" s="1335"/>
      <c r="AF19" s="1335"/>
      <c r="AG19" s="1335"/>
      <c r="AH19" s="1335"/>
      <c r="AI19" s="1335"/>
      <c r="AJ19" s="1335"/>
      <c r="AK19" s="1335"/>
      <c r="AL19" s="1335"/>
      <c r="AM19" s="1335"/>
      <c r="AN19" s="1335"/>
      <c r="AO19" s="1335"/>
      <c r="AP19" s="1335"/>
      <c r="AQ19" s="1335"/>
      <c r="AR19" s="1335"/>
      <c r="AS19" s="1335"/>
      <c r="AT19" s="1335"/>
    </row>
    <row r="20" spans="2:46" s="1336" customFormat="1" ht="27.75" customHeight="1" x14ac:dyDescent="0.2">
      <c r="B20" s="619" t="s">
        <v>640</v>
      </c>
      <c r="C20" s="642">
        <v>3351.8958884079248</v>
      </c>
      <c r="D20" s="642">
        <v>11457.40739538804</v>
      </c>
      <c r="E20" s="642">
        <v>-8105.511506980115</v>
      </c>
      <c r="F20" s="642">
        <v>1903.0888244090497</v>
      </c>
      <c r="G20" s="642">
        <v>9131.8691142471343</v>
      </c>
      <c r="H20" s="642">
        <v>-7228.7802898380851</v>
      </c>
      <c r="I20" s="642">
        <v>1105.7423726660281</v>
      </c>
      <c r="J20" s="642">
        <v>8573.5807258208351</v>
      </c>
      <c r="K20" s="641">
        <v>-7467.838353154807</v>
      </c>
      <c r="L20" s="642">
        <v>2047.5003244548063</v>
      </c>
      <c r="M20" s="642">
        <v>5471.1389020587303</v>
      </c>
      <c r="N20" s="642">
        <v>-3423.6385776039242</v>
      </c>
      <c r="O20" s="642">
        <v>2381.2687829630604</v>
      </c>
      <c r="P20" s="642">
        <v>5026.6047448815971</v>
      </c>
      <c r="Q20" s="642">
        <v>-2645.3359619185367</v>
      </c>
      <c r="R20" s="642">
        <v>2479.7112762284405</v>
      </c>
      <c r="S20" s="642">
        <v>5866.7715510315711</v>
      </c>
      <c r="T20" s="642">
        <v>-3387.0602748031306</v>
      </c>
      <c r="U20" s="561" t="s">
        <v>1060</v>
      </c>
      <c r="V20" s="1335"/>
      <c r="W20" s="1335"/>
      <c r="X20" s="1335"/>
      <c r="Y20" s="1335"/>
      <c r="Z20" s="1335"/>
      <c r="AA20" s="1335"/>
      <c r="AB20" s="1335"/>
      <c r="AC20" s="1335"/>
      <c r="AD20" s="1335"/>
      <c r="AE20" s="1335"/>
      <c r="AF20" s="1335"/>
      <c r="AG20" s="1335"/>
      <c r="AH20" s="1335"/>
      <c r="AI20" s="1335"/>
      <c r="AJ20" s="1335"/>
      <c r="AK20" s="1335"/>
      <c r="AL20" s="1335"/>
      <c r="AM20" s="1335"/>
      <c r="AN20" s="1335"/>
      <c r="AO20" s="1335"/>
      <c r="AP20" s="1335"/>
      <c r="AQ20" s="1335"/>
      <c r="AR20" s="1335"/>
      <c r="AS20" s="1335"/>
      <c r="AT20" s="1335"/>
    </row>
    <row r="21" spans="2:46" s="1336" customFormat="1" ht="27.75" customHeight="1" x14ac:dyDescent="0.2">
      <c r="B21" s="1339" t="s">
        <v>143</v>
      </c>
      <c r="C21" s="646">
        <v>924.03556978921824</v>
      </c>
      <c r="D21" s="646">
        <v>5568.8010935925677</v>
      </c>
      <c r="E21" s="646">
        <v>-4644.7655238033494</v>
      </c>
      <c r="F21" s="646">
        <v>506.53479804972892</v>
      </c>
      <c r="G21" s="646">
        <v>5664.4927390173743</v>
      </c>
      <c r="H21" s="646">
        <v>-5157.9579409676453</v>
      </c>
      <c r="I21" s="646">
        <v>346.21154966781233</v>
      </c>
      <c r="J21" s="646">
        <v>3492.5368297178197</v>
      </c>
      <c r="K21" s="645">
        <v>-3146.3252800500072</v>
      </c>
      <c r="L21" s="646">
        <v>181.00596125186289</v>
      </c>
      <c r="M21" s="646">
        <v>2732.9209214418865</v>
      </c>
      <c r="N21" s="646">
        <v>-2551.9149601900235</v>
      </c>
      <c r="O21" s="646">
        <v>33.351607503768271</v>
      </c>
      <c r="P21" s="646">
        <v>2304.9684539158702</v>
      </c>
      <c r="Q21" s="646">
        <v>-2271.6168464121019</v>
      </c>
      <c r="R21" s="646">
        <v>115.17876717843468</v>
      </c>
      <c r="S21" s="646">
        <v>2723.7901453088139</v>
      </c>
      <c r="T21" s="646">
        <v>-2608.6113781303793</v>
      </c>
      <c r="U21" s="1343" t="s">
        <v>181</v>
      </c>
      <c r="V21" s="1335"/>
      <c r="W21" s="1335"/>
      <c r="X21" s="1335"/>
      <c r="Y21" s="1335"/>
      <c r="Z21" s="1335"/>
      <c r="AA21" s="1335"/>
      <c r="AB21" s="1335"/>
      <c r="AC21" s="1335"/>
      <c r="AD21" s="1335"/>
      <c r="AE21" s="1335"/>
      <c r="AF21" s="1335"/>
      <c r="AG21" s="1335"/>
      <c r="AH21" s="1335"/>
      <c r="AI21" s="1335"/>
      <c r="AJ21" s="1335"/>
      <c r="AK21" s="1335"/>
      <c r="AL21" s="1335"/>
      <c r="AM21" s="1335"/>
      <c r="AN21" s="1335"/>
      <c r="AO21" s="1335"/>
      <c r="AP21" s="1335"/>
      <c r="AQ21" s="1335"/>
      <c r="AR21" s="1335"/>
      <c r="AS21" s="1335"/>
      <c r="AT21" s="1335"/>
    </row>
    <row r="22" spans="2:46" s="1336" customFormat="1" ht="27.75" customHeight="1" x14ac:dyDescent="0.2">
      <c r="B22" s="1340" t="s">
        <v>489</v>
      </c>
      <c r="C22" s="646">
        <v>582.68962308050254</v>
      </c>
      <c r="D22" s="646">
        <v>4252.4067109158186</v>
      </c>
      <c r="E22" s="646">
        <v>-3669.7170878353163</v>
      </c>
      <c r="F22" s="646">
        <v>126.52917417748608</v>
      </c>
      <c r="G22" s="646">
        <v>4142.390476198434</v>
      </c>
      <c r="H22" s="646">
        <v>-4015.8613020209477</v>
      </c>
      <c r="I22" s="646">
        <v>39.782973291520939</v>
      </c>
      <c r="J22" s="646">
        <v>3282.8808562913932</v>
      </c>
      <c r="K22" s="645">
        <v>-3243.0978829998721</v>
      </c>
      <c r="L22" s="646">
        <v>9.1861010134128165</v>
      </c>
      <c r="M22" s="646">
        <v>2113.3928147063184</v>
      </c>
      <c r="N22" s="646">
        <v>-2104.2067136929054</v>
      </c>
      <c r="O22" s="646">
        <v>18.593696998492693</v>
      </c>
      <c r="P22" s="646">
        <v>1857.8394540523582</v>
      </c>
      <c r="Q22" s="646">
        <v>-1839.2457570538654</v>
      </c>
      <c r="R22" s="646">
        <v>20.301304416466039</v>
      </c>
      <c r="S22" s="646">
        <v>2559.9884292701804</v>
      </c>
      <c r="T22" s="646">
        <v>-2539.6871248537145</v>
      </c>
      <c r="U22" s="1344" t="s">
        <v>1312</v>
      </c>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row>
    <row r="23" spans="2:46" s="1336" customFormat="1" ht="27.75" customHeight="1" x14ac:dyDescent="0.2">
      <c r="B23" s="1340" t="s">
        <v>490</v>
      </c>
      <c r="C23" s="646">
        <v>341.3459467087157</v>
      </c>
      <c r="D23" s="646">
        <v>1316.3943826767488</v>
      </c>
      <c r="E23" s="646">
        <v>-975.04843596803312</v>
      </c>
      <c r="F23" s="646">
        <v>380.00562387224284</v>
      </c>
      <c r="G23" s="646">
        <v>1522.1022628189405</v>
      </c>
      <c r="H23" s="646">
        <v>-1142.0966389466976</v>
      </c>
      <c r="I23" s="646">
        <v>306.4285763762914</v>
      </c>
      <c r="J23" s="646">
        <v>209.6559734264267</v>
      </c>
      <c r="K23" s="645">
        <v>96.772602949864705</v>
      </c>
      <c r="L23" s="646">
        <v>171.81986023845008</v>
      </c>
      <c r="M23" s="646">
        <v>619.52810673556803</v>
      </c>
      <c r="N23" s="646">
        <v>-447.70824649711795</v>
      </c>
      <c r="O23" s="646">
        <v>14.757910505275579</v>
      </c>
      <c r="P23" s="646">
        <v>447.12899986351186</v>
      </c>
      <c r="Q23" s="646">
        <v>-432.3710893582363</v>
      </c>
      <c r="R23" s="646">
        <v>94.877462761968644</v>
      </c>
      <c r="S23" s="646">
        <v>163.80171603863332</v>
      </c>
      <c r="T23" s="646">
        <v>-68.924253276664672</v>
      </c>
      <c r="U23" s="1344" t="s">
        <v>1311</v>
      </c>
      <c r="V23" s="1335"/>
      <c r="W23" s="1335"/>
      <c r="X23" s="1335"/>
      <c r="Y23" s="1335"/>
      <c r="Z23" s="1335"/>
      <c r="AA23" s="1335"/>
      <c r="AB23" s="1335"/>
      <c r="AC23" s="1335"/>
      <c r="AD23" s="1335"/>
      <c r="AE23" s="1335"/>
      <c r="AF23" s="1335"/>
      <c r="AG23" s="1335"/>
      <c r="AH23" s="1335"/>
      <c r="AI23" s="1335"/>
      <c r="AJ23" s="1335"/>
      <c r="AK23" s="1335"/>
      <c r="AL23" s="1335"/>
      <c r="AM23" s="1335"/>
      <c r="AN23" s="1335"/>
      <c r="AO23" s="1335"/>
      <c r="AP23" s="1335"/>
      <c r="AQ23" s="1335"/>
      <c r="AR23" s="1335"/>
      <c r="AS23" s="1335"/>
      <c r="AT23" s="1335"/>
    </row>
    <row r="24" spans="2:46" s="1336" customFormat="1" ht="27.75" customHeight="1" x14ac:dyDescent="0.2">
      <c r="B24" s="1339" t="s">
        <v>872</v>
      </c>
      <c r="C24" s="646">
        <v>2427.8603186187065</v>
      </c>
      <c r="D24" s="646">
        <v>5888.6063017954712</v>
      </c>
      <c r="E24" s="646">
        <v>-3460.7459831767646</v>
      </c>
      <c r="F24" s="646">
        <v>1396.5540263593209</v>
      </c>
      <c r="G24" s="646">
        <v>3467.3763752297596</v>
      </c>
      <c r="H24" s="646">
        <v>-2070.8223488704389</v>
      </c>
      <c r="I24" s="646">
        <v>759.53082299821585</v>
      </c>
      <c r="J24" s="646">
        <v>5081.0438961030159</v>
      </c>
      <c r="K24" s="645">
        <v>-4321.5130731048002</v>
      </c>
      <c r="L24" s="646">
        <v>1866.4943632029435</v>
      </c>
      <c r="M24" s="646">
        <v>2738.2179806168442</v>
      </c>
      <c r="N24" s="646">
        <v>-871.72361741390068</v>
      </c>
      <c r="O24" s="646">
        <v>2347.9171754592921</v>
      </c>
      <c r="P24" s="646">
        <v>2721.6362909657269</v>
      </c>
      <c r="Q24" s="646">
        <v>-373.71911550643472</v>
      </c>
      <c r="R24" s="646">
        <v>2364.532509050006</v>
      </c>
      <c r="S24" s="646">
        <v>3142.9814057227572</v>
      </c>
      <c r="T24" s="646">
        <v>-778.44889667275129</v>
      </c>
      <c r="U24" s="1343" t="s">
        <v>295</v>
      </c>
      <c r="V24" s="1335"/>
      <c r="W24" s="1335"/>
      <c r="X24" s="1335"/>
      <c r="Y24" s="1335"/>
      <c r="Z24" s="1335"/>
      <c r="AA24" s="1335"/>
      <c r="AB24" s="1335"/>
      <c r="AC24" s="1335"/>
      <c r="AD24" s="1335"/>
      <c r="AE24" s="1335"/>
      <c r="AF24" s="1335"/>
      <c r="AG24" s="1335"/>
      <c r="AH24" s="1335"/>
      <c r="AI24" s="1335"/>
      <c r="AJ24" s="1335"/>
      <c r="AK24" s="1335"/>
      <c r="AL24" s="1335"/>
      <c r="AM24" s="1335"/>
      <c r="AN24" s="1335"/>
      <c r="AO24" s="1335"/>
      <c r="AP24" s="1335"/>
      <c r="AQ24" s="1335"/>
      <c r="AR24" s="1335"/>
      <c r="AS24" s="1335"/>
      <c r="AT24" s="1335"/>
    </row>
    <row r="25" spans="2:46" s="1336" customFormat="1" ht="27.75" customHeight="1" x14ac:dyDescent="0.2">
      <c r="B25" s="619" t="s">
        <v>694</v>
      </c>
      <c r="C25" s="642">
        <v>570.68592681205507</v>
      </c>
      <c r="D25" s="642">
        <v>1942.0168425673367</v>
      </c>
      <c r="E25" s="642">
        <v>-1371.3309157552817</v>
      </c>
      <c r="F25" s="642">
        <v>353.49756234334012</v>
      </c>
      <c r="G25" s="642">
        <v>1629.7016530879664</v>
      </c>
      <c r="H25" s="642">
        <v>-1276.2040907446262</v>
      </c>
      <c r="I25" s="642">
        <v>405.08197981416095</v>
      </c>
      <c r="J25" s="642">
        <v>1569.3596155188466</v>
      </c>
      <c r="K25" s="641">
        <v>-1164.2776357046855</v>
      </c>
      <c r="L25" s="642">
        <v>491.92202262091416</v>
      </c>
      <c r="M25" s="642">
        <v>1067.0780964631788</v>
      </c>
      <c r="N25" s="642">
        <v>-575.15607384226462</v>
      </c>
      <c r="O25" s="642">
        <v>497.16042314408713</v>
      </c>
      <c r="P25" s="642">
        <v>1005.2939426106468</v>
      </c>
      <c r="Q25" s="642">
        <v>-508.13351946655968</v>
      </c>
      <c r="R25" s="642">
        <v>698.75714552596082</v>
      </c>
      <c r="S25" s="642">
        <v>988.44373302959468</v>
      </c>
      <c r="T25" s="642">
        <v>-289.68658750363386</v>
      </c>
      <c r="U25" s="561" t="s">
        <v>1061</v>
      </c>
      <c r="V25" s="1335"/>
      <c r="W25" s="1335"/>
      <c r="X25" s="1335"/>
      <c r="Y25" s="1335"/>
      <c r="Z25" s="1335"/>
      <c r="AA25" s="1335"/>
      <c r="AB25" s="1335"/>
      <c r="AC25" s="1335"/>
      <c r="AD25" s="1335"/>
      <c r="AE25" s="1335"/>
      <c r="AF25" s="1335"/>
      <c r="AG25" s="1335"/>
      <c r="AH25" s="1335"/>
      <c r="AI25" s="1335"/>
      <c r="AJ25" s="1335"/>
      <c r="AK25" s="1335"/>
      <c r="AL25" s="1335"/>
      <c r="AM25" s="1335"/>
      <c r="AN25" s="1335"/>
      <c r="AO25" s="1335"/>
      <c r="AP25" s="1335"/>
      <c r="AQ25" s="1335"/>
      <c r="AR25" s="1335"/>
      <c r="AS25" s="1335"/>
      <c r="AT25" s="1335"/>
    </row>
    <row r="26" spans="2:46" s="1336" customFormat="1" ht="27.75" customHeight="1" x14ac:dyDescent="0.2">
      <c r="B26" s="1339" t="s">
        <v>1171</v>
      </c>
      <c r="C26" s="646">
        <v>282.71704282924151</v>
      </c>
      <c r="D26" s="646">
        <v>1423.9021539521154</v>
      </c>
      <c r="E26" s="646">
        <v>-1141.1851111228739</v>
      </c>
      <c r="F26" s="646">
        <v>161.13316966058289</v>
      </c>
      <c r="G26" s="646">
        <v>1067.9450688869063</v>
      </c>
      <c r="H26" s="646">
        <v>-906.81189922632336</v>
      </c>
      <c r="I26" s="646">
        <v>203.12655117232643</v>
      </c>
      <c r="J26" s="646">
        <v>1009.6775452758438</v>
      </c>
      <c r="K26" s="645">
        <v>-806.55099410351738</v>
      </c>
      <c r="L26" s="646">
        <v>145.36600229983557</v>
      </c>
      <c r="M26" s="646">
        <v>490.87795855461673</v>
      </c>
      <c r="N26" s="646">
        <v>-345.51195625478113</v>
      </c>
      <c r="O26" s="646">
        <v>146.83401500272734</v>
      </c>
      <c r="P26" s="646">
        <v>472.17440789481407</v>
      </c>
      <c r="Q26" s="646">
        <v>-325.3403928920867</v>
      </c>
      <c r="R26" s="646">
        <v>172.07162361942568</v>
      </c>
      <c r="S26" s="646">
        <v>492.88944643018812</v>
      </c>
      <c r="T26" s="646">
        <v>-320.81782281076244</v>
      </c>
      <c r="U26" s="1343" t="s">
        <v>1313</v>
      </c>
      <c r="V26" s="1335"/>
      <c r="W26" s="1335"/>
      <c r="X26" s="1335"/>
      <c r="Y26" s="1335"/>
      <c r="Z26" s="1335"/>
      <c r="AA26" s="1335"/>
      <c r="AB26" s="1335"/>
      <c r="AC26" s="1335"/>
      <c r="AD26" s="1335"/>
      <c r="AE26" s="1335"/>
      <c r="AF26" s="1335"/>
      <c r="AG26" s="1335"/>
      <c r="AH26" s="1335"/>
      <c r="AI26" s="1335"/>
      <c r="AJ26" s="1335"/>
      <c r="AK26" s="1335"/>
      <c r="AL26" s="1335"/>
      <c r="AM26" s="1335"/>
      <c r="AN26" s="1335"/>
      <c r="AO26" s="1335"/>
      <c r="AP26" s="1335"/>
      <c r="AQ26" s="1335"/>
      <c r="AR26" s="1335"/>
      <c r="AS26" s="1335"/>
      <c r="AT26" s="1335"/>
    </row>
    <row r="27" spans="2:46" s="1336" customFormat="1" ht="27.75" customHeight="1" x14ac:dyDescent="0.2">
      <c r="B27" s="1341" t="s">
        <v>1332</v>
      </c>
      <c r="C27" s="646">
        <v>55.979032030091517</v>
      </c>
      <c r="D27" s="646">
        <v>1038.0543600613657</v>
      </c>
      <c r="E27" s="646">
        <v>-982.07532803127424</v>
      </c>
      <c r="F27" s="646">
        <v>39.448976702060158</v>
      </c>
      <c r="G27" s="646">
        <v>809.49060481995264</v>
      </c>
      <c r="H27" s="646">
        <v>-770.04162811789251</v>
      </c>
      <c r="I27" s="646">
        <v>54.964023746585646</v>
      </c>
      <c r="J27" s="646">
        <v>774.38498128470542</v>
      </c>
      <c r="K27" s="645">
        <v>-719.42095753811975</v>
      </c>
      <c r="L27" s="646">
        <v>36.190913434816551</v>
      </c>
      <c r="M27" s="646">
        <v>318.10103242194128</v>
      </c>
      <c r="N27" s="646">
        <v>-281.91011898712475</v>
      </c>
      <c r="O27" s="646">
        <v>64.724717928063114</v>
      </c>
      <c r="P27" s="646">
        <v>287.11885034599635</v>
      </c>
      <c r="Q27" s="646">
        <v>-222.39413241793324</v>
      </c>
      <c r="R27" s="646">
        <v>77.852858577100037</v>
      </c>
      <c r="S27" s="646">
        <v>342.48977087253877</v>
      </c>
      <c r="T27" s="646">
        <v>-264.63691229543872</v>
      </c>
      <c r="U27" s="1345" t="s">
        <v>1314</v>
      </c>
      <c r="V27" s="1335"/>
      <c r="W27" s="1335"/>
      <c r="X27" s="1335"/>
      <c r="Y27" s="1335"/>
      <c r="Z27" s="1335"/>
      <c r="AA27" s="1335"/>
      <c r="AB27" s="1335"/>
      <c r="AC27" s="1335"/>
      <c r="AD27" s="1335"/>
      <c r="AE27" s="1335"/>
      <c r="AF27" s="1335"/>
      <c r="AG27" s="1335"/>
      <c r="AH27" s="1335"/>
      <c r="AI27" s="1335"/>
      <c r="AJ27" s="1335"/>
      <c r="AK27" s="1335"/>
      <c r="AL27" s="1335"/>
      <c r="AM27" s="1335"/>
      <c r="AN27" s="1335"/>
      <c r="AO27" s="1335"/>
      <c r="AP27" s="1335"/>
      <c r="AQ27" s="1335"/>
      <c r="AR27" s="1335"/>
      <c r="AS27" s="1335"/>
      <c r="AT27" s="1335"/>
    </row>
    <row r="28" spans="2:46" s="1336" customFormat="1" ht="27.75" customHeight="1" x14ac:dyDescent="0.2">
      <c r="B28" s="1342" t="s">
        <v>1333</v>
      </c>
      <c r="C28" s="646">
        <v>0</v>
      </c>
      <c r="D28" s="646">
        <v>0.86234999999999995</v>
      </c>
      <c r="E28" s="646">
        <v>-0.86234999999999995</v>
      </c>
      <c r="F28" s="646">
        <v>0</v>
      </c>
      <c r="G28" s="646">
        <v>0.80505000000000004</v>
      </c>
      <c r="H28" s="646">
        <v>-0.80505000000000004</v>
      </c>
      <c r="I28" s="646">
        <v>0</v>
      </c>
      <c r="J28" s="646">
        <v>2.86815</v>
      </c>
      <c r="K28" s="645">
        <v>-2.86815</v>
      </c>
      <c r="L28" s="646">
        <v>0</v>
      </c>
      <c r="M28" s="646">
        <v>0.63119999999999998</v>
      </c>
      <c r="N28" s="646">
        <v>-0.63119999999999998</v>
      </c>
      <c r="O28" s="646">
        <v>0</v>
      </c>
      <c r="P28" s="646">
        <v>0.38714999999999999</v>
      </c>
      <c r="Q28" s="646">
        <v>-0.38714999999999999</v>
      </c>
      <c r="R28" s="646">
        <v>0</v>
      </c>
      <c r="S28" s="646">
        <v>0.40455000000000002</v>
      </c>
      <c r="T28" s="646">
        <v>-0.40455000000000002</v>
      </c>
      <c r="U28" s="1344" t="s">
        <v>1315</v>
      </c>
      <c r="V28" s="1335"/>
      <c r="W28" s="1335"/>
      <c r="X28" s="1335"/>
      <c r="Y28" s="1335"/>
      <c r="Z28" s="1335"/>
      <c r="AA28" s="1335"/>
      <c r="AB28" s="1335"/>
      <c r="AC28" s="1335"/>
      <c r="AD28" s="1335"/>
      <c r="AE28" s="1335"/>
      <c r="AF28" s="1335"/>
      <c r="AG28" s="1335"/>
      <c r="AH28" s="1335"/>
      <c r="AI28" s="1335"/>
      <c r="AJ28" s="1335"/>
      <c r="AK28" s="1335"/>
      <c r="AL28" s="1335"/>
      <c r="AM28" s="1335"/>
      <c r="AN28" s="1335"/>
      <c r="AO28" s="1335"/>
      <c r="AP28" s="1335"/>
      <c r="AQ28" s="1335"/>
      <c r="AR28" s="1335"/>
      <c r="AS28" s="1335"/>
      <c r="AT28" s="1335"/>
    </row>
    <row r="29" spans="2:46" s="1336" customFormat="1" ht="27.75" customHeight="1" x14ac:dyDescent="0.2">
      <c r="B29" s="1342" t="s">
        <v>1334</v>
      </c>
      <c r="C29" s="646">
        <v>13.799999999999999</v>
      </c>
      <c r="D29" s="646">
        <v>1037.1920100613656</v>
      </c>
      <c r="E29" s="646">
        <v>-1023.3920100613657</v>
      </c>
      <c r="F29" s="646">
        <v>8.68</v>
      </c>
      <c r="G29" s="646">
        <v>808.68555481995259</v>
      </c>
      <c r="H29" s="646">
        <v>-800.00555481995264</v>
      </c>
      <c r="I29" s="646">
        <v>12.6</v>
      </c>
      <c r="J29" s="646">
        <v>771.5168312847054</v>
      </c>
      <c r="K29" s="645">
        <v>-758.91683128470538</v>
      </c>
      <c r="L29" s="646">
        <v>8.3880952380952376</v>
      </c>
      <c r="M29" s="646">
        <v>317.46983242194131</v>
      </c>
      <c r="N29" s="646">
        <v>-309.08173718384609</v>
      </c>
      <c r="O29" s="646">
        <v>33.700000000000003</v>
      </c>
      <c r="P29" s="646">
        <v>286.73170034599633</v>
      </c>
      <c r="Q29" s="646">
        <v>-253.03170034599634</v>
      </c>
      <c r="R29" s="646">
        <v>40.723033717252328</v>
      </c>
      <c r="S29" s="646">
        <v>342.0852208725388</v>
      </c>
      <c r="T29" s="646">
        <v>-301.36218715528645</v>
      </c>
      <c r="U29" s="1344" t="s">
        <v>1316</v>
      </c>
      <c r="V29" s="1335"/>
      <c r="W29" s="1335"/>
      <c r="X29" s="1335"/>
      <c r="Y29" s="1335"/>
      <c r="Z29" s="1335"/>
      <c r="AA29" s="1335"/>
      <c r="AB29" s="1335"/>
      <c r="AC29" s="1335"/>
      <c r="AD29" s="1335"/>
      <c r="AE29" s="1335"/>
      <c r="AF29" s="1335"/>
      <c r="AG29" s="1335"/>
      <c r="AH29" s="1335"/>
      <c r="AI29" s="1335"/>
      <c r="AJ29" s="1335"/>
      <c r="AK29" s="1335"/>
      <c r="AL29" s="1335"/>
      <c r="AM29" s="1335"/>
      <c r="AN29" s="1335"/>
      <c r="AO29" s="1335"/>
      <c r="AP29" s="1335"/>
      <c r="AQ29" s="1335"/>
      <c r="AR29" s="1335"/>
      <c r="AS29" s="1335"/>
      <c r="AT29" s="1335"/>
    </row>
    <row r="30" spans="2:46" s="1336" customFormat="1" ht="27.75" customHeight="1" x14ac:dyDescent="0.2">
      <c r="B30" s="1342" t="s">
        <v>35</v>
      </c>
      <c r="C30" s="646">
        <v>42.17903203009152</v>
      </c>
      <c r="D30" s="646"/>
      <c r="E30" s="646">
        <v>42.17903203009152</v>
      </c>
      <c r="F30" s="646">
        <v>30.768976702060158</v>
      </c>
      <c r="G30" s="646"/>
      <c r="H30" s="646">
        <v>30.768976702060158</v>
      </c>
      <c r="I30" s="646">
        <v>42.364023746585644</v>
      </c>
      <c r="J30" s="646"/>
      <c r="K30" s="645">
        <v>42.364023746585644</v>
      </c>
      <c r="L30" s="646">
        <v>27.802818196721315</v>
      </c>
      <c r="M30" s="646"/>
      <c r="N30" s="646">
        <v>27.802818196721315</v>
      </c>
      <c r="O30" s="646">
        <v>31.024717928063104</v>
      </c>
      <c r="P30" s="646">
        <v>0</v>
      </c>
      <c r="Q30" s="646">
        <v>31.024717928063104</v>
      </c>
      <c r="R30" s="646">
        <v>37.129824859847709</v>
      </c>
      <c r="S30" s="646">
        <v>0</v>
      </c>
      <c r="T30" s="646">
        <v>37.129824859847709</v>
      </c>
      <c r="U30" s="1344" t="s">
        <v>827</v>
      </c>
      <c r="V30" s="1335"/>
      <c r="W30" s="1335"/>
      <c r="X30" s="1335"/>
      <c r="Y30" s="1335"/>
      <c r="Z30" s="1335"/>
      <c r="AA30" s="1335"/>
      <c r="AB30" s="1335"/>
      <c r="AC30" s="1335"/>
      <c r="AD30" s="1335"/>
      <c r="AE30" s="1335"/>
      <c r="AF30" s="1335"/>
      <c r="AG30" s="1335"/>
      <c r="AH30" s="1335"/>
      <c r="AI30" s="1335"/>
      <c r="AJ30" s="1335"/>
      <c r="AK30" s="1335"/>
      <c r="AL30" s="1335"/>
      <c r="AM30" s="1335"/>
      <c r="AN30" s="1335"/>
      <c r="AO30" s="1335"/>
      <c r="AP30" s="1335"/>
      <c r="AQ30" s="1335"/>
      <c r="AR30" s="1335"/>
      <c r="AS30" s="1335"/>
      <c r="AT30" s="1335"/>
    </row>
    <row r="31" spans="2:46" s="1337" customFormat="1" ht="27.75" customHeight="1" x14ac:dyDescent="0.2">
      <c r="B31" s="1341" t="s">
        <v>1335</v>
      </c>
      <c r="C31" s="646">
        <v>62.200406502149995</v>
      </c>
      <c r="D31" s="646">
        <v>80.77705287807315</v>
      </c>
      <c r="E31" s="646">
        <v>-18.576646375923154</v>
      </c>
      <c r="F31" s="646">
        <v>45.616516868141609</v>
      </c>
      <c r="G31" s="646">
        <v>23.894559549217647</v>
      </c>
      <c r="H31" s="646">
        <v>21.721957318923963</v>
      </c>
      <c r="I31" s="646">
        <v>95.317906815473194</v>
      </c>
      <c r="J31" s="646">
        <v>24.495182812394813</v>
      </c>
      <c r="K31" s="645">
        <v>70.822724003078378</v>
      </c>
      <c r="L31" s="646">
        <v>61.010651773472425</v>
      </c>
      <c r="M31" s="646">
        <v>82.475408740576825</v>
      </c>
      <c r="N31" s="646">
        <v>-21.4647569671044</v>
      </c>
      <c r="O31" s="646">
        <v>40.818817583889221</v>
      </c>
      <c r="P31" s="646">
        <v>99.868474202937293</v>
      </c>
      <c r="Q31" s="646">
        <v>-59.049656619048072</v>
      </c>
      <c r="R31" s="646">
        <v>49.292127412698406</v>
      </c>
      <c r="S31" s="646">
        <v>50.231906422236804</v>
      </c>
      <c r="T31" s="646">
        <v>-0.93977900953839821</v>
      </c>
      <c r="U31" s="1345" t="s">
        <v>1339</v>
      </c>
      <c r="V31" s="1335"/>
      <c r="W31" s="1335"/>
      <c r="X31" s="1335"/>
      <c r="Y31" s="1335"/>
      <c r="Z31" s="1335"/>
      <c r="AA31" s="1335"/>
      <c r="AB31" s="1335"/>
      <c r="AC31" s="1335"/>
      <c r="AD31" s="1335"/>
      <c r="AE31" s="1335"/>
      <c r="AF31" s="1335"/>
      <c r="AG31" s="1335"/>
      <c r="AH31" s="1335"/>
      <c r="AI31" s="1335"/>
      <c r="AJ31" s="1335"/>
      <c r="AK31" s="1335"/>
      <c r="AL31" s="1335"/>
      <c r="AM31" s="1335"/>
      <c r="AN31" s="1335"/>
      <c r="AO31" s="1335"/>
      <c r="AP31" s="1335"/>
      <c r="AQ31" s="1335"/>
      <c r="AR31" s="1335"/>
      <c r="AS31" s="1335"/>
      <c r="AT31" s="1335"/>
    </row>
    <row r="32" spans="2:46" s="1336" customFormat="1" ht="27.75" customHeight="1" x14ac:dyDescent="0.2">
      <c r="B32" s="1342" t="s">
        <v>1333</v>
      </c>
      <c r="C32" s="646">
        <v>26.119399999999999</v>
      </c>
      <c r="D32" s="646">
        <v>61.7254</v>
      </c>
      <c r="E32" s="646">
        <v>-35.606000000000002</v>
      </c>
      <c r="F32" s="646">
        <v>27.403410773883749</v>
      </c>
      <c r="G32" s="646">
        <v>9.9830799999999993</v>
      </c>
      <c r="H32" s="646">
        <v>17.420330773883748</v>
      </c>
      <c r="I32" s="646">
        <v>87.328374719999999</v>
      </c>
      <c r="J32" s="646">
        <v>10.50168</v>
      </c>
      <c r="K32" s="645">
        <v>76.826694720000006</v>
      </c>
      <c r="L32" s="646">
        <v>48.351714011103454</v>
      </c>
      <c r="M32" s="646">
        <v>70.841183333333333</v>
      </c>
      <c r="N32" s="646">
        <v>-22.48946932222988</v>
      </c>
      <c r="O32" s="646">
        <v>36</v>
      </c>
      <c r="P32" s="646">
        <v>90.736950000000022</v>
      </c>
      <c r="Q32" s="646">
        <v>-54.736950000000022</v>
      </c>
      <c r="R32" s="646">
        <v>42.920634920634917</v>
      </c>
      <c r="S32" s="646">
        <v>48.28541666666667</v>
      </c>
      <c r="T32" s="646">
        <v>-5.3647817460317526</v>
      </c>
      <c r="U32" s="1344" t="s">
        <v>1315</v>
      </c>
      <c r="V32" s="1335"/>
      <c r="W32" s="1335"/>
      <c r="X32" s="1335"/>
      <c r="Y32" s="1335"/>
      <c r="Z32" s="1335"/>
      <c r="AA32" s="1335"/>
      <c r="AB32" s="1335"/>
      <c r="AC32" s="1335"/>
      <c r="AD32" s="1335"/>
      <c r="AE32" s="1335"/>
      <c r="AF32" s="1335"/>
      <c r="AG32" s="1335"/>
      <c r="AH32" s="1335"/>
      <c r="AI32" s="1335"/>
      <c r="AJ32" s="1335"/>
      <c r="AK32" s="1335"/>
      <c r="AL32" s="1335"/>
      <c r="AM32" s="1335"/>
      <c r="AN32" s="1335"/>
      <c r="AO32" s="1335"/>
      <c r="AP32" s="1335"/>
      <c r="AQ32" s="1335"/>
      <c r="AR32" s="1335"/>
      <c r="AS32" s="1335"/>
      <c r="AT32" s="1335"/>
    </row>
    <row r="33" spans="2:46" s="1337" customFormat="1" ht="27.75" customHeight="1" x14ac:dyDescent="0.2">
      <c r="B33" s="1342" t="s">
        <v>1334</v>
      </c>
      <c r="C33" s="646">
        <v>9.6606000000000005</v>
      </c>
      <c r="D33" s="646">
        <v>5.9016978780731453</v>
      </c>
      <c r="E33" s="646">
        <v>3.7589021219268552</v>
      </c>
      <c r="F33" s="646">
        <v>0.18191055154135868</v>
      </c>
      <c r="G33" s="646">
        <v>4.6014795492176477</v>
      </c>
      <c r="H33" s="646">
        <v>-4.4195689976762891</v>
      </c>
      <c r="I33" s="646">
        <v>3.6386822799999998</v>
      </c>
      <c r="J33" s="646">
        <v>4.3899868123948123</v>
      </c>
      <c r="K33" s="645">
        <v>-0.75130453239481243</v>
      </c>
      <c r="L33" s="646">
        <v>4.9838259888965446</v>
      </c>
      <c r="M33" s="646">
        <v>1.8064264072434912</v>
      </c>
      <c r="N33" s="646">
        <v>3.1773995816530531</v>
      </c>
      <c r="O33" s="646">
        <v>3.75</v>
      </c>
      <c r="P33" s="646">
        <v>1.631524202937267</v>
      </c>
      <c r="Q33" s="646">
        <v>2.1184757970627333</v>
      </c>
      <c r="R33" s="646">
        <v>4.2920634920634919</v>
      </c>
      <c r="S33" s="646">
        <v>1.9464897555701357</v>
      </c>
      <c r="T33" s="646">
        <v>2.345573736493356</v>
      </c>
      <c r="U33" s="1344" t="s">
        <v>1316</v>
      </c>
      <c r="V33" s="1335"/>
      <c r="W33" s="1335"/>
      <c r="X33" s="1335"/>
      <c r="Y33" s="1335"/>
      <c r="Z33" s="1335"/>
      <c r="AA33" s="1335"/>
      <c r="AB33" s="1335"/>
      <c r="AC33" s="1335"/>
      <c r="AD33" s="1335"/>
      <c r="AE33" s="1335"/>
      <c r="AF33" s="1335"/>
      <c r="AG33" s="1335"/>
      <c r="AH33" s="1335"/>
      <c r="AI33" s="1335"/>
      <c r="AJ33" s="1335"/>
      <c r="AK33" s="1335"/>
      <c r="AL33" s="1335"/>
      <c r="AM33" s="1335"/>
      <c r="AN33" s="1335"/>
      <c r="AO33" s="1335"/>
      <c r="AP33" s="1335"/>
      <c r="AQ33" s="1335"/>
      <c r="AR33" s="1335"/>
      <c r="AS33" s="1335"/>
      <c r="AT33" s="1335"/>
    </row>
    <row r="34" spans="2:46" s="1336" customFormat="1" ht="27.75" customHeight="1" x14ac:dyDescent="0.2">
      <c r="B34" s="1342" t="s">
        <v>35</v>
      </c>
      <c r="C34" s="646">
        <v>26.420406502149994</v>
      </c>
      <c r="D34" s="646">
        <v>13.149955</v>
      </c>
      <c r="E34" s="646">
        <v>13.270451502149994</v>
      </c>
      <c r="F34" s="646">
        <v>18.0311955427165</v>
      </c>
      <c r="G34" s="646">
        <v>9.31</v>
      </c>
      <c r="H34" s="646">
        <v>8.7211955427164991</v>
      </c>
      <c r="I34" s="646">
        <v>4.3508498154731958</v>
      </c>
      <c r="J34" s="646">
        <v>9.6035159999999991</v>
      </c>
      <c r="K34" s="645">
        <v>-5.2526661845268032</v>
      </c>
      <c r="L34" s="646">
        <v>7.6751117734724295</v>
      </c>
      <c r="M34" s="646">
        <v>9.8277989999999988</v>
      </c>
      <c r="N34" s="646">
        <v>-2.1526872265275694</v>
      </c>
      <c r="O34" s="646">
        <v>1.0688175838892224</v>
      </c>
      <c r="P34" s="646">
        <v>7.5</v>
      </c>
      <c r="Q34" s="646">
        <v>-6.4311824161107776</v>
      </c>
      <c r="R34" s="646">
        <v>2.0794290000000002</v>
      </c>
      <c r="S34" s="646">
        <v>0</v>
      </c>
      <c r="T34" s="646">
        <v>2.0794290000000002</v>
      </c>
      <c r="U34" s="1344" t="s">
        <v>1317</v>
      </c>
      <c r="V34" s="1335"/>
      <c r="W34" s="1335"/>
      <c r="X34" s="1335"/>
      <c r="Y34" s="1335"/>
      <c r="Z34" s="1335"/>
      <c r="AA34" s="1335"/>
      <c r="AB34" s="1335"/>
      <c r="AC34" s="1335"/>
      <c r="AD34" s="1335"/>
      <c r="AE34" s="1335"/>
      <c r="AF34" s="1335"/>
      <c r="AG34" s="1335"/>
      <c r="AH34" s="1335"/>
      <c r="AI34" s="1335"/>
      <c r="AJ34" s="1335"/>
      <c r="AK34" s="1335"/>
      <c r="AL34" s="1335"/>
      <c r="AM34" s="1335"/>
      <c r="AN34" s="1335"/>
      <c r="AO34" s="1335"/>
      <c r="AP34" s="1335"/>
      <c r="AQ34" s="1335"/>
      <c r="AR34" s="1335"/>
      <c r="AS34" s="1335"/>
      <c r="AT34" s="1335"/>
    </row>
    <row r="35" spans="2:46" s="1336" customFormat="1" ht="27.75" customHeight="1" x14ac:dyDescent="0.2">
      <c r="B35" s="1341" t="s">
        <v>1336</v>
      </c>
      <c r="C35" s="646">
        <v>164.537604297</v>
      </c>
      <c r="D35" s="646">
        <v>305.07074101267654</v>
      </c>
      <c r="E35" s="646">
        <v>-140.53313671567653</v>
      </c>
      <c r="F35" s="646">
        <v>76.067676090381141</v>
      </c>
      <c r="G35" s="646">
        <v>234.55990451773593</v>
      </c>
      <c r="H35" s="646">
        <v>-158.4922284273548</v>
      </c>
      <c r="I35" s="646">
        <v>52.844620610267583</v>
      </c>
      <c r="J35" s="646">
        <v>210.79738117874362</v>
      </c>
      <c r="K35" s="645">
        <v>-157.95276056847604</v>
      </c>
      <c r="L35" s="646">
        <v>48.164437091546596</v>
      </c>
      <c r="M35" s="646">
        <v>90.301517392098646</v>
      </c>
      <c r="N35" s="646">
        <v>-42.13708030055205</v>
      </c>
      <c r="O35" s="646">
        <v>41.290479490774999</v>
      </c>
      <c r="P35" s="646">
        <v>85.187083345880382</v>
      </c>
      <c r="Q35" s="646">
        <v>-43.896603855105383</v>
      </c>
      <c r="R35" s="646">
        <v>44.926637629627251</v>
      </c>
      <c r="S35" s="646">
        <v>100.16776913541253</v>
      </c>
      <c r="T35" s="646">
        <v>-55.241131505785276</v>
      </c>
      <c r="U35" s="1345" t="s">
        <v>1338</v>
      </c>
      <c r="V35" s="1335"/>
      <c r="W35" s="1335"/>
      <c r="X35" s="1335"/>
      <c r="Y35" s="1335"/>
      <c r="Z35" s="1335"/>
      <c r="AA35" s="1335"/>
      <c r="AB35" s="1335"/>
      <c r="AC35" s="1335"/>
      <c r="AD35" s="1335"/>
      <c r="AE35" s="1335"/>
      <c r="AF35" s="1335"/>
      <c r="AG35" s="1335"/>
      <c r="AH35" s="1335"/>
      <c r="AI35" s="1335"/>
      <c r="AJ35" s="1335"/>
      <c r="AK35" s="1335"/>
      <c r="AL35" s="1335"/>
      <c r="AM35" s="1335"/>
      <c r="AN35" s="1335"/>
      <c r="AO35" s="1335"/>
      <c r="AP35" s="1335"/>
      <c r="AQ35" s="1335"/>
      <c r="AR35" s="1335"/>
      <c r="AS35" s="1335"/>
      <c r="AT35" s="1335"/>
    </row>
    <row r="36" spans="2:46" s="1336" customFormat="1" ht="27.75" customHeight="1" x14ac:dyDescent="0.2">
      <c r="B36" s="1342" t="s">
        <v>1333</v>
      </c>
      <c r="C36" s="646">
        <v>8.8556390999999994</v>
      </c>
      <c r="D36" s="646">
        <v>37.610815900000006</v>
      </c>
      <c r="E36" s="646">
        <v>-28.755176800000008</v>
      </c>
      <c r="F36" s="646">
        <v>5.6329700000000003</v>
      </c>
      <c r="G36" s="646">
        <v>26.024767499999999</v>
      </c>
      <c r="H36" s="646">
        <v>-20.391797499999999</v>
      </c>
      <c r="I36" s="646">
        <v>5.7103600000000005</v>
      </c>
      <c r="J36" s="646">
        <v>11.846914999999999</v>
      </c>
      <c r="K36" s="645">
        <v>-6.1365549999999986</v>
      </c>
      <c r="L36" s="646">
        <v>11.660020000000001</v>
      </c>
      <c r="M36" s="646">
        <v>8.43581</v>
      </c>
      <c r="N36" s="646">
        <v>3.2242100000000011</v>
      </c>
      <c r="O36" s="646">
        <v>15.55312</v>
      </c>
      <c r="P36" s="646">
        <v>11.247795000000002</v>
      </c>
      <c r="Q36" s="646">
        <v>4.3053249999999981</v>
      </c>
      <c r="R36" s="646">
        <v>18.36684</v>
      </c>
      <c r="S36" s="646">
        <v>11.954510000000001</v>
      </c>
      <c r="T36" s="646">
        <v>6.412329999999999</v>
      </c>
      <c r="U36" s="1344" t="s">
        <v>1315</v>
      </c>
      <c r="V36" s="1335"/>
      <c r="W36" s="1335"/>
      <c r="X36" s="1335"/>
      <c r="Y36" s="1335"/>
      <c r="Z36" s="1335"/>
      <c r="AA36" s="1335"/>
      <c r="AB36" s="1335"/>
      <c r="AC36" s="1335"/>
      <c r="AD36" s="1335"/>
      <c r="AE36" s="1335"/>
      <c r="AF36" s="1335"/>
      <c r="AG36" s="1335"/>
      <c r="AH36" s="1335"/>
      <c r="AI36" s="1335"/>
      <c r="AJ36" s="1335"/>
      <c r="AK36" s="1335"/>
      <c r="AL36" s="1335"/>
      <c r="AM36" s="1335"/>
      <c r="AN36" s="1335"/>
      <c r="AO36" s="1335"/>
      <c r="AP36" s="1335"/>
      <c r="AQ36" s="1335"/>
      <c r="AR36" s="1335"/>
      <c r="AS36" s="1335"/>
      <c r="AT36" s="1335"/>
    </row>
    <row r="37" spans="2:46" s="1336" customFormat="1" ht="27.75" customHeight="1" x14ac:dyDescent="0.2">
      <c r="B37" s="1342" t="s">
        <v>1334</v>
      </c>
      <c r="C37" s="646">
        <v>155.68196519700001</v>
      </c>
      <c r="D37" s="646">
        <v>267.45992511267656</v>
      </c>
      <c r="E37" s="646">
        <v>-111.77795991567655</v>
      </c>
      <c r="F37" s="646">
        <v>70.434706090381141</v>
      </c>
      <c r="G37" s="646">
        <v>208.53513701773593</v>
      </c>
      <c r="H37" s="646">
        <v>-138.10043092735481</v>
      </c>
      <c r="I37" s="646">
        <v>47.134260610267582</v>
      </c>
      <c r="J37" s="646">
        <v>198.95046617874362</v>
      </c>
      <c r="K37" s="645">
        <v>-151.81620556847605</v>
      </c>
      <c r="L37" s="646">
        <v>36.504417091546593</v>
      </c>
      <c r="M37" s="646">
        <v>81.865707392098642</v>
      </c>
      <c r="N37" s="646">
        <v>-45.361290300552049</v>
      </c>
      <c r="O37" s="646">
        <v>25.737359490775003</v>
      </c>
      <c r="P37" s="646">
        <v>73.939288345880385</v>
      </c>
      <c r="Q37" s="646">
        <v>-48.201928855105379</v>
      </c>
      <c r="R37" s="646">
        <v>26.559797629627248</v>
      </c>
      <c r="S37" s="646">
        <v>88.213259135412528</v>
      </c>
      <c r="T37" s="646">
        <v>-61.65346150578528</v>
      </c>
      <c r="U37" s="1344" t="s">
        <v>1316</v>
      </c>
      <c r="V37" s="1335"/>
      <c r="W37" s="1335"/>
      <c r="X37" s="1335"/>
      <c r="Y37" s="1335"/>
      <c r="Z37" s="1335"/>
      <c r="AA37" s="1335"/>
      <c r="AB37" s="1335"/>
      <c r="AC37" s="1335"/>
      <c r="AD37" s="1335"/>
      <c r="AE37" s="1335"/>
      <c r="AF37" s="1335"/>
      <c r="AG37" s="1335"/>
      <c r="AH37" s="1335"/>
      <c r="AI37" s="1335"/>
      <c r="AJ37" s="1335"/>
      <c r="AK37" s="1335"/>
      <c r="AL37" s="1335"/>
      <c r="AM37" s="1335"/>
      <c r="AN37" s="1335"/>
      <c r="AO37" s="1335"/>
      <c r="AP37" s="1335"/>
      <c r="AQ37" s="1335"/>
      <c r="AR37" s="1335"/>
      <c r="AS37" s="1335"/>
      <c r="AT37" s="1335"/>
    </row>
    <row r="38" spans="2:46" s="1336" customFormat="1" ht="27.75" customHeight="1" x14ac:dyDescent="0.2">
      <c r="B38" s="1342" t="s">
        <v>35</v>
      </c>
      <c r="C38" s="646">
        <v>0</v>
      </c>
      <c r="D38" s="646">
        <v>0</v>
      </c>
      <c r="E38" s="646">
        <v>0</v>
      </c>
      <c r="F38" s="646">
        <v>0</v>
      </c>
      <c r="G38" s="646">
        <v>0</v>
      </c>
      <c r="H38" s="646">
        <v>0</v>
      </c>
      <c r="I38" s="646">
        <v>0</v>
      </c>
      <c r="J38" s="646">
        <v>0</v>
      </c>
      <c r="K38" s="645">
        <v>0</v>
      </c>
      <c r="L38" s="646">
        <v>0</v>
      </c>
      <c r="M38" s="646">
        <v>0</v>
      </c>
      <c r="N38" s="646">
        <v>0</v>
      </c>
      <c r="O38" s="646">
        <v>0</v>
      </c>
      <c r="P38" s="646">
        <v>0</v>
      </c>
      <c r="Q38" s="646">
        <v>0</v>
      </c>
      <c r="R38" s="646">
        <v>0</v>
      </c>
      <c r="S38" s="646">
        <v>0</v>
      </c>
      <c r="T38" s="646">
        <v>0</v>
      </c>
      <c r="U38" s="1343" t="s">
        <v>827</v>
      </c>
      <c r="V38" s="1335"/>
      <c r="W38" s="1335"/>
      <c r="X38" s="1335"/>
      <c r="Y38" s="1335"/>
      <c r="Z38" s="1335"/>
      <c r="AA38" s="1335"/>
      <c r="AB38" s="1335"/>
      <c r="AC38" s="1335"/>
      <c r="AD38" s="1335"/>
      <c r="AE38" s="1335"/>
      <c r="AF38" s="1335"/>
      <c r="AG38" s="1335"/>
      <c r="AH38" s="1335"/>
      <c r="AI38" s="1335"/>
      <c r="AJ38" s="1335"/>
      <c r="AK38" s="1335"/>
      <c r="AL38" s="1335"/>
      <c r="AM38" s="1335"/>
      <c r="AN38" s="1335"/>
      <c r="AO38" s="1335"/>
      <c r="AP38" s="1335"/>
      <c r="AQ38" s="1335"/>
      <c r="AR38" s="1335"/>
      <c r="AS38" s="1335"/>
      <c r="AT38" s="1335"/>
    </row>
    <row r="39" spans="2:46" s="1336" customFormat="1" ht="27.75" customHeight="1" x14ac:dyDescent="0.2">
      <c r="B39" s="1339" t="s">
        <v>1172</v>
      </c>
      <c r="C39" s="646">
        <v>115.68072239640145</v>
      </c>
      <c r="D39" s="646">
        <v>318.11910828963795</v>
      </c>
      <c r="E39" s="646">
        <v>-202.4383858932365</v>
      </c>
      <c r="F39" s="646">
        <v>55.238334244726531</v>
      </c>
      <c r="G39" s="646">
        <v>397.80679701967239</v>
      </c>
      <c r="H39" s="646">
        <v>-342.56846277494583</v>
      </c>
      <c r="I39" s="646">
        <v>30.159565090648769</v>
      </c>
      <c r="J39" s="646">
        <v>371.0668471094699</v>
      </c>
      <c r="K39" s="645">
        <v>-340.90728201882115</v>
      </c>
      <c r="L39" s="646">
        <v>109.26254321405122</v>
      </c>
      <c r="M39" s="646">
        <v>396.18867483120749</v>
      </c>
      <c r="N39" s="646">
        <v>-286.92613161715627</v>
      </c>
      <c r="O39" s="646">
        <v>170.81818195795495</v>
      </c>
      <c r="P39" s="646">
        <v>431.46061941269687</v>
      </c>
      <c r="Q39" s="646">
        <v>-260.64243745474192</v>
      </c>
      <c r="R39" s="646">
        <v>243.89125499623424</v>
      </c>
      <c r="S39" s="646">
        <v>378.06446599937266</v>
      </c>
      <c r="T39" s="646">
        <v>-134.17321100313842</v>
      </c>
      <c r="U39" s="1343" t="s">
        <v>1318</v>
      </c>
      <c r="V39" s="1335"/>
      <c r="W39" s="1335"/>
      <c r="X39" s="1335"/>
      <c r="Y39" s="1335"/>
      <c r="Z39" s="1335"/>
      <c r="AA39" s="1335"/>
      <c r="AB39" s="1335"/>
      <c r="AC39" s="1335"/>
      <c r="AD39" s="1335"/>
      <c r="AE39" s="1335"/>
      <c r="AF39" s="1335"/>
      <c r="AG39" s="1335"/>
      <c r="AH39" s="1335"/>
      <c r="AI39" s="1335"/>
      <c r="AJ39" s="1335"/>
      <c r="AK39" s="1335"/>
      <c r="AL39" s="1335"/>
      <c r="AM39" s="1335"/>
      <c r="AN39" s="1335"/>
      <c r="AO39" s="1335"/>
      <c r="AP39" s="1335"/>
      <c r="AQ39" s="1335"/>
      <c r="AR39" s="1335"/>
      <c r="AS39" s="1335"/>
      <c r="AT39" s="1335"/>
    </row>
    <row r="40" spans="2:46" s="1336" customFormat="1" ht="27.75" customHeight="1" x14ac:dyDescent="0.2">
      <c r="B40" s="1339" t="s">
        <v>31</v>
      </c>
      <c r="C40" s="646">
        <v>29.923417542910101</v>
      </c>
      <c r="D40" s="646">
        <v>13.068978532809128</v>
      </c>
      <c r="E40" s="646">
        <v>16.854439010100975</v>
      </c>
      <c r="F40" s="646">
        <v>27.242323036517778</v>
      </c>
      <c r="G40" s="646">
        <v>16.575267553994539</v>
      </c>
      <c r="H40" s="646">
        <v>10.667055482523239</v>
      </c>
      <c r="I40" s="646">
        <v>27.496782469999999</v>
      </c>
      <c r="J40" s="646">
        <v>10.668545917382193</v>
      </c>
      <c r="K40" s="645">
        <v>16.828236552617806</v>
      </c>
      <c r="L40" s="646">
        <v>52.341066181369598</v>
      </c>
      <c r="M40" s="646">
        <v>5.2233696050885126</v>
      </c>
      <c r="N40" s="646">
        <v>47.117696576281084</v>
      </c>
      <c r="O40" s="646">
        <v>47.115659496716106</v>
      </c>
      <c r="P40" s="646">
        <v>7.2963309016205109</v>
      </c>
      <c r="Q40" s="646">
        <v>39.819328595095598</v>
      </c>
      <c r="R40" s="646">
        <v>56.036728170266002</v>
      </c>
      <c r="S40" s="646">
        <v>11.273128200450014</v>
      </c>
      <c r="T40" s="646">
        <v>44.763599969815985</v>
      </c>
      <c r="U40" s="1343" t="s">
        <v>1319</v>
      </c>
      <c r="V40" s="1335"/>
      <c r="W40" s="1335"/>
      <c r="X40" s="1335"/>
      <c r="Y40" s="1335"/>
      <c r="Z40" s="1335"/>
      <c r="AA40" s="1335"/>
      <c r="AB40" s="1335"/>
      <c r="AC40" s="1335"/>
      <c r="AD40" s="1335"/>
      <c r="AE40" s="1335"/>
      <c r="AF40" s="1335"/>
      <c r="AG40" s="1335"/>
      <c r="AH40" s="1335"/>
      <c r="AI40" s="1335"/>
      <c r="AJ40" s="1335"/>
      <c r="AK40" s="1335"/>
      <c r="AL40" s="1335"/>
      <c r="AM40" s="1335"/>
      <c r="AN40" s="1335"/>
      <c r="AO40" s="1335"/>
      <c r="AP40" s="1335"/>
      <c r="AQ40" s="1335"/>
      <c r="AR40" s="1335"/>
      <c r="AS40" s="1335"/>
      <c r="AT40" s="1335"/>
    </row>
    <row r="41" spans="2:46" s="1337" customFormat="1" ht="27.75" customHeight="1" x14ac:dyDescent="0.2">
      <c r="B41" s="1339" t="s">
        <v>32</v>
      </c>
      <c r="C41" s="646">
        <v>0</v>
      </c>
      <c r="D41" s="646">
        <v>0</v>
      </c>
      <c r="E41" s="646">
        <v>0</v>
      </c>
      <c r="F41" s="646">
        <v>0</v>
      </c>
      <c r="G41" s="646">
        <v>0</v>
      </c>
      <c r="H41" s="646">
        <v>0</v>
      </c>
      <c r="I41" s="646">
        <v>0</v>
      </c>
      <c r="J41" s="646">
        <v>0</v>
      </c>
      <c r="K41" s="645">
        <v>0</v>
      </c>
      <c r="L41" s="646">
        <v>0</v>
      </c>
      <c r="M41" s="646">
        <v>17.491650468106066</v>
      </c>
      <c r="N41" s="646">
        <v>-17.491650468106066</v>
      </c>
      <c r="O41" s="646">
        <v>0</v>
      </c>
      <c r="P41" s="646">
        <v>17.140768633713453</v>
      </c>
      <c r="Q41" s="646">
        <v>-17.140768633713453</v>
      </c>
      <c r="R41" s="646">
        <v>0</v>
      </c>
      <c r="S41" s="646">
        <v>16.384367023407474</v>
      </c>
      <c r="T41" s="646">
        <v>-16.384367023407474</v>
      </c>
      <c r="U41" s="1343" t="s">
        <v>1320</v>
      </c>
      <c r="V41" s="1335"/>
      <c r="W41" s="1335"/>
      <c r="X41" s="1335"/>
      <c r="Y41" s="1335"/>
      <c r="Z41" s="1335"/>
      <c r="AA41" s="1335"/>
      <c r="AB41" s="1335"/>
      <c r="AC41" s="1335"/>
      <c r="AD41" s="1335"/>
      <c r="AE41" s="1335"/>
      <c r="AF41" s="1335"/>
      <c r="AG41" s="1335"/>
      <c r="AH41" s="1335"/>
      <c r="AI41" s="1335"/>
      <c r="AJ41" s="1335"/>
      <c r="AK41" s="1335"/>
      <c r="AL41" s="1335"/>
      <c r="AM41" s="1335"/>
      <c r="AN41" s="1335"/>
      <c r="AO41" s="1335"/>
      <c r="AP41" s="1335"/>
      <c r="AQ41" s="1335"/>
      <c r="AR41" s="1335"/>
      <c r="AS41" s="1335"/>
      <c r="AT41" s="1335"/>
    </row>
    <row r="42" spans="2:46" s="1336" customFormat="1" ht="27.75" customHeight="1" x14ac:dyDescent="0.2">
      <c r="B42" s="1339" t="s">
        <v>547</v>
      </c>
      <c r="C42" s="646">
        <v>0</v>
      </c>
      <c r="D42" s="646">
        <v>96.548035525401858</v>
      </c>
      <c r="E42" s="646">
        <v>-96.548035525401858</v>
      </c>
      <c r="F42" s="646">
        <v>0</v>
      </c>
      <c r="G42" s="646">
        <v>61.296779699672093</v>
      </c>
      <c r="H42" s="646">
        <v>-61.296779699672093</v>
      </c>
      <c r="I42" s="646">
        <v>2.3645080023208491</v>
      </c>
      <c r="J42" s="646">
        <v>56.042384839082715</v>
      </c>
      <c r="K42" s="645">
        <v>-53.677876836761868</v>
      </c>
      <c r="L42" s="646">
        <v>0</v>
      </c>
      <c r="M42" s="646">
        <v>34.923476956659421</v>
      </c>
      <c r="N42" s="646">
        <v>-34.923476956659421</v>
      </c>
      <c r="O42" s="646">
        <v>3.1591722161069749</v>
      </c>
      <c r="P42" s="646">
        <v>29.754240783050463</v>
      </c>
      <c r="Q42" s="646">
        <v>-26.595068566943489</v>
      </c>
      <c r="R42" s="646">
        <v>0</v>
      </c>
      <c r="S42" s="646">
        <v>36.564187414652935</v>
      </c>
      <c r="T42" s="646">
        <v>-36.564187414652935</v>
      </c>
      <c r="U42" s="1343" t="s">
        <v>1321</v>
      </c>
      <c r="V42" s="1335"/>
      <c r="W42" s="1335"/>
      <c r="X42" s="1335"/>
      <c r="Y42" s="1335"/>
      <c r="Z42" s="1335"/>
      <c r="AA42" s="1335"/>
      <c r="AB42" s="1335"/>
      <c r="AC42" s="1335"/>
      <c r="AD42" s="1335"/>
      <c r="AE42" s="1335"/>
      <c r="AF42" s="1335"/>
      <c r="AG42" s="1335"/>
      <c r="AH42" s="1335"/>
      <c r="AI42" s="1335"/>
      <c r="AJ42" s="1335"/>
      <c r="AK42" s="1335"/>
      <c r="AL42" s="1335"/>
      <c r="AM42" s="1335"/>
      <c r="AN42" s="1335"/>
      <c r="AO42" s="1335"/>
      <c r="AP42" s="1335"/>
      <c r="AQ42" s="1335"/>
      <c r="AR42" s="1335"/>
      <c r="AS42" s="1335"/>
      <c r="AT42" s="1335"/>
    </row>
    <row r="43" spans="2:46" s="1337" customFormat="1" ht="27.75" customHeight="1" x14ac:dyDescent="0.2">
      <c r="B43" s="1339" t="s">
        <v>548</v>
      </c>
      <c r="C43" s="646">
        <v>41.266503624865834</v>
      </c>
      <c r="D43" s="646">
        <v>39.511160999999994</v>
      </c>
      <c r="E43" s="646">
        <v>1.7553426248658397</v>
      </c>
      <c r="F43" s="646">
        <v>26.25556066715999</v>
      </c>
      <c r="G43" s="646">
        <v>17.62864458469684</v>
      </c>
      <c r="H43" s="646">
        <v>8.6269160824631506</v>
      </c>
      <c r="I43" s="646">
        <v>12.87780248325282</v>
      </c>
      <c r="J43" s="646">
        <v>9.507238352783693</v>
      </c>
      <c r="K43" s="645">
        <v>3.370564130469127</v>
      </c>
      <c r="L43" s="646">
        <v>9.411639471016974</v>
      </c>
      <c r="M43" s="646">
        <v>10.545463780437123</v>
      </c>
      <c r="N43" s="646">
        <v>-1.1338243094201488</v>
      </c>
      <c r="O43" s="646">
        <v>2.9765652450287776</v>
      </c>
      <c r="P43" s="646">
        <v>1.4541406684463321</v>
      </c>
      <c r="Q43" s="646">
        <v>1.5224245765824456</v>
      </c>
      <c r="R43" s="646">
        <v>39.757511291151758</v>
      </c>
      <c r="S43" s="646">
        <v>9.4020122499342662</v>
      </c>
      <c r="T43" s="646">
        <v>30.355499041217492</v>
      </c>
      <c r="U43" s="1343" t="s">
        <v>1322</v>
      </c>
      <c r="V43" s="1335"/>
      <c r="W43" s="1335"/>
      <c r="X43" s="1335"/>
      <c r="Y43" s="1335"/>
      <c r="Z43" s="1335"/>
      <c r="AA43" s="1335"/>
      <c r="AB43" s="1335"/>
      <c r="AC43" s="1335"/>
      <c r="AD43" s="1335"/>
      <c r="AE43" s="1335"/>
      <c r="AF43" s="1335"/>
      <c r="AG43" s="1335"/>
      <c r="AH43" s="1335"/>
      <c r="AI43" s="1335"/>
      <c r="AJ43" s="1335"/>
      <c r="AK43" s="1335"/>
      <c r="AL43" s="1335"/>
      <c r="AM43" s="1335"/>
      <c r="AN43" s="1335"/>
      <c r="AO43" s="1335"/>
      <c r="AP43" s="1335"/>
      <c r="AQ43" s="1335"/>
      <c r="AR43" s="1335"/>
      <c r="AS43" s="1335"/>
      <c r="AT43" s="1335"/>
    </row>
    <row r="44" spans="2:46" s="1336" customFormat="1" ht="27.75" customHeight="1" x14ac:dyDescent="0.2">
      <c r="B44" s="1339" t="s">
        <v>71</v>
      </c>
      <c r="C44" s="646">
        <v>0.1</v>
      </c>
      <c r="D44" s="646">
        <v>1.7110769759197</v>
      </c>
      <c r="E44" s="646">
        <v>-1.6110769759196999</v>
      </c>
      <c r="F44" s="646">
        <v>0.23044193477003261</v>
      </c>
      <c r="G44" s="646">
        <v>10.285767090042464</v>
      </c>
      <c r="H44" s="646">
        <v>-10.055325155272431</v>
      </c>
      <c r="I44" s="646">
        <v>0.56835726037135337</v>
      </c>
      <c r="J44" s="646">
        <v>22.620343754513055</v>
      </c>
      <c r="K44" s="645">
        <v>-22.051986494141701</v>
      </c>
      <c r="L44" s="646">
        <v>5.0677595823966366E-2</v>
      </c>
      <c r="M44" s="646">
        <v>44.023469463374191</v>
      </c>
      <c r="N44" s="646">
        <v>-43.972791867550228</v>
      </c>
      <c r="O44" s="646">
        <v>2.1773188599999996E-2</v>
      </c>
      <c r="P44" s="646">
        <v>35.805456683673661</v>
      </c>
      <c r="Q44" s="646">
        <v>-35.78368349507366</v>
      </c>
      <c r="R44" s="646">
        <v>4.263333246815995E-3</v>
      </c>
      <c r="S44" s="646">
        <v>30.492916048422771</v>
      </c>
      <c r="T44" s="646">
        <v>-30.488652715175956</v>
      </c>
      <c r="U44" s="1343" t="s">
        <v>1323</v>
      </c>
      <c r="V44" s="1335"/>
      <c r="W44" s="1335"/>
      <c r="X44" s="1335"/>
      <c r="Y44" s="1335"/>
      <c r="Z44" s="1335"/>
      <c r="AA44" s="1335"/>
      <c r="AB44" s="1335"/>
      <c r="AC44" s="1335"/>
      <c r="AD44" s="1335"/>
      <c r="AE44" s="1335"/>
      <c r="AF44" s="1335"/>
      <c r="AG44" s="1335"/>
      <c r="AH44" s="1335"/>
      <c r="AI44" s="1335"/>
      <c r="AJ44" s="1335"/>
      <c r="AK44" s="1335"/>
      <c r="AL44" s="1335"/>
      <c r="AM44" s="1335"/>
      <c r="AN44" s="1335"/>
      <c r="AO44" s="1335"/>
      <c r="AP44" s="1335"/>
      <c r="AQ44" s="1335"/>
      <c r="AR44" s="1335"/>
      <c r="AS44" s="1335"/>
      <c r="AT44" s="1335"/>
    </row>
    <row r="45" spans="2:46" s="1337" customFormat="1" ht="27.75" customHeight="1" x14ac:dyDescent="0.2">
      <c r="B45" s="1339" t="s">
        <v>1763</v>
      </c>
      <c r="C45" s="646">
        <v>0.1</v>
      </c>
      <c r="D45" s="646">
        <v>1.4646931853222325</v>
      </c>
      <c r="E45" s="646">
        <v>-1.3646931853222324</v>
      </c>
      <c r="F45" s="646">
        <v>0</v>
      </c>
      <c r="G45" s="646">
        <v>0.48473463854413101</v>
      </c>
      <c r="H45" s="646">
        <v>-0.48473463854413101</v>
      </c>
      <c r="I45" s="646">
        <v>4.6676330069538273E-3</v>
      </c>
      <c r="J45" s="646">
        <v>1.2297400299999999</v>
      </c>
      <c r="K45" s="645">
        <v>-1.2250723969930462</v>
      </c>
      <c r="L45" s="646">
        <v>0</v>
      </c>
      <c r="M45" s="646">
        <v>6.1624930999999998</v>
      </c>
      <c r="N45" s="646">
        <v>-6.1624930999999998</v>
      </c>
      <c r="O45" s="646">
        <v>1.22675271459566E-3</v>
      </c>
      <c r="P45" s="646">
        <v>1.3289563512475351</v>
      </c>
      <c r="Q45" s="646">
        <v>-1.3277295985329394</v>
      </c>
      <c r="R45" s="646">
        <v>1.22233202764706E-3</v>
      </c>
      <c r="S45" s="646">
        <v>2.3969421547972987</v>
      </c>
      <c r="T45" s="646">
        <v>-2.3957198227696517</v>
      </c>
      <c r="U45" s="1343" t="s">
        <v>1324</v>
      </c>
      <c r="V45" s="1335"/>
      <c r="W45" s="1335"/>
      <c r="X45" s="1335"/>
      <c r="Y45" s="1335"/>
      <c r="Z45" s="1335"/>
      <c r="AA45" s="1335"/>
      <c r="AB45" s="1335"/>
      <c r="AC45" s="1335"/>
      <c r="AD45" s="1335"/>
      <c r="AE45" s="1335"/>
      <c r="AF45" s="1335"/>
      <c r="AG45" s="1335"/>
      <c r="AH45" s="1335"/>
      <c r="AI45" s="1335"/>
      <c r="AJ45" s="1335"/>
      <c r="AK45" s="1335"/>
      <c r="AL45" s="1335"/>
      <c r="AM45" s="1335"/>
      <c r="AN45" s="1335"/>
      <c r="AO45" s="1335"/>
      <c r="AP45" s="1335"/>
      <c r="AQ45" s="1335"/>
      <c r="AR45" s="1335"/>
      <c r="AS45" s="1335"/>
      <c r="AT45" s="1335"/>
    </row>
    <row r="46" spans="2:46" s="1336" customFormat="1" ht="27.75" customHeight="1" x14ac:dyDescent="0.2">
      <c r="B46" s="1339" t="s">
        <v>72</v>
      </c>
      <c r="C46" s="646">
        <v>13.523504899999999</v>
      </c>
      <c r="D46" s="646">
        <v>14.150058585568919</v>
      </c>
      <c r="E46" s="646">
        <v>-0.62655368556892022</v>
      </c>
      <c r="F46" s="646">
        <v>37.808093720275686</v>
      </c>
      <c r="G46" s="646">
        <v>33.136270003846491</v>
      </c>
      <c r="H46" s="646">
        <v>4.6718237164291949</v>
      </c>
      <c r="I46" s="646">
        <v>23.571564229336776</v>
      </c>
      <c r="J46" s="646">
        <v>47.909203647109493</v>
      </c>
      <c r="K46" s="645">
        <v>-24.337639417772717</v>
      </c>
      <c r="L46" s="646">
        <v>11.947741558723147</v>
      </c>
      <c r="M46" s="646">
        <v>38.878354479374977</v>
      </c>
      <c r="N46" s="646">
        <v>-26.930612920651832</v>
      </c>
      <c r="O46" s="646">
        <v>3.4473039410133204</v>
      </c>
      <c r="P46" s="646">
        <v>2.9213369937513698</v>
      </c>
      <c r="Q46" s="646">
        <v>0.52596694726195059</v>
      </c>
      <c r="R46" s="646">
        <v>13.393728801736254</v>
      </c>
      <c r="S46" s="646">
        <v>3.0031675348788704</v>
      </c>
      <c r="T46" s="646">
        <v>10.390561266857382</v>
      </c>
      <c r="U46" s="1343" t="s">
        <v>1325</v>
      </c>
      <c r="V46" s="1335"/>
      <c r="W46" s="1335"/>
      <c r="X46" s="1335"/>
      <c r="Y46" s="1335"/>
      <c r="Z46" s="1335"/>
      <c r="AA46" s="1335"/>
      <c r="AB46" s="1335"/>
      <c r="AC46" s="1335"/>
      <c r="AD46" s="1335"/>
      <c r="AE46" s="1335"/>
      <c r="AF46" s="1335"/>
      <c r="AG46" s="1335"/>
      <c r="AH46" s="1335"/>
      <c r="AI46" s="1335"/>
      <c r="AJ46" s="1335"/>
      <c r="AK46" s="1335"/>
      <c r="AL46" s="1335"/>
      <c r="AM46" s="1335"/>
      <c r="AN46" s="1335"/>
      <c r="AO46" s="1335"/>
      <c r="AP46" s="1335"/>
      <c r="AQ46" s="1335"/>
      <c r="AR46" s="1335"/>
      <c r="AS46" s="1335"/>
      <c r="AT46" s="1335"/>
    </row>
    <row r="47" spans="2:46" s="1336" customFormat="1" ht="27.75" customHeight="1" x14ac:dyDescent="0.2">
      <c r="B47" s="1339" t="s">
        <v>723</v>
      </c>
      <c r="C47" s="646">
        <v>23.114538558809819</v>
      </c>
      <c r="D47" s="646">
        <v>4.7584568922161576</v>
      </c>
      <c r="E47" s="646">
        <v>18.35608166659366</v>
      </c>
      <c r="F47" s="646">
        <v>24.145269079307202</v>
      </c>
      <c r="G47" s="646">
        <v>4.7749365153109329</v>
      </c>
      <c r="H47" s="646">
        <v>19.370332563996268</v>
      </c>
      <c r="I47" s="646">
        <v>40.43</v>
      </c>
      <c r="J47" s="646">
        <v>4.6511782853468091</v>
      </c>
      <c r="K47" s="645">
        <v>35.778821714653191</v>
      </c>
      <c r="L47" s="646">
        <v>44.39</v>
      </c>
      <c r="M47" s="646">
        <v>10.869235023331605</v>
      </c>
      <c r="N47" s="646">
        <v>33.520764976668396</v>
      </c>
      <c r="O47" s="646">
        <v>37.14</v>
      </c>
      <c r="P47" s="646">
        <v>3.2</v>
      </c>
      <c r="Q47" s="646">
        <v>33.94</v>
      </c>
      <c r="R47" s="646">
        <v>41.84</v>
      </c>
      <c r="S47" s="646">
        <v>0.9</v>
      </c>
      <c r="T47" s="646">
        <v>40.940000000000005</v>
      </c>
      <c r="U47" s="1343" t="s">
        <v>1326</v>
      </c>
      <c r="V47" s="1335"/>
      <c r="W47" s="1335"/>
      <c r="X47" s="1335"/>
      <c r="Y47" s="1335"/>
      <c r="Z47" s="1335"/>
      <c r="AA47" s="1335"/>
      <c r="AB47" s="1335"/>
      <c r="AC47" s="1335"/>
      <c r="AD47" s="1335"/>
      <c r="AE47" s="1335"/>
      <c r="AF47" s="1335"/>
      <c r="AG47" s="1335"/>
      <c r="AH47" s="1335"/>
      <c r="AI47" s="1335"/>
      <c r="AJ47" s="1335"/>
      <c r="AK47" s="1335"/>
      <c r="AL47" s="1335"/>
      <c r="AM47" s="1335"/>
      <c r="AN47" s="1335"/>
      <c r="AO47" s="1335"/>
      <c r="AP47" s="1335"/>
      <c r="AQ47" s="1335"/>
      <c r="AR47" s="1335"/>
      <c r="AS47" s="1335"/>
      <c r="AT47" s="1335"/>
    </row>
    <row r="48" spans="2:46" s="1336" customFormat="1" ht="27.75" customHeight="1" x14ac:dyDescent="0.2">
      <c r="B48" s="1339" t="s">
        <v>1764</v>
      </c>
      <c r="C48" s="646">
        <v>54.260196959826281</v>
      </c>
      <c r="D48" s="646">
        <v>23.783119628345279</v>
      </c>
      <c r="E48" s="646">
        <v>30.477077331481002</v>
      </c>
      <c r="F48" s="646">
        <v>21.444370000000003</v>
      </c>
      <c r="G48" s="646">
        <v>19.767387095280519</v>
      </c>
      <c r="H48" s="646">
        <v>1.676982904719484</v>
      </c>
      <c r="I48" s="646">
        <v>64.48218147289694</v>
      </c>
      <c r="J48" s="646">
        <v>22.415934158936491</v>
      </c>
      <c r="K48" s="645">
        <v>42.066247313960446</v>
      </c>
      <c r="L48" s="646">
        <v>119.15235230009371</v>
      </c>
      <c r="M48" s="646">
        <v>4.3097578226404689</v>
      </c>
      <c r="N48" s="646">
        <v>114.84259447745325</v>
      </c>
      <c r="O48" s="646">
        <v>85.646525343225065</v>
      </c>
      <c r="P48" s="646">
        <v>2.253895624259418E-2</v>
      </c>
      <c r="Q48" s="646">
        <v>85.623986386982466</v>
      </c>
      <c r="R48" s="646">
        <v>131.76081298187239</v>
      </c>
      <c r="S48" s="646">
        <v>4.6744698350744303</v>
      </c>
      <c r="T48" s="646">
        <v>127.08634314679796</v>
      </c>
      <c r="U48" s="1343" t="s">
        <v>1327</v>
      </c>
      <c r="V48" s="1335"/>
      <c r="W48" s="1335"/>
      <c r="X48" s="1335"/>
      <c r="Y48" s="1335"/>
      <c r="Z48" s="1335"/>
      <c r="AA48" s="1335"/>
      <c r="AB48" s="1335"/>
      <c r="AC48" s="1335"/>
      <c r="AD48" s="1335"/>
      <c r="AE48" s="1335"/>
      <c r="AF48" s="1335"/>
      <c r="AG48" s="1335"/>
      <c r="AH48" s="1335"/>
      <c r="AI48" s="1335"/>
      <c r="AJ48" s="1335"/>
      <c r="AK48" s="1335"/>
      <c r="AL48" s="1335"/>
      <c r="AM48" s="1335"/>
      <c r="AN48" s="1335"/>
      <c r="AO48" s="1335"/>
      <c r="AP48" s="1335"/>
      <c r="AQ48" s="1335"/>
      <c r="AR48" s="1335"/>
      <c r="AS48" s="1335"/>
      <c r="AT48" s="1335"/>
    </row>
    <row r="49" spans="2:46" s="1336" customFormat="1" ht="27.75" customHeight="1" x14ac:dyDescent="0.2">
      <c r="B49" s="1341" t="s">
        <v>35</v>
      </c>
      <c r="C49" s="646">
        <v>10</v>
      </c>
      <c r="D49" s="646">
        <v>5</v>
      </c>
      <c r="E49" s="646">
        <v>5</v>
      </c>
      <c r="F49" s="646">
        <v>0</v>
      </c>
      <c r="G49" s="646">
        <v>0</v>
      </c>
      <c r="H49" s="646">
        <v>0</v>
      </c>
      <c r="I49" s="646">
        <v>0</v>
      </c>
      <c r="J49" s="646">
        <v>13.570654148378377</v>
      </c>
      <c r="K49" s="645">
        <v>-13.570654148378377</v>
      </c>
      <c r="L49" s="646">
        <v>0</v>
      </c>
      <c r="M49" s="646">
        <v>7.5841923783423457</v>
      </c>
      <c r="N49" s="646">
        <v>-7.5841923783423457</v>
      </c>
      <c r="O49" s="646">
        <v>0</v>
      </c>
      <c r="P49" s="646">
        <v>2.7351453313898655</v>
      </c>
      <c r="Q49" s="646">
        <v>-2.7351453313898655</v>
      </c>
      <c r="R49" s="646">
        <v>0</v>
      </c>
      <c r="S49" s="646">
        <v>2.3986301384157986</v>
      </c>
      <c r="T49" s="646">
        <v>-2.3986301384157986</v>
      </c>
      <c r="U49" s="1343" t="s">
        <v>1317</v>
      </c>
      <c r="V49" s="1335"/>
      <c r="W49" s="1335"/>
      <c r="X49" s="1335"/>
      <c r="Y49" s="1335"/>
      <c r="Z49" s="1335"/>
      <c r="AA49" s="1335"/>
      <c r="AB49" s="1335"/>
      <c r="AC49" s="1335"/>
      <c r="AD49" s="1335"/>
      <c r="AE49" s="1335"/>
      <c r="AF49" s="1335"/>
      <c r="AG49" s="1335"/>
      <c r="AH49" s="1335"/>
      <c r="AI49" s="1335"/>
      <c r="AJ49" s="1335"/>
      <c r="AK49" s="1335"/>
      <c r="AL49" s="1335"/>
      <c r="AM49" s="1335"/>
      <c r="AN49" s="1335"/>
      <c r="AO49" s="1335"/>
      <c r="AP49" s="1335"/>
      <c r="AQ49" s="1335"/>
      <c r="AR49" s="1335"/>
      <c r="AS49" s="1335"/>
      <c r="AT49" s="1335"/>
    </row>
    <row r="50" spans="2:46" s="1336" customFormat="1" ht="9.75" customHeight="1" x14ac:dyDescent="0.2">
      <c r="B50" s="1338"/>
      <c r="C50" s="646"/>
      <c r="D50" s="646"/>
      <c r="E50" s="646"/>
      <c r="F50" s="646"/>
      <c r="G50" s="646"/>
      <c r="H50" s="646"/>
      <c r="I50" s="646"/>
      <c r="J50" s="646"/>
      <c r="K50" s="645"/>
      <c r="L50" s="646"/>
      <c r="M50" s="646"/>
      <c r="N50" s="646"/>
      <c r="O50" s="646"/>
      <c r="P50" s="646"/>
      <c r="Q50" s="646"/>
      <c r="R50" s="646"/>
      <c r="S50" s="646"/>
      <c r="T50" s="646"/>
      <c r="U50" s="602"/>
      <c r="V50" s="1335"/>
      <c r="W50" s="1335"/>
      <c r="X50" s="1335"/>
      <c r="Y50" s="1335"/>
      <c r="Z50" s="1335"/>
      <c r="AA50" s="1335"/>
      <c r="AB50" s="1335"/>
      <c r="AC50" s="1335"/>
      <c r="AD50" s="1335"/>
      <c r="AE50" s="1335"/>
      <c r="AF50" s="1335"/>
      <c r="AG50" s="1335"/>
      <c r="AH50" s="1335"/>
      <c r="AI50" s="1335"/>
      <c r="AJ50" s="1335"/>
      <c r="AK50" s="1335"/>
      <c r="AL50" s="1335"/>
      <c r="AM50" s="1335"/>
      <c r="AN50" s="1335"/>
      <c r="AO50" s="1335"/>
      <c r="AP50" s="1335"/>
      <c r="AQ50" s="1335"/>
      <c r="AR50" s="1335"/>
      <c r="AS50" s="1335"/>
      <c r="AT50" s="1335"/>
    </row>
    <row r="51" spans="2:46" s="1336" customFormat="1" ht="27.75" customHeight="1" x14ac:dyDescent="0.2">
      <c r="B51" s="619" t="s">
        <v>588</v>
      </c>
      <c r="C51" s="642">
        <v>136.02254928763875</v>
      </c>
      <c r="D51" s="642">
        <v>15.12225536859675</v>
      </c>
      <c r="E51" s="642">
        <v>120.90029391904201</v>
      </c>
      <c r="F51" s="642">
        <v>94.332609851828693</v>
      </c>
      <c r="G51" s="642">
        <v>6.4542314081398047</v>
      </c>
      <c r="H51" s="642">
        <v>87.878378443688888</v>
      </c>
      <c r="I51" s="642">
        <v>209.13813885608067</v>
      </c>
      <c r="J51" s="642">
        <v>6.0528426757228395</v>
      </c>
      <c r="K51" s="641">
        <v>203.08529618035783</v>
      </c>
      <c r="L51" s="642">
        <v>72.370144039229004</v>
      </c>
      <c r="M51" s="642">
        <v>3.6765118840060458</v>
      </c>
      <c r="N51" s="642">
        <v>68.693632155222957</v>
      </c>
      <c r="O51" s="642">
        <v>90.802671933943017</v>
      </c>
      <c r="P51" s="642">
        <v>11.133617449309238</v>
      </c>
      <c r="Q51" s="642">
        <v>79.66905448463379</v>
      </c>
      <c r="R51" s="642">
        <v>58.266429025838207</v>
      </c>
      <c r="S51" s="642">
        <v>4.7582469564519227</v>
      </c>
      <c r="T51" s="642">
        <v>53.508182069386287</v>
      </c>
      <c r="U51" s="561" t="s">
        <v>1062</v>
      </c>
      <c r="V51" s="1335"/>
      <c r="W51" s="1335"/>
      <c r="X51" s="1335"/>
      <c r="Y51" s="1335"/>
      <c r="Z51" s="1335"/>
      <c r="AA51" s="1335"/>
      <c r="AB51" s="1335"/>
      <c r="AC51" s="1335"/>
      <c r="AD51" s="1335"/>
      <c r="AE51" s="1335"/>
      <c r="AF51" s="1335"/>
      <c r="AG51" s="1335"/>
      <c r="AH51" s="1335"/>
      <c r="AI51" s="1335"/>
      <c r="AJ51" s="1335"/>
      <c r="AK51" s="1335"/>
      <c r="AL51" s="1335"/>
      <c r="AM51" s="1335"/>
      <c r="AN51" s="1335"/>
      <c r="AO51" s="1335"/>
      <c r="AP51" s="1335"/>
      <c r="AQ51" s="1335"/>
      <c r="AR51" s="1335"/>
      <c r="AS51" s="1335"/>
      <c r="AT51" s="1335"/>
    </row>
    <row r="52" spans="2:46" s="1336" customFormat="1" ht="27.75" customHeight="1" x14ac:dyDescent="0.2">
      <c r="B52" s="620" t="s">
        <v>395</v>
      </c>
      <c r="C52" s="646">
        <v>110.76418253810002</v>
      </c>
      <c r="D52" s="646">
        <v>12.243289666666666</v>
      </c>
      <c r="E52" s="646">
        <v>98.520892871433347</v>
      </c>
      <c r="F52" s="646">
        <v>72.149687251250015</v>
      </c>
      <c r="G52" s="646">
        <v>4.035592623293903</v>
      </c>
      <c r="H52" s="646">
        <v>68.114094627956106</v>
      </c>
      <c r="I52" s="646">
        <v>81.153902989809993</v>
      </c>
      <c r="J52" s="646">
        <v>4.1843742829552975</v>
      </c>
      <c r="K52" s="645">
        <v>76.969528706854689</v>
      </c>
      <c r="L52" s="646">
        <v>39.774336202999997</v>
      </c>
      <c r="M52" s="646">
        <v>2.3206059838530479</v>
      </c>
      <c r="N52" s="646">
        <v>37.453730219146948</v>
      </c>
      <c r="O52" s="646">
        <v>14.707223069175001</v>
      </c>
      <c r="P52" s="646">
        <v>1.8897662131527051</v>
      </c>
      <c r="Q52" s="646">
        <v>12.817456856022297</v>
      </c>
      <c r="R52" s="646">
        <v>41.6</v>
      </c>
      <c r="S52" s="646">
        <v>1.7152077883597903</v>
      </c>
      <c r="T52" s="646">
        <v>39.88479221164021</v>
      </c>
      <c r="U52" s="602" t="s">
        <v>1328</v>
      </c>
      <c r="V52" s="1335"/>
      <c r="W52" s="1335"/>
      <c r="X52" s="1335"/>
      <c r="Y52" s="1335"/>
      <c r="Z52" s="1335"/>
      <c r="AA52" s="1335"/>
      <c r="AB52" s="1335"/>
      <c r="AC52" s="1335"/>
      <c r="AD52" s="1335"/>
      <c r="AE52" s="1335"/>
      <c r="AF52" s="1335"/>
      <c r="AG52" s="1335"/>
      <c r="AH52" s="1335"/>
      <c r="AI52" s="1335"/>
      <c r="AJ52" s="1335"/>
      <c r="AK52" s="1335"/>
      <c r="AL52" s="1335"/>
      <c r="AM52" s="1335"/>
      <c r="AN52" s="1335"/>
      <c r="AO52" s="1335"/>
      <c r="AP52" s="1335"/>
      <c r="AQ52" s="1335"/>
      <c r="AR52" s="1335"/>
      <c r="AS52" s="1335"/>
      <c r="AT52" s="1335"/>
    </row>
    <row r="53" spans="2:46" s="1336" customFormat="1" ht="27.75" customHeight="1" x14ac:dyDescent="0.2">
      <c r="B53" s="620" t="s">
        <v>1337</v>
      </c>
      <c r="C53" s="646">
        <v>25.258366749538745</v>
      </c>
      <c r="D53" s="646">
        <v>2.8789657019300852</v>
      </c>
      <c r="E53" s="646">
        <v>22.37940104760866</v>
      </c>
      <c r="F53" s="646">
        <v>22.182922600578678</v>
      </c>
      <c r="G53" s="646">
        <v>2.4186387848459017</v>
      </c>
      <c r="H53" s="646">
        <v>19.764283815732774</v>
      </c>
      <c r="I53" s="646">
        <v>127.98423586627068</v>
      </c>
      <c r="J53" s="646">
        <v>1.8684683927675418</v>
      </c>
      <c r="K53" s="645">
        <v>126.11576747350314</v>
      </c>
      <c r="L53" s="646">
        <v>32.595807836229007</v>
      </c>
      <c r="M53" s="646">
        <v>1.3559059001529981</v>
      </c>
      <c r="N53" s="646">
        <v>31.239901936076009</v>
      </c>
      <c r="O53" s="646">
        <v>76.095448864768017</v>
      </c>
      <c r="P53" s="646">
        <v>9.2438512361565319</v>
      </c>
      <c r="Q53" s="646">
        <v>66.851597628611486</v>
      </c>
      <c r="R53" s="646">
        <v>16.666429025838209</v>
      </c>
      <c r="S53" s="646">
        <v>3.0430391680921325</v>
      </c>
      <c r="T53" s="646">
        <v>13.623389857746076</v>
      </c>
      <c r="U53" s="602" t="s">
        <v>1329</v>
      </c>
      <c r="V53" s="1335"/>
      <c r="W53" s="1335"/>
      <c r="X53" s="1335"/>
      <c r="Y53" s="1335"/>
      <c r="Z53" s="1335"/>
      <c r="AA53" s="1335"/>
      <c r="AB53" s="1335"/>
      <c r="AC53" s="1335"/>
      <c r="AD53" s="1335"/>
      <c r="AE53" s="1335"/>
      <c r="AF53" s="1335"/>
      <c r="AG53" s="1335"/>
      <c r="AH53" s="1335"/>
      <c r="AI53" s="1335"/>
      <c r="AJ53" s="1335"/>
      <c r="AK53" s="1335"/>
      <c r="AL53" s="1335"/>
      <c r="AM53" s="1335"/>
      <c r="AN53" s="1335"/>
      <c r="AO53" s="1335"/>
      <c r="AP53" s="1335"/>
      <c r="AQ53" s="1335"/>
      <c r="AR53" s="1335"/>
      <c r="AS53" s="1335"/>
      <c r="AT53" s="1335"/>
    </row>
    <row r="54" spans="2:46" s="1336" customFormat="1" ht="27.75" customHeight="1" x14ac:dyDescent="0.2">
      <c r="B54" s="1339" t="s">
        <v>748</v>
      </c>
      <c r="C54" s="646">
        <v>0</v>
      </c>
      <c r="D54" s="646">
        <v>2.8654093399999998</v>
      </c>
      <c r="E54" s="646">
        <v>-2.8654093399999998</v>
      </c>
      <c r="F54" s="646">
        <v>0</v>
      </c>
      <c r="G54" s="646">
        <v>1.3426478616924475</v>
      </c>
      <c r="H54" s="646">
        <v>-1.3426478616924475</v>
      </c>
      <c r="I54" s="646">
        <v>0</v>
      </c>
      <c r="J54" s="646">
        <v>0.76964287948980203</v>
      </c>
      <c r="K54" s="645">
        <v>-0.76964287948980203</v>
      </c>
      <c r="L54" s="646">
        <v>0</v>
      </c>
      <c r="M54" s="646">
        <v>0.37656937263906382</v>
      </c>
      <c r="N54" s="646">
        <v>-0.37656937263906382</v>
      </c>
      <c r="O54" s="646">
        <v>0</v>
      </c>
      <c r="P54" s="646">
        <v>1.6194281467032496</v>
      </c>
      <c r="Q54" s="646">
        <v>-1.6194281467032496</v>
      </c>
      <c r="R54" s="646">
        <v>0</v>
      </c>
      <c r="S54" s="646">
        <v>0.68991395794364918</v>
      </c>
      <c r="T54" s="646">
        <v>-0.68991395794364918</v>
      </c>
      <c r="U54" s="1343" t="s">
        <v>1330</v>
      </c>
      <c r="V54" s="1335"/>
      <c r="W54" s="1335"/>
      <c r="X54" s="1335"/>
      <c r="Y54" s="1335"/>
      <c r="Z54" s="1335"/>
      <c r="AA54" s="1335"/>
      <c r="AB54" s="1335"/>
      <c r="AC54" s="1335"/>
      <c r="AD54" s="1335"/>
      <c r="AE54" s="1335"/>
      <c r="AF54" s="1335"/>
      <c r="AG54" s="1335"/>
      <c r="AH54" s="1335"/>
      <c r="AI54" s="1335"/>
      <c r="AJ54" s="1335"/>
      <c r="AK54" s="1335"/>
      <c r="AL54" s="1335"/>
      <c r="AM54" s="1335"/>
      <c r="AN54" s="1335"/>
      <c r="AO54" s="1335"/>
      <c r="AP54" s="1335"/>
      <c r="AQ54" s="1335"/>
      <c r="AR54" s="1335"/>
      <c r="AS54" s="1335"/>
      <c r="AT54" s="1335"/>
    </row>
    <row r="55" spans="2:46" s="1336" customFormat="1" ht="27.75" customHeight="1" x14ac:dyDescent="0.2">
      <c r="B55" s="1339" t="s">
        <v>749</v>
      </c>
      <c r="C55" s="646">
        <v>25.258366749538745</v>
      </c>
      <c r="D55" s="646">
        <v>1.3556361930085243E-2</v>
      </c>
      <c r="E55" s="646">
        <v>25.244810387608659</v>
      </c>
      <c r="F55" s="646">
        <v>22.182922600578678</v>
      </c>
      <c r="G55" s="646">
        <v>1.0759909231534541</v>
      </c>
      <c r="H55" s="646">
        <v>21.106931677425223</v>
      </c>
      <c r="I55" s="646">
        <v>127.98423586627068</v>
      </c>
      <c r="J55" s="646">
        <v>1.0988255132777398</v>
      </c>
      <c r="K55" s="645">
        <v>126.88541035299293</v>
      </c>
      <c r="L55" s="646">
        <v>32.595807836229007</v>
      </c>
      <c r="M55" s="646">
        <v>0.97933652751393419</v>
      </c>
      <c r="N55" s="646">
        <v>31.616471308715074</v>
      </c>
      <c r="O55" s="646">
        <v>76.095448864768017</v>
      </c>
      <c r="P55" s="646">
        <v>7.6244230894532823</v>
      </c>
      <c r="Q55" s="646">
        <v>68.471025775314729</v>
      </c>
      <c r="R55" s="646">
        <v>16.666429025838209</v>
      </c>
      <c r="S55" s="646">
        <v>2.3531252101484834</v>
      </c>
      <c r="T55" s="646">
        <v>14.313303815689725</v>
      </c>
      <c r="U55" s="1343" t="s">
        <v>1331</v>
      </c>
      <c r="V55" s="1335"/>
      <c r="W55" s="1335"/>
      <c r="X55" s="1335"/>
      <c r="Y55" s="1335"/>
      <c r="Z55" s="1335"/>
      <c r="AA55" s="1335"/>
      <c r="AB55" s="1335"/>
      <c r="AC55" s="1335"/>
      <c r="AD55" s="1335"/>
      <c r="AE55" s="1335"/>
      <c r="AF55" s="1335"/>
      <c r="AG55" s="1335"/>
      <c r="AH55" s="1335"/>
      <c r="AI55" s="1335"/>
      <c r="AJ55" s="1335"/>
      <c r="AK55" s="1335"/>
      <c r="AL55" s="1335"/>
      <c r="AM55" s="1335"/>
      <c r="AN55" s="1335"/>
      <c r="AO55" s="1335"/>
      <c r="AP55" s="1335"/>
      <c r="AQ55" s="1335"/>
      <c r="AR55" s="1335"/>
      <c r="AS55" s="1335"/>
      <c r="AT55" s="1335"/>
    </row>
    <row r="56" spans="2:46" s="636" customFormat="1" ht="9" customHeight="1" x14ac:dyDescent="0.7">
      <c r="B56" s="637"/>
      <c r="C56" s="639"/>
      <c r="D56" s="639"/>
      <c r="E56" s="639"/>
      <c r="F56" s="639"/>
      <c r="G56" s="639"/>
      <c r="H56" s="639"/>
      <c r="I56" s="639"/>
      <c r="J56" s="639"/>
      <c r="K56" s="638"/>
      <c r="L56" s="639"/>
      <c r="M56" s="639"/>
      <c r="N56" s="639"/>
      <c r="O56" s="639"/>
      <c r="P56" s="639"/>
      <c r="Q56" s="639"/>
      <c r="R56" s="639"/>
      <c r="S56" s="639"/>
      <c r="T56" s="639"/>
      <c r="U56" s="640"/>
      <c r="V56" s="643"/>
      <c r="W56" s="643"/>
      <c r="X56" s="643"/>
      <c r="Y56" s="643"/>
      <c r="Z56" s="643"/>
      <c r="AA56" s="643"/>
      <c r="AB56" s="643"/>
      <c r="AC56" s="643"/>
      <c r="AD56" s="643"/>
      <c r="AE56" s="643"/>
      <c r="AF56" s="643"/>
      <c r="AG56" s="643"/>
      <c r="AH56" s="643"/>
      <c r="AI56" s="643"/>
      <c r="AJ56" s="643"/>
      <c r="AK56" s="643"/>
      <c r="AL56" s="643"/>
      <c r="AM56" s="643"/>
      <c r="AN56" s="643"/>
      <c r="AO56" s="643"/>
      <c r="AP56" s="643"/>
      <c r="AQ56" s="643"/>
      <c r="AR56" s="643"/>
      <c r="AS56" s="643"/>
      <c r="AT56" s="643"/>
    </row>
    <row r="57" spans="2:46" s="1336" customFormat="1" ht="27.75" customHeight="1" x14ac:dyDescent="0.2">
      <c r="B57" s="1346" t="s">
        <v>762</v>
      </c>
      <c r="C57" s="642">
        <v>1664.1041175108376</v>
      </c>
      <c r="D57" s="642">
        <v>190.96994921596243</v>
      </c>
      <c r="E57" s="642">
        <v>1473.1341682948751</v>
      </c>
      <c r="F57" s="642">
        <v>1535.854578022153</v>
      </c>
      <c r="G57" s="642">
        <v>101.17613636738929</v>
      </c>
      <c r="H57" s="642">
        <v>1434.6784416547637</v>
      </c>
      <c r="I57" s="642">
        <v>1757.4879495887249</v>
      </c>
      <c r="J57" s="642">
        <v>179.55915318750309</v>
      </c>
      <c r="K57" s="641">
        <v>1577.9287964012217</v>
      </c>
      <c r="L57" s="642">
        <v>2529.7487526833202</v>
      </c>
      <c r="M57" s="642">
        <v>66.96794526193392</v>
      </c>
      <c r="N57" s="642">
        <v>2462.7808074213863</v>
      </c>
      <c r="O57" s="642">
        <v>2421.5007851691253</v>
      </c>
      <c r="P57" s="642">
        <v>33.06068317146714</v>
      </c>
      <c r="Q57" s="642">
        <v>2388.4401019976581</v>
      </c>
      <c r="R57" s="642">
        <v>3490.3214799505558</v>
      </c>
      <c r="S57" s="642">
        <v>30.353313939516564</v>
      </c>
      <c r="T57" s="642">
        <v>3459.9681660110391</v>
      </c>
      <c r="U57" s="1349" t="s">
        <v>1063</v>
      </c>
      <c r="V57" s="1335"/>
      <c r="W57" s="1335"/>
      <c r="X57" s="1335"/>
      <c r="Y57" s="1335"/>
      <c r="Z57" s="1335"/>
      <c r="AA57" s="1335"/>
      <c r="AB57" s="1335"/>
      <c r="AC57" s="1335"/>
      <c r="AD57" s="1335"/>
      <c r="AE57" s="1335"/>
      <c r="AF57" s="1335"/>
      <c r="AG57" s="1335"/>
      <c r="AH57" s="1335"/>
      <c r="AI57" s="1335"/>
      <c r="AJ57" s="1335"/>
      <c r="AK57" s="1335"/>
      <c r="AL57" s="1335"/>
      <c r="AM57" s="1335"/>
      <c r="AN57" s="1335"/>
      <c r="AO57" s="1335"/>
      <c r="AP57" s="1335"/>
      <c r="AQ57" s="1335"/>
      <c r="AR57" s="1335"/>
      <c r="AS57" s="1335"/>
      <c r="AT57" s="1335"/>
    </row>
    <row r="58" spans="2:46" s="1336" customFormat="1" ht="27.75" customHeight="1" x14ac:dyDescent="0.2">
      <c r="B58" s="1347" t="s">
        <v>1205</v>
      </c>
      <c r="C58" s="646">
        <v>9.7191603174297789</v>
      </c>
      <c r="D58" s="646">
        <v>8.3788858392957977</v>
      </c>
      <c r="E58" s="646">
        <v>1.3402744781339813</v>
      </c>
      <c r="F58" s="646">
        <v>41</v>
      </c>
      <c r="G58" s="646">
        <v>9.9245826960521608</v>
      </c>
      <c r="H58" s="646">
        <v>31.075417303947837</v>
      </c>
      <c r="I58" s="646">
        <v>83.149201529631171</v>
      </c>
      <c r="J58" s="646">
        <v>13.172510349753924</v>
      </c>
      <c r="K58" s="645">
        <v>69.97669117987725</v>
      </c>
      <c r="L58" s="646">
        <v>85.523171452146173</v>
      </c>
      <c r="M58" s="646">
        <v>1.1301198832140795</v>
      </c>
      <c r="N58" s="646">
        <v>84.393051568932094</v>
      </c>
      <c r="O58" s="646">
        <v>36.628200452394729</v>
      </c>
      <c r="P58" s="646">
        <v>0.73518909772404373</v>
      </c>
      <c r="Q58" s="646">
        <v>35.893011354670683</v>
      </c>
      <c r="R58" s="646">
        <v>58.71</v>
      </c>
      <c r="S58" s="646">
        <v>1.0476412548059413</v>
      </c>
      <c r="T58" s="646">
        <v>57.662358745194062</v>
      </c>
      <c r="U58" s="1350" t="s">
        <v>1344</v>
      </c>
      <c r="V58" s="1335"/>
      <c r="W58" s="1335"/>
      <c r="X58" s="1335"/>
      <c r="Y58" s="1335"/>
      <c r="Z58" s="1335"/>
      <c r="AA58" s="1335"/>
      <c r="AB58" s="1335"/>
      <c r="AC58" s="1335"/>
      <c r="AD58" s="1335"/>
      <c r="AE58" s="1335"/>
      <c r="AF58" s="1335"/>
      <c r="AG58" s="1335"/>
      <c r="AH58" s="1335"/>
      <c r="AI58" s="1335"/>
      <c r="AJ58" s="1335"/>
      <c r="AK58" s="1335"/>
      <c r="AL58" s="1335"/>
      <c r="AM58" s="1335"/>
      <c r="AN58" s="1335"/>
      <c r="AO58" s="1335"/>
      <c r="AP58" s="1335"/>
      <c r="AQ58" s="1335"/>
      <c r="AR58" s="1335"/>
      <c r="AS58" s="1335"/>
      <c r="AT58" s="1335"/>
    </row>
    <row r="59" spans="2:46" s="1336" customFormat="1" ht="27.75" customHeight="1" x14ac:dyDescent="0.2">
      <c r="B59" s="1347" t="s">
        <v>179</v>
      </c>
      <c r="C59" s="646">
        <v>1654.3849571934079</v>
      </c>
      <c r="D59" s="646">
        <v>182.59106337666663</v>
      </c>
      <c r="E59" s="646">
        <v>1471.7938938167413</v>
      </c>
      <c r="F59" s="646">
        <v>1494.854578022153</v>
      </c>
      <c r="G59" s="646">
        <v>91.251553671337135</v>
      </c>
      <c r="H59" s="646">
        <v>1403.6030243508158</v>
      </c>
      <c r="I59" s="646">
        <v>1674.3387480590936</v>
      </c>
      <c r="J59" s="646">
        <v>166.38664283774915</v>
      </c>
      <c r="K59" s="645">
        <v>1507.9521052213445</v>
      </c>
      <c r="L59" s="646">
        <v>2444.2255812311741</v>
      </c>
      <c r="M59" s="646">
        <v>65.837825378719842</v>
      </c>
      <c r="N59" s="646">
        <v>2378.3877558524541</v>
      </c>
      <c r="O59" s="646">
        <v>2384.8725847167307</v>
      </c>
      <c r="P59" s="646">
        <v>32.325494073743094</v>
      </c>
      <c r="Q59" s="646">
        <v>2352.5470906429878</v>
      </c>
      <c r="R59" s="646">
        <v>3431.6114799505558</v>
      </c>
      <c r="S59" s="646">
        <v>29.305672684710622</v>
      </c>
      <c r="T59" s="646">
        <v>3402.305807265845</v>
      </c>
      <c r="U59" s="1350" t="s">
        <v>1343</v>
      </c>
      <c r="V59" s="1335"/>
      <c r="W59" s="1335"/>
      <c r="X59" s="1335"/>
      <c r="Y59" s="1335"/>
      <c r="Z59" s="1335"/>
      <c r="AA59" s="1335"/>
      <c r="AB59" s="1335"/>
      <c r="AC59" s="1335"/>
      <c r="AD59" s="1335"/>
      <c r="AE59" s="1335"/>
      <c r="AF59" s="1335"/>
      <c r="AG59" s="1335"/>
      <c r="AH59" s="1335"/>
      <c r="AI59" s="1335"/>
      <c r="AJ59" s="1335"/>
      <c r="AK59" s="1335"/>
      <c r="AL59" s="1335"/>
      <c r="AM59" s="1335"/>
      <c r="AN59" s="1335"/>
      <c r="AO59" s="1335"/>
      <c r="AP59" s="1335"/>
      <c r="AQ59" s="1335"/>
      <c r="AR59" s="1335"/>
      <c r="AS59" s="1335"/>
      <c r="AT59" s="1335"/>
    </row>
    <row r="60" spans="2:46" s="1336" customFormat="1" ht="27.75" customHeight="1" x14ac:dyDescent="0.2">
      <c r="B60" s="1348" t="s">
        <v>1340</v>
      </c>
      <c r="C60" s="646">
        <v>1524.3240000000001</v>
      </c>
      <c r="D60" s="646">
        <v>157.98046666666664</v>
      </c>
      <c r="E60" s="646">
        <v>1366.3435333333334</v>
      </c>
      <c r="F60" s="646">
        <v>1047.717100947563</v>
      </c>
      <c r="G60" s="646">
        <v>87.226924679337131</v>
      </c>
      <c r="H60" s="646">
        <v>960.49017626822592</v>
      </c>
      <c r="I60" s="646">
        <v>1158.2293619733914</v>
      </c>
      <c r="J60" s="646">
        <v>79.160431237376073</v>
      </c>
      <c r="K60" s="645">
        <v>1079.0689307360153</v>
      </c>
      <c r="L60" s="646">
        <v>1603.0724432876984</v>
      </c>
      <c r="M60" s="646">
        <v>61.855384258719837</v>
      </c>
      <c r="N60" s="646">
        <v>1541.2170590289786</v>
      </c>
      <c r="O60" s="646">
        <v>1697.1365792510908</v>
      </c>
      <c r="P60" s="646">
        <v>32.32549188985007</v>
      </c>
      <c r="Q60" s="646">
        <v>1664.8110873612407</v>
      </c>
      <c r="R60" s="646">
        <v>2104.4879171461448</v>
      </c>
      <c r="S60" s="646">
        <v>27.785349684710621</v>
      </c>
      <c r="T60" s="646">
        <v>2076.7025674614342</v>
      </c>
      <c r="U60" s="1351" t="s">
        <v>1345</v>
      </c>
      <c r="V60" s="1335"/>
      <c r="W60" s="1335"/>
      <c r="X60" s="1335"/>
      <c r="Y60" s="1335"/>
      <c r="Z60" s="1335"/>
      <c r="AA60" s="1335"/>
      <c r="AB60" s="1335"/>
      <c r="AC60" s="1335"/>
      <c r="AD60" s="1335"/>
      <c r="AE60" s="1335"/>
      <c r="AF60" s="1335"/>
      <c r="AG60" s="1335"/>
      <c r="AH60" s="1335"/>
      <c r="AI60" s="1335"/>
      <c r="AJ60" s="1335"/>
      <c r="AK60" s="1335"/>
      <c r="AL60" s="1335"/>
      <c r="AM60" s="1335"/>
      <c r="AN60" s="1335"/>
      <c r="AO60" s="1335"/>
      <c r="AP60" s="1335"/>
      <c r="AQ60" s="1335"/>
      <c r="AR60" s="1335"/>
      <c r="AS60" s="1335"/>
      <c r="AT60" s="1335"/>
    </row>
    <row r="61" spans="2:46" s="1336" customFormat="1" ht="27.75" customHeight="1" x14ac:dyDescent="0.2">
      <c r="B61" s="1348" t="s">
        <v>1341</v>
      </c>
      <c r="C61" s="646">
        <v>130.06095719340792</v>
      </c>
      <c r="D61" s="646">
        <v>24.610596709999996</v>
      </c>
      <c r="E61" s="646">
        <v>105.45036048340792</v>
      </c>
      <c r="F61" s="646">
        <v>447.13747707458998</v>
      </c>
      <c r="G61" s="646">
        <v>4.0246289919999994</v>
      </c>
      <c r="H61" s="646">
        <v>443.11284808259001</v>
      </c>
      <c r="I61" s="646">
        <v>516.10938608570234</v>
      </c>
      <c r="J61" s="646">
        <v>87.226211600373077</v>
      </c>
      <c r="K61" s="645">
        <v>428.88317448532928</v>
      </c>
      <c r="L61" s="646">
        <v>841.15313794347583</v>
      </c>
      <c r="M61" s="646">
        <v>3.9824411200000003</v>
      </c>
      <c r="N61" s="646">
        <v>837.17069682347585</v>
      </c>
      <c r="O61" s="646">
        <v>687.73600546563978</v>
      </c>
      <c r="P61" s="646">
        <v>2.1838930249999995E-6</v>
      </c>
      <c r="Q61" s="646">
        <v>687.73600328174678</v>
      </c>
      <c r="R61" s="646">
        <v>1327.123562804411</v>
      </c>
      <c r="S61" s="646">
        <v>1.5203230000000001</v>
      </c>
      <c r="T61" s="646">
        <v>1325.603239804411</v>
      </c>
      <c r="U61" s="1351" t="s">
        <v>1342</v>
      </c>
      <c r="V61" s="1335"/>
      <c r="W61" s="1335"/>
      <c r="X61" s="1335"/>
      <c r="Y61" s="1335"/>
      <c r="Z61" s="1335"/>
      <c r="AA61" s="1335"/>
      <c r="AB61" s="1335"/>
      <c r="AC61" s="1335"/>
      <c r="AD61" s="1335"/>
      <c r="AE61" s="1335"/>
      <c r="AF61" s="1335"/>
      <c r="AG61" s="1335"/>
      <c r="AH61" s="1335"/>
      <c r="AI61" s="1335"/>
      <c r="AJ61" s="1335"/>
      <c r="AK61" s="1335"/>
      <c r="AL61" s="1335"/>
      <c r="AM61" s="1335"/>
      <c r="AN61" s="1335"/>
      <c r="AO61" s="1335"/>
      <c r="AP61" s="1335"/>
      <c r="AQ61" s="1335"/>
      <c r="AR61" s="1335"/>
      <c r="AS61" s="1335"/>
      <c r="AT61" s="1335"/>
    </row>
    <row r="62" spans="2:46" s="636" customFormat="1" ht="15" customHeight="1" thickBot="1" x14ac:dyDescent="0.75">
      <c r="B62" s="647"/>
      <c r="C62" s="1686"/>
      <c r="D62" s="1686"/>
      <c r="E62" s="1686"/>
      <c r="F62" s="1686"/>
      <c r="G62" s="1686"/>
      <c r="H62" s="1686"/>
      <c r="I62" s="1686"/>
      <c r="J62" s="1686"/>
      <c r="K62" s="1554"/>
      <c r="L62" s="1686"/>
      <c r="M62" s="1686"/>
      <c r="N62" s="1686"/>
      <c r="O62" s="1686"/>
      <c r="P62" s="1686"/>
      <c r="Q62" s="1686"/>
      <c r="R62" s="1686"/>
      <c r="S62" s="1686"/>
      <c r="T62" s="1686"/>
      <c r="U62" s="648"/>
      <c r="V62" s="643"/>
      <c r="W62" s="643"/>
      <c r="X62" s="643"/>
      <c r="Y62" s="643"/>
      <c r="Z62" s="643"/>
      <c r="AA62" s="643"/>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55" customFormat="1" ht="22.5" x14ac:dyDescent="0.5">
      <c r="B64" s="659" t="s">
        <v>1737</v>
      </c>
      <c r="C64" s="656"/>
      <c r="D64" s="656"/>
      <c r="E64" s="656"/>
      <c r="F64" s="656"/>
      <c r="G64" s="656"/>
      <c r="H64" s="656"/>
      <c r="I64" s="656"/>
      <c r="J64" s="656"/>
      <c r="K64" s="656"/>
      <c r="L64" s="656"/>
      <c r="M64" s="656"/>
      <c r="N64" s="656"/>
      <c r="O64" s="656"/>
      <c r="P64" s="656"/>
      <c r="Q64" s="656"/>
      <c r="R64" s="656"/>
      <c r="S64" s="656"/>
      <c r="T64" s="656"/>
      <c r="U64" s="604" t="s">
        <v>1739</v>
      </c>
      <c r="V64" s="657"/>
      <c r="W64" s="657"/>
      <c r="X64" s="657"/>
    </row>
    <row r="65" spans="2:24" s="658" customFormat="1" ht="18.75" customHeight="1" x14ac:dyDescent="0.5">
      <c r="B65" s="1923" t="s">
        <v>1922</v>
      </c>
      <c r="C65" s="1923"/>
      <c r="D65" s="1923"/>
      <c r="E65" s="1923"/>
      <c r="F65" s="1923"/>
      <c r="G65" s="1923"/>
      <c r="H65" s="1923"/>
      <c r="I65" s="1923"/>
      <c r="J65" s="1923"/>
      <c r="K65" s="1923"/>
      <c r="L65" s="1933" t="s">
        <v>1923</v>
      </c>
      <c r="M65" s="1933"/>
      <c r="N65" s="1933"/>
      <c r="O65" s="1933"/>
      <c r="P65" s="1933"/>
      <c r="Q65" s="1933"/>
      <c r="R65" s="1933"/>
      <c r="S65" s="1933"/>
      <c r="T65" s="1933"/>
      <c r="U65" s="1933"/>
      <c r="V65" s="657"/>
      <c r="W65" s="657"/>
      <c r="X65" s="657"/>
    </row>
    <row r="66" spans="2:24" ht="23.25" x14ac:dyDescent="0.5">
      <c r="V66" s="152"/>
      <c r="W66" s="152"/>
      <c r="X66" s="152"/>
    </row>
    <row r="67" spans="2:24" ht="23.25" x14ac:dyDescent="0.5">
      <c r="B67" s="145"/>
      <c r="V67" s="152"/>
      <c r="W67" s="152"/>
      <c r="X67" s="152"/>
    </row>
    <row r="68" spans="2:24" ht="30.75" x14ac:dyDescent="0.7">
      <c r="C68" s="1397"/>
      <c r="D68" s="1397"/>
      <c r="E68" s="1397"/>
      <c r="F68" s="1397"/>
      <c r="G68" s="1397"/>
      <c r="H68" s="1397"/>
      <c r="I68" s="1397"/>
      <c r="J68" s="1397"/>
      <c r="K68" s="1397"/>
      <c r="L68" s="1397"/>
      <c r="M68" s="1397"/>
      <c r="N68" s="1397"/>
      <c r="O68" s="1397"/>
      <c r="P68" s="1397"/>
      <c r="Q68" s="1397"/>
      <c r="R68" s="1397"/>
      <c r="S68" s="1397"/>
      <c r="T68" s="1397"/>
      <c r="V68" s="152"/>
      <c r="W68" s="152"/>
      <c r="X68" s="152"/>
    </row>
    <row r="69" spans="2:24" ht="30.75" x14ac:dyDescent="0.7">
      <c r="B69" s="51"/>
      <c r="C69" s="1397"/>
      <c r="D69" s="1397"/>
      <c r="E69" s="1397"/>
      <c r="F69" s="1397"/>
      <c r="G69" s="1397"/>
      <c r="H69" s="1397"/>
      <c r="I69" s="1397"/>
      <c r="J69" s="1397"/>
      <c r="K69" s="1397"/>
      <c r="L69" s="1397"/>
      <c r="M69" s="1397"/>
      <c r="N69" s="1397"/>
      <c r="O69" s="1397"/>
      <c r="P69" s="1397"/>
      <c r="Q69" s="1397"/>
      <c r="R69" s="1397"/>
      <c r="S69" s="1397"/>
      <c r="T69" s="1397"/>
      <c r="V69" s="152"/>
      <c r="W69" s="152"/>
      <c r="X69" s="152"/>
    </row>
    <row r="70" spans="2:24" ht="30.75" x14ac:dyDescent="0.7">
      <c r="B70" s="51"/>
      <c r="C70" s="1397"/>
      <c r="D70" s="1397"/>
      <c r="E70" s="1397"/>
      <c r="F70" s="1397"/>
      <c r="G70" s="1397"/>
      <c r="H70" s="1397"/>
      <c r="I70" s="1397"/>
      <c r="J70" s="1397"/>
      <c r="K70" s="1397"/>
      <c r="L70" s="1397"/>
      <c r="M70" s="1397"/>
      <c r="N70" s="1397"/>
      <c r="O70" s="1397"/>
      <c r="P70" s="1397"/>
      <c r="Q70" s="1397"/>
      <c r="R70" s="1397"/>
      <c r="S70" s="1397"/>
      <c r="T70" s="1397"/>
      <c r="V70" s="152"/>
      <c r="W70" s="152"/>
      <c r="X70" s="152"/>
    </row>
    <row r="71" spans="2:24" ht="30.75" x14ac:dyDescent="0.7">
      <c r="B71" s="51"/>
      <c r="C71" s="1397"/>
      <c r="D71" s="1397"/>
      <c r="E71" s="1397"/>
      <c r="F71" s="1397"/>
      <c r="G71" s="1397"/>
      <c r="H71" s="1397"/>
      <c r="I71" s="1397"/>
      <c r="J71" s="1397"/>
      <c r="K71" s="1397"/>
      <c r="L71" s="1397"/>
      <c r="M71" s="1397"/>
      <c r="N71" s="1397"/>
      <c r="O71" s="1397"/>
      <c r="P71" s="1397"/>
      <c r="Q71" s="1397"/>
      <c r="R71" s="1397"/>
      <c r="S71" s="1397"/>
      <c r="T71" s="1397"/>
      <c r="V71" s="152"/>
      <c r="W71" s="152"/>
      <c r="X71" s="152"/>
    </row>
    <row r="72" spans="2:24" ht="30.75" x14ac:dyDescent="0.7">
      <c r="B72" s="51"/>
      <c r="C72" s="1397"/>
      <c r="D72" s="1397"/>
      <c r="E72" s="1397"/>
      <c r="F72" s="1397"/>
      <c r="G72" s="1397"/>
      <c r="H72" s="1397"/>
      <c r="I72" s="1397"/>
      <c r="J72" s="1397"/>
      <c r="K72" s="1397"/>
      <c r="L72" s="1397"/>
      <c r="M72" s="1397"/>
      <c r="N72" s="1397"/>
      <c r="O72" s="1397"/>
      <c r="P72" s="1397"/>
      <c r="Q72" s="1397"/>
      <c r="R72" s="1397"/>
      <c r="S72" s="1397"/>
      <c r="T72" s="1397"/>
      <c r="V72" s="152"/>
      <c r="W72" s="152"/>
      <c r="X72" s="152"/>
    </row>
    <row r="73" spans="2:24" ht="30.75" x14ac:dyDescent="0.7">
      <c r="B73" s="51"/>
      <c r="C73" s="1397"/>
      <c r="D73" s="1397"/>
      <c r="E73" s="1397"/>
      <c r="F73" s="1397"/>
      <c r="G73" s="1397"/>
      <c r="H73" s="1397"/>
      <c r="I73" s="1397"/>
      <c r="J73" s="1397"/>
      <c r="K73" s="1397"/>
      <c r="L73" s="1397"/>
      <c r="M73" s="1397"/>
      <c r="N73" s="1397"/>
      <c r="O73" s="1397"/>
      <c r="P73" s="1397"/>
      <c r="Q73" s="1397"/>
      <c r="R73" s="1397"/>
      <c r="S73" s="1397"/>
      <c r="T73" s="1397"/>
      <c r="V73" s="152"/>
      <c r="W73" s="152"/>
      <c r="X73" s="152"/>
    </row>
    <row r="74" spans="2:24" ht="30.75" x14ac:dyDescent="0.7">
      <c r="B74" s="51"/>
      <c r="C74" s="1397"/>
      <c r="D74" s="1397"/>
      <c r="E74" s="1397"/>
      <c r="F74" s="1397"/>
      <c r="G74" s="1397"/>
      <c r="H74" s="1397"/>
      <c r="I74" s="1397"/>
      <c r="J74" s="1397"/>
      <c r="K74" s="1397"/>
      <c r="L74" s="1397"/>
      <c r="M74" s="1397"/>
      <c r="N74" s="1397"/>
      <c r="O74" s="1397"/>
      <c r="P74" s="1397"/>
      <c r="Q74" s="1397"/>
      <c r="R74" s="1397"/>
      <c r="S74" s="1397"/>
      <c r="T74" s="1397"/>
      <c r="V74" s="152"/>
      <c r="W74" s="152"/>
      <c r="X74" s="152"/>
    </row>
    <row r="75" spans="2:24" ht="30.75" x14ac:dyDescent="0.7">
      <c r="C75" s="1397"/>
      <c r="D75" s="1397"/>
      <c r="E75" s="1397"/>
      <c r="F75" s="1397"/>
      <c r="G75" s="1397"/>
      <c r="H75" s="1397"/>
      <c r="I75" s="1397"/>
      <c r="J75" s="1397"/>
      <c r="K75" s="1397"/>
      <c r="L75" s="1397"/>
      <c r="M75" s="1397"/>
      <c r="N75" s="1397"/>
      <c r="O75" s="1397"/>
      <c r="P75" s="1397"/>
      <c r="Q75" s="1397"/>
      <c r="R75" s="1397"/>
      <c r="S75" s="1397"/>
      <c r="T75" s="1397"/>
      <c r="V75" s="152"/>
      <c r="W75" s="152"/>
      <c r="X75" s="152"/>
    </row>
    <row r="76" spans="2:24" ht="30.75" x14ac:dyDescent="0.7">
      <c r="C76" s="1397"/>
      <c r="D76" s="1397"/>
      <c r="E76" s="1397"/>
      <c r="F76" s="1397"/>
      <c r="G76" s="1397"/>
      <c r="H76" s="1397"/>
      <c r="I76" s="1397"/>
      <c r="J76" s="1397"/>
      <c r="K76" s="1397"/>
      <c r="L76" s="1397"/>
      <c r="M76" s="1397"/>
      <c r="N76" s="1397"/>
      <c r="O76" s="1397"/>
      <c r="P76" s="1397"/>
      <c r="Q76" s="1397"/>
      <c r="R76" s="1397"/>
      <c r="S76" s="1397"/>
      <c r="T76" s="1397"/>
      <c r="V76" s="152"/>
      <c r="W76" s="152"/>
      <c r="X76" s="152"/>
    </row>
    <row r="77" spans="2:24" ht="30.75" x14ac:dyDescent="0.7">
      <c r="C77" s="1397"/>
      <c r="D77" s="1397"/>
      <c r="E77" s="1397"/>
      <c r="F77" s="1397"/>
      <c r="G77" s="1397"/>
      <c r="H77" s="1397"/>
      <c r="I77" s="1397"/>
      <c r="J77" s="1397"/>
      <c r="K77" s="1397"/>
      <c r="L77" s="1397"/>
      <c r="M77" s="1397"/>
      <c r="N77" s="1397"/>
      <c r="O77" s="1397"/>
      <c r="P77" s="1397"/>
      <c r="Q77" s="1397"/>
      <c r="R77" s="1397"/>
      <c r="S77" s="1397"/>
      <c r="T77" s="1397"/>
      <c r="V77" s="152"/>
      <c r="W77" s="152"/>
      <c r="X77" s="152"/>
    </row>
    <row r="78" spans="2:24" ht="30.75" x14ac:dyDescent="0.7">
      <c r="C78" s="1397"/>
      <c r="D78" s="1397"/>
      <c r="E78" s="1397"/>
      <c r="F78" s="1397"/>
      <c r="G78" s="1397"/>
      <c r="H78" s="1397"/>
      <c r="I78" s="1397"/>
      <c r="J78" s="1397"/>
      <c r="K78" s="1397"/>
      <c r="L78" s="1397"/>
      <c r="M78" s="1397"/>
      <c r="N78" s="1397"/>
      <c r="O78" s="1397"/>
      <c r="P78" s="1397"/>
      <c r="Q78" s="1397"/>
      <c r="R78" s="1397"/>
      <c r="S78" s="1397"/>
      <c r="T78" s="1397"/>
      <c r="V78" s="152"/>
      <c r="W78" s="152"/>
      <c r="X78" s="152"/>
    </row>
    <row r="79" spans="2:24" ht="30.75" x14ac:dyDescent="0.7">
      <c r="C79" s="1397"/>
      <c r="D79" s="1397"/>
      <c r="E79" s="1397"/>
      <c r="F79" s="1397"/>
      <c r="G79" s="1397"/>
      <c r="H79" s="1397"/>
      <c r="I79" s="1397"/>
      <c r="J79" s="1397"/>
      <c r="K79" s="1397"/>
      <c r="L79" s="1397"/>
      <c r="M79" s="1397"/>
      <c r="N79" s="1397"/>
      <c r="O79" s="1397"/>
      <c r="P79" s="1397"/>
      <c r="Q79" s="1397"/>
      <c r="R79" s="1397"/>
      <c r="S79" s="1397"/>
      <c r="T79" s="1397"/>
      <c r="V79" s="152"/>
      <c r="W79" s="152"/>
      <c r="X79" s="152"/>
    </row>
    <row r="80" spans="2:24" ht="30.75" x14ac:dyDescent="0.7">
      <c r="C80" s="1397"/>
      <c r="D80" s="1397"/>
      <c r="E80" s="1397"/>
      <c r="F80" s="1397"/>
      <c r="G80" s="1397"/>
      <c r="H80" s="1397"/>
      <c r="I80" s="1397"/>
      <c r="J80" s="1397"/>
      <c r="K80" s="1397"/>
      <c r="L80" s="1397"/>
      <c r="M80" s="1397"/>
      <c r="N80" s="1397"/>
      <c r="O80" s="1397"/>
      <c r="P80" s="1397"/>
      <c r="Q80" s="1397"/>
      <c r="R80" s="1397"/>
      <c r="S80" s="1397"/>
      <c r="T80" s="1397"/>
      <c r="V80" s="152"/>
      <c r="W80" s="152"/>
      <c r="X80" s="152"/>
    </row>
    <row r="81" spans="3:24" ht="30.75" x14ac:dyDescent="0.7">
      <c r="C81" s="1397"/>
      <c r="D81" s="1397"/>
      <c r="E81" s="1397"/>
      <c r="F81" s="1397"/>
      <c r="G81" s="1397"/>
      <c r="H81" s="1397"/>
      <c r="I81" s="1397"/>
      <c r="J81" s="1397"/>
      <c r="K81" s="1397"/>
      <c r="L81" s="1397"/>
      <c r="M81" s="1397"/>
      <c r="N81" s="1397"/>
      <c r="O81" s="1397"/>
      <c r="P81" s="1397"/>
      <c r="Q81" s="1397"/>
      <c r="R81" s="1397"/>
      <c r="S81" s="1397"/>
      <c r="T81" s="1397"/>
      <c r="V81" s="152"/>
      <c r="W81" s="152"/>
      <c r="X81" s="152"/>
    </row>
    <row r="82" spans="3:24" ht="30.75" x14ac:dyDescent="0.7">
      <c r="C82" s="1397"/>
      <c r="D82" s="1397"/>
      <c r="E82" s="1397"/>
      <c r="F82" s="1397"/>
      <c r="G82" s="1397"/>
      <c r="H82" s="1397"/>
      <c r="I82" s="1397"/>
      <c r="J82" s="1397"/>
      <c r="K82" s="1397"/>
      <c r="L82" s="1397"/>
      <c r="M82" s="1397"/>
      <c r="N82" s="1397"/>
      <c r="O82" s="1397"/>
      <c r="P82" s="1397"/>
      <c r="Q82" s="1397"/>
      <c r="R82" s="1397"/>
      <c r="S82" s="1397"/>
      <c r="T82" s="1397"/>
      <c r="V82" s="152"/>
      <c r="W82" s="152"/>
      <c r="X82" s="152"/>
    </row>
    <row r="83" spans="3:24" ht="30.75" x14ac:dyDescent="0.7">
      <c r="C83" s="1397"/>
      <c r="D83" s="1397"/>
      <c r="E83" s="1397"/>
      <c r="F83" s="1397"/>
      <c r="G83" s="1397"/>
      <c r="H83" s="1397"/>
      <c r="I83" s="1397"/>
      <c r="J83" s="1397"/>
      <c r="K83" s="1397"/>
      <c r="L83" s="1397"/>
      <c r="M83" s="1397"/>
      <c r="N83" s="1397"/>
      <c r="O83" s="1397"/>
      <c r="P83" s="1397"/>
      <c r="Q83" s="1397"/>
      <c r="R83" s="1397"/>
      <c r="S83" s="1397"/>
      <c r="T83" s="1397"/>
      <c r="V83" s="152"/>
      <c r="W83" s="152"/>
      <c r="X83" s="152"/>
    </row>
    <row r="84" spans="3:24" ht="30.75" x14ac:dyDescent="0.7">
      <c r="C84" s="1397"/>
      <c r="D84" s="1397"/>
      <c r="E84" s="1397"/>
      <c r="F84" s="1397"/>
      <c r="G84" s="1397"/>
      <c r="H84" s="1397"/>
      <c r="I84" s="1397"/>
      <c r="J84" s="1397"/>
      <c r="K84" s="1397"/>
      <c r="L84" s="1397"/>
      <c r="M84" s="1397"/>
      <c r="N84" s="1397"/>
      <c r="O84" s="1397"/>
      <c r="P84" s="1397"/>
      <c r="Q84" s="1397"/>
      <c r="R84" s="1397"/>
      <c r="S84" s="1397"/>
      <c r="T84" s="1397"/>
      <c r="V84" s="152"/>
      <c r="W84" s="152"/>
      <c r="X84" s="152"/>
    </row>
    <row r="85" spans="3:24" ht="30.75" x14ac:dyDescent="0.7">
      <c r="C85" s="1397"/>
      <c r="D85" s="1397"/>
      <c r="E85" s="1397"/>
      <c r="F85" s="1397"/>
      <c r="G85" s="1397"/>
      <c r="H85" s="1397"/>
      <c r="I85" s="1397"/>
      <c r="J85" s="1397"/>
      <c r="K85" s="1397"/>
      <c r="L85" s="1397"/>
      <c r="M85" s="1397"/>
      <c r="N85" s="1397"/>
      <c r="O85" s="1397"/>
      <c r="P85" s="1397"/>
      <c r="Q85" s="1397"/>
      <c r="R85" s="1397"/>
      <c r="S85" s="1397"/>
      <c r="T85" s="1397"/>
      <c r="V85" s="152"/>
      <c r="W85" s="152"/>
      <c r="X85" s="152"/>
    </row>
    <row r="86" spans="3:24" ht="30.75" x14ac:dyDescent="0.7">
      <c r="C86" s="1397"/>
      <c r="D86" s="1397"/>
      <c r="E86" s="1397"/>
      <c r="F86" s="1397"/>
      <c r="G86" s="1397"/>
      <c r="H86" s="1397"/>
      <c r="I86" s="1397"/>
      <c r="J86" s="1397"/>
      <c r="K86" s="1397"/>
      <c r="L86" s="1397"/>
      <c r="M86" s="1397"/>
      <c r="N86" s="1397"/>
      <c r="O86" s="1397"/>
      <c r="P86" s="1397"/>
      <c r="Q86" s="1397"/>
      <c r="R86" s="1397"/>
      <c r="S86" s="1397"/>
      <c r="T86" s="1397"/>
      <c r="V86" s="152"/>
      <c r="W86" s="152"/>
      <c r="X86" s="152"/>
    </row>
    <row r="87" spans="3:24" ht="30.75" x14ac:dyDescent="0.7">
      <c r="C87" s="1397"/>
      <c r="D87" s="1397"/>
      <c r="E87" s="1397"/>
      <c r="F87" s="1397"/>
      <c r="G87" s="1397"/>
      <c r="H87" s="1397"/>
      <c r="I87" s="1397"/>
      <c r="J87" s="1397"/>
      <c r="K87" s="1397"/>
      <c r="L87" s="1397"/>
      <c r="M87" s="1397"/>
      <c r="N87" s="1397"/>
      <c r="O87" s="1397"/>
      <c r="P87" s="1397"/>
      <c r="Q87" s="1397"/>
      <c r="R87" s="1397"/>
      <c r="S87" s="1397"/>
      <c r="T87" s="1397"/>
      <c r="V87" s="152"/>
      <c r="W87" s="152"/>
      <c r="X87" s="152"/>
    </row>
    <row r="88" spans="3:24" ht="30.75" x14ac:dyDescent="0.7">
      <c r="C88" s="1397"/>
      <c r="D88" s="1397"/>
      <c r="E88" s="1397"/>
      <c r="F88" s="1397"/>
      <c r="G88" s="1397"/>
      <c r="H88" s="1397"/>
      <c r="I88" s="1397"/>
      <c r="J88" s="1397"/>
      <c r="K88" s="1397"/>
      <c r="L88" s="1397"/>
      <c r="M88" s="1397"/>
      <c r="N88" s="1397"/>
      <c r="O88" s="1397"/>
      <c r="P88" s="1397"/>
      <c r="Q88" s="1397"/>
      <c r="R88" s="1397"/>
      <c r="S88" s="1397"/>
      <c r="T88" s="1397"/>
      <c r="V88" s="152"/>
      <c r="W88" s="152"/>
      <c r="X88" s="152"/>
    </row>
    <row r="89" spans="3:24" ht="30.75" x14ac:dyDescent="0.7">
      <c r="C89" s="1397"/>
      <c r="D89" s="1397"/>
      <c r="E89" s="1397"/>
      <c r="F89" s="1397"/>
      <c r="G89" s="1397"/>
      <c r="H89" s="1397"/>
      <c r="I89" s="1397"/>
      <c r="J89" s="1397"/>
      <c r="K89" s="1397"/>
      <c r="L89" s="1397"/>
      <c r="M89" s="1397"/>
      <c r="N89" s="1397"/>
      <c r="O89" s="1397"/>
      <c r="P89" s="1397"/>
      <c r="Q89" s="1397"/>
      <c r="R89" s="1397"/>
      <c r="S89" s="1397"/>
      <c r="T89" s="1397"/>
      <c r="V89" s="152"/>
      <c r="W89" s="152"/>
      <c r="X89" s="152"/>
    </row>
    <row r="90" spans="3:24" ht="30.75" x14ac:dyDescent="0.7">
      <c r="C90" s="1397"/>
      <c r="D90" s="1397"/>
      <c r="E90" s="1397"/>
      <c r="F90" s="1397"/>
      <c r="G90" s="1397"/>
      <c r="H90" s="1397"/>
      <c r="I90" s="1397"/>
      <c r="J90" s="1397"/>
      <c r="K90" s="1397"/>
      <c r="L90" s="1397"/>
      <c r="M90" s="1397"/>
      <c r="N90" s="1397"/>
      <c r="O90" s="1397"/>
      <c r="P90" s="1397"/>
      <c r="Q90" s="1397"/>
      <c r="R90" s="1397"/>
      <c r="S90" s="1397"/>
      <c r="T90" s="1397"/>
      <c r="V90" s="152"/>
      <c r="W90" s="152"/>
      <c r="X90" s="152"/>
    </row>
    <row r="91" spans="3:24" ht="30.75" x14ac:dyDescent="0.7">
      <c r="C91" s="1397"/>
      <c r="D91" s="1397"/>
      <c r="E91" s="1397"/>
      <c r="F91" s="1397"/>
      <c r="G91" s="1397"/>
      <c r="H91" s="1397"/>
      <c r="I91" s="1397"/>
      <c r="J91" s="1397"/>
      <c r="K91" s="1397"/>
      <c r="L91" s="1397"/>
      <c r="M91" s="1397"/>
      <c r="N91" s="1397"/>
      <c r="O91" s="1397"/>
      <c r="P91" s="1397"/>
      <c r="Q91" s="1397"/>
      <c r="R91" s="1397"/>
      <c r="S91" s="1397"/>
      <c r="T91" s="1397"/>
      <c r="V91" s="152"/>
      <c r="W91" s="152"/>
      <c r="X91" s="152"/>
    </row>
    <row r="92" spans="3:24" ht="30.75" x14ac:dyDescent="0.7">
      <c r="C92" s="1397"/>
      <c r="D92" s="1397"/>
      <c r="E92" s="1397"/>
      <c r="F92" s="1397"/>
      <c r="G92" s="1397"/>
      <c r="H92" s="1397"/>
      <c r="I92" s="1397"/>
      <c r="J92" s="1397"/>
      <c r="K92" s="1397"/>
      <c r="L92" s="1397"/>
      <c r="M92" s="1397"/>
      <c r="N92" s="1397"/>
      <c r="O92" s="1397"/>
      <c r="P92" s="1397"/>
      <c r="Q92" s="1397"/>
      <c r="R92" s="1397"/>
      <c r="S92" s="1397"/>
      <c r="T92" s="1397"/>
      <c r="V92" s="152"/>
      <c r="W92" s="152"/>
      <c r="X92" s="152"/>
    </row>
    <row r="93" spans="3:24" ht="30.75" x14ac:dyDescent="0.7">
      <c r="C93" s="1397"/>
      <c r="D93" s="1397"/>
      <c r="E93" s="1397"/>
      <c r="F93" s="1397"/>
      <c r="G93" s="1397"/>
      <c r="H93" s="1397"/>
      <c r="I93" s="1397"/>
      <c r="J93" s="1397"/>
      <c r="K93" s="1397"/>
      <c r="L93" s="1397"/>
      <c r="M93" s="1397"/>
      <c r="N93" s="1397"/>
      <c r="O93" s="1397"/>
      <c r="P93" s="1397"/>
      <c r="Q93" s="1397"/>
      <c r="R93" s="1397"/>
      <c r="S93" s="1397"/>
      <c r="T93" s="1397"/>
      <c r="V93" s="152"/>
      <c r="W93" s="152"/>
      <c r="X93" s="152"/>
    </row>
    <row r="94" spans="3:24" ht="30.75" x14ac:dyDescent="0.7">
      <c r="C94" s="1397"/>
      <c r="D94" s="1397"/>
      <c r="E94" s="1397"/>
      <c r="F94" s="1397"/>
      <c r="G94" s="1397"/>
      <c r="H94" s="1397"/>
      <c r="I94" s="1397"/>
      <c r="J94" s="1397"/>
      <c r="K94" s="1397"/>
      <c r="L94" s="1397"/>
      <c r="M94" s="1397"/>
      <c r="N94" s="1397"/>
      <c r="O94" s="1397"/>
      <c r="P94" s="1397"/>
      <c r="Q94" s="1397"/>
      <c r="R94" s="1397"/>
      <c r="S94" s="1397"/>
      <c r="T94" s="1397"/>
      <c r="V94" s="152"/>
      <c r="W94" s="152"/>
      <c r="X94" s="152"/>
    </row>
    <row r="95" spans="3:24" ht="30.75" x14ac:dyDescent="0.7">
      <c r="C95" s="1397"/>
      <c r="D95" s="1397"/>
      <c r="E95" s="1397"/>
      <c r="F95" s="1397"/>
      <c r="G95" s="1397"/>
      <c r="H95" s="1397"/>
      <c r="I95" s="1397"/>
      <c r="J95" s="1397"/>
      <c r="K95" s="1397"/>
      <c r="L95" s="1397"/>
      <c r="M95" s="1397"/>
      <c r="N95" s="1397"/>
      <c r="O95" s="1397"/>
      <c r="P95" s="1397"/>
      <c r="Q95" s="1397"/>
      <c r="R95" s="1397"/>
      <c r="S95" s="1397"/>
      <c r="T95" s="1397"/>
      <c r="V95" s="152"/>
      <c r="W95" s="152"/>
      <c r="X95" s="152"/>
    </row>
    <row r="96" spans="3:24" ht="30.75" x14ac:dyDescent="0.7">
      <c r="C96" s="1397"/>
      <c r="D96" s="1397"/>
      <c r="E96" s="1397"/>
      <c r="F96" s="1397"/>
      <c r="G96" s="1397"/>
      <c r="H96" s="1397"/>
      <c r="I96" s="1397"/>
      <c r="J96" s="1397"/>
      <c r="K96" s="1397"/>
      <c r="L96" s="1397"/>
      <c r="M96" s="1397"/>
      <c r="N96" s="1397"/>
      <c r="O96" s="1397"/>
      <c r="P96" s="1397"/>
      <c r="Q96" s="1397"/>
      <c r="R96" s="1397"/>
      <c r="S96" s="1397"/>
      <c r="T96" s="1397"/>
      <c r="V96" s="152"/>
      <c r="W96" s="152"/>
      <c r="X96" s="152"/>
    </row>
    <row r="97" spans="3:24" ht="30.75" x14ac:dyDescent="0.7">
      <c r="C97" s="1397"/>
      <c r="D97" s="1397"/>
      <c r="E97" s="1397"/>
      <c r="F97" s="1397"/>
      <c r="G97" s="1397"/>
      <c r="H97" s="1397"/>
      <c r="I97" s="1397"/>
      <c r="J97" s="1397"/>
      <c r="K97" s="1397"/>
      <c r="L97" s="1397"/>
      <c r="M97" s="1397"/>
      <c r="N97" s="1397"/>
      <c r="O97" s="1397"/>
      <c r="P97" s="1397"/>
      <c r="Q97" s="1397"/>
      <c r="R97" s="1397"/>
      <c r="S97" s="1397"/>
      <c r="T97" s="1397"/>
      <c r="V97" s="152"/>
      <c r="W97" s="152"/>
      <c r="X97" s="152"/>
    </row>
    <row r="98" spans="3:24" ht="30.75" x14ac:dyDescent="0.7">
      <c r="C98" s="1397"/>
      <c r="D98" s="1397"/>
      <c r="E98" s="1397"/>
      <c r="F98" s="1397"/>
      <c r="G98" s="1397"/>
      <c r="H98" s="1397"/>
      <c r="I98" s="1397"/>
      <c r="J98" s="1397"/>
      <c r="K98" s="1397"/>
      <c r="L98" s="1397"/>
      <c r="M98" s="1397"/>
      <c r="N98" s="1397"/>
      <c r="O98" s="1397"/>
      <c r="P98" s="1397"/>
      <c r="Q98" s="1397"/>
      <c r="R98" s="1397"/>
      <c r="S98" s="1397"/>
      <c r="T98" s="1397"/>
      <c r="V98" s="152"/>
      <c r="W98" s="152"/>
      <c r="X98" s="152"/>
    </row>
    <row r="99" spans="3:24" ht="30.75" x14ac:dyDescent="0.7">
      <c r="C99" s="1397"/>
      <c r="D99" s="1397"/>
      <c r="E99" s="1397"/>
      <c r="F99" s="1397"/>
      <c r="G99" s="1397"/>
      <c r="H99" s="1397"/>
      <c r="I99" s="1397"/>
      <c r="J99" s="1397"/>
      <c r="K99" s="1397"/>
      <c r="L99" s="1397"/>
      <c r="M99" s="1397"/>
      <c r="N99" s="1397"/>
      <c r="O99" s="1397"/>
      <c r="P99" s="1397"/>
      <c r="Q99" s="1397"/>
      <c r="R99" s="1397"/>
      <c r="S99" s="1397"/>
      <c r="T99" s="1397"/>
      <c r="V99" s="152"/>
      <c r="W99" s="152"/>
      <c r="X99" s="152"/>
    </row>
    <row r="100" spans="3:24" ht="30.75" x14ac:dyDescent="0.7">
      <c r="C100" s="1397"/>
      <c r="D100" s="1397"/>
      <c r="E100" s="1397"/>
      <c r="F100" s="1397"/>
      <c r="G100" s="1397"/>
      <c r="H100" s="1397"/>
      <c r="I100" s="1397"/>
      <c r="J100" s="1397"/>
      <c r="K100" s="1397"/>
      <c r="L100" s="1397"/>
      <c r="M100" s="1397"/>
      <c r="N100" s="1397"/>
      <c r="O100" s="1397"/>
      <c r="P100" s="1397"/>
      <c r="Q100" s="1397"/>
      <c r="R100" s="1397"/>
      <c r="S100" s="1397"/>
      <c r="T100" s="1397"/>
      <c r="V100" s="152"/>
      <c r="W100" s="152"/>
      <c r="X100" s="152"/>
    </row>
    <row r="101" spans="3:24" ht="30.75" x14ac:dyDescent="0.7">
      <c r="C101" s="1397"/>
      <c r="D101" s="1397"/>
      <c r="E101" s="1397"/>
      <c r="F101" s="1397"/>
      <c r="G101" s="1397"/>
      <c r="H101" s="1397"/>
      <c r="I101" s="1397"/>
      <c r="J101" s="1397"/>
      <c r="K101" s="1397"/>
      <c r="L101" s="1397"/>
      <c r="M101" s="1397"/>
      <c r="N101" s="1397"/>
      <c r="O101" s="1397"/>
      <c r="P101" s="1397"/>
      <c r="Q101" s="1397"/>
      <c r="R101" s="1397"/>
      <c r="S101" s="1397"/>
      <c r="T101" s="1397"/>
      <c r="V101" s="152"/>
      <c r="W101" s="152"/>
      <c r="X101" s="152"/>
    </row>
    <row r="102" spans="3:24" ht="30.75" x14ac:dyDescent="0.7">
      <c r="C102" s="1397"/>
      <c r="D102" s="1397"/>
      <c r="E102" s="1397"/>
      <c r="F102" s="1397"/>
      <c r="G102" s="1397"/>
      <c r="H102" s="1397"/>
      <c r="I102" s="1397"/>
      <c r="J102" s="1397"/>
      <c r="K102" s="1397"/>
      <c r="L102" s="1397"/>
      <c r="M102" s="1397"/>
      <c r="N102" s="1397"/>
      <c r="O102" s="1397"/>
      <c r="P102" s="1397"/>
      <c r="Q102" s="1397"/>
      <c r="R102" s="1397"/>
      <c r="S102" s="1397"/>
      <c r="T102" s="1397"/>
      <c r="V102" s="152"/>
      <c r="W102" s="152"/>
      <c r="X102" s="152"/>
    </row>
    <row r="103" spans="3:24" ht="30.75" x14ac:dyDescent="0.7">
      <c r="C103" s="1397"/>
      <c r="D103" s="1397"/>
      <c r="E103" s="1397"/>
      <c r="F103" s="1397"/>
      <c r="G103" s="1397"/>
      <c r="H103" s="1397"/>
      <c r="I103" s="1397"/>
      <c r="J103" s="1397"/>
      <c r="K103" s="1397"/>
      <c r="L103" s="1397"/>
      <c r="M103" s="1397"/>
      <c r="N103" s="1397"/>
      <c r="O103" s="1397"/>
      <c r="P103" s="1397"/>
      <c r="Q103" s="1397"/>
      <c r="R103" s="1397"/>
      <c r="S103" s="1397"/>
      <c r="T103" s="1397"/>
      <c r="V103" s="152"/>
      <c r="W103" s="152"/>
      <c r="X103" s="152"/>
    </row>
    <row r="104" spans="3:24" ht="30.75" x14ac:dyDescent="0.7">
      <c r="C104" s="1397"/>
      <c r="D104" s="1397"/>
      <c r="E104" s="1397"/>
      <c r="F104" s="1397"/>
      <c r="G104" s="1397"/>
      <c r="H104" s="1397"/>
      <c r="I104" s="1397"/>
      <c r="J104" s="1397"/>
      <c r="K104" s="1397"/>
      <c r="L104" s="1397"/>
      <c r="M104" s="1397"/>
      <c r="N104" s="1397"/>
      <c r="O104" s="1397"/>
      <c r="P104" s="1397"/>
      <c r="Q104" s="1397"/>
      <c r="R104" s="1397"/>
      <c r="S104" s="1397"/>
      <c r="T104" s="1397"/>
      <c r="V104" s="152"/>
      <c r="W104" s="152"/>
      <c r="X104" s="152"/>
    </row>
    <row r="105" spans="3:24" ht="30.75" x14ac:dyDescent="0.7">
      <c r="C105" s="1397"/>
      <c r="D105" s="1397"/>
      <c r="E105" s="1397"/>
      <c r="F105" s="1397"/>
      <c r="G105" s="1397"/>
      <c r="H105" s="1397"/>
      <c r="I105" s="1397"/>
      <c r="J105" s="1397"/>
      <c r="K105" s="1397"/>
      <c r="L105" s="1397"/>
      <c r="M105" s="1397"/>
      <c r="N105" s="1397"/>
      <c r="O105" s="1397"/>
      <c r="P105" s="1397"/>
      <c r="Q105" s="1397"/>
      <c r="R105" s="1397"/>
      <c r="S105" s="1397"/>
      <c r="T105" s="1397"/>
      <c r="V105" s="152"/>
      <c r="W105" s="152"/>
      <c r="X105" s="152"/>
    </row>
    <row r="106" spans="3:24" ht="30.75" x14ac:dyDescent="0.7">
      <c r="C106" s="1397"/>
      <c r="D106" s="1397"/>
      <c r="E106" s="1397"/>
      <c r="F106" s="1397"/>
      <c r="G106" s="1397"/>
      <c r="H106" s="1397"/>
      <c r="I106" s="1397"/>
      <c r="J106" s="1397"/>
      <c r="K106" s="1397"/>
      <c r="L106" s="1397"/>
      <c r="M106" s="1397"/>
      <c r="N106" s="1397"/>
      <c r="O106" s="1397"/>
      <c r="P106" s="1397"/>
      <c r="Q106" s="1397"/>
      <c r="R106" s="1397"/>
      <c r="S106" s="1397"/>
      <c r="T106" s="1397"/>
      <c r="V106" s="152"/>
      <c r="W106" s="152"/>
      <c r="X106" s="152"/>
    </row>
    <row r="107" spans="3:24" ht="30.75" x14ac:dyDescent="0.7">
      <c r="C107" s="1397"/>
      <c r="D107" s="1397"/>
      <c r="E107" s="1397"/>
      <c r="F107" s="1397"/>
      <c r="G107" s="1397"/>
      <c r="H107" s="1397"/>
      <c r="I107" s="1397"/>
      <c r="J107" s="1397"/>
      <c r="K107" s="1397"/>
      <c r="L107" s="1397"/>
      <c r="M107" s="1397"/>
      <c r="N107" s="1397"/>
      <c r="O107" s="1397"/>
      <c r="P107" s="1397"/>
      <c r="Q107" s="1397"/>
      <c r="R107" s="1397"/>
      <c r="S107" s="1397"/>
      <c r="T107" s="1397"/>
      <c r="V107" s="152"/>
      <c r="W107" s="152"/>
      <c r="X107" s="152"/>
    </row>
    <row r="108" spans="3:24" ht="30.75" x14ac:dyDescent="0.7">
      <c r="C108" s="1397"/>
      <c r="D108" s="1397"/>
      <c r="E108" s="1397"/>
      <c r="F108" s="1397"/>
      <c r="G108" s="1397"/>
      <c r="H108" s="1397"/>
      <c r="I108" s="1397"/>
      <c r="J108" s="1397"/>
      <c r="K108" s="1397"/>
      <c r="L108" s="1397"/>
      <c r="M108" s="1397"/>
      <c r="N108" s="1397"/>
      <c r="O108" s="1397"/>
      <c r="P108" s="1397"/>
      <c r="Q108" s="1397"/>
      <c r="R108" s="1397"/>
      <c r="S108" s="1397"/>
      <c r="T108" s="1397"/>
      <c r="V108" s="152"/>
      <c r="W108" s="152"/>
      <c r="X108" s="152"/>
    </row>
    <row r="109" spans="3:24" ht="30.75" x14ac:dyDescent="0.7">
      <c r="C109" s="1397"/>
      <c r="D109" s="1397"/>
      <c r="E109" s="1397"/>
      <c r="F109" s="1397"/>
      <c r="G109" s="1397"/>
      <c r="H109" s="1397"/>
      <c r="I109" s="1397"/>
      <c r="J109" s="1397"/>
      <c r="K109" s="1397"/>
      <c r="L109" s="1397"/>
      <c r="M109" s="1397"/>
      <c r="N109" s="1397"/>
      <c r="O109" s="1397"/>
      <c r="P109" s="1397"/>
      <c r="Q109" s="1397"/>
      <c r="R109" s="1397"/>
      <c r="S109" s="1397"/>
      <c r="T109" s="1397"/>
      <c r="V109" s="152"/>
      <c r="W109" s="152"/>
      <c r="X109" s="152"/>
    </row>
    <row r="110" spans="3:24" ht="30.75" x14ac:dyDescent="0.7">
      <c r="C110" s="1397"/>
      <c r="D110" s="1397"/>
      <c r="E110" s="1397"/>
      <c r="F110" s="1397"/>
      <c r="G110" s="1397"/>
      <c r="H110" s="1397"/>
      <c r="I110" s="1397"/>
      <c r="J110" s="1397"/>
      <c r="K110" s="1397"/>
      <c r="L110" s="1397"/>
      <c r="M110" s="1397"/>
      <c r="N110" s="1397"/>
      <c r="O110" s="1397"/>
      <c r="P110" s="1397"/>
      <c r="Q110" s="1397"/>
      <c r="R110" s="1397"/>
      <c r="S110" s="1397"/>
      <c r="T110" s="1397"/>
      <c r="V110" s="152"/>
      <c r="W110" s="152"/>
      <c r="X110" s="152"/>
    </row>
    <row r="111" spans="3:24" ht="30.75" x14ac:dyDescent="0.7">
      <c r="C111" s="1397"/>
      <c r="D111" s="1397"/>
      <c r="E111" s="1397"/>
      <c r="F111" s="1397"/>
      <c r="G111" s="1397"/>
      <c r="H111" s="1397"/>
      <c r="I111" s="1397"/>
      <c r="J111" s="1397"/>
      <c r="K111" s="1397"/>
      <c r="L111" s="1397"/>
      <c r="M111" s="1397"/>
      <c r="N111" s="1397"/>
      <c r="O111" s="1397"/>
      <c r="P111" s="1397"/>
      <c r="Q111" s="1397"/>
      <c r="R111" s="1397"/>
      <c r="S111" s="1397"/>
      <c r="T111" s="1397"/>
      <c r="V111" s="152"/>
      <c r="W111" s="152"/>
      <c r="X111" s="152"/>
    </row>
    <row r="112" spans="3:24" ht="30.75" x14ac:dyDescent="0.7">
      <c r="C112" s="1397"/>
      <c r="D112" s="1397"/>
      <c r="E112" s="1397"/>
      <c r="F112" s="1397"/>
      <c r="G112" s="1397"/>
      <c r="H112" s="1397"/>
      <c r="I112" s="1397"/>
      <c r="J112" s="1397"/>
      <c r="K112" s="1397"/>
      <c r="L112" s="1397"/>
      <c r="M112" s="1397"/>
      <c r="N112" s="1397"/>
      <c r="O112" s="1397"/>
      <c r="P112" s="1397"/>
      <c r="Q112" s="1397"/>
      <c r="R112" s="1397"/>
      <c r="S112" s="1397"/>
      <c r="T112" s="1397"/>
      <c r="V112" s="152"/>
      <c r="W112" s="152"/>
      <c r="X112" s="152"/>
    </row>
    <row r="113" spans="3:24" ht="30.75" x14ac:dyDescent="0.7">
      <c r="C113" s="1397"/>
      <c r="D113" s="1397"/>
      <c r="E113" s="1397"/>
      <c r="F113" s="1397"/>
      <c r="G113" s="1397"/>
      <c r="H113" s="1397"/>
      <c r="I113" s="1397"/>
      <c r="J113" s="1397"/>
      <c r="K113" s="1397"/>
      <c r="L113" s="1397"/>
      <c r="M113" s="1397"/>
      <c r="N113" s="1397"/>
      <c r="O113" s="1397"/>
      <c r="P113" s="1397"/>
      <c r="Q113" s="1397"/>
      <c r="R113" s="1397"/>
      <c r="S113" s="1397"/>
      <c r="T113" s="1397"/>
      <c r="V113" s="152"/>
      <c r="W113" s="152"/>
      <c r="X113" s="152"/>
    </row>
    <row r="114" spans="3:24" ht="30.75" x14ac:dyDescent="0.7">
      <c r="C114" s="1397"/>
      <c r="D114" s="1397"/>
      <c r="E114" s="1397"/>
      <c r="F114" s="1397"/>
      <c r="G114" s="1397"/>
      <c r="H114" s="1397"/>
      <c r="I114" s="1397"/>
      <c r="J114" s="1397"/>
      <c r="K114" s="1397"/>
      <c r="L114" s="1397"/>
      <c r="M114" s="1397"/>
      <c r="N114" s="1397"/>
      <c r="O114" s="1397"/>
      <c r="P114" s="1397"/>
      <c r="Q114" s="1397"/>
      <c r="R114" s="1397"/>
      <c r="S114" s="1397"/>
      <c r="T114" s="1397"/>
      <c r="V114" s="152"/>
      <c r="W114" s="152"/>
      <c r="X114" s="152"/>
    </row>
    <row r="115" spans="3:24" ht="30.75" x14ac:dyDescent="0.7">
      <c r="C115" s="1397"/>
      <c r="D115" s="1397"/>
      <c r="E115" s="1397"/>
      <c r="F115" s="1397"/>
      <c r="G115" s="1397"/>
      <c r="H115" s="1397"/>
      <c r="I115" s="1397"/>
      <c r="J115" s="1397"/>
      <c r="K115" s="1397"/>
      <c r="L115" s="1397"/>
      <c r="M115" s="1397"/>
      <c r="N115" s="1397"/>
      <c r="O115" s="1397"/>
      <c r="P115" s="1397"/>
      <c r="Q115" s="1397"/>
      <c r="R115" s="1397"/>
      <c r="S115" s="1397"/>
      <c r="T115" s="1397"/>
      <c r="V115" s="152"/>
      <c r="W115" s="152"/>
      <c r="X115" s="152"/>
    </row>
    <row r="116" spans="3:24" ht="30.75" x14ac:dyDescent="0.7">
      <c r="C116" s="1397"/>
      <c r="D116" s="1397"/>
      <c r="E116" s="1397"/>
      <c r="F116" s="1397"/>
      <c r="G116" s="1397"/>
      <c r="H116" s="1397"/>
      <c r="I116" s="1397"/>
      <c r="J116" s="1397"/>
      <c r="K116" s="1397"/>
      <c r="L116" s="1397"/>
      <c r="M116" s="1397"/>
      <c r="N116" s="1397"/>
      <c r="O116" s="1397"/>
      <c r="P116" s="1397"/>
      <c r="Q116" s="1397"/>
      <c r="R116" s="1397"/>
      <c r="S116" s="1397"/>
      <c r="T116" s="1397"/>
      <c r="V116" s="152"/>
      <c r="W116" s="152"/>
      <c r="X116" s="152"/>
    </row>
    <row r="117" spans="3:24" ht="30.75" x14ac:dyDescent="0.7">
      <c r="C117" s="1397"/>
      <c r="D117" s="1397"/>
      <c r="E117" s="1397"/>
      <c r="F117" s="1397"/>
      <c r="G117" s="1397"/>
      <c r="H117" s="1397"/>
      <c r="I117" s="1397"/>
      <c r="J117" s="1397"/>
      <c r="K117" s="1397"/>
      <c r="L117" s="1397"/>
      <c r="M117" s="1397"/>
      <c r="N117" s="1397"/>
      <c r="O117" s="1397"/>
      <c r="P117" s="1397"/>
      <c r="Q117" s="1397"/>
      <c r="R117" s="1397"/>
      <c r="S117" s="1397"/>
      <c r="T117" s="1397"/>
      <c r="V117" s="152"/>
      <c r="W117" s="152"/>
      <c r="X117" s="152"/>
    </row>
    <row r="118" spans="3:24" ht="30.75" x14ac:dyDescent="0.7">
      <c r="C118" s="1397"/>
      <c r="D118" s="1397"/>
      <c r="E118" s="1397"/>
      <c r="F118" s="1397"/>
      <c r="G118" s="1397"/>
      <c r="H118" s="1397"/>
      <c r="I118" s="1397"/>
      <c r="J118" s="1397"/>
      <c r="K118" s="1397"/>
      <c r="L118" s="1397"/>
      <c r="M118" s="1397"/>
      <c r="N118" s="1397"/>
      <c r="O118" s="1397"/>
      <c r="P118" s="1397"/>
      <c r="Q118" s="1397"/>
      <c r="R118" s="1397"/>
      <c r="S118" s="1397"/>
      <c r="T118" s="1397"/>
      <c r="V118" s="152"/>
      <c r="W118" s="152"/>
      <c r="X118" s="152"/>
    </row>
    <row r="119" spans="3:24" ht="30.75" x14ac:dyDescent="0.7">
      <c r="C119" s="1397"/>
      <c r="D119" s="1397"/>
      <c r="E119" s="1397"/>
      <c r="F119" s="1397"/>
      <c r="G119" s="1397"/>
      <c r="H119" s="1397"/>
      <c r="I119" s="1397"/>
      <c r="J119" s="1397"/>
      <c r="K119" s="1397"/>
      <c r="L119" s="1397"/>
      <c r="M119" s="1397"/>
      <c r="N119" s="1397"/>
      <c r="O119" s="1397"/>
      <c r="P119" s="1397"/>
      <c r="Q119" s="1397"/>
      <c r="R119" s="1397"/>
      <c r="S119" s="1397"/>
      <c r="T119" s="1397"/>
      <c r="V119" s="152"/>
      <c r="W119" s="152"/>
      <c r="X119" s="152"/>
    </row>
    <row r="120" spans="3:24" ht="30.75" x14ac:dyDescent="0.7">
      <c r="C120" s="1397"/>
      <c r="D120" s="1397"/>
      <c r="E120" s="1397"/>
      <c r="F120" s="1397"/>
      <c r="G120" s="1397"/>
      <c r="H120" s="1397"/>
      <c r="I120" s="1397"/>
      <c r="J120" s="1397"/>
      <c r="K120" s="1397"/>
      <c r="L120" s="1397"/>
      <c r="M120" s="1397"/>
      <c r="N120" s="1397"/>
      <c r="O120" s="1397"/>
      <c r="P120" s="1397"/>
      <c r="Q120" s="1397"/>
      <c r="R120" s="1397"/>
      <c r="S120" s="1397"/>
      <c r="T120" s="1397"/>
    </row>
    <row r="121" spans="3:24" ht="30.75" x14ac:dyDescent="0.7">
      <c r="C121" s="1397"/>
      <c r="D121" s="1397"/>
      <c r="E121" s="1397"/>
      <c r="F121" s="1397"/>
      <c r="G121" s="1397"/>
      <c r="H121" s="1397"/>
      <c r="I121" s="1397"/>
      <c r="J121" s="1397"/>
      <c r="K121" s="1397"/>
      <c r="L121" s="1397"/>
      <c r="M121" s="1397"/>
      <c r="N121" s="1397"/>
      <c r="O121" s="1397"/>
      <c r="P121" s="1397"/>
      <c r="Q121" s="1397"/>
      <c r="R121" s="1397"/>
      <c r="S121" s="1397"/>
      <c r="T121" s="1397"/>
    </row>
    <row r="122" spans="3:24" ht="30.75" x14ac:dyDescent="0.7">
      <c r="C122" s="1397"/>
      <c r="D122" s="1397"/>
      <c r="E122" s="1397"/>
      <c r="F122" s="1397"/>
      <c r="G122" s="1397"/>
      <c r="H122" s="1397"/>
      <c r="I122" s="1397"/>
      <c r="J122" s="1397"/>
      <c r="K122" s="1397"/>
      <c r="L122" s="1397"/>
      <c r="M122" s="1397"/>
      <c r="N122" s="1397"/>
      <c r="O122" s="1397"/>
      <c r="P122" s="1397"/>
      <c r="Q122" s="1397"/>
      <c r="R122" s="1397"/>
      <c r="S122" s="1397"/>
      <c r="T122" s="1397"/>
    </row>
    <row r="123" spans="3:24" ht="30.75" x14ac:dyDescent="0.7">
      <c r="C123" s="1397"/>
      <c r="D123" s="1397"/>
      <c r="E123" s="1397"/>
      <c r="F123" s="1397"/>
      <c r="G123" s="1397"/>
      <c r="H123" s="1397"/>
      <c r="I123" s="1397"/>
      <c r="J123" s="1397"/>
      <c r="K123" s="1397"/>
      <c r="L123" s="1397"/>
      <c r="M123" s="1397"/>
      <c r="N123" s="1397"/>
      <c r="O123" s="1397"/>
      <c r="P123" s="1397"/>
      <c r="Q123" s="1397"/>
      <c r="R123" s="1397"/>
      <c r="S123" s="1397"/>
      <c r="T123" s="1397"/>
    </row>
    <row r="124" spans="3:24" ht="30.75" x14ac:dyDescent="0.7">
      <c r="C124" s="1397"/>
      <c r="D124" s="1397"/>
      <c r="E124" s="1397"/>
      <c r="F124" s="1397"/>
      <c r="G124" s="1397"/>
      <c r="H124" s="1397"/>
      <c r="I124" s="1397"/>
      <c r="J124" s="1397"/>
      <c r="K124" s="1397"/>
      <c r="L124" s="1397"/>
      <c r="M124" s="1397"/>
      <c r="N124" s="1397"/>
      <c r="O124" s="1397"/>
      <c r="P124" s="1397"/>
      <c r="Q124" s="1397"/>
      <c r="R124" s="1397"/>
      <c r="S124" s="1397"/>
      <c r="T124" s="1397"/>
    </row>
    <row r="125" spans="3:24" ht="30.75" x14ac:dyDescent="0.7">
      <c r="C125" s="1397"/>
      <c r="D125" s="1397"/>
      <c r="E125" s="1397"/>
      <c r="F125" s="1397"/>
      <c r="G125" s="1397"/>
      <c r="H125" s="1397"/>
      <c r="I125" s="1397"/>
      <c r="J125" s="1397"/>
      <c r="K125" s="1397"/>
      <c r="L125" s="1397"/>
      <c r="M125" s="1397"/>
      <c r="N125" s="1397"/>
      <c r="O125" s="1397"/>
      <c r="P125" s="1397"/>
      <c r="Q125" s="1397"/>
      <c r="R125" s="1397"/>
      <c r="S125" s="1397"/>
      <c r="T125" s="1397"/>
    </row>
    <row r="126" spans="3:24" ht="30.75" x14ac:dyDescent="0.7">
      <c r="C126" s="1397"/>
      <c r="D126" s="1397"/>
      <c r="E126" s="1397"/>
      <c r="F126" s="1397"/>
      <c r="G126" s="1397"/>
      <c r="H126" s="1397"/>
      <c r="I126" s="1397"/>
      <c r="J126" s="1397"/>
      <c r="K126" s="1397"/>
      <c r="L126" s="1397"/>
      <c r="M126" s="1397"/>
      <c r="N126" s="1397"/>
      <c r="O126" s="1397"/>
      <c r="P126" s="1397"/>
      <c r="Q126" s="1397"/>
      <c r="R126" s="1397"/>
      <c r="S126" s="1397"/>
      <c r="T126" s="1397"/>
    </row>
    <row r="127" spans="3:24" ht="30.75" x14ac:dyDescent="0.7">
      <c r="C127" s="1397"/>
      <c r="D127" s="1397"/>
      <c r="E127" s="1397"/>
      <c r="F127" s="1397"/>
      <c r="G127" s="1397"/>
      <c r="H127" s="1397"/>
      <c r="I127" s="1397"/>
      <c r="J127" s="1397"/>
      <c r="K127" s="1397"/>
      <c r="L127" s="1397"/>
      <c r="M127" s="1397"/>
      <c r="N127" s="1397"/>
      <c r="O127" s="1397"/>
      <c r="P127" s="1397"/>
      <c r="Q127" s="1397"/>
      <c r="R127" s="1397"/>
      <c r="S127" s="1397"/>
      <c r="T127" s="1397"/>
    </row>
    <row r="128" spans="3:24" ht="30.75" x14ac:dyDescent="0.7">
      <c r="C128" s="1397"/>
      <c r="D128" s="1397"/>
      <c r="E128" s="1397"/>
      <c r="F128" s="1397"/>
      <c r="G128" s="1397"/>
      <c r="H128" s="1397"/>
      <c r="I128" s="1397"/>
      <c r="J128" s="1397"/>
      <c r="K128" s="1397"/>
      <c r="L128" s="1397"/>
      <c r="M128" s="1397"/>
      <c r="N128" s="1397"/>
      <c r="O128" s="1397"/>
      <c r="P128" s="1397"/>
      <c r="Q128" s="1397"/>
      <c r="R128" s="1397"/>
      <c r="S128" s="1397"/>
      <c r="T128" s="1397"/>
    </row>
    <row r="129" spans="3:20" ht="30.75" x14ac:dyDescent="0.7">
      <c r="C129" s="1397"/>
      <c r="D129" s="1397"/>
      <c r="E129" s="1397"/>
      <c r="F129" s="1397"/>
      <c r="G129" s="1397"/>
      <c r="H129" s="1397"/>
      <c r="I129" s="1397"/>
      <c r="J129" s="1397"/>
      <c r="K129" s="1397"/>
      <c r="L129" s="1397"/>
      <c r="M129" s="1397"/>
      <c r="N129" s="1397"/>
      <c r="O129" s="1397"/>
      <c r="P129" s="1397"/>
      <c r="Q129" s="1397"/>
      <c r="R129" s="1397"/>
      <c r="S129" s="1397"/>
      <c r="T129" s="1397"/>
    </row>
    <row r="130" spans="3:20" ht="30.75" x14ac:dyDescent="0.7">
      <c r="C130" s="1397"/>
      <c r="D130" s="1397"/>
      <c r="E130" s="1397"/>
      <c r="F130" s="1397"/>
      <c r="G130" s="1397"/>
      <c r="H130" s="1397"/>
      <c r="I130" s="1397"/>
      <c r="J130" s="1397"/>
      <c r="K130" s="1397"/>
      <c r="L130" s="1397"/>
      <c r="M130" s="1397"/>
      <c r="N130" s="1397"/>
      <c r="O130" s="1397"/>
      <c r="P130" s="1397"/>
      <c r="Q130" s="1397"/>
      <c r="R130" s="1397"/>
      <c r="S130" s="1397"/>
      <c r="T130" s="1397"/>
    </row>
    <row r="131" spans="3:20" ht="30.75" x14ac:dyDescent="0.7">
      <c r="C131" s="1397"/>
      <c r="D131" s="1397"/>
      <c r="E131" s="1397"/>
      <c r="F131" s="1397"/>
      <c r="G131" s="1397"/>
      <c r="H131" s="1397"/>
      <c r="I131" s="1397"/>
      <c r="J131" s="1397"/>
      <c r="K131" s="1397"/>
      <c r="L131" s="1397"/>
      <c r="M131" s="1397"/>
      <c r="N131" s="1397"/>
      <c r="O131" s="1397"/>
      <c r="P131" s="1397"/>
      <c r="Q131" s="1397"/>
      <c r="R131" s="1397"/>
      <c r="S131" s="1397"/>
      <c r="T131" s="1397"/>
    </row>
    <row r="132" spans="3:20" ht="30.75" x14ac:dyDescent="0.7">
      <c r="C132" s="1397"/>
      <c r="D132" s="1397"/>
      <c r="E132" s="1397"/>
      <c r="F132" s="1397"/>
      <c r="G132" s="1397"/>
      <c r="H132" s="1397"/>
      <c r="I132" s="1397"/>
      <c r="J132" s="1397"/>
      <c r="K132" s="1397"/>
      <c r="L132" s="1397"/>
      <c r="M132" s="1397"/>
      <c r="N132" s="1397"/>
      <c r="O132" s="1397"/>
      <c r="P132" s="1397"/>
      <c r="Q132" s="1397"/>
      <c r="R132" s="1397"/>
      <c r="S132" s="1397"/>
      <c r="T132" s="1397"/>
    </row>
    <row r="133" spans="3:20" ht="30.75" x14ac:dyDescent="0.7">
      <c r="C133" s="1397"/>
      <c r="D133" s="1397"/>
      <c r="E133" s="1397"/>
      <c r="F133" s="1397"/>
      <c r="G133" s="1397"/>
      <c r="H133" s="1397"/>
      <c r="I133" s="1397"/>
      <c r="J133" s="1397"/>
      <c r="K133" s="1397"/>
      <c r="L133" s="1397"/>
      <c r="M133" s="1397"/>
      <c r="N133" s="1397"/>
      <c r="O133" s="1397"/>
      <c r="P133" s="1397"/>
      <c r="Q133" s="1397"/>
      <c r="R133" s="1397"/>
      <c r="S133" s="1397"/>
      <c r="T133" s="1397"/>
    </row>
    <row r="134" spans="3:20" ht="30.75" x14ac:dyDescent="0.7">
      <c r="C134" s="1397"/>
      <c r="D134" s="1397"/>
      <c r="E134" s="1397"/>
      <c r="F134" s="1397"/>
      <c r="G134" s="1397"/>
      <c r="H134" s="1397"/>
      <c r="I134" s="1397"/>
      <c r="J134" s="1397"/>
      <c r="K134" s="1397"/>
      <c r="L134" s="1397"/>
      <c r="M134" s="1397"/>
      <c r="N134" s="1397"/>
      <c r="O134" s="1397"/>
      <c r="P134" s="1397"/>
      <c r="Q134" s="1397"/>
      <c r="R134" s="1397"/>
      <c r="S134" s="1397"/>
      <c r="T134" s="1397"/>
    </row>
    <row r="135" spans="3:20" ht="30.75" x14ac:dyDescent="0.7">
      <c r="C135" s="1397"/>
      <c r="D135" s="1397"/>
      <c r="E135" s="1397"/>
      <c r="F135" s="1397"/>
      <c r="G135" s="1397"/>
      <c r="H135" s="1397"/>
      <c r="I135" s="1397"/>
      <c r="J135" s="1397"/>
      <c r="K135" s="1397"/>
      <c r="L135" s="1397"/>
      <c r="M135" s="1397"/>
      <c r="N135" s="1397"/>
      <c r="O135" s="1397"/>
      <c r="P135" s="1397"/>
      <c r="Q135" s="1397"/>
      <c r="R135" s="1397"/>
      <c r="S135" s="1397"/>
      <c r="T135" s="1397"/>
    </row>
    <row r="136" spans="3:20" ht="30.75" x14ac:dyDescent="0.7">
      <c r="C136" s="1397"/>
      <c r="D136" s="1397"/>
      <c r="E136" s="1397"/>
      <c r="F136" s="1397"/>
      <c r="G136" s="1397"/>
      <c r="H136" s="1397"/>
      <c r="I136" s="1397"/>
      <c r="J136" s="1397"/>
      <c r="K136" s="1397"/>
      <c r="L136" s="1397"/>
      <c r="M136" s="1397"/>
      <c r="N136" s="1397"/>
      <c r="O136" s="1397"/>
      <c r="P136" s="1397"/>
      <c r="Q136" s="1397"/>
      <c r="R136" s="1397"/>
      <c r="S136" s="1397"/>
      <c r="T136" s="1397"/>
    </row>
    <row r="137" spans="3:20" ht="30.75" x14ac:dyDescent="0.7">
      <c r="C137" s="1397"/>
      <c r="D137" s="1397"/>
      <c r="E137" s="1397"/>
      <c r="F137" s="1397"/>
      <c r="G137" s="1397"/>
      <c r="H137" s="1397"/>
      <c r="I137" s="1397"/>
      <c r="J137" s="1397"/>
      <c r="K137" s="1397"/>
      <c r="L137" s="1397"/>
      <c r="M137" s="1397"/>
      <c r="N137" s="1397"/>
      <c r="O137" s="1397"/>
      <c r="P137" s="1397"/>
      <c r="Q137" s="1397"/>
      <c r="R137" s="1397"/>
      <c r="S137" s="1397"/>
      <c r="T137" s="1397"/>
    </row>
    <row r="138" spans="3:20" ht="30.75" x14ac:dyDescent="0.7">
      <c r="C138" s="1397"/>
      <c r="D138" s="1397"/>
      <c r="E138" s="1397"/>
      <c r="F138" s="1397"/>
      <c r="G138" s="1397"/>
      <c r="H138" s="1397"/>
      <c r="I138" s="1397"/>
      <c r="J138" s="1397"/>
      <c r="K138" s="1397"/>
      <c r="L138" s="1397"/>
      <c r="M138" s="1397"/>
      <c r="N138" s="1397"/>
      <c r="O138" s="1397"/>
      <c r="P138" s="1397"/>
      <c r="Q138" s="1397"/>
      <c r="R138" s="1397"/>
      <c r="S138" s="1397"/>
      <c r="T138" s="1397"/>
    </row>
    <row r="139" spans="3:20" ht="30.75" x14ac:dyDescent="0.7">
      <c r="C139" s="1397"/>
      <c r="D139" s="1397"/>
      <c r="E139" s="1397"/>
      <c r="F139" s="1397"/>
      <c r="G139" s="1397"/>
      <c r="H139" s="1397"/>
      <c r="I139" s="1397"/>
      <c r="J139" s="1397"/>
      <c r="K139" s="1397"/>
      <c r="L139" s="1397"/>
      <c r="M139" s="1397"/>
      <c r="N139" s="1397"/>
      <c r="O139" s="1397"/>
      <c r="P139" s="1397"/>
      <c r="Q139" s="1397"/>
      <c r="R139" s="1397"/>
      <c r="S139" s="1397"/>
      <c r="T139" s="1397"/>
    </row>
    <row r="140" spans="3:20" ht="30.75" x14ac:dyDescent="0.7">
      <c r="C140" s="1397"/>
      <c r="D140" s="1397"/>
      <c r="E140" s="1397"/>
      <c r="F140" s="1397"/>
      <c r="G140" s="1397"/>
      <c r="H140" s="1397"/>
      <c r="I140" s="1397"/>
      <c r="J140" s="1397"/>
      <c r="K140" s="1397"/>
      <c r="L140" s="1397"/>
      <c r="M140" s="1397"/>
      <c r="N140" s="1397"/>
      <c r="O140" s="1397"/>
      <c r="P140" s="1397"/>
      <c r="Q140" s="1397"/>
      <c r="R140" s="1397"/>
      <c r="S140" s="1397"/>
      <c r="T140" s="1397"/>
    </row>
    <row r="141" spans="3:20" ht="30.75" x14ac:dyDescent="0.7">
      <c r="C141" s="1397"/>
      <c r="D141" s="1397"/>
      <c r="E141" s="1397"/>
      <c r="F141" s="1397"/>
      <c r="G141" s="1397"/>
      <c r="H141" s="1397"/>
      <c r="I141" s="1397"/>
      <c r="J141" s="1397"/>
      <c r="K141" s="1397"/>
      <c r="L141" s="1397"/>
      <c r="M141" s="1397"/>
      <c r="N141" s="1397"/>
      <c r="O141" s="1397"/>
      <c r="P141" s="1397"/>
      <c r="Q141" s="1397"/>
      <c r="R141" s="1397"/>
      <c r="S141" s="1397"/>
      <c r="T141" s="1397"/>
    </row>
    <row r="142" spans="3:20" ht="30.75" x14ac:dyDescent="0.7">
      <c r="C142" s="1397"/>
      <c r="D142" s="1397"/>
      <c r="E142" s="1397"/>
      <c r="F142" s="1397"/>
      <c r="G142" s="1397"/>
      <c r="H142" s="1397"/>
      <c r="I142" s="1397"/>
      <c r="J142" s="1397"/>
      <c r="K142" s="1397"/>
      <c r="L142" s="1397"/>
      <c r="M142" s="1397"/>
      <c r="N142" s="1397"/>
      <c r="O142" s="1397"/>
      <c r="P142" s="1397"/>
      <c r="Q142" s="1397"/>
      <c r="R142" s="1397"/>
      <c r="S142" s="1397"/>
      <c r="T142" s="1397"/>
    </row>
    <row r="143" spans="3:20" ht="30.75" x14ac:dyDescent="0.7">
      <c r="C143" s="1397"/>
      <c r="D143" s="1397"/>
      <c r="E143" s="1397"/>
      <c r="F143" s="1397"/>
      <c r="G143" s="1397"/>
      <c r="H143" s="1397"/>
      <c r="I143" s="1397"/>
      <c r="J143" s="1397"/>
      <c r="K143" s="1397"/>
      <c r="L143" s="1397"/>
      <c r="M143" s="1397"/>
      <c r="N143" s="1397"/>
      <c r="O143" s="1397"/>
      <c r="P143" s="1397"/>
      <c r="Q143" s="1397"/>
      <c r="R143" s="1397"/>
      <c r="S143" s="1397"/>
      <c r="T143" s="1397"/>
    </row>
    <row r="144" spans="3:20" ht="30.75" x14ac:dyDescent="0.7">
      <c r="C144" s="1397"/>
      <c r="D144" s="1397"/>
      <c r="E144" s="1397"/>
      <c r="F144" s="1397"/>
      <c r="G144" s="1397"/>
      <c r="H144" s="1397"/>
      <c r="I144" s="1397"/>
      <c r="J144" s="1397"/>
      <c r="K144" s="1397"/>
      <c r="L144" s="1397"/>
      <c r="M144" s="1397"/>
      <c r="N144" s="1397"/>
      <c r="O144" s="1397"/>
      <c r="P144" s="1397"/>
      <c r="Q144" s="1397"/>
      <c r="R144" s="1397"/>
      <c r="S144" s="1397"/>
      <c r="T144" s="1397"/>
    </row>
    <row r="145" spans="3:20" ht="30.75" x14ac:dyDescent="0.7">
      <c r="C145" s="1397"/>
      <c r="D145" s="1397"/>
      <c r="E145" s="1397"/>
      <c r="F145" s="1397"/>
      <c r="G145" s="1397"/>
      <c r="H145" s="1397"/>
      <c r="I145" s="1397"/>
      <c r="J145" s="1397"/>
      <c r="K145" s="1397"/>
      <c r="L145" s="1397"/>
      <c r="M145" s="1397"/>
      <c r="N145" s="1397"/>
      <c r="O145" s="1397"/>
      <c r="P145" s="1397"/>
      <c r="Q145" s="1397"/>
      <c r="R145" s="1397"/>
      <c r="S145" s="1397"/>
      <c r="T145" s="1397"/>
    </row>
    <row r="146" spans="3:20" ht="30.75" x14ac:dyDescent="0.7">
      <c r="C146" s="1397"/>
      <c r="D146" s="1397"/>
      <c r="E146" s="1397"/>
      <c r="F146" s="1397"/>
      <c r="G146" s="1397"/>
      <c r="H146" s="1397"/>
      <c r="I146" s="1397"/>
      <c r="J146" s="1397"/>
      <c r="K146" s="1397"/>
      <c r="L146" s="1397"/>
      <c r="M146" s="1397"/>
      <c r="N146" s="1397"/>
      <c r="O146" s="1397"/>
      <c r="P146" s="1397"/>
      <c r="Q146" s="1397"/>
      <c r="R146" s="1397"/>
      <c r="S146" s="1397"/>
      <c r="T146" s="1397"/>
    </row>
    <row r="147" spans="3:20" ht="30.75" x14ac:dyDescent="0.7">
      <c r="C147" s="1397"/>
      <c r="D147" s="1397"/>
      <c r="E147" s="1397"/>
      <c r="F147" s="1397"/>
      <c r="G147" s="1397"/>
      <c r="H147" s="1397"/>
      <c r="I147" s="1397"/>
      <c r="J147" s="1397"/>
      <c r="K147" s="1397"/>
      <c r="L147" s="1397"/>
      <c r="M147" s="1397"/>
      <c r="N147" s="1397"/>
      <c r="O147" s="1397"/>
      <c r="P147" s="1397"/>
      <c r="Q147" s="1397"/>
      <c r="R147" s="1397"/>
      <c r="S147" s="1397"/>
      <c r="T147" s="1397"/>
    </row>
    <row r="148" spans="3:20" ht="30.75" x14ac:dyDescent="0.7">
      <c r="C148" s="1397"/>
      <c r="D148" s="1397"/>
      <c r="E148" s="1397"/>
      <c r="F148" s="1397"/>
      <c r="G148" s="1397"/>
      <c r="H148" s="1397"/>
      <c r="I148" s="1397"/>
      <c r="J148" s="1397"/>
      <c r="K148" s="1397"/>
      <c r="L148" s="1397"/>
      <c r="M148" s="1397"/>
      <c r="N148" s="1397"/>
      <c r="O148" s="1397"/>
      <c r="P148" s="1397"/>
      <c r="Q148" s="1397"/>
      <c r="R148" s="1397"/>
      <c r="S148" s="1397"/>
      <c r="T148" s="1397"/>
    </row>
    <row r="149" spans="3:20" ht="30.75" x14ac:dyDescent="0.7">
      <c r="C149" s="1397"/>
      <c r="D149" s="1397"/>
      <c r="E149" s="1397"/>
      <c r="F149" s="1397"/>
      <c r="G149" s="1397"/>
      <c r="H149" s="1397"/>
      <c r="I149" s="1397"/>
      <c r="J149" s="1397"/>
      <c r="K149" s="1397"/>
      <c r="L149" s="1397"/>
      <c r="M149" s="1397"/>
      <c r="N149" s="1397"/>
      <c r="O149" s="1397"/>
      <c r="P149" s="1397"/>
      <c r="Q149" s="1397"/>
      <c r="R149" s="1397"/>
      <c r="S149" s="1397"/>
      <c r="T149" s="1397"/>
    </row>
    <row r="150" spans="3:20" ht="30.75" x14ac:dyDescent="0.7">
      <c r="C150" s="1397"/>
      <c r="D150" s="1397"/>
      <c r="E150" s="1397"/>
      <c r="F150" s="1397"/>
      <c r="G150" s="1397"/>
      <c r="H150" s="1397"/>
      <c r="I150" s="1397"/>
      <c r="J150" s="1397"/>
      <c r="K150" s="1397"/>
      <c r="L150" s="1397"/>
      <c r="M150" s="1397"/>
      <c r="N150" s="1397"/>
      <c r="O150" s="1397"/>
      <c r="P150" s="1397"/>
      <c r="Q150" s="1397"/>
      <c r="R150" s="1397"/>
      <c r="S150" s="1397"/>
      <c r="T150" s="1397"/>
    </row>
    <row r="151" spans="3:20" ht="30.75" x14ac:dyDescent="0.7">
      <c r="C151" s="1397"/>
      <c r="D151" s="1397"/>
      <c r="E151" s="1397"/>
      <c r="F151" s="1397"/>
      <c r="G151" s="1397"/>
      <c r="H151" s="1397"/>
      <c r="I151" s="1397"/>
      <c r="J151" s="1397"/>
      <c r="K151" s="1397"/>
      <c r="L151" s="1397"/>
      <c r="M151" s="1397"/>
      <c r="N151" s="1397"/>
      <c r="O151" s="1397"/>
      <c r="P151" s="1397"/>
      <c r="Q151" s="1397"/>
      <c r="R151" s="1397"/>
      <c r="S151" s="1397"/>
      <c r="T151" s="1397"/>
    </row>
    <row r="152" spans="3:20" ht="30.75" x14ac:dyDescent="0.7">
      <c r="C152" s="1397"/>
      <c r="D152" s="1397"/>
      <c r="E152" s="1397"/>
      <c r="F152" s="1397"/>
      <c r="G152" s="1397"/>
      <c r="H152" s="1397"/>
      <c r="I152" s="1397"/>
      <c r="J152" s="1397"/>
      <c r="K152" s="1397"/>
      <c r="L152" s="1397"/>
      <c r="M152" s="1397"/>
      <c r="N152" s="1397"/>
      <c r="O152" s="1397"/>
      <c r="P152" s="1397"/>
      <c r="Q152" s="1397"/>
      <c r="R152" s="1397"/>
      <c r="S152" s="1397"/>
      <c r="T152" s="1397"/>
    </row>
    <row r="153" spans="3:20" ht="30.75" x14ac:dyDescent="0.7">
      <c r="C153" s="1397"/>
      <c r="D153" s="1397"/>
      <c r="E153" s="1397"/>
      <c r="F153" s="1397"/>
      <c r="G153" s="1397"/>
      <c r="H153" s="1397"/>
      <c r="I153" s="1397"/>
      <c r="J153" s="1397"/>
      <c r="K153" s="1397"/>
      <c r="L153" s="1397"/>
      <c r="M153" s="1397"/>
      <c r="N153" s="1397"/>
      <c r="O153" s="1397"/>
      <c r="P153" s="1397"/>
      <c r="Q153" s="1397"/>
      <c r="R153" s="1397"/>
      <c r="S153" s="1397"/>
      <c r="T153" s="1397"/>
    </row>
    <row r="154" spans="3:20" ht="30.75" x14ac:dyDescent="0.7">
      <c r="C154" s="1397"/>
      <c r="D154" s="1397"/>
      <c r="E154" s="1397"/>
      <c r="F154" s="1397"/>
      <c r="G154" s="1397"/>
      <c r="H154" s="1397"/>
      <c r="I154" s="1397"/>
      <c r="J154" s="1397"/>
      <c r="K154" s="1397"/>
      <c r="L154" s="1397"/>
      <c r="M154" s="1397"/>
      <c r="N154" s="1397"/>
      <c r="O154" s="1397"/>
      <c r="P154" s="1397"/>
      <c r="Q154" s="1397"/>
      <c r="R154" s="1397"/>
      <c r="S154" s="1397"/>
      <c r="T154" s="1397"/>
    </row>
    <row r="155" spans="3:20" ht="30.75" x14ac:dyDescent="0.7">
      <c r="C155" s="1397"/>
      <c r="D155" s="1397"/>
      <c r="E155" s="1397"/>
      <c r="F155" s="1397"/>
      <c r="G155" s="1397"/>
      <c r="H155" s="1397"/>
      <c r="I155" s="1397"/>
      <c r="J155" s="1397"/>
      <c r="K155" s="1397"/>
      <c r="L155" s="1397"/>
      <c r="M155" s="1397"/>
      <c r="N155" s="1397"/>
      <c r="O155" s="1397"/>
      <c r="P155" s="1397"/>
      <c r="Q155" s="1397"/>
      <c r="R155" s="1397"/>
      <c r="S155" s="1397"/>
      <c r="T155" s="1397"/>
    </row>
    <row r="156" spans="3:20" ht="30.75" x14ac:dyDescent="0.7">
      <c r="C156" s="1397"/>
      <c r="D156" s="1397"/>
      <c r="E156" s="1397"/>
      <c r="F156" s="1397"/>
      <c r="G156" s="1397"/>
      <c r="H156" s="1397"/>
      <c r="I156" s="1397"/>
      <c r="J156" s="1397"/>
      <c r="K156" s="1397"/>
      <c r="L156" s="1397"/>
      <c r="M156" s="1397"/>
      <c r="N156" s="1397"/>
      <c r="O156" s="1397"/>
      <c r="P156" s="1397"/>
      <c r="Q156" s="1397"/>
      <c r="R156" s="1397"/>
      <c r="S156" s="1397"/>
      <c r="T156" s="1397"/>
    </row>
    <row r="157" spans="3:20" ht="30.75" x14ac:dyDescent="0.7">
      <c r="C157" s="1397"/>
      <c r="D157" s="1397"/>
      <c r="E157" s="1397"/>
      <c r="F157" s="1397"/>
      <c r="G157" s="1397"/>
      <c r="H157" s="1397"/>
      <c r="I157" s="1397"/>
      <c r="J157" s="1397"/>
      <c r="K157" s="1397"/>
      <c r="L157" s="1397"/>
      <c r="M157" s="1397"/>
      <c r="N157" s="1397"/>
      <c r="O157" s="1397"/>
      <c r="P157" s="1397"/>
      <c r="Q157" s="1397"/>
      <c r="R157" s="1397"/>
      <c r="S157" s="1397"/>
      <c r="T157" s="1397"/>
    </row>
    <row r="158" spans="3:20" ht="30.75" x14ac:dyDescent="0.7">
      <c r="C158" s="1397"/>
      <c r="D158" s="1397"/>
      <c r="E158" s="1397"/>
      <c r="F158" s="1397"/>
      <c r="G158" s="1397"/>
      <c r="H158" s="1397"/>
      <c r="I158" s="1397"/>
      <c r="J158" s="1397"/>
      <c r="K158" s="1397"/>
      <c r="L158" s="1397"/>
      <c r="M158" s="1397"/>
      <c r="N158" s="1397"/>
      <c r="O158" s="1397"/>
      <c r="P158" s="1397"/>
      <c r="Q158" s="1397"/>
      <c r="R158" s="1397"/>
      <c r="S158" s="1397"/>
      <c r="T158" s="1397"/>
    </row>
    <row r="159" spans="3:20" ht="30.75" x14ac:dyDescent="0.7">
      <c r="C159" s="1397"/>
      <c r="D159" s="1397"/>
      <c r="E159" s="1397"/>
      <c r="F159" s="1397"/>
      <c r="G159" s="1397"/>
      <c r="H159" s="1397"/>
      <c r="I159" s="1397"/>
      <c r="J159" s="1397"/>
      <c r="K159" s="1397"/>
      <c r="L159" s="1397"/>
      <c r="M159" s="1397"/>
      <c r="N159" s="1397"/>
      <c r="O159" s="1397"/>
      <c r="P159" s="1397"/>
      <c r="Q159" s="1397"/>
      <c r="R159" s="1397"/>
      <c r="S159" s="1397"/>
      <c r="T159" s="1397"/>
    </row>
    <row r="160" spans="3:20" ht="30.75" x14ac:dyDescent="0.7">
      <c r="C160" s="1397"/>
      <c r="D160" s="1397"/>
      <c r="E160" s="1397"/>
      <c r="F160" s="1397"/>
      <c r="G160" s="1397"/>
      <c r="H160" s="1397"/>
      <c r="I160" s="1397"/>
      <c r="J160" s="1397"/>
      <c r="K160" s="1397"/>
      <c r="L160" s="1397"/>
      <c r="M160" s="1397"/>
      <c r="N160" s="1397"/>
      <c r="O160" s="1397"/>
      <c r="P160" s="1397"/>
      <c r="Q160" s="1397"/>
      <c r="R160" s="1397"/>
      <c r="S160" s="1397"/>
      <c r="T160" s="1397"/>
    </row>
    <row r="161" spans="3:20" ht="30.75" x14ac:dyDescent="0.7">
      <c r="C161" s="1397"/>
      <c r="D161" s="1397"/>
      <c r="E161" s="1397"/>
      <c r="F161" s="1397"/>
      <c r="G161" s="1397"/>
      <c r="H161" s="1397"/>
      <c r="I161" s="1397"/>
      <c r="J161" s="1397"/>
      <c r="K161" s="1397"/>
      <c r="L161" s="1397"/>
      <c r="M161" s="1397"/>
      <c r="N161" s="1397"/>
      <c r="O161" s="1397"/>
      <c r="P161" s="1397"/>
      <c r="Q161" s="1397"/>
      <c r="R161" s="1397"/>
      <c r="S161" s="1397"/>
      <c r="T161" s="1397"/>
    </row>
    <row r="162" spans="3:20" ht="30.75" x14ac:dyDescent="0.7">
      <c r="C162" s="1397"/>
      <c r="D162" s="1397"/>
      <c r="E162" s="1397"/>
      <c r="F162" s="1397"/>
      <c r="G162" s="1397"/>
      <c r="H162" s="1397"/>
      <c r="I162" s="1397"/>
      <c r="J162" s="1397"/>
      <c r="K162" s="1397"/>
      <c r="L162" s="1397"/>
      <c r="M162" s="1397"/>
      <c r="N162" s="1397"/>
      <c r="O162" s="1397"/>
      <c r="P162" s="1397"/>
      <c r="Q162" s="1397"/>
      <c r="R162" s="1397"/>
      <c r="S162" s="1397"/>
      <c r="T162" s="1397"/>
    </row>
    <row r="163" spans="3:20" ht="30.75" x14ac:dyDescent="0.7">
      <c r="C163" s="1397"/>
      <c r="D163" s="1397"/>
      <c r="E163" s="1397"/>
      <c r="F163" s="1397"/>
      <c r="G163" s="1397"/>
      <c r="H163" s="1397"/>
      <c r="I163" s="1397"/>
      <c r="J163" s="1397"/>
      <c r="K163" s="1397"/>
      <c r="L163" s="1397"/>
      <c r="M163" s="1397"/>
      <c r="N163" s="1397"/>
      <c r="O163" s="1397"/>
      <c r="P163" s="1397"/>
      <c r="Q163" s="1397"/>
      <c r="R163" s="1397"/>
      <c r="S163" s="1397"/>
      <c r="T163" s="1397"/>
    </row>
    <row r="164" spans="3:20" ht="30.75" x14ac:dyDescent="0.7">
      <c r="C164" s="1397"/>
      <c r="D164" s="1397"/>
      <c r="E164" s="1397"/>
      <c r="F164" s="1397"/>
      <c r="G164" s="1397"/>
      <c r="H164" s="1397"/>
      <c r="I164" s="1397"/>
      <c r="J164" s="1397"/>
      <c r="K164" s="1397"/>
      <c r="L164" s="1397"/>
      <c r="M164" s="1397"/>
      <c r="N164" s="1397"/>
      <c r="O164" s="1397"/>
      <c r="P164" s="1397"/>
      <c r="Q164" s="1397"/>
      <c r="R164" s="1397"/>
      <c r="S164" s="1397"/>
      <c r="T164" s="1397"/>
    </row>
    <row r="165" spans="3:20" ht="30.75" x14ac:dyDescent="0.7">
      <c r="C165" s="1397"/>
      <c r="D165" s="1397"/>
      <c r="E165" s="1397"/>
      <c r="F165" s="1397"/>
      <c r="G165" s="1397"/>
      <c r="H165" s="1397"/>
      <c r="I165" s="1397"/>
      <c r="J165" s="1397"/>
      <c r="K165" s="1397"/>
      <c r="L165" s="1397"/>
      <c r="M165" s="1397"/>
      <c r="N165" s="1397"/>
      <c r="O165" s="1397"/>
      <c r="P165" s="1397"/>
      <c r="Q165" s="1397"/>
      <c r="R165" s="1397"/>
      <c r="S165" s="1397"/>
      <c r="T165" s="1397"/>
    </row>
    <row r="166" spans="3:20" ht="30.75" x14ac:dyDescent="0.7">
      <c r="C166" s="1397"/>
      <c r="D166" s="1397"/>
      <c r="E166" s="1397"/>
      <c r="F166" s="1397"/>
      <c r="G166" s="1397"/>
      <c r="H166" s="1397"/>
      <c r="I166" s="1397"/>
      <c r="J166" s="1397"/>
      <c r="K166" s="1397"/>
      <c r="L166" s="1397"/>
      <c r="M166" s="1397"/>
      <c r="N166" s="1397"/>
      <c r="O166" s="1397"/>
      <c r="P166" s="1397"/>
      <c r="Q166" s="1397"/>
      <c r="R166" s="1397"/>
      <c r="S166" s="1397"/>
      <c r="T166" s="1397"/>
    </row>
    <row r="167" spans="3:20" ht="30.75" x14ac:dyDescent="0.7">
      <c r="C167" s="1397"/>
      <c r="D167" s="1397"/>
      <c r="E167" s="1397"/>
      <c r="F167" s="1397"/>
      <c r="G167" s="1397"/>
      <c r="H167" s="1397"/>
      <c r="I167" s="1397"/>
      <c r="J167" s="1397"/>
      <c r="K167" s="1397"/>
      <c r="L167" s="1397"/>
      <c r="M167" s="1397"/>
      <c r="N167" s="1397"/>
      <c r="O167" s="1397"/>
      <c r="P167" s="1397"/>
      <c r="Q167" s="1397"/>
      <c r="R167" s="1397"/>
      <c r="S167" s="1397"/>
      <c r="T167" s="1397"/>
    </row>
    <row r="168" spans="3:20" ht="30.75" x14ac:dyDescent="0.7">
      <c r="C168" s="1397"/>
      <c r="D168" s="1397"/>
      <c r="E168" s="1397"/>
      <c r="F168" s="1397"/>
      <c r="G168" s="1397"/>
      <c r="H168" s="1397"/>
      <c r="I168" s="1397"/>
      <c r="J168" s="1397"/>
      <c r="K168" s="1397"/>
      <c r="L168" s="1397"/>
      <c r="M168" s="1397"/>
      <c r="N168" s="1397"/>
      <c r="O168" s="1397"/>
      <c r="P168" s="1397"/>
      <c r="Q168" s="1397"/>
      <c r="R168" s="1397"/>
      <c r="S168" s="1397"/>
      <c r="T168" s="1397"/>
    </row>
    <row r="169" spans="3:20" ht="30.75" x14ac:dyDescent="0.7">
      <c r="C169" s="1397"/>
      <c r="D169" s="1397"/>
      <c r="E169" s="1397"/>
      <c r="F169" s="1397"/>
      <c r="G169" s="1397"/>
      <c r="H169" s="1397"/>
      <c r="I169" s="1397"/>
      <c r="J169" s="1397"/>
      <c r="K169" s="1397"/>
      <c r="L169" s="1397"/>
      <c r="M169" s="1397"/>
      <c r="N169" s="1397"/>
      <c r="O169" s="1397"/>
      <c r="P169" s="1397"/>
      <c r="Q169" s="1397"/>
      <c r="R169" s="1397"/>
      <c r="S169" s="1397"/>
      <c r="T169" s="1397"/>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77" t="s">
        <v>1863</v>
      </c>
      <c r="C3" s="1916"/>
      <c r="D3" s="1916"/>
      <c r="E3" s="1916"/>
      <c r="F3" s="1916"/>
      <c r="G3" s="1916"/>
      <c r="H3" s="1916"/>
      <c r="I3" s="1916"/>
    </row>
    <row r="4" spans="2:23" ht="12.75" customHeight="1" x14ac:dyDescent="0.85">
      <c r="B4" s="677"/>
      <c r="C4" s="678"/>
      <c r="D4" s="678"/>
      <c r="E4" s="678"/>
      <c r="F4" s="678"/>
      <c r="G4" s="678"/>
      <c r="H4" s="678"/>
      <c r="I4" s="678"/>
    </row>
    <row r="5" spans="2:23" s="126" customFormat="1" ht="36.75" x14ac:dyDescent="0.85">
      <c r="B5" s="1777" t="s">
        <v>1864</v>
      </c>
      <c r="C5" s="1916"/>
      <c r="D5" s="1916"/>
      <c r="E5" s="1916"/>
      <c r="F5" s="1916"/>
      <c r="G5" s="1916"/>
      <c r="H5" s="1916"/>
      <c r="I5" s="1916"/>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37" t="s">
        <v>886</v>
      </c>
      <c r="C9" s="1764">
        <v>2012</v>
      </c>
      <c r="D9" s="1764">
        <v>2013</v>
      </c>
      <c r="E9" s="1764">
        <v>2014</v>
      </c>
      <c r="F9" s="1764" t="s">
        <v>1904</v>
      </c>
      <c r="G9" s="1764" t="s">
        <v>1910</v>
      </c>
      <c r="H9" s="1764" t="s">
        <v>1581</v>
      </c>
      <c r="I9" s="1940" t="s">
        <v>885</v>
      </c>
      <c r="J9" s="339"/>
      <c r="N9" s="339"/>
    </row>
    <row r="10" spans="2:23" s="258" customFormat="1" ht="23.1" customHeight="1" x14ac:dyDescent="0.7">
      <c r="B10" s="1938"/>
      <c r="C10" s="1765"/>
      <c r="D10" s="1765"/>
      <c r="E10" s="1765"/>
      <c r="F10" s="1765"/>
      <c r="G10" s="1765"/>
      <c r="H10" s="1765"/>
      <c r="I10" s="1941"/>
    </row>
    <row r="11" spans="2:23" s="258" customFormat="1" ht="23.1" customHeight="1" x14ac:dyDescent="0.7">
      <c r="B11" s="1939"/>
      <c r="C11" s="1766"/>
      <c r="D11" s="1766"/>
      <c r="E11" s="1766"/>
      <c r="F11" s="1766"/>
      <c r="G11" s="1766"/>
      <c r="H11" s="1766"/>
      <c r="I11" s="1942"/>
    </row>
    <row r="12" spans="2:23" s="320" customFormat="1" ht="9" customHeight="1" x14ac:dyDescent="0.7">
      <c r="B12" s="666"/>
      <c r="C12" s="667"/>
      <c r="D12" s="667"/>
      <c r="E12" s="667"/>
      <c r="F12" s="667"/>
      <c r="G12" s="667"/>
      <c r="H12" s="667"/>
      <c r="I12" s="668"/>
    </row>
    <row r="13" spans="2:23" s="360" customFormat="1" ht="23.1" customHeight="1" x14ac:dyDescent="0.2">
      <c r="B13" s="836" t="s">
        <v>659</v>
      </c>
      <c r="C13" s="588"/>
      <c r="D13" s="588"/>
      <c r="E13" s="588"/>
      <c r="F13" s="588"/>
      <c r="G13" s="588"/>
      <c r="H13" s="588"/>
      <c r="I13" s="839" t="s">
        <v>701</v>
      </c>
    </row>
    <row r="14" spans="2:23" s="365" customFormat="1" ht="9" customHeight="1" x14ac:dyDescent="0.2">
      <c r="B14" s="597"/>
      <c r="C14" s="590"/>
      <c r="D14" s="590"/>
      <c r="E14" s="590"/>
      <c r="F14" s="590"/>
      <c r="G14" s="590"/>
      <c r="H14" s="590"/>
      <c r="I14" s="840"/>
    </row>
    <row r="15" spans="2:23" s="365" customFormat="1" ht="23.25" customHeight="1" x14ac:dyDescent="0.2">
      <c r="B15" s="597" t="s">
        <v>842</v>
      </c>
      <c r="C15" s="579">
        <v>794277.43102509412</v>
      </c>
      <c r="D15" s="579">
        <v>944926.23297848494</v>
      </c>
      <c r="E15" s="579">
        <v>1562845.5748846869</v>
      </c>
      <c r="F15" s="579">
        <v>1497340.4330493994</v>
      </c>
      <c r="G15" s="579">
        <v>2238472.3511169557</v>
      </c>
      <c r="H15" s="579">
        <v>3019922.2033151337</v>
      </c>
      <c r="I15" s="840" t="s">
        <v>593</v>
      </c>
      <c r="O15" s="833"/>
      <c r="P15" s="833"/>
      <c r="Q15" s="833"/>
      <c r="R15" s="833"/>
    </row>
    <row r="16" spans="2:23" s="365" customFormat="1" ht="23.25" customHeight="1" x14ac:dyDescent="0.2">
      <c r="B16" s="597" t="s">
        <v>428</v>
      </c>
      <c r="C16" s="579">
        <v>10016</v>
      </c>
      <c r="D16" s="579">
        <v>4198.6420500499999</v>
      </c>
      <c r="E16" s="579">
        <v>4762.0140578500004</v>
      </c>
      <c r="F16" s="579">
        <v>14752.565386229999</v>
      </c>
      <c r="G16" s="579">
        <v>81516.013162670002</v>
      </c>
      <c r="H16" s="579">
        <v>95888.599099810017</v>
      </c>
      <c r="I16" s="840" t="s">
        <v>436</v>
      </c>
      <c r="O16" s="833"/>
      <c r="P16" s="833"/>
      <c r="Q16" s="833"/>
      <c r="R16" s="833"/>
    </row>
    <row r="17" spans="2:18" s="365" customFormat="1" ht="23.25" customHeight="1" x14ac:dyDescent="0.2">
      <c r="B17" s="597" t="s">
        <v>419</v>
      </c>
      <c r="C17" s="579">
        <v>196452</v>
      </c>
      <c r="D17" s="579">
        <v>174933.46958167062</v>
      </c>
      <c r="E17" s="579">
        <v>175794.84619393424</v>
      </c>
      <c r="F17" s="579">
        <v>210064.92042098078</v>
      </c>
      <c r="G17" s="579">
        <v>328518.90574619884</v>
      </c>
      <c r="H17" s="579">
        <v>351018.15943068365</v>
      </c>
      <c r="I17" s="840" t="s">
        <v>420</v>
      </c>
      <c r="O17" s="833"/>
      <c r="P17" s="833"/>
      <c r="Q17" s="833"/>
      <c r="R17" s="833"/>
    </row>
    <row r="18" spans="2:18" s="365" customFormat="1" ht="23.25" customHeight="1" x14ac:dyDescent="0.2">
      <c r="B18" s="597" t="s">
        <v>1765</v>
      </c>
      <c r="C18" s="579">
        <v>26246</v>
      </c>
      <c r="D18" s="579">
        <v>28369.11142900999</v>
      </c>
      <c r="E18" s="579">
        <v>6507.1046530000012</v>
      </c>
      <c r="F18" s="579">
        <v>2947.7235870199993</v>
      </c>
      <c r="G18" s="579">
        <v>7006.4923535099961</v>
      </c>
      <c r="H18" s="579">
        <v>7203.3852920199997</v>
      </c>
      <c r="I18" s="840" t="s">
        <v>152</v>
      </c>
      <c r="O18" s="833"/>
      <c r="P18" s="833"/>
      <c r="Q18" s="833"/>
      <c r="R18" s="833"/>
    </row>
    <row r="19" spans="2:18" s="365" customFormat="1" ht="23.25" customHeight="1" x14ac:dyDescent="0.2">
      <c r="B19" s="597" t="s">
        <v>605</v>
      </c>
      <c r="C19" s="579">
        <v>248838</v>
      </c>
      <c r="D19" s="579">
        <v>160301.29981348457</v>
      </c>
      <c r="E19" s="579">
        <v>292359.95973251772</v>
      </c>
      <c r="F19" s="579">
        <v>186752.89161983095</v>
      </c>
      <c r="G19" s="579">
        <v>382184.24764928996</v>
      </c>
      <c r="H19" s="579">
        <v>699918.7606286502</v>
      </c>
      <c r="I19" s="840" t="s">
        <v>153</v>
      </c>
      <c r="K19" s="834"/>
      <c r="L19" s="834"/>
      <c r="M19" s="834"/>
      <c r="N19" s="834"/>
      <c r="O19" s="833"/>
      <c r="P19" s="833"/>
      <c r="Q19" s="833"/>
      <c r="R19" s="833"/>
    </row>
    <row r="20" spans="2:18" s="365" customFormat="1" ht="23.25" customHeight="1" x14ac:dyDescent="0.2">
      <c r="B20" s="595" t="s">
        <v>853</v>
      </c>
      <c r="C20" s="632">
        <v>1275829.4310250941</v>
      </c>
      <c r="D20" s="632">
        <v>1312728.7558527002</v>
      </c>
      <c r="E20" s="632">
        <v>2042269.4995219889</v>
      </c>
      <c r="F20" s="632">
        <v>1911858.534063461</v>
      </c>
      <c r="G20" s="632">
        <v>3037698.0100286249</v>
      </c>
      <c r="H20" s="632">
        <v>4173951.1077662976</v>
      </c>
      <c r="I20" s="712" t="s">
        <v>332</v>
      </c>
    </row>
    <row r="21" spans="2:18" s="834" customFormat="1" ht="9.9499999999999993" customHeight="1" thickBot="1" x14ac:dyDescent="0.25">
      <c r="B21" s="837"/>
      <c r="C21" s="1544"/>
      <c r="D21" s="1544"/>
      <c r="E21" s="1544"/>
      <c r="F21" s="1544"/>
      <c r="G21" s="1544"/>
      <c r="H21" s="1544"/>
      <c r="I21" s="841"/>
      <c r="K21" s="365"/>
      <c r="L21" s="365"/>
      <c r="M21" s="365"/>
      <c r="N21" s="365"/>
    </row>
    <row r="22" spans="2:18" s="834" customFormat="1" ht="9.9499999999999993" customHeight="1" thickTop="1" x14ac:dyDescent="0.2">
      <c r="B22" s="838"/>
      <c r="C22" s="579"/>
      <c r="D22" s="579"/>
      <c r="E22" s="579"/>
      <c r="F22" s="579"/>
      <c r="G22" s="579"/>
      <c r="H22" s="579"/>
      <c r="I22" s="842"/>
      <c r="K22" s="365"/>
      <c r="L22" s="365"/>
      <c r="M22" s="365"/>
      <c r="N22" s="365"/>
    </row>
    <row r="23" spans="2:18" s="365" customFormat="1" ht="23.1" customHeight="1" x14ac:dyDescent="0.2">
      <c r="B23" s="836" t="s">
        <v>565</v>
      </c>
      <c r="C23" s="579"/>
      <c r="D23" s="579"/>
      <c r="E23" s="579"/>
      <c r="F23" s="579"/>
      <c r="G23" s="579"/>
      <c r="H23" s="579"/>
      <c r="I23" s="839" t="s">
        <v>272</v>
      </c>
    </row>
    <row r="24" spans="2:18" s="365" customFormat="1" ht="9" customHeight="1" x14ac:dyDescent="0.2">
      <c r="B24" s="597"/>
      <c r="C24" s="593"/>
      <c r="D24" s="593"/>
      <c r="E24" s="593"/>
      <c r="F24" s="593"/>
      <c r="G24" s="593"/>
      <c r="H24" s="593"/>
      <c r="I24" s="840"/>
    </row>
    <row r="25" spans="2:18" s="365" customFormat="1" ht="23.25" customHeight="1" x14ac:dyDescent="0.2">
      <c r="B25" s="597" t="s">
        <v>842</v>
      </c>
      <c r="C25" s="579">
        <v>16934.646341799576</v>
      </c>
      <c r="D25" s="579">
        <v>12016.992793074183</v>
      </c>
      <c r="E25" s="579">
        <v>12183.821474420314</v>
      </c>
      <c r="F25" s="579">
        <v>9967.7707217225397</v>
      </c>
      <c r="G25" s="579">
        <v>9313.250400005978</v>
      </c>
      <c r="H25" s="579">
        <v>12224.573518108069</v>
      </c>
      <c r="I25" s="840" t="s">
        <v>593</v>
      </c>
    </row>
    <row r="26" spans="2:18" s="365" customFormat="1" ht="23.25" customHeight="1" x14ac:dyDescent="0.2">
      <c r="B26" s="597" t="s">
        <v>428</v>
      </c>
      <c r="C26" s="579">
        <v>57.580829999999999</v>
      </c>
      <c r="D26" s="579">
        <v>8.068177050000001</v>
      </c>
      <c r="E26" s="579">
        <v>3.4378942499999998</v>
      </c>
      <c r="F26" s="579">
        <v>16.8685957</v>
      </c>
      <c r="G26" s="579">
        <v>548.27812079</v>
      </c>
      <c r="H26" s="579">
        <v>413.55662457000005</v>
      </c>
      <c r="I26" s="840" t="s">
        <v>436</v>
      </c>
    </row>
    <row r="27" spans="2:18" s="365" customFormat="1" ht="23.25" customHeight="1" x14ac:dyDescent="0.2">
      <c r="B27" s="597" t="s">
        <v>419</v>
      </c>
      <c r="C27" s="579">
        <v>5685</v>
      </c>
      <c r="D27" s="579">
        <v>8611.850442957726</v>
      </c>
      <c r="E27" s="579">
        <v>5019.1766088031236</v>
      </c>
      <c r="F27" s="579">
        <v>3928.0664760370764</v>
      </c>
      <c r="G27" s="579">
        <v>1133.7088035723334</v>
      </c>
      <c r="H27" s="579">
        <v>1474.1266293939996</v>
      </c>
      <c r="I27" s="840" t="s">
        <v>420</v>
      </c>
    </row>
    <row r="28" spans="2:18" s="365" customFormat="1" ht="23.25" customHeight="1" x14ac:dyDescent="0.2">
      <c r="B28" s="597" t="s">
        <v>1765</v>
      </c>
      <c r="C28" s="579">
        <v>216</v>
      </c>
      <c r="D28" s="579">
        <v>477.49752993800001</v>
      </c>
      <c r="E28" s="579">
        <v>48.540977942000012</v>
      </c>
      <c r="F28" s="579">
        <v>22.068232625000004</v>
      </c>
      <c r="G28" s="579">
        <v>14.820601925000002</v>
      </c>
      <c r="H28" s="579">
        <v>47.588461000000002</v>
      </c>
      <c r="I28" s="840" t="s">
        <v>152</v>
      </c>
    </row>
    <row r="29" spans="2:18" s="365" customFormat="1" ht="23.25" customHeight="1" x14ac:dyDescent="0.2">
      <c r="B29" s="597" t="s">
        <v>605</v>
      </c>
      <c r="C29" s="579">
        <v>3864.5635240000001</v>
      </c>
      <c r="D29" s="579">
        <v>2108.8106593720004</v>
      </c>
      <c r="E29" s="579">
        <v>1865.258608035002</v>
      </c>
      <c r="F29" s="579">
        <v>952.90934321300085</v>
      </c>
      <c r="G29" s="579">
        <v>232.87365275099998</v>
      </c>
      <c r="H29" s="579">
        <v>264.37898000299998</v>
      </c>
      <c r="I29" s="840" t="s">
        <v>153</v>
      </c>
      <c r="K29" s="835"/>
      <c r="L29" s="835"/>
      <c r="M29" s="835"/>
      <c r="N29" s="835"/>
    </row>
    <row r="30" spans="2:18" s="365" customFormat="1" ht="23.25" customHeight="1" x14ac:dyDescent="0.2">
      <c r="B30" s="595" t="s">
        <v>853</v>
      </c>
      <c r="C30" s="632">
        <v>26757.790695799576</v>
      </c>
      <c r="D30" s="632">
        <v>23223.219602391906</v>
      </c>
      <c r="E30" s="632">
        <v>19120.235563450442</v>
      </c>
      <c r="F30" s="632">
        <v>14887.683369297618</v>
      </c>
      <c r="G30" s="632">
        <v>11242.931579044311</v>
      </c>
      <c r="H30" s="632">
        <v>14424.224213075067</v>
      </c>
      <c r="I30" s="712" t="s">
        <v>332</v>
      </c>
    </row>
    <row r="31" spans="2:18" s="258" customFormat="1" ht="15" customHeight="1" thickBot="1" x14ac:dyDescent="0.75">
      <c r="B31" s="670"/>
      <c r="C31" s="671"/>
      <c r="D31" s="671"/>
      <c r="E31" s="671"/>
      <c r="F31" s="671"/>
      <c r="G31" s="671"/>
      <c r="H31" s="1545"/>
      <c r="I31" s="672"/>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77" t="s">
        <v>1865</v>
      </c>
      <c r="C34" s="1916"/>
      <c r="D34" s="1916"/>
      <c r="E34" s="1916"/>
      <c r="F34" s="1916"/>
      <c r="G34" s="1916"/>
      <c r="H34" s="1916"/>
      <c r="I34" s="1916"/>
      <c r="K34" s="37"/>
      <c r="L34" s="37"/>
      <c r="M34" s="37"/>
      <c r="N34" s="37"/>
    </row>
    <row r="35" spans="2:22" ht="12.75" customHeight="1" x14ac:dyDescent="0.85">
      <c r="B35" s="677"/>
      <c r="C35" s="678"/>
      <c r="D35" s="678"/>
      <c r="E35" s="678"/>
      <c r="F35" s="678"/>
      <c r="G35" s="678"/>
      <c r="H35" s="678"/>
      <c r="I35" s="678"/>
      <c r="N35" s="100"/>
    </row>
    <row r="36" spans="2:22" ht="36.75" x14ac:dyDescent="0.85">
      <c r="B36" s="1777" t="s">
        <v>1866</v>
      </c>
      <c r="C36" s="1916"/>
      <c r="D36" s="1916"/>
      <c r="E36" s="1916"/>
      <c r="F36" s="1916"/>
      <c r="G36" s="1916"/>
      <c r="H36" s="1916"/>
      <c r="I36" s="1916"/>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5" t="s">
        <v>1736</v>
      </c>
      <c r="C38" s="417"/>
      <c r="D38" s="417"/>
      <c r="E38" s="417"/>
      <c r="F38" s="417"/>
      <c r="G38" s="417"/>
      <c r="H38" s="417"/>
      <c r="I38" s="229" t="s">
        <v>1740</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37" t="s">
        <v>886</v>
      </c>
      <c r="C40" s="1764">
        <v>2012</v>
      </c>
      <c r="D40" s="1764">
        <v>2013</v>
      </c>
      <c r="E40" s="1764">
        <v>2014</v>
      </c>
      <c r="F40" s="1764" t="s">
        <v>1904</v>
      </c>
      <c r="G40" s="1764" t="s">
        <v>1910</v>
      </c>
      <c r="H40" s="1764">
        <v>2017</v>
      </c>
      <c r="I40" s="1940" t="s">
        <v>885</v>
      </c>
      <c r="J40" s="339"/>
      <c r="K40" s="339"/>
      <c r="L40" s="339"/>
      <c r="M40" s="339"/>
      <c r="N40" s="339"/>
    </row>
    <row r="41" spans="2:22" s="258" customFormat="1" ht="23.1" customHeight="1" x14ac:dyDescent="0.7">
      <c r="B41" s="1938"/>
      <c r="C41" s="1765"/>
      <c r="D41" s="1765"/>
      <c r="E41" s="1765"/>
      <c r="F41" s="1765"/>
      <c r="G41" s="1765"/>
      <c r="H41" s="1765"/>
      <c r="I41" s="1941"/>
    </row>
    <row r="42" spans="2:22" s="258" customFormat="1" ht="23.1" customHeight="1" x14ac:dyDescent="0.7">
      <c r="B42" s="1939"/>
      <c r="C42" s="1766"/>
      <c r="D42" s="1766"/>
      <c r="E42" s="1766"/>
      <c r="F42" s="1766"/>
      <c r="G42" s="1766"/>
      <c r="H42" s="1766"/>
      <c r="I42" s="1942"/>
      <c r="K42" s="339"/>
      <c r="L42" s="339"/>
      <c r="M42" s="339"/>
      <c r="N42" s="339"/>
    </row>
    <row r="43" spans="2:22" s="320" customFormat="1" ht="9" customHeight="1" x14ac:dyDescent="0.7">
      <c r="B43" s="666"/>
      <c r="C43" s="667"/>
      <c r="D43" s="667"/>
      <c r="E43" s="667"/>
      <c r="F43" s="667"/>
      <c r="G43" s="667"/>
      <c r="H43" s="667"/>
      <c r="I43" s="668"/>
      <c r="K43" s="258"/>
      <c r="L43" s="258"/>
      <c r="M43" s="258"/>
      <c r="N43" s="258"/>
    </row>
    <row r="44" spans="2:22" s="360" customFormat="1" ht="23.25" customHeight="1" x14ac:dyDescent="0.2">
      <c r="B44" s="838" t="s">
        <v>1514</v>
      </c>
      <c r="C44" s="855">
        <v>538504.10347021639</v>
      </c>
      <c r="D44" s="855">
        <v>650975.23223995266</v>
      </c>
      <c r="E44" s="855">
        <v>1151860.5768583699</v>
      </c>
      <c r="F44" s="1590">
        <v>1039456.6020636731</v>
      </c>
      <c r="G44" s="1590">
        <v>1682107.7833186202</v>
      </c>
      <c r="H44" s="1590">
        <v>2575012.9375632205</v>
      </c>
      <c r="I44" s="840" t="s">
        <v>1525</v>
      </c>
      <c r="K44" s="365"/>
      <c r="L44" s="365"/>
      <c r="M44" s="365"/>
      <c r="N44" s="365"/>
    </row>
    <row r="45" spans="2:22" s="365" customFormat="1" ht="23.25" customHeight="1" x14ac:dyDescent="0.2">
      <c r="B45" s="838" t="s">
        <v>1515</v>
      </c>
      <c r="C45" s="855">
        <v>181962.22179987773</v>
      </c>
      <c r="D45" s="855">
        <v>257607.20395477008</v>
      </c>
      <c r="E45" s="855">
        <v>361434.50356510998</v>
      </c>
      <c r="F45" s="1590">
        <v>393525.51559208875</v>
      </c>
      <c r="G45" s="1590">
        <v>432401.81687856</v>
      </c>
      <c r="H45" s="1590">
        <v>314623.20644170995</v>
      </c>
      <c r="I45" s="840" t="s">
        <v>810</v>
      </c>
      <c r="K45" s="360"/>
      <c r="L45" s="360"/>
      <c r="M45" s="360"/>
      <c r="N45" s="360"/>
    </row>
    <row r="46" spans="2:22" s="360" customFormat="1" ht="23.25" customHeight="1" x14ac:dyDescent="0.2">
      <c r="B46" s="838" t="s">
        <v>1517</v>
      </c>
      <c r="C46" s="855">
        <v>28055.851072999998</v>
      </c>
      <c r="D46" s="855">
        <v>18158.384870900019</v>
      </c>
      <c r="E46" s="855">
        <v>25468.574300440025</v>
      </c>
      <c r="F46" s="1590">
        <v>34831.563319309957</v>
      </c>
      <c r="G46" s="1590">
        <v>63008.055854860002</v>
      </c>
      <c r="H46" s="1590">
        <v>108969.82985098007</v>
      </c>
      <c r="I46" s="840" t="s">
        <v>1527</v>
      </c>
    </row>
    <row r="47" spans="2:22" s="365" customFormat="1" ht="23.25" customHeight="1" x14ac:dyDescent="0.2">
      <c r="B47" s="838" t="s">
        <v>1520</v>
      </c>
      <c r="C47" s="855">
        <v>21207.784288999999</v>
      </c>
      <c r="D47" s="855">
        <v>12437.286920210001</v>
      </c>
      <c r="E47" s="855">
        <v>17880.380000929985</v>
      </c>
      <c r="F47" s="1590">
        <v>18992.926410579985</v>
      </c>
      <c r="G47" s="1590">
        <v>32938.811455579991</v>
      </c>
      <c r="H47" s="1590">
        <v>13269.217554009998</v>
      </c>
      <c r="I47" s="840" t="s">
        <v>814</v>
      </c>
    </row>
    <row r="48" spans="2:22" s="365" customFormat="1" ht="23.25" customHeight="1" x14ac:dyDescent="0.2">
      <c r="B48" s="838" t="s">
        <v>1516</v>
      </c>
      <c r="C48" s="855">
        <v>4199.0838569999996</v>
      </c>
      <c r="D48" s="855">
        <v>1524.1525829400007</v>
      </c>
      <c r="E48" s="868">
        <v>1553.1399368299999</v>
      </c>
      <c r="F48" s="1590">
        <v>471.33520622000003</v>
      </c>
      <c r="G48" s="1590">
        <v>633.83484501999999</v>
      </c>
      <c r="H48" s="1590">
        <v>143.78054493000002</v>
      </c>
      <c r="I48" s="840" t="s">
        <v>1526</v>
      </c>
    </row>
    <row r="49" spans="2:14" s="360" customFormat="1" ht="23.25" customHeight="1" x14ac:dyDescent="0.2">
      <c r="B49" s="838" t="s">
        <v>1518</v>
      </c>
      <c r="C49" s="855">
        <v>824.14217900000006</v>
      </c>
      <c r="D49" s="855">
        <v>904.18717880999998</v>
      </c>
      <c r="E49" s="868">
        <v>1067.9733968599999</v>
      </c>
      <c r="F49" s="1590">
        <v>602.33060682999997</v>
      </c>
      <c r="G49" s="1590">
        <v>953.29641447999995</v>
      </c>
      <c r="H49" s="1590">
        <v>781.84727318</v>
      </c>
      <c r="I49" s="840" t="s">
        <v>812</v>
      </c>
      <c r="K49" s="365"/>
      <c r="L49" s="365"/>
      <c r="M49" s="365"/>
      <c r="N49" s="365"/>
    </row>
    <row r="50" spans="2:14" s="360" customFormat="1" ht="23.25" customHeight="1" x14ac:dyDescent="0.2">
      <c r="B50" s="838" t="s">
        <v>1521</v>
      </c>
      <c r="C50" s="855">
        <v>3645.090295</v>
      </c>
      <c r="D50" s="855">
        <v>1041.4251865499998</v>
      </c>
      <c r="E50" s="855">
        <v>570.42607735999991</v>
      </c>
      <c r="F50" s="1590">
        <v>861.16092084999968</v>
      </c>
      <c r="G50" s="1590">
        <v>902.10160248000011</v>
      </c>
      <c r="H50" s="1590">
        <v>1047.9938503199999</v>
      </c>
      <c r="I50" s="840" t="s">
        <v>1524</v>
      </c>
    </row>
    <row r="51" spans="2:14" s="365" customFormat="1" ht="23.25" customHeight="1" x14ac:dyDescent="0.2">
      <c r="B51" s="838" t="s">
        <v>1519</v>
      </c>
      <c r="C51" s="855">
        <v>545.75816199999997</v>
      </c>
      <c r="D51" s="855">
        <v>437.90781717000016</v>
      </c>
      <c r="E51" s="868">
        <v>471.63103851999995</v>
      </c>
      <c r="F51" s="1590">
        <v>213.09355790999999</v>
      </c>
      <c r="G51" s="1590">
        <v>74.679000000000002</v>
      </c>
      <c r="H51" s="1590">
        <v>1184.81397077</v>
      </c>
      <c r="I51" s="840" t="s">
        <v>816</v>
      </c>
      <c r="K51" s="834"/>
      <c r="L51" s="834"/>
      <c r="M51" s="834"/>
      <c r="N51" s="834"/>
    </row>
    <row r="52" spans="2:14" s="365" customFormat="1" ht="23.25" customHeight="1" x14ac:dyDescent="0.2">
      <c r="B52" s="838" t="s">
        <v>1522</v>
      </c>
      <c r="C52" s="855">
        <v>6.3619459999999997</v>
      </c>
      <c r="D52" s="855">
        <v>40.408403289999988</v>
      </c>
      <c r="E52" s="855">
        <v>3.222</v>
      </c>
      <c r="F52" s="1590">
        <v>20.001392450000001</v>
      </c>
      <c r="G52" s="1590">
        <v>0</v>
      </c>
      <c r="H52" s="1590">
        <v>12.358599999999999</v>
      </c>
      <c r="I52" s="840" t="s">
        <v>820</v>
      </c>
    </row>
    <row r="53" spans="2:14" s="365" customFormat="1" ht="23.25" customHeight="1" x14ac:dyDescent="0.2">
      <c r="B53" s="838" t="s">
        <v>1587</v>
      </c>
      <c r="C53" s="868">
        <v>0</v>
      </c>
      <c r="D53" s="868">
        <v>0</v>
      </c>
      <c r="E53" s="855">
        <v>0</v>
      </c>
      <c r="F53" s="855">
        <v>5326.0372858000001</v>
      </c>
      <c r="G53" s="855">
        <v>31.226178780000001</v>
      </c>
      <c r="H53" s="868">
        <v>93.338999999999999</v>
      </c>
      <c r="I53" s="840" t="s">
        <v>1599</v>
      </c>
    </row>
    <row r="54" spans="2:14" s="365" customFormat="1" ht="23.25" customHeight="1" x14ac:dyDescent="0.2">
      <c r="B54" s="838" t="s">
        <v>817</v>
      </c>
      <c r="C54" s="868">
        <v>0.92621299999999995</v>
      </c>
      <c r="D54" s="868">
        <v>233.12842506000004</v>
      </c>
      <c r="E54" s="855">
        <v>504.98278878000002</v>
      </c>
      <c r="F54" s="855">
        <v>790.98393371999998</v>
      </c>
      <c r="G54" s="1590">
        <v>1538.87255684</v>
      </c>
      <c r="H54" s="1590">
        <v>943.02881467999998</v>
      </c>
      <c r="I54" s="840" t="s">
        <v>1600</v>
      </c>
    </row>
    <row r="55" spans="2:14" s="365" customFormat="1" ht="23.25" customHeight="1" x14ac:dyDescent="0.2">
      <c r="B55" s="838" t="s">
        <v>1588</v>
      </c>
      <c r="C55" s="868">
        <v>1496.9742429999999</v>
      </c>
      <c r="D55" s="868">
        <v>1236.3425365000001</v>
      </c>
      <c r="E55" s="855">
        <v>1389.35367075</v>
      </c>
      <c r="F55" s="1590">
        <v>1590.6308877866754</v>
      </c>
      <c r="G55" s="1590">
        <v>21416.550579269995</v>
      </c>
      <c r="H55" s="1590">
        <v>1431.2369090100003</v>
      </c>
      <c r="I55" s="840" t="s">
        <v>1595</v>
      </c>
    </row>
    <row r="56" spans="2:14" s="365" customFormat="1" ht="23.25" customHeight="1" x14ac:dyDescent="0.2">
      <c r="B56" s="838" t="s">
        <v>1589</v>
      </c>
      <c r="C56" s="868">
        <v>1431.0975109999999</v>
      </c>
      <c r="D56" s="868">
        <v>38.955590579999999</v>
      </c>
      <c r="E56" s="868">
        <v>223.0745</v>
      </c>
      <c r="F56" s="1590">
        <v>59.002488149999998</v>
      </c>
      <c r="G56" s="1590">
        <v>1415.2979090900001</v>
      </c>
      <c r="H56" s="1590">
        <v>578.04358718000003</v>
      </c>
      <c r="I56" s="840" t="s">
        <v>1597</v>
      </c>
    </row>
    <row r="57" spans="2:14" s="365" customFormat="1" ht="23.25" customHeight="1" x14ac:dyDescent="0.2">
      <c r="B57" s="838" t="s">
        <v>1590</v>
      </c>
      <c r="C57" s="868">
        <v>57.442062</v>
      </c>
      <c r="D57" s="868">
        <v>76.72329569</v>
      </c>
      <c r="E57" s="868">
        <v>22.75881</v>
      </c>
      <c r="F57" s="1590">
        <v>38.340776389999988</v>
      </c>
      <c r="G57" s="1590">
        <v>70.064165000000003</v>
      </c>
      <c r="H57" s="1590">
        <v>78.697539000000006</v>
      </c>
      <c r="I57" s="840" t="s">
        <v>1596</v>
      </c>
    </row>
    <row r="58" spans="2:14" s="365" customFormat="1" ht="23.25" customHeight="1" x14ac:dyDescent="0.2">
      <c r="B58" s="838" t="s">
        <v>1523</v>
      </c>
      <c r="C58" s="855">
        <v>12340.593924999999</v>
      </c>
      <c r="D58" s="855">
        <v>214.89397605993653</v>
      </c>
      <c r="E58" s="855">
        <v>394.97794073974609</v>
      </c>
      <c r="F58" s="1590">
        <v>560.90860764007084</v>
      </c>
      <c r="G58" s="1590">
        <v>979.96035839989781</v>
      </c>
      <c r="H58" s="1590">
        <v>1751.8718161405995</v>
      </c>
      <c r="I58" s="840" t="s">
        <v>1598</v>
      </c>
    </row>
    <row r="59" spans="2:14" s="360" customFormat="1" ht="23.25" customHeight="1" x14ac:dyDescent="0.2">
      <c r="B59" s="595" t="s">
        <v>853</v>
      </c>
      <c r="C59" s="854">
        <v>794277.43102509412</v>
      </c>
      <c r="D59" s="854">
        <v>944926.23297848273</v>
      </c>
      <c r="E59" s="854">
        <v>1562845.5748846901</v>
      </c>
      <c r="F59" s="1669">
        <v>1497340.4330493985</v>
      </c>
      <c r="G59" s="1591">
        <v>2238472.35111698</v>
      </c>
      <c r="H59" s="1591">
        <v>3019922.2033151309</v>
      </c>
      <c r="I59" s="712" t="s">
        <v>332</v>
      </c>
      <c r="K59" s="834"/>
      <c r="L59" s="834"/>
      <c r="M59" s="834"/>
      <c r="N59" s="834"/>
    </row>
    <row r="60" spans="2:14" s="256" customFormat="1" ht="9.9499999999999993" customHeight="1" thickBot="1" x14ac:dyDescent="0.75">
      <c r="B60" s="676"/>
      <c r="C60" s="673"/>
      <c r="D60" s="673"/>
      <c r="E60" s="673"/>
      <c r="F60" s="673"/>
      <c r="G60" s="673"/>
      <c r="H60" s="673"/>
      <c r="I60" s="669"/>
      <c r="K60" s="258"/>
      <c r="L60" s="258"/>
      <c r="M60" s="258"/>
      <c r="N60" s="258"/>
    </row>
    <row r="61" spans="2:14" s="258" customFormat="1" ht="9" customHeight="1" thickTop="1" x14ac:dyDescent="0.7"/>
    <row r="62" spans="2:14" s="417" customFormat="1" ht="18.75" customHeight="1" x14ac:dyDescent="0.5">
      <c r="B62" s="334" t="s">
        <v>1766</v>
      </c>
      <c r="C62" s="334"/>
      <c r="D62" s="334"/>
      <c r="E62" s="334"/>
      <c r="F62" s="334"/>
      <c r="G62" s="334"/>
      <c r="H62" s="334"/>
      <c r="I62" s="334" t="s">
        <v>1767</v>
      </c>
    </row>
    <row r="63" spans="2:14" s="53" customFormat="1" ht="20.25" customHeight="1" x14ac:dyDescent="0.5">
      <c r="B63" s="63"/>
      <c r="K63" s="48"/>
      <c r="L63" s="48"/>
      <c r="M63" s="48"/>
      <c r="N63" s="48"/>
    </row>
  </sheetData>
  <mergeCells count="20">
    <mergeCell ref="B3:I3"/>
    <mergeCell ref="B5:I5"/>
    <mergeCell ref="B34:I34"/>
    <mergeCell ref="B36:I36"/>
    <mergeCell ref="B9:B11"/>
    <mergeCell ref="I9:I11"/>
    <mergeCell ref="C9:C11"/>
    <mergeCell ref="D9:D11"/>
    <mergeCell ref="E9:E11"/>
    <mergeCell ref="F9:F11"/>
    <mergeCell ref="G9:G11"/>
    <mergeCell ref="H9:H11"/>
    <mergeCell ref="F40:F42"/>
    <mergeCell ref="G40:G42"/>
    <mergeCell ref="H40:H42"/>
    <mergeCell ref="B40:B42"/>
    <mergeCell ref="I40:I42"/>
    <mergeCell ref="C40:C42"/>
    <mergeCell ref="D40:D42"/>
    <mergeCell ref="E40:E42"/>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7" t="s">
        <v>1867</v>
      </c>
      <c r="C3" s="1778"/>
      <c r="D3" s="1778"/>
      <c r="E3" s="1778"/>
      <c r="F3" s="1778"/>
      <c r="G3" s="1778"/>
      <c r="H3" s="1778"/>
      <c r="I3" s="1778"/>
    </row>
    <row r="4" spans="2:22" s="5" customFormat="1" ht="9.75" customHeight="1" x14ac:dyDescent="0.85">
      <c r="B4" s="1559"/>
      <c r="C4" s="1559"/>
      <c r="D4" s="1559"/>
      <c r="E4" s="1559"/>
      <c r="F4" s="1559"/>
      <c r="G4" s="1559"/>
      <c r="H4" s="1559"/>
      <c r="I4" s="1559"/>
      <c r="J4" s="2"/>
    </row>
    <row r="5" spans="2:22" ht="36.75" x14ac:dyDescent="0.85">
      <c r="B5" s="1777" t="s">
        <v>1868</v>
      </c>
      <c r="C5" s="1778"/>
      <c r="D5" s="1778"/>
      <c r="E5" s="1778"/>
      <c r="F5" s="1778"/>
      <c r="G5" s="1778"/>
      <c r="H5" s="1778"/>
      <c r="I5" s="1778"/>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689" t="s">
        <v>1736</v>
      </c>
      <c r="C7" s="417"/>
      <c r="D7" s="417"/>
      <c r="E7" s="417"/>
      <c r="F7" s="417"/>
      <c r="G7" s="417"/>
      <c r="H7" s="417"/>
      <c r="I7" s="690" t="s">
        <v>1740</v>
      </c>
      <c r="J7" s="417"/>
      <c r="K7" s="417"/>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9" customFormat="1" ht="23.1" customHeight="1" thickTop="1" x14ac:dyDescent="0.7">
      <c r="B9" s="1943" t="s">
        <v>886</v>
      </c>
      <c r="C9" s="1764">
        <v>2012</v>
      </c>
      <c r="D9" s="1764">
        <v>2013</v>
      </c>
      <c r="E9" s="1764">
        <v>2014</v>
      </c>
      <c r="F9" s="1764" t="s">
        <v>1904</v>
      </c>
      <c r="G9" s="1764" t="s">
        <v>1910</v>
      </c>
      <c r="H9" s="1764" t="s">
        <v>1581</v>
      </c>
      <c r="I9" s="1946" t="s">
        <v>885</v>
      </c>
      <c r="J9" s="519"/>
      <c r="M9" s="519"/>
    </row>
    <row r="10" spans="2:22" s="359" customFormat="1" ht="23.1" customHeight="1" x14ac:dyDescent="0.7">
      <c r="B10" s="1944"/>
      <c r="C10" s="1765"/>
      <c r="D10" s="1765"/>
      <c r="E10" s="1765"/>
      <c r="F10" s="1765"/>
      <c r="G10" s="1765"/>
      <c r="H10" s="1765"/>
      <c r="I10" s="1947"/>
    </row>
    <row r="11" spans="2:22" s="359" customFormat="1" ht="23.1" customHeight="1" x14ac:dyDescent="0.7">
      <c r="B11" s="1945"/>
      <c r="C11" s="1766"/>
      <c r="D11" s="1766"/>
      <c r="E11" s="1766"/>
      <c r="F11" s="1766"/>
      <c r="G11" s="1766"/>
      <c r="H11" s="1766"/>
      <c r="I11" s="1948"/>
    </row>
    <row r="12" spans="2:22" s="635" customFormat="1" ht="9.9499999999999993" customHeight="1" x14ac:dyDescent="0.7">
      <c r="B12" s="679"/>
      <c r="C12" s="463"/>
      <c r="D12" s="463"/>
      <c r="E12" s="463"/>
      <c r="F12" s="463"/>
      <c r="G12" s="463"/>
      <c r="H12" s="463"/>
      <c r="I12" s="680"/>
    </row>
    <row r="13" spans="2:22" s="845" customFormat="1" ht="30.75" x14ac:dyDescent="0.2">
      <c r="B13" s="714" t="s">
        <v>421</v>
      </c>
      <c r="C13" s="844"/>
      <c r="D13" s="844"/>
      <c r="E13" s="844"/>
      <c r="F13" s="844"/>
      <c r="G13" s="844"/>
      <c r="H13" s="844"/>
      <c r="I13" s="849" t="s">
        <v>520</v>
      </c>
    </row>
    <row r="14" spans="2:22" s="592" customFormat="1" ht="9.9499999999999993" customHeight="1" x14ac:dyDescent="0.2">
      <c r="B14" s="714"/>
      <c r="C14" s="590"/>
      <c r="D14" s="590"/>
      <c r="E14" s="590"/>
      <c r="F14" s="590"/>
      <c r="G14" s="590"/>
      <c r="H14" s="590"/>
      <c r="I14" s="849"/>
    </row>
    <row r="15" spans="2:22" s="554" customFormat="1" ht="23.1" customHeight="1" x14ac:dyDescent="0.2">
      <c r="B15" s="846" t="s">
        <v>419</v>
      </c>
      <c r="C15" s="854">
        <v>196452.33140692691</v>
      </c>
      <c r="D15" s="854">
        <v>174933.46958166998</v>
      </c>
      <c r="E15" s="854">
        <v>175794.84619393427</v>
      </c>
      <c r="F15" s="854">
        <v>210064.92042098072</v>
      </c>
      <c r="G15" s="854">
        <v>328518.90574619983</v>
      </c>
      <c r="H15" s="854">
        <v>351018.15943067998</v>
      </c>
      <c r="I15" s="850" t="s">
        <v>420</v>
      </c>
    </row>
    <row r="16" spans="2:22" s="592" customFormat="1" ht="23.1" customHeight="1" x14ac:dyDescent="0.2">
      <c r="B16" s="847" t="s">
        <v>113</v>
      </c>
      <c r="C16" s="855">
        <v>54290.191012348434</v>
      </c>
      <c r="D16" s="855">
        <v>60817.665253550033</v>
      </c>
      <c r="E16" s="855">
        <v>67050.786434270005</v>
      </c>
      <c r="F16" s="855">
        <v>86808.557139399985</v>
      </c>
      <c r="G16" s="855">
        <v>145733.8685607198</v>
      </c>
      <c r="H16" s="855">
        <v>140022.95678341997</v>
      </c>
      <c r="I16" s="851" t="s">
        <v>521</v>
      </c>
      <c r="J16" s="554"/>
    </row>
    <row r="17" spans="2:10" s="592" customFormat="1" ht="23.1" customHeight="1" x14ac:dyDescent="0.2">
      <c r="B17" s="847" t="s">
        <v>910</v>
      </c>
      <c r="C17" s="855">
        <v>112.69606900000001</v>
      </c>
      <c r="D17" s="855">
        <v>118.82071947999999</v>
      </c>
      <c r="E17" s="855">
        <v>71.969504309999991</v>
      </c>
      <c r="F17" s="855">
        <v>64.53818407</v>
      </c>
      <c r="G17" s="855">
        <v>591.47062502999972</v>
      </c>
      <c r="H17" s="855">
        <v>187.83018788999999</v>
      </c>
      <c r="I17" s="851" t="s">
        <v>911</v>
      </c>
      <c r="J17" s="554"/>
    </row>
    <row r="18" spans="2:10" s="592" customFormat="1" ht="23.1" customHeight="1" x14ac:dyDescent="0.2">
      <c r="B18" s="847" t="s">
        <v>1768</v>
      </c>
      <c r="C18" s="855">
        <v>12652.110598298499</v>
      </c>
      <c r="D18" s="855">
        <v>35062.595585799987</v>
      </c>
      <c r="E18" s="855">
        <v>45647.920229215117</v>
      </c>
      <c r="F18" s="855">
        <v>53119.733492775769</v>
      </c>
      <c r="G18" s="855">
        <v>21084.805791149993</v>
      </c>
      <c r="H18" s="855">
        <v>29377.12235614</v>
      </c>
      <c r="I18" s="851" t="s">
        <v>228</v>
      </c>
      <c r="J18" s="554"/>
    </row>
    <row r="19" spans="2:10" s="592" customFormat="1" ht="23.1" customHeight="1" x14ac:dyDescent="0.2">
      <c r="B19" s="847" t="s">
        <v>590</v>
      </c>
      <c r="C19" s="855">
        <v>42640.445498279994</v>
      </c>
      <c r="D19" s="855">
        <v>9760.355711199998</v>
      </c>
      <c r="E19" s="855">
        <v>6413.5946020600004</v>
      </c>
      <c r="F19" s="855">
        <v>9610.9543149599995</v>
      </c>
      <c r="G19" s="855">
        <v>12449.316563910003</v>
      </c>
      <c r="H19" s="855">
        <v>49515.439304079999</v>
      </c>
      <c r="I19" s="851" t="s">
        <v>114</v>
      </c>
      <c r="J19" s="554"/>
    </row>
    <row r="20" spans="2:10" s="592" customFormat="1" ht="23.1" customHeight="1" x14ac:dyDescent="0.2">
      <c r="B20" s="847" t="s">
        <v>115</v>
      </c>
      <c r="C20" s="855">
        <v>2507.821688</v>
      </c>
      <c r="D20" s="855">
        <v>4905.9877626699981</v>
      </c>
      <c r="E20" s="855">
        <v>5633.5135208199972</v>
      </c>
      <c r="F20" s="855">
        <v>13699.658552800003</v>
      </c>
      <c r="G20" s="855">
        <v>52638.194960900008</v>
      </c>
      <c r="H20" s="855">
        <v>38263.122130420001</v>
      </c>
      <c r="I20" s="851" t="s">
        <v>522</v>
      </c>
      <c r="J20" s="554"/>
    </row>
    <row r="21" spans="2:10" s="592" customFormat="1" ht="23.1" customHeight="1" x14ac:dyDescent="0.2">
      <c r="B21" s="847" t="s">
        <v>116</v>
      </c>
      <c r="C21" s="855">
        <v>16967.657787</v>
      </c>
      <c r="D21" s="855">
        <v>15400.800827420004</v>
      </c>
      <c r="E21" s="855">
        <v>20379.460988820003</v>
      </c>
      <c r="F21" s="855">
        <v>15895.165067525999</v>
      </c>
      <c r="G21" s="855">
        <v>23134.465932879993</v>
      </c>
      <c r="H21" s="855">
        <v>22490.901215549991</v>
      </c>
      <c r="I21" s="851" t="s">
        <v>523</v>
      </c>
      <c r="J21" s="554"/>
    </row>
    <row r="22" spans="2:10" s="592" customFormat="1" ht="23.1" customHeight="1" x14ac:dyDescent="0.2">
      <c r="B22" s="847" t="s">
        <v>117</v>
      </c>
      <c r="C22" s="855">
        <v>35140.965260999998</v>
      </c>
      <c r="D22" s="855">
        <v>29362.199741329954</v>
      </c>
      <c r="E22" s="855">
        <v>14903.706174189152</v>
      </c>
      <c r="F22" s="855">
        <v>14469.818971337236</v>
      </c>
      <c r="G22" s="855">
        <v>37095.81512276001</v>
      </c>
      <c r="H22" s="855">
        <v>37410.983171040003</v>
      </c>
      <c r="I22" s="851" t="s">
        <v>118</v>
      </c>
      <c r="J22" s="554"/>
    </row>
    <row r="23" spans="2:10" s="592" customFormat="1" ht="23.1" customHeight="1" x14ac:dyDescent="0.2">
      <c r="B23" s="847" t="s">
        <v>119</v>
      </c>
      <c r="C23" s="855">
        <v>9120.401382</v>
      </c>
      <c r="D23" s="855">
        <v>7085.1104791700018</v>
      </c>
      <c r="E23" s="855">
        <v>4217.4050163800011</v>
      </c>
      <c r="F23" s="855">
        <v>2808.5287411703434</v>
      </c>
      <c r="G23" s="855">
        <v>2952.2195536600002</v>
      </c>
      <c r="H23" s="855">
        <v>2494.46848821</v>
      </c>
      <c r="I23" s="851" t="s">
        <v>229</v>
      </c>
      <c r="J23" s="554"/>
    </row>
    <row r="24" spans="2:10" s="592" customFormat="1" ht="23.1" customHeight="1" x14ac:dyDescent="0.2">
      <c r="B24" s="847" t="s">
        <v>591</v>
      </c>
      <c r="C24" s="855">
        <v>23020.042111000002</v>
      </c>
      <c r="D24" s="855">
        <v>12419.933501050016</v>
      </c>
      <c r="E24" s="855">
        <v>11476.489723869998</v>
      </c>
      <c r="F24" s="855">
        <v>13587.965956941422</v>
      </c>
      <c r="G24" s="855">
        <v>32838.748635190001</v>
      </c>
      <c r="H24" s="855">
        <v>31255.335793930011</v>
      </c>
      <c r="I24" s="851" t="s">
        <v>226</v>
      </c>
      <c r="J24" s="554"/>
    </row>
    <row r="25" spans="2:10" s="592" customFormat="1" ht="23.1" customHeight="1" x14ac:dyDescent="0.2">
      <c r="B25" s="847" t="s">
        <v>592</v>
      </c>
      <c r="C25" s="855">
        <v>0</v>
      </c>
      <c r="D25" s="855">
        <v>0</v>
      </c>
      <c r="E25" s="855">
        <v>0</v>
      </c>
      <c r="F25" s="855">
        <v>0</v>
      </c>
      <c r="G25" s="855">
        <v>0</v>
      </c>
      <c r="H25" s="855">
        <v>0</v>
      </c>
      <c r="I25" s="851" t="s">
        <v>227</v>
      </c>
      <c r="J25" s="554"/>
    </row>
    <row r="26" spans="2:10" s="592" customFormat="1" ht="9.9499999999999993" customHeight="1" x14ac:dyDescent="0.2">
      <c r="B26" s="714"/>
      <c r="C26" s="856"/>
      <c r="D26" s="856"/>
      <c r="E26" s="856"/>
      <c r="F26" s="856"/>
      <c r="G26" s="856"/>
      <c r="H26" s="856"/>
      <c r="I26" s="849"/>
    </row>
    <row r="27" spans="2:10" s="554" customFormat="1" ht="23.1" customHeight="1" x14ac:dyDescent="0.2">
      <c r="B27" s="846" t="s">
        <v>842</v>
      </c>
      <c r="C27" s="854">
        <v>794277.43102509412</v>
      </c>
      <c r="D27" s="854">
        <v>944926.23297848238</v>
      </c>
      <c r="E27" s="854">
        <v>1562845.5748846903</v>
      </c>
      <c r="F27" s="854">
        <v>1497340.4330494003</v>
      </c>
      <c r="G27" s="854">
        <v>2238472.3511169599</v>
      </c>
      <c r="H27" s="854">
        <v>3019922.2033151342</v>
      </c>
      <c r="I27" s="850" t="s">
        <v>593</v>
      </c>
    </row>
    <row r="28" spans="2:10" s="592" customFormat="1" ht="23.1" customHeight="1" x14ac:dyDescent="0.2">
      <c r="B28" s="847" t="s">
        <v>113</v>
      </c>
      <c r="C28" s="855">
        <v>138579.99031299999</v>
      </c>
      <c r="D28" s="855">
        <v>245878.15460237011</v>
      </c>
      <c r="E28" s="855">
        <v>393023.65758295008</v>
      </c>
      <c r="F28" s="855">
        <v>322908.32800346997</v>
      </c>
      <c r="G28" s="855">
        <v>424658.64547855005</v>
      </c>
      <c r="H28" s="855">
        <v>448869.84926359012</v>
      </c>
      <c r="I28" s="851" t="s">
        <v>521</v>
      </c>
      <c r="J28" s="554"/>
    </row>
    <row r="29" spans="2:10" s="592" customFormat="1" ht="23.1" customHeight="1" x14ac:dyDescent="0.2">
      <c r="B29" s="847" t="s">
        <v>910</v>
      </c>
      <c r="C29" s="855">
        <v>6309.2424950000004</v>
      </c>
      <c r="D29" s="855">
        <v>8440.7565331799942</v>
      </c>
      <c r="E29" s="855">
        <v>12849.168378509999</v>
      </c>
      <c r="F29" s="855">
        <v>7685.9744284400003</v>
      </c>
      <c r="G29" s="855">
        <v>12132.395542719998</v>
      </c>
      <c r="H29" s="855">
        <v>3215.8399909499999</v>
      </c>
      <c r="I29" s="851" t="s">
        <v>911</v>
      </c>
      <c r="J29" s="554"/>
    </row>
    <row r="30" spans="2:10" s="592" customFormat="1" ht="23.1" customHeight="1" x14ac:dyDescent="0.2">
      <c r="B30" s="847" t="s">
        <v>1768</v>
      </c>
      <c r="C30" s="855">
        <v>24319.387993</v>
      </c>
      <c r="D30" s="855">
        <v>19855.026918029995</v>
      </c>
      <c r="E30" s="855">
        <v>35149.291974899999</v>
      </c>
      <c r="F30" s="855">
        <v>63290.707436730008</v>
      </c>
      <c r="G30" s="855">
        <v>96944.112849119992</v>
      </c>
      <c r="H30" s="855">
        <v>103905.87906552001</v>
      </c>
      <c r="I30" s="851" t="s">
        <v>228</v>
      </c>
      <c r="J30" s="554"/>
    </row>
    <row r="31" spans="2:10" s="592" customFormat="1" ht="23.1" customHeight="1" x14ac:dyDescent="0.2">
      <c r="B31" s="847" t="s">
        <v>590</v>
      </c>
      <c r="C31" s="855">
        <v>326175.00727809407</v>
      </c>
      <c r="D31" s="855">
        <v>443719.77067387244</v>
      </c>
      <c r="E31" s="855">
        <v>608049.98146724002</v>
      </c>
      <c r="F31" s="855">
        <v>631713.64826459019</v>
      </c>
      <c r="G31" s="855">
        <v>902480.84995769965</v>
      </c>
      <c r="H31" s="855">
        <v>1515816.47005228</v>
      </c>
      <c r="I31" s="851" t="s">
        <v>114</v>
      </c>
      <c r="J31" s="554"/>
    </row>
    <row r="32" spans="2:10" s="592" customFormat="1" ht="23.1" customHeight="1" x14ac:dyDescent="0.2">
      <c r="B32" s="847" t="s">
        <v>115</v>
      </c>
      <c r="C32" s="855">
        <v>14739.495054999999</v>
      </c>
      <c r="D32" s="855">
        <v>18376.202941559986</v>
      </c>
      <c r="E32" s="855">
        <v>42153.967417279993</v>
      </c>
      <c r="F32" s="855">
        <v>30317.301109340002</v>
      </c>
      <c r="G32" s="855">
        <v>30074.667310730001</v>
      </c>
      <c r="H32" s="855">
        <v>26327.861858700002</v>
      </c>
      <c r="I32" s="851" t="s">
        <v>522</v>
      </c>
      <c r="J32" s="554"/>
    </row>
    <row r="33" spans="2:10" s="592" customFormat="1" ht="23.1" customHeight="1" x14ac:dyDescent="0.2">
      <c r="B33" s="847" t="s">
        <v>116</v>
      </c>
      <c r="C33" s="855">
        <v>91510.344887999992</v>
      </c>
      <c r="D33" s="855">
        <v>83412.50680582998</v>
      </c>
      <c r="E33" s="855">
        <v>133285.65763169</v>
      </c>
      <c r="F33" s="855">
        <v>156811.74106692002</v>
      </c>
      <c r="G33" s="855">
        <v>256108.7490171</v>
      </c>
      <c r="H33" s="855">
        <v>279599.00535759004</v>
      </c>
      <c r="I33" s="851" t="s">
        <v>523</v>
      </c>
      <c r="J33" s="554"/>
    </row>
    <row r="34" spans="2:10" s="592" customFormat="1" ht="23.1" customHeight="1" x14ac:dyDescent="0.2">
      <c r="B34" s="847" t="s">
        <v>117</v>
      </c>
      <c r="C34" s="855">
        <v>112628.529463</v>
      </c>
      <c r="D34" s="855">
        <v>77965.285799339981</v>
      </c>
      <c r="E34" s="855">
        <v>183642.03359669997</v>
      </c>
      <c r="F34" s="855">
        <v>146757.46351444334</v>
      </c>
      <c r="G34" s="855">
        <v>267535.25995998015</v>
      </c>
      <c r="H34" s="855">
        <v>361512.24438211403</v>
      </c>
      <c r="I34" s="851" t="s">
        <v>118</v>
      </c>
      <c r="J34" s="554"/>
    </row>
    <row r="35" spans="2:10" s="592" customFormat="1" ht="23.1" customHeight="1" x14ac:dyDescent="0.2">
      <c r="B35" s="847" t="s">
        <v>119</v>
      </c>
      <c r="C35" s="855">
        <v>73099.14596899999</v>
      </c>
      <c r="D35" s="855">
        <v>38338.447041229971</v>
      </c>
      <c r="E35" s="855">
        <v>130881.39241082003</v>
      </c>
      <c r="F35" s="855">
        <v>117457.54082517</v>
      </c>
      <c r="G35" s="855">
        <v>213228.74164557</v>
      </c>
      <c r="H35" s="855">
        <v>251612.98902887997</v>
      </c>
      <c r="I35" s="851" t="s">
        <v>229</v>
      </c>
      <c r="J35" s="554"/>
    </row>
    <row r="36" spans="2:10" s="592" customFormat="1" ht="23.1" customHeight="1" x14ac:dyDescent="0.2">
      <c r="B36" s="847" t="s">
        <v>591</v>
      </c>
      <c r="C36" s="855">
        <v>6916.0744570000006</v>
      </c>
      <c r="D36" s="855">
        <v>8940.0816630699956</v>
      </c>
      <c r="E36" s="855">
        <v>23810.424424600002</v>
      </c>
      <c r="F36" s="855">
        <v>20397.72840029667</v>
      </c>
      <c r="G36" s="855">
        <v>35308.929355490021</v>
      </c>
      <c r="H36" s="855">
        <v>29062.064315510001</v>
      </c>
      <c r="I36" s="851" t="s">
        <v>226</v>
      </c>
      <c r="J36" s="554"/>
    </row>
    <row r="37" spans="2:10" s="592" customFormat="1" ht="23.1" customHeight="1" x14ac:dyDescent="0.2">
      <c r="B37" s="847" t="s">
        <v>592</v>
      </c>
      <c r="C37" s="855">
        <v>0.213114</v>
      </c>
      <c r="D37" s="855">
        <v>0</v>
      </c>
      <c r="E37" s="855">
        <v>0</v>
      </c>
      <c r="F37" s="855">
        <v>0</v>
      </c>
      <c r="G37" s="855">
        <v>0</v>
      </c>
      <c r="H37" s="855">
        <v>0</v>
      </c>
      <c r="I37" s="851" t="s">
        <v>227</v>
      </c>
    </row>
    <row r="38" spans="2:10" s="592" customFormat="1" ht="9.9499999999999993" customHeight="1" thickBot="1" x14ac:dyDescent="0.25">
      <c r="B38" s="837"/>
      <c r="C38" s="1530"/>
      <c r="D38" s="1530"/>
      <c r="E38" s="1530"/>
      <c r="F38" s="1530"/>
      <c r="G38" s="1530"/>
      <c r="H38" s="1530"/>
      <c r="I38" s="852"/>
    </row>
    <row r="39" spans="2:10" s="592" customFormat="1" ht="9.9499999999999993" customHeight="1" thickTop="1" x14ac:dyDescent="0.2">
      <c r="B39" s="838"/>
      <c r="C39" s="855"/>
      <c r="D39" s="855"/>
      <c r="E39" s="855"/>
      <c r="F39" s="855"/>
      <c r="G39" s="855"/>
      <c r="H39" s="855"/>
      <c r="I39" s="851"/>
    </row>
    <row r="40" spans="2:10" s="845" customFormat="1" ht="23.1" customHeight="1" x14ac:dyDescent="0.2">
      <c r="B40" s="836" t="s">
        <v>0</v>
      </c>
      <c r="C40" s="857"/>
      <c r="D40" s="857"/>
      <c r="E40" s="857"/>
      <c r="F40" s="857"/>
      <c r="G40" s="857"/>
      <c r="H40" s="857"/>
      <c r="I40" s="849" t="s">
        <v>740</v>
      </c>
    </row>
    <row r="41" spans="2:10" s="592" customFormat="1" ht="9.9499999999999993" customHeight="1" x14ac:dyDescent="0.2">
      <c r="B41" s="714"/>
      <c r="C41" s="856"/>
      <c r="D41" s="856"/>
      <c r="E41" s="856"/>
      <c r="F41" s="856"/>
      <c r="G41" s="856"/>
      <c r="H41" s="856"/>
      <c r="I41" s="849"/>
    </row>
    <row r="42" spans="2:10" s="554" customFormat="1" ht="23.1" customHeight="1" x14ac:dyDescent="0.2">
      <c r="B42" s="846" t="s">
        <v>419</v>
      </c>
      <c r="C42" s="854">
        <v>196452.33140692694</v>
      </c>
      <c r="D42" s="854">
        <v>174933.46958167027</v>
      </c>
      <c r="E42" s="854">
        <v>175794.746193934</v>
      </c>
      <c r="F42" s="854">
        <v>210064.9204209809</v>
      </c>
      <c r="G42" s="854">
        <v>328518.90574619919</v>
      </c>
      <c r="H42" s="854">
        <v>351018.15943067987</v>
      </c>
      <c r="I42" s="850" t="s">
        <v>420</v>
      </c>
    </row>
    <row r="43" spans="2:10" s="592" customFormat="1" ht="23.1" customHeight="1" x14ac:dyDescent="0.2">
      <c r="B43" s="838" t="s">
        <v>637</v>
      </c>
      <c r="C43" s="855">
        <v>87581.361845348438</v>
      </c>
      <c r="D43" s="855">
        <v>78215.362484500365</v>
      </c>
      <c r="E43" s="855">
        <v>85009.685264880085</v>
      </c>
      <c r="F43" s="855">
        <v>108682.77672996941</v>
      </c>
      <c r="G43" s="855">
        <v>254401.10020206936</v>
      </c>
      <c r="H43" s="855">
        <v>231733.22748109986</v>
      </c>
      <c r="I43" s="851" t="s">
        <v>296</v>
      </c>
    </row>
    <row r="44" spans="2:10" s="592" customFormat="1" ht="23.1" customHeight="1" x14ac:dyDescent="0.2">
      <c r="B44" s="838" t="s">
        <v>768</v>
      </c>
      <c r="C44" s="855">
        <v>102331.2328695785</v>
      </c>
      <c r="D44" s="855">
        <v>90739.877161319891</v>
      </c>
      <c r="E44" s="855">
        <v>87722.573637464317</v>
      </c>
      <c r="F44" s="855">
        <v>98322.622526213221</v>
      </c>
      <c r="G44" s="855">
        <v>71036.568644999861</v>
      </c>
      <c r="H44" s="855">
        <v>116717.56717820997</v>
      </c>
      <c r="I44" s="853" t="s">
        <v>769</v>
      </c>
    </row>
    <row r="45" spans="2:10" s="592" customFormat="1" ht="23.1" customHeight="1" x14ac:dyDescent="0.2">
      <c r="B45" s="838" t="s">
        <v>566</v>
      </c>
      <c r="C45" s="855">
        <v>6539.7366920000004</v>
      </c>
      <c r="D45" s="855">
        <v>5978.2299358500049</v>
      </c>
      <c r="E45" s="855">
        <v>3062.4872915896199</v>
      </c>
      <c r="F45" s="855">
        <v>3059.5211647982537</v>
      </c>
      <c r="G45" s="855">
        <v>3081.2368991299982</v>
      </c>
      <c r="H45" s="855">
        <v>2567.3647713700011</v>
      </c>
      <c r="I45" s="851" t="s">
        <v>297</v>
      </c>
    </row>
    <row r="46" spans="2:10" s="592" customFormat="1" ht="9.9499999999999993" customHeight="1" x14ac:dyDescent="0.2">
      <c r="B46" s="714"/>
      <c r="C46" s="856"/>
      <c r="D46" s="856"/>
      <c r="E46" s="856"/>
      <c r="F46" s="856"/>
      <c r="G46" s="856"/>
      <c r="H46" s="856"/>
      <c r="I46" s="849"/>
    </row>
    <row r="47" spans="2:10" s="554" customFormat="1" ht="23.1" customHeight="1" x14ac:dyDescent="0.2">
      <c r="B47" s="846" t="s">
        <v>842</v>
      </c>
      <c r="C47" s="854">
        <v>794277.43102509412</v>
      </c>
      <c r="D47" s="854">
        <v>944925.56128227455</v>
      </c>
      <c r="E47" s="854">
        <v>1562845.5748846889</v>
      </c>
      <c r="F47" s="854">
        <v>1497339.569655857</v>
      </c>
      <c r="G47" s="854">
        <v>2238472.3511169632</v>
      </c>
      <c r="H47" s="854">
        <v>3019922.2033151342</v>
      </c>
      <c r="I47" s="850" t="s">
        <v>593</v>
      </c>
    </row>
    <row r="48" spans="2:10" s="592" customFormat="1" ht="23.1" customHeight="1" x14ac:dyDescent="0.2">
      <c r="B48" s="838" t="s">
        <v>637</v>
      </c>
      <c r="C48" s="855">
        <v>103220.661721</v>
      </c>
      <c r="D48" s="855">
        <v>137534</v>
      </c>
      <c r="E48" s="855">
        <v>275245.99415308994</v>
      </c>
      <c r="F48" s="855">
        <v>186311.58108062073</v>
      </c>
      <c r="G48" s="855">
        <v>245504.15553241034</v>
      </c>
      <c r="H48" s="855">
        <v>266690.42729066679</v>
      </c>
      <c r="I48" s="851" t="s">
        <v>296</v>
      </c>
    </row>
    <row r="49" spans="2:9" s="592" customFormat="1" ht="23.1" customHeight="1" x14ac:dyDescent="0.2">
      <c r="B49" s="838" t="s">
        <v>768</v>
      </c>
      <c r="C49" s="855">
        <v>616627.40964809409</v>
      </c>
      <c r="D49" s="855">
        <v>760793.63681391452</v>
      </c>
      <c r="E49" s="855">
        <v>1147438.7114645594</v>
      </c>
      <c r="F49" s="855">
        <v>1184231</v>
      </c>
      <c r="G49" s="855">
        <v>1780365.6363879927</v>
      </c>
      <c r="H49" s="855">
        <v>2481718.5827897275</v>
      </c>
      <c r="I49" s="853" t="s">
        <v>769</v>
      </c>
    </row>
    <row r="50" spans="2:9" s="592" customFormat="1" ht="23.1" customHeight="1" x14ac:dyDescent="0.2">
      <c r="B50" s="838" t="s">
        <v>566</v>
      </c>
      <c r="C50" s="855">
        <v>74429.359656000001</v>
      </c>
      <c r="D50" s="855">
        <v>46597.924468360019</v>
      </c>
      <c r="E50" s="855">
        <v>140160.86926703952</v>
      </c>
      <c r="F50" s="855">
        <v>126796.98857523641</v>
      </c>
      <c r="G50" s="855">
        <v>212602.55919656</v>
      </c>
      <c r="H50" s="855">
        <v>271513.19323474006</v>
      </c>
      <c r="I50" s="851" t="s">
        <v>297</v>
      </c>
    </row>
    <row r="51" spans="2:9" s="592" customFormat="1" ht="9.9499999999999993" customHeight="1" thickBot="1" x14ac:dyDescent="0.25">
      <c r="B51" s="837"/>
      <c r="C51" s="1530"/>
      <c r="D51" s="1530"/>
      <c r="E51" s="1530"/>
      <c r="F51" s="1530"/>
      <c r="G51" s="1530"/>
      <c r="H51" s="1530"/>
      <c r="I51" s="852"/>
    </row>
    <row r="52" spans="2:9" s="592" customFormat="1" ht="9.9499999999999993" customHeight="1" thickTop="1" x14ac:dyDescent="0.2">
      <c r="B52" s="838"/>
      <c r="C52" s="855"/>
      <c r="D52" s="855"/>
      <c r="E52" s="855"/>
      <c r="F52" s="855"/>
      <c r="G52" s="855"/>
      <c r="H52" s="855"/>
      <c r="I52" s="851"/>
    </row>
    <row r="53" spans="2:9" s="845" customFormat="1" ht="23.1" customHeight="1" x14ac:dyDescent="0.2">
      <c r="B53" s="836" t="s">
        <v>594</v>
      </c>
      <c r="C53" s="857"/>
      <c r="D53" s="857"/>
      <c r="E53" s="857"/>
      <c r="F53" s="857"/>
      <c r="G53" s="857"/>
      <c r="H53" s="857"/>
      <c r="I53" s="849" t="s">
        <v>404</v>
      </c>
    </row>
    <row r="54" spans="2:9" s="592" customFormat="1" ht="9.9499999999999993" customHeight="1" x14ac:dyDescent="0.2">
      <c r="B54" s="714"/>
      <c r="C54" s="856"/>
      <c r="D54" s="856"/>
      <c r="E54" s="856"/>
      <c r="F54" s="856"/>
      <c r="G54" s="856"/>
      <c r="H54" s="856"/>
      <c r="I54" s="849"/>
    </row>
    <row r="55" spans="2:9" s="554" customFormat="1" ht="23.1" customHeight="1" x14ac:dyDescent="0.2">
      <c r="B55" s="846" t="s">
        <v>419</v>
      </c>
      <c r="C55" s="854">
        <v>196452.33140692694</v>
      </c>
      <c r="D55" s="854">
        <v>174933.4695816703</v>
      </c>
      <c r="E55" s="854">
        <v>175794.8461939343</v>
      </c>
      <c r="F55" s="854">
        <v>210064.92042098043</v>
      </c>
      <c r="G55" s="854">
        <v>328518.97511246032</v>
      </c>
      <c r="H55" s="854">
        <v>351017.59170815983</v>
      </c>
      <c r="I55" s="850" t="s">
        <v>420</v>
      </c>
    </row>
    <row r="56" spans="2:9" s="592" customFormat="1" ht="23.1" customHeight="1" x14ac:dyDescent="0.2">
      <c r="B56" s="838" t="s">
        <v>60</v>
      </c>
      <c r="C56" s="855">
        <v>82147.101642462439</v>
      </c>
      <c r="D56" s="855">
        <v>84956.312348110048</v>
      </c>
      <c r="E56" s="855">
        <v>96015.814700085146</v>
      </c>
      <c r="F56" s="855">
        <v>125267.62194626797</v>
      </c>
      <c r="G56" s="855">
        <v>145697</v>
      </c>
      <c r="H56" s="855">
        <v>147961</v>
      </c>
      <c r="I56" s="851" t="s">
        <v>837</v>
      </c>
    </row>
    <row r="57" spans="2:9" s="592" customFormat="1" ht="23.1" customHeight="1" x14ac:dyDescent="0.2">
      <c r="B57" s="848" t="s">
        <v>603</v>
      </c>
      <c r="C57" s="855">
        <v>75428.282920280006</v>
      </c>
      <c r="D57" s="855">
        <v>52298.131371650226</v>
      </c>
      <c r="E57" s="855">
        <v>56723.116692720003</v>
      </c>
      <c r="F57" s="855">
        <v>61396.367969130399</v>
      </c>
      <c r="G57" s="855">
        <v>146968.97511246029</v>
      </c>
      <c r="H57" s="855">
        <v>168474.01168272985</v>
      </c>
      <c r="I57" s="851" t="s">
        <v>798</v>
      </c>
    </row>
    <row r="58" spans="2:9" s="592" customFormat="1" ht="23.1" customHeight="1" x14ac:dyDescent="0.2">
      <c r="B58" s="838" t="s">
        <v>799</v>
      </c>
      <c r="C58" s="855">
        <v>38876.946844184502</v>
      </c>
      <c r="D58" s="855">
        <v>37679.025861910035</v>
      </c>
      <c r="E58" s="855">
        <v>23055.914801129151</v>
      </c>
      <c r="F58" s="855">
        <v>23400.930505582084</v>
      </c>
      <c r="G58" s="855">
        <v>35853</v>
      </c>
      <c r="H58" s="855">
        <v>34582.58002542999</v>
      </c>
      <c r="I58" s="851" t="s">
        <v>800</v>
      </c>
    </row>
    <row r="59" spans="2:9" s="592" customFormat="1" ht="9.9499999999999993" customHeight="1" x14ac:dyDescent="0.2">
      <c r="B59" s="714"/>
      <c r="C59" s="856"/>
      <c r="D59" s="856"/>
      <c r="E59" s="856"/>
      <c r="F59" s="856"/>
      <c r="G59" s="856"/>
      <c r="H59" s="856"/>
      <c r="I59" s="849"/>
    </row>
    <row r="60" spans="2:9" s="554" customFormat="1" ht="23.1" customHeight="1" x14ac:dyDescent="0.2">
      <c r="B60" s="846" t="s">
        <v>842</v>
      </c>
      <c r="C60" s="854">
        <v>794277.43102509412</v>
      </c>
      <c r="D60" s="854">
        <v>944926.23297848413</v>
      </c>
      <c r="E60" s="854">
        <v>1562846.3654382993</v>
      </c>
      <c r="F60" s="854">
        <v>1497340.4330493999</v>
      </c>
      <c r="G60" s="854">
        <v>2238472.3511169604</v>
      </c>
      <c r="H60" s="854">
        <v>3019921.7932136678</v>
      </c>
      <c r="I60" s="850" t="s">
        <v>593</v>
      </c>
    </row>
    <row r="61" spans="2:9" s="592" customFormat="1" ht="23.1" customHeight="1" x14ac:dyDescent="0.2">
      <c r="B61" s="838" t="s">
        <v>60</v>
      </c>
      <c r="C61" s="855">
        <v>84764.071447999973</v>
      </c>
      <c r="D61" s="855">
        <v>411730.85679456324</v>
      </c>
      <c r="E61" s="855">
        <v>633689.04617523972</v>
      </c>
      <c r="F61" s="855">
        <v>622062.78444591013</v>
      </c>
      <c r="G61" s="855">
        <v>850644.82880086987</v>
      </c>
      <c r="H61" s="855">
        <v>1041347.54076572</v>
      </c>
      <c r="I61" s="851" t="s">
        <v>837</v>
      </c>
    </row>
    <row r="62" spans="2:9" s="592" customFormat="1" ht="23.1" customHeight="1" x14ac:dyDescent="0.2">
      <c r="B62" s="848" t="s">
        <v>603</v>
      </c>
      <c r="C62" s="855">
        <v>476590.55579109414</v>
      </c>
      <c r="D62" s="855">
        <v>336725.54970236041</v>
      </c>
      <c r="E62" s="855">
        <v>530523</v>
      </c>
      <c r="F62" s="855">
        <v>485046.12910804659</v>
      </c>
      <c r="G62" s="855">
        <v>771291.27795192064</v>
      </c>
      <c r="H62" s="855">
        <v>1284452.3999999999</v>
      </c>
      <c r="I62" s="851" t="s">
        <v>798</v>
      </c>
    </row>
    <row r="63" spans="2:9" s="592" customFormat="1" ht="23.1" customHeight="1" x14ac:dyDescent="0.2">
      <c r="B63" s="838" t="s">
        <v>799</v>
      </c>
      <c r="C63" s="855">
        <v>232922.803786</v>
      </c>
      <c r="D63" s="855">
        <v>196469.82648156042</v>
      </c>
      <c r="E63" s="855">
        <v>398634.31926305953</v>
      </c>
      <c r="F63" s="855">
        <v>390231.51949544315</v>
      </c>
      <c r="G63" s="855">
        <v>616536.24436417001</v>
      </c>
      <c r="H63" s="855">
        <v>694121.85244794795</v>
      </c>
      <c r="I63" s="851" t="s">
        <v>800</v>
      </c>
    </row>
    <row r="64" spans="2:9" s="592" customFormat="1" ht="9.9499999999999993" customHeight="1" thickBot="1" x14ac:dyDescent="0.25">
      <c r="B64" s="837"/>
      <c r="C64" s="1530"/>
      <c r="D64" s="1530"/>
      <c r="E64" s="1530"/>
      <c r="F64" s="1530"/>
      <c r="G64" s="1530"/>
      <c r="H64" s="1530"/>
      <c r="I64" s="852"/>
    </row>
    <row r="65" spans="2:9" s="592" customFormat="1" ht="9.9499999999999993" customHeight="1" thickTop="1" x14ac:dyDescent="0.2">
      <c r="B65" s="838"/>
      <c r="C65" s="855"/>
      <c r="D65" s="855"/>
      <c r="E65" s="855"/>
      <c r="F65" s="855"/>
      <c r="G65" s="855"/>
      <c r="H65" s="855"/>
      <c r="I65" s="851"/>
    </row>
    <row r="66" spans="2:9" s="845" customFormat="1" ht="23.1" customHeight="1" x14ac:dyDescent="0.2">
      <c r="B66" s="836" t="s">
        <v>595</v>
      </c>
      <c r="C66" s="857"/>
      <c r="D66" s="857"/>
      <c r="E66" s="857"/>
      <c r="F66" s="857"/>
      <c r="G66" s="857"/>
      <c r="H66" s="857"/>
      <c r="I66" s="849" t="s">
        <v>741</v>
      </c>
    </row>
    <row r="67" spans="2:9" s="592" customFormat="1" ht="9.9499999999999993" customHeight="1" x14ac:dyDescent="0.2">
      <c r="B67" s="714"/>
      <c r="C67" s="856"/>
      <c r="D67" s="856"/>
      <c r="E67" s="856"/>
      <c r="F67" s="856"/>
      <c r="G67" s="856"/>
      <c r="H67" s="856"/>
      <c r="I67" s="849"/>
    </row>
    <row r="68" spans="2:9" s="554" customFormat="1" ht="23.1" customHeight="1" x14ac:dyDescent="0.2">
      <c r="B68" s="846" t="s">
        <v>419</v>
      </c>
      <c r="C68" s="854">
        <v>196452.33140692694</v>
      </c>
      <c r="D68" s="854">
        <v>174933.46958166995</v>
      </c>
      <c r="E68" s="854">
        <v>175794.84619393427</v>
      </c>
      <c r="F68" s="854">
        <v>210064.92042098084</v>
      </c>
      <c r="G68" s="854">
        <v>328518.90574620001</v>
      </c>
      <c r="H68" s="854">
        <v>351018.15943067975</v>
      </c>
      <c r="I68" s="850" t="s">
        <v>420</v>
      </c>
    </row>
    <row r="69" spans="2:9" s="592" customFormat="1" ht="23.1" customHeight="1" x14ac:dyDescent="0.2">
      <c r="B69" s="838" t="s">
        <v>801</v>
      </c>
      <c r="C69" s="855">
        <v>55110.576665578497</v>
      </c>
      <c r="D69" s="855">
        <v>44964.989012579994</v>
      </c>
      <c r="E69" s="855">
        <v>52281.679547325111</v>
      </c>
      <c r="F69" s="855">
        <v>55628.725253415781</v>
      </c>
      <c r="G69" s="855">
        <v>14292.964097839998</v>
      </c>
      <c r="H69" s="855">
        <v>53533.485019740001</v>
      </c>
      <c r="I69" s="851" t="s">
        <v>181</v>
      </c>
    </row>
    <row r="70" spans="2:9" s="592" customFormat="1" ht="23.1" customHeight="1" x14ac:dyDescent="0.2">
      <c r="B70" s="838" t="s">
        <v>872</v>
      </c>
      <c r="C70" s="855">
        <v>141341.75474134844</v>
      </c>
      <c r="D70" s="855">
        <v>129968.48056908997</v>
      </c>
      <c r="E70" s="855">
        <v>123513.16664660917</v>
      </c>
      <c r="F70" s="855">
        <v>154436.19516756505</v>
      </c>
      <c r="G70" s="855">
        <v>314225.94164835999</v>
      </c>
      <c r="H70" s="855">
        <v>297484.67441093974</v>
      </c>
      <c r="I70" s="851" t="s">
        <v>295</v>
      </c>
    </row>
    <row r="71" spans="2:9" s="592" customFormat="1" ht="9.9499999999999993" customHeight="1" x14ac:dyDescent="0.2">
      <c r="B71" s="714"/>
      <c r="C71" s="856"/>
      <c r="D71" s="856"/>
      <c r="E71" s="856"/>
      <c r="F71" s="856"/>
      <c r="G71" s="856"/>
      <c r="H71" s="856"/>
      <c r="I71" s="849"/>
    </row>
    <row r="72" spans="2:9" s="554" customFormat="1" ht="24" customHeight="1" x14ac:dyDescent="0.2">
      <c r="B72" s="846" t="s">
        <v>842</v>
      </c>
      <c r="C72" s="854">
        <v>794277.43102509412</v>
      </c>
      <c r="D72" s="854">
        <v>944926.23297848227</v>
      </c>
      <c r="E72" s="854">
        <v>1562845.5748846903</v>
      </c>
      <c r="F72" s="854">
        <v>1497340.4330493994</v>
      </c>
      <c r="G72" s="854">
        <v>2238472.3511169599</v>
      </c>
      <c r="H72" s="854">
        <v>3019921.5550832562</v>
      </c>
      <c r="I72" s="850" t="s">
        <v>593</v>
      </c>
    </row>
    <row r="73" spans="2:9" s="592" customFormat="1" ht="23.1" customHeight="1" x14ac:dyDescent="0.2">
      <c r="B73" s="838" t="s">
        <v>801</v>
      </c>
      <c r="C73" s="855">
        <v>399215.94334709411</v>
      </c>
      <c r="D73" s="855">
        <v>601475.73148821271</v>
      </c>
      <c r="E73" s="855">
        <v>627273.03717380995</v>
      </c>
      <c r="F73" s="855">
        <v>782707.77597543993</v>
      </c>
      <c r="G73" s="855">
        <v>1095341.8901578002</v>
      </c>
      <c r="H73" s="855">
        <v>1546918</v>
      </c>
      <c r="I73" s="851" t="s">
        <v>181</v>
      </c>
    </row>
    <row r="74" spans="2:9" s="592" customFormat="1" ht="23.1" customHeight="1" x14ac:dyDescent="0.2">
      <c r="B74" s="838" t="s">
        <v>872</v>
      </c>
      <c r="C74" s="855">
        <v>395061.487678</v>
      </c>
      <c r="D74" s="855">
        <v>343450.50149026961</v>
      </c>
      <c r="E74" s="855">
        <v>935572.5377108804</v>
      </c>
      <c r="F74" s="855">
        <v>714632.65707395959</v>
      </c>
      <c r="G74" s="855">
        <v>1143130.46095916</v>
      </c>
      <c r="H74" s="855">
        <v>1473003.5550832564</v>
      </c>
      <c r="I74" s="851" t="s">
        <v>295</v>
      </c>
    </row>
    <row r="75" spans="2:9" s="359" customFormat="1" ht="15" customHeight="1" thickBot="1" x14ac:dyDescent="0.75">
      <c r="B75" s="684"/>
      <c r="C75" s="683"/>
      <c r="D75" s="683"/>
      <c r="E75" s="682"/>
      <c r="F75" s="682"/>
      <c r="G75" s="682"/>
      <c r="H75" s="1531"/>
      <c r="I75" s="687"/>
    </row>
    <row r="76" spans="2:9" ht="9" customHeight="1" thickTop="1" x14ac:dyDescent="0.5">
      <c r="B76" s="685"/>
      <c r="C76" s="56"/>
      <c r="D76" s="56"/>
      <c r="E76" s="56"/>
      <c r="F76" s="56"/>
      <c r="G76" s="56"/>
      <c r="H76" s="56"/>
      <c r="I76" s="688"/>
    </row>
    <row r="77" spans="2:9" s="53" customFormat="1" ht="18.75" customHeight="1" x14ac:dyDescent="0.5">
      <c r="B77" s="521" t="s">
        <v>1551</v>
      </c>
      <c r="I77" s="521" t="s">
        <v>1767</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80"/>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7" t="s">
        <v>1869</v>
      </c>
      <c r="C3" s="1778"/>
      <c r="D3" s="1778"/>
      <c r="E3" s="1778"/>
      <c r="F3" s="1778"/>
      <c r="G3" s="1778"/>
      <c r="H3" s="1778"/>
      <c r="I3" s="1778"/>
    </row>
    <row r="4" spans="2:23" s="5" customFormat="1" ht="12.75" customHeight="1" x14ac:dyDescent="0.85">
      <c r="B4" s="1559"/>
      <c r="C4" s="1559"/>
      <c r="D4" s="1559"/>
      <c r="E4" s="1559"/>
      <c r="F4" s="1559"/>
      <c r="G4" s="1559"/>
      <c r="H4" s="1559"/>
      <c r="I4" s="1559"/>
      <c r="J4" s="2"/>
    </row>
    <row r="5" spans="2:23" ht="36.75" x14ac:dyDescent="0.85">
      <c r="B5" s="1777" t="s">
        <v>1870</v>
      </c>
      <c r="C5" s="1778"/>
      <c r="D5" s="1778"/>
      <c r="E5" s="1778"/>
      <c r="F5" s="1778"/>
      <c r="G5" s="1778"/>
      <c r="H5" s="1778"/>
      <c r="I5" s="1778"/>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43" t="s">
        <v>886</v>
      </c>
      <c r="C9" s="1764">
        <v>2012</v>
      </c>
      <c r="D9" s="1764">
        <v>2013</v>
      </c>
      <c r="E9" s="1764">
        <v>2014</v>
      </c>
      <c r="F9" s="1764" t="s">
        <v>1904</v>
      </c>
      <c r="G9" s="1764" t="s">
        <v>1910</v>
      </c>
      <c r="H9" s="1764" t="s">
        <v>1581</v>
      </c>
      <c r="I9" s="1946" t="s">
        <v>885</v>
      </c>
      <c r="J9" s="695"/>
      <c r="N9" s="43"/>
    </row>
    <row r="10" spans="2:23" s="42" customFormat="1" ht="24.95" customHeight="1" x14ac:dyDescent="0.65">
      <c r="B10" s="1944"/>
      <c r="C10" s="1765"/>
      <c r="D10" s="1765"/>
      <c r="E10" s="1765"/>
      <c r="F10" s="1765"/>
      <c r="G10" s="1765"/>
      <c r="H10" s="1765"/>
      <c r="I10" s="1947"/>
      <c r="J10" s="696"/>
    </row>
    <row r="11" spans="2:23" s="42" customFormat="1" ht="24.95" customHeight="1" x14ac:dyDescent="0.65">
      <c r="B11" s="1945"/>
      <c r="C11" s="1766"/>
      <c r="D11" s="1766"/>
      <c r="E11" s="1766"/>
      <c r="F11" s="1766"/>
      <c r="G11" s="1766"/>
      <c r="H11" s="1766"/>
      <c r="I11" s="1948"/>
      <c r="J11" s="696"/>
    </row>
    <row r="12" spans="2:23" s="82" customFormat="1" ht="15" customHeight="1" x14ac:dyDescent="0.7">
      <c r="B12" s="694"/>
      <c r="C12" s="691"/>
      <c r="D12" s="691"/>
      <c r="E12" s="691"/>
      <c r="F12" s="691"/>
      <c r="G12" s="691"/>
      <c r="H12" s="691"/>
      <c r="I12" s="697"/>
    </row>
    <row r="13" spans="2:23" s="901" customFormat="1" ht="23.1" customHeight="1" x14ac:dyDescent="0.2">
      <c r="B13" s="836" t="s">
        <v>659</v>
      </c>
      <c r="C13" s="1353"/>
      <c r="D13" s="1353"/>
      <c r="E13" s="1353"/>
      <c r="F13" s="1353"/>
      <c r="G13" s="1358"/>
      <c r="H13" s="1353"/>
      <c r="I13" s="849" t="s">
        <v>701</v>
      </c>
    </row>
    <row r="14" spans="2:23" s="158" customFormat="1" ht="9.9499999999999993" customHeight="1" x14ac:dyDescent="0.2">
      <c r="B14" s="597"/>
      <c r="C14" s="1354"/>
      <c r="D14" s="1354"/>
      <c r="E14" s="1354"/>
      <c r="F14" s="1354"/>
      <c r="G14" s="1359"/>
      <c r="H14" s="1354"/>
      <c r="I14" s="851"/>
    </row>
    <row r="15" spans="2:23" s="158" customFormat="1" ht="23.1" customHeight="1" x14ac:dyDescent="0.2">
      <c r="B15" s="595" t="s">
        <v>154</v>
      </c>
      <c r="C15" s="1355">
        <v>56063.87661834844</v>
      </c>
      <c r="D15" s="1355">
        <v>60374.309706600019</v>
      </c>
      <c r="E15" s="1355">
        <v>71189.810330399981</v>
      </c>
      <c r="F15" s="1355">
        <v>97007</v>
      </c>
      <c r="G15" s="1330">
        <v>198502.61367146994</v>
      </c>
      <c r="H15" s="1355">
        <v>178252.78353422994</v>
      </c>
      <c r="I15" s="850" t="s">
        <v>660</v>
      </c>
    </row>
    <row r="16" spans="2:23" s="158" customFormat="1" ht="23.1" customHeight="1" x14ac:dyDescent="0.2">
      <c r="B16" s="597" t="s">
        <v>836</v>
      </c>
      <c r="C16" s="1356">
        <v>41755.976938348438</v>
      </c>
      <c r="D16" s="1356">
        <v>44626.748213740051</v>
      </c>
      <c r="E16" s="1356">
        <v>50601.900839719994</v>
      </c>
      <c r="F16" s="1356">
        <v>72203</v>
      </c>
      <c r="G16" s="1331">
        <v>124647.35170701986</v>
      </c>
      <c r="H16" s="1356">
        <v>118812.65155441992</v>
      </c>
      <c r="I16" s="851" t="s">
        <v>837</v>
      </c>
    </row>
    <row r="17" spans="2:9" s="158" customFormat="1" ht="23.1" customHeight="1" x14ac:dyDescent="0.2">
      <c r="B17" s="1034" t="s">
        <v>663</v>
      </c>
      <c r="C17" s="1356">
        <v>8577.5672410000006</v>
      </c>
      <c r="D17" s="1356">
        <v>8580.6193846599963</v>
      </c>
      <c r="E17" s="1356">
        <v>12756.074242569997</v>
      </c>
      <c r="F17" s="1356">
        <v>12374</v>
      </c>
      <c r="G17" s="1331">
        <v>1691.07747829</v>
      </c>
      <c r="H17" s="1356">
        <v>3461.3069973200004</v>
      </c>
      <c r="I17" s="1540" t="s">
        <v>838</v>
      </c>
    </row>
    <row r="18" spans="2:9" s="158" customFormat="1" ht="23.1" customHeight="1" x14ac:dyDescent="0.2">
      <c r="B18" s="1034" t="s">
        <v>662</v>
      </c>
      <c r="C18" s="1356">
        <v>33178.409697348434</v>
      </c>
      <c r="D18" s="1356">
        <v>36046.128829080051</v>
      </c>
      <c r="E18" s="1356">
        <v>37845.82659715</v>
      </c>
      <c r="F18" s="1356">
        <v>59829</v>
      </c>
      <c r="G18" s="1331">
        <v>122956.27422872986</v>
      </c>
      <c r="H18" s="1356">
        <v>115351.34455709992</v>
      </c>
      <c r="I18" s="1540" t="s">
        <v>839</v>
      </c>
    </row>
    <row r="19" spans="2:9" s="158" customFormat="1" ht="23.1" customHeight="1" x14ac:dyDescent="0.2">
      <c r="B19" s="597" t="s">
        <v>831</v>
      </c>
      <c r="C19" s="1356">
        <v>14307.89968</v>
      </c>
      <c r="D19" s="1356">
        <v>15747.561492859972</v>
      </c>
      <c r="E19" s="1356">
        <v>20587.909490679991</v>
      </c>
      <c r="F19" s="1356">
        <v>24804</v>
      </c>
      <c r="G19" s="1331">
        <v>73855.261964450081</v>
      </c>
      <c r="H19" s="1356">
        <v>59440.131979810023</v>
      </c>
      <c r="I19" s="851" t="s">
        <v>832</v>
      </c>
    </row>
    <row r="20" spans="2:9" s="158" customFormat="1" ht="23.1" customHeight="1" x14ac:dyDescent="0.2">
      <c r="B20" s="1034" t="s">
        <v>663</v>
      </c>
      <c r="C20" s="1356">
        <v>513.71681999999998</v>
      </c>
      <c r="D20" s="1356">
        <v>933.95133898000006</v>
      </c>
      <c r="E20" s="1356">
        <v>638.74726288999989</v>
      </c>
      <c r="F20" s="1356">
        <v>887</v>
      </c>
      <c r="G20" s="1331">
        <v>1397.7632266899993</v>
      </c>
      <c r="H20" s="1356">
        <v>1514.0613634899994</v>
      </c>
      <c r="I20" s="1540" t="s">
        <v>838</v>
      </c>
    </row>
    <row r="21" spans="2:9" s="158" customFormat="1" ht="23.1" customHeight="1" x14ac:dyDescent="0.2">
      <c r="B21" s="1034" t="s">
        <v>662</v>
      </c>
      <c r="C21" s="1356">
        <v>13794.182860000001</v>
      </c>
      <c r="D21" s="1356">
        <v>14813.610153879972</v>
      </c>
      <c r="E21" s="1356">
        <v>19949.162227789991</v>
      </c>
      <c r="F21" s="1356">
        <v>23917</v>
      </c>
      <c r="G21" s="1331">
        <v>72457.498737760077</v>
      </c>
      <c r="H21" s="1356">
        <v>57926.070616320023</v>
      </c>
      <c r="I21" s="1540" t="s">
        <v>839</v>
      </c>
    </row>
    <row r="22" spans="2:9" s="158" customFormat="1" ht="9.9499999999999993" customHeight="1" x14ac:dyDescent="0.2">
      <c r="B22" s="597"/>
      <c r="C22" s="1357"/>
      <c r="D22" s="1357"/>
      <c r="E22" s="1357"/>
      <c r="F22" s="1357"/>
      <c r="G22" s="1360"/>
      <c r="H22" s="1357"/>
      <c r="I22" s="851"/>
    </row>
    <row r="23" spans="2:9" s="158" customFormat="1" ht="23.1" customHeight="1" x14ac:dyDescent="0.2">
      <c r="B23" s="595" t="s">
        <v>664</v>
      </c>
      <c r="C23" s="1355">
        <v>93239.948808578498</v>
      </c>
      <c r="D23" s="1355">
        <v>81225.306437680061</v>
      </c>
      <c r="E23" s="1355">
        <v>74327.752132004258</v>
      </c>
      <c r="F23" s="1355">
        <v>85061</v>
      </c>
      <c r="G23" s="1330">
        <v>67947.318692020024</v>
      </c>
      <c r="H23" s="1355">
        <v>111742.19881739997</v>
      </c>
      <c r="I23" s="850" t="s">
        <v>1265</v>
      </c>
    </row>
    <row r="24" spans="2:9" s="158" customFormat="1" ht="23.1" customHeight="1" x14ac:dyDescent="0.2">
      <c r="B24" s="597" t="s">
        <v>1769</v>
      </c>
      <c r="C24" s="1356">
        <v>50523.065559298499</v>
      </c>
      <c r="D24" s="1356">
        <v>71479.412089700054</v>
      </c>
      <c r="E24" s="1356">
        <v>67831.06155160426</v>
      </c>
      <c r="F24" s="1356">
        <v>75578</v>
      </c>
      <c r="G24" s="1331">
        <v>55504.406452030031</v>
      </c>
      <c r="H24" s="1356">
        <v>62217.43483003998</v>
      </c>
      <c r="I24" s="851" t="s">
        <v>270</v>
      </c>
    </row>
    <row r="25" spans="2:9" s="158" customFormat="1" ht="23.1" customHeight="1" x14ac:dyDescent="0.2">
      <c r="B25" s="1034" t="s">
        <v>836</v>
      </c>
      <c r="C25" s="1356">
        <v>12159.835535114</v>
      </c>
      <c r="D25" s="1356">
        <v>34734.337566769995</v>
      </c>
      <c r="E25" s="1356">
        <v>45413.894013365119</v>
      </c>
      <c r="F25" s="1356">
        <v>53065</v>
      </c>
      <c r="G25" s="1331">
        <v>21049.777725989996</v>
      </c>
      <c r="H25" s="1356">
        <v>29148.916168099982</v>
      </c>
      <c r="I25" s="1540" t="s">
        <v>837</v>
      </c>
    </row>
    <row r="26" spans="2:9" s="158" customFormat="1" ht="23.1" customHeight="1" x14ac:dyDescent="0.2">
      <c r="B26" s="1034" t="s">
        <v>831</v>
      </c>
      <c r="C26" s="1356">
        <v>38363.230024184501</v>
      </c>
      <c r="D26" s="1356">
        <v>36745.074522930052</v>
      </c>
      <c r="E26" s="1356">
        <v>22417.167538239137</v>
      </c>
      <c r="F26" s="1356">
        <v>22513</v>
      </c>
      <c r="G26" s="1331">
        <v>34454.628726040035</v>
      </c>
      <c r="H26" s="1356">
        <v>33068.518661939997</v>
      </c>
      <c r="I26" s="1540" t="s">
        <v>832</v>
      </c>
    </row>
    <row r="27" spans="2:9" s="158" customFormat="1" ht="23.1" customHeight="1" x14ac:dyDescent="0.2">
      <c r="B27" s="597" t="s">
        <v>583</v>
      </c>
      <c r="C27" s="1356">
        <v>42716.883249279999</v>
      </c>
      <c r="D27" s="1356">
        <v>9745.89434798</v>
      </c>
      <c r="E27" s="1356">
        <v>6496.6905803999998</v>
      </c>
      <c r="F27" s="1356">
        <v>9483</v>
      </c>
      <c r="G27" s="1331">
        <v>12442.912239989999</v>
      </c>
      <c r="H27" s="1356">
        <v>49524.763987359998</v>
      </c>
      <c r="I27" s="851" t="s">
        <v>271</v>
      </c>
    </row>
    <row r="28" spans="2:9" s="158" customFormat="1" ht="23.1" customHeight="1" x14ac:dyDescent="0.2">
      <c r="B28" s="1034" t="s">
        <v>836</v>
      </c>
      <c r="C28" s="1356">
        <v>28231.289169</v>
      </c>
      <c r="D28" s="1356">
        <v>5595.2265676000006</v>
      </c>
      <c r="E28" s="1356">
        <v>1.9847E-2</v>
      </c>
      <c r="F28" s="1356">
        <v>0</v>
      </c>
      <c r="G28" s="1331">
        <v>0</v>
      </c>
      <c r="H28" s="1356">
        <v>0</v>
      </c>
      <c r="I28" s="1540" t="s">
        <v>837</v>
      </c>
    </row>
    <row r="29" spans="2:9" s="158" customFormat="1" ht="23.1" customHeight="1" x14ac:dyDescent="0.2">
      <c r="B29" s="1034" t="s">
        <v>831</v>
      </c>
      <c r="C29" s="1356">
        <v>14485.59408028</v>
      </c>
      <c r="D29" s="1356">
        <v>4150.6677803800003</v>
      </c>
      <c r="E29" s="1356">
        <v>6496.6707334000002</v>
      </c>
      <c r="F29" s="1356">
        <v>9483</v>
      </c>
      <c r="G29" s="1331">
        <v>12442.912239989999</v>
      </c>
      <c r="H29" s="1356">
        <v>49524.763987359998</v>
      </c>
      <c r="I29" s="1540" t="s">
        <v>832</v>
      </c>
    </row>
    <row r="30" spans="2:9" s="158" customFormat="1" ht="9.9499999999999993" customHeight="1" x14ac:dyDescent="0.2">
      <c r="B30" s="597"/>
      <c r="C30" s="1357"/>
      <c r="D30" s="1357"/>
      <c r="E30" s="1357"/>
      <c r="F30" s="1357"/>
      <c r="G30" s="1360"/>
      <c r="H30" s="1357"/>
      <c r="I30" s="851"/>
    </row>
    <row r="31" spans="2:9" s="158" customFormat="1" ht="23.1" customHeight="1" x14ac:dyDescent="0.2">
      <c r="B31" s="595" t="s">
        <v>584</v>
      </c>
      <c r="C31" s="1355">
        <v>1496.714183</v>
      </c>
      <c r="D31" s="1355">
        <v>692.62241447000019</v>
      </c>
      <c r="E31" s="1355">
        <v>507.67869962000009</v>
      </c>
      <c r="F31" s="1355">
        <v>911.4</v>
      </c>
      <c r="G31" s="1330">
        <v>971.04572800999983</v>
      </c>
      <c r="H31" s="1355">
        <v>470.63136847999994</v>
      </c>
      <c r="I31" s="850" t="s">
        <v>562</v>
      </c>
    </row>
    <row r="32" spans="2:9" s="158" customFormat="1" ht="9.9499999999999993" customHeight="1" x14ac:dyDescent="0.2">
      <c r="B32" s="597"/>
      <c r="C32" s="1357"/>
      <c r="D32" s="1357"/>
      <c r="E32" s="1357"/>
      <c r="F32" s="1357"/>
      <c r="G32" s="1360"/>
      <c r="H32" s="1357"/>
      <c r="I32" s="851"/>
    </row>
    <row r="33" spans="2:9" s="158" customFormat="1" ht="23.1" customHeight="1" x14ac:dyDescent="0.2">
      <c r="B33" s="595" t="s">
        <v>273</v>
      </c>
      <c r="C33" s="1355">
        <v>5065.9001740000003</v>
      </c>
      <c r="D33" s="1355">
        <v>5306.4974251799986</v>
      </c>
      <c r="E33" s="1355">
        <v>2563.8899109999993</v>
      </c>
      <c r="F33" s="1355">
        <v>2165</v>
      </c>
      <c r="G33" s="1330">
        <v>2125.4330383799997</v>
      </c>
      <c r="H33" s="1355">
        <v>2119.7307067499987</v>
      </c>
      <c r="I33" s="850" t="s">
        <v>716</v>
      </c>
    </row>
    <row r="34" spans="2:9" s="158" customFormat="1" ht="9.9499999999999993" customHeight="1" x14ac:dyDescent="0.2">
      <c r="B34" s="597"/>
      <c r="C34" s="1357"/>
      <c r="D34" s="1357"/>
      <c r="E34" s="1357"/>
      <c r="F34" s="1357"/>
      <c r="G34" s="1360"/>
      <c r="H34" s="1357"/>
      <c r="I34" s="851"/>
    </row>
    <row r="35" spans="2:9" s="158" customFormat="1" ht="23.1" customHeight="1" x14ac:dyDescent="0.2">
      <c r="B35" s="595" t="s">
        <v>75</v>
      </c>
      <c r="C35" s="1355">
        <v>40583.780594000003</v>
      </c>
      <c r="D35" s="1355">
        <v>27334.721597739979</v>
      </c>
      <c r="E35" s="1355">
        <v>27205.222347910007</v>
      </c>
      <c r="F35" s="1355">
        <v>24920</v>
      </c>
      <c r="G35" s="1330">
        <v>58971.056730140059</v>
      </c>
      <c r="H35" s="1355">
        <v>58432.815003820011</v>
      </c>
      <c r="I35" s="850" t="s">
        <v>1264</v>
      </c>
    </row>
    <row r="36" spans="2:9" s="158" customFormat="1" ht="23.1" customHeight="1" x14ac:dyDescent="0.2">
      <c r="B36" s="1034" t="s">
        <v>76</v>
      </c>
      <c r="C36" s="1356">
        <v>7329.3318660000004</v>
      </c>
      <c r="D36" s="1356">
        <v>4181.3180173600094</v>
      </c>
      <c r="E36" s="1356">
        <v>3120.3713811999992</v>
      </c>
      <c r="F36" s="1356">
        <v>1103</v>
      </c>
      <c r="G36" s="1331">
        <v>1945.7600762699985</v>
      </c>
      <c r="H36" s="1356">
        <v>1327.2956054100005</v>
      </c>
      <c r="I36" s="1540" t="s">
        <v>77</v>
      </c>
    </row>
    <row r="37" spans="2:9" s="158" customFormat="1" ht="23.1" customHeight="1" x14ac:dyDescent="0.2">
      <c r="B37" s="1034" t="s">
        <v>78</v>
      </c>
      <c r="C37" s="1356">
        <v>15133.682854000001</v>
      </c>
      <c r="D37" s="1356">
        <v>8403.857743799992</v>
      </c>
      <c r="E37" s="1356">
        <v>8183.27085919001</v>
      </c>
      <c r="F37" s="1356">
        <v>10174</v>
      </c>
      <c r="G37" s="1331">
        <v>27216.013696030062</v>
      </c>
      <c r="H37" s="1356">
        <v>30010.388256630016</v>
      </c>
      <c r="I37" s="1540" t="s">
        <v>1262</v>
      </c>
    </row>
    <row r="38" spans="2:9" s="158" customFormat="1" ht="23.1" customHeight="1" x14ac:dyDescent="0.2">
      <c r="B38" s="1034" t="s">
        <v>417</v>
      </c>
      <c r="C38" s="1356">
        <v>18120.765874000001</v>
      </c>
      <c r="D38" s="1356">
        <v>14749.545836579979</v>
      </c>
      <c r="E38" s="1356">
        <v>15901.580107519994</v>
      </c>
      <c r="F38" s="1356">
        <v>13643</v>
      </c>
      <c r="G38" s="1331">
        <v>29809.282957839994</v>
      </c>
      <c r="H38" s="1356">
        <v>27095.131141779999</v>
      </c>
      <c r="I38" s="1540" t="s">
        <v>1263</v>
      </c>
    </row>
    <row r="39" spans="2:9" s="158" customFormat="1" ht="9.9499999999999993" customHeight="1" x14ac:dyDescent="0.2">
      <c r="B39" s="597"/>
      <c r="C39" s="1357"/>
      <c r="D39" s="1357"/>
      <c r="E39" s="1357"/>
      <c r="F39" s="1357"/>
      <c r="G39" s="1360"/>
      <c r="H39" s="1357"/>
      <c r="I39" s="851"/>
    </row>
    <row r="40" spans="2:9" s="158" customFormat="1" ht="23.1" customHeight="1" x14ac:dyDescent="0.2">
      <c r="B40" s="595" t="s">
        <v>418</v>
      </c>
      <c r="C40" s="366">
        <v>2.1110289999999998</v>
      </c>
      <c r="D40" s="366">
        <v>0</v>
      </c>
      <c r="E40" s="366">
        <v>0.49277300000000002</v>
      </c>
      <c r="F40" s="366">
        <v>0.4</v>
      </c>
      <c r="G40" s="621">
        <v>1.02863818</v>
      </c>
      <c r="H40" s="366">
        <v>0</v>
      </c>
      <c r="I40" s="850" t="s">
        <v>661</v>
      </c>
    </row>
    <row r="41" spans="2:9" s="158" customFormat="1" ht="9.9499999999999993" customHeight="1" x14ac:dyDescent="0.2">
      <c r="B41" s="597"/>
      <c r="C41" s="1357"/>
      <c r="D41" s="1357"/>
      <c r="E41" s="1357"/>
      <c r="F41" s="1357"/>
      <c r="G41" s="1360"/>
      <c r="H41" s="1357"/>
      <c r="I41" s="851"/>
    </row>
    <row r="42" spans="2:9" s="158" customFormat="1" ht="23.1" customHeight="1" x14ac:dyDescent="0.2">
      <c r="B42" s="595" t="s">
        <v>853</v>
      </c>
      <c r="C42" s="1355">
        <v>196452.33140692694</v>
      </c>
      <c r="D42" s="1355">
        <v>174933.45758167008</v>
      </c>
      <c r="E42" s="1355">
        <v>175794.84619393424</v>
      </c>
      <c r="F42" s="1355">
        <v>210064.8</v>
      </c>
      <c r="G42" s="1330">
        <v>328518.49649819999</v>
      </c>
      <c r="H42" s="1355">
        <v>351018.15943067992</v>
      </c>
      <c r="I42" s="850" t="s">
        <v>332</v>
      </c>
    </row>
    <row r="43" spans="2:9" s="758" customFormat="1" ht="15" customHeight="1" thickBot="1" x14ac:dyDescent="0.25">
      <c r="B43" s="837"/>
      <c r="C43" s="1542"/>
      <c r="D43" s="1542"/>
      <c r="E43" s="1542"/>
      <c r="F43" s="1542"/>
      <c r="G43" s="1670"/>
      <c r="H43" s="1542"/>
      <c r="I43" s="852"/>
    </row>
    <row r="44" spans="2:9" s="758" customFormat="1" ht="15" customHeight="1" thickTop="1" x14ac:dyDescent="0.2">
      <c r="B44" s="838"/>
      <c r="C44" s="1356"/>
      <c r="D44" s="1356"/>
      <c r="E44" s="1356"/>
      <c r="F44" s="1356"/>
      <c r="G44" s="1331"/>
      <c r="H44" s="1356"/>
      <c r="I44" s="851"/>
    </row>
    <row r="45" spans="2:9" s="158" customFormat="1" ht="23.1" customHeight="1" x14ac:dyDescent="0.2">
      <c r="B45" s="836" t="s">
        <v>565</v>
      </c>
      <c r="C45" s="1356"/>
      <c r="D45" s="1356"/>
      <c r="E45" s="1356"/>
      <c r="F45" s="1356"/>
      <c r="G45" s="1331"/>
      <c r="H45" s="1356"/>
      <c r="I45" s="849" t="s">
        <v>272</v>
      </c>
    </row>
    <row r="46" spans="2:9" s="158" customFormat="1" ht="9.9499999999999993" customHeight="1" x14ac:dyDescent="0.2">
      <c r="B46" s="597"/>
      <c r="C46" s="1357"/>
      <c r="D46" s="1357"/>
      <c r="E46" s="1357"/>
      <c r="F46" s="1357"/>
      <c r="G46" s="1360"/>
      <c r="H46" s="1357"/>
      <c r="I46" s="851"/>
    </row>
    <row r="47" spans="2:9" s="158" customFormat="1" ht="23.1" customHeight="1" x14ac:dyDescent="0.2">
      <c r="B47" s="595" t="s">
        <v>154</v>
      </c>
      <c r="C47" s="1355">
        <v>1249.8365343042824</v>
      </c>
      <c r="D47" s="1355">
        <v>906.29566607811887</v>
      </c>
      <c r="E47" s="1355">
        <v>691.71256883838578</v>
      </c>
      <c r="F47" s="1355">
        <v>520.4</v>
      </c>
      <c r="G47" s="1330">
        <v>519.81662269133335</v>
      </c>
      <c r="H47" s="1355">
        <v>395.02071681000001</v>
      </c>
      <c r="I47" s="850" t="s">
        <v>660</v>
      </c>
    </row>
    <row r="48" spans="2:9" s="158" customFormat="1" ht="23.1" customHeight="1" x14ac:dyDescent="0.2">
      <c r="B48" s="597" t="s">
        <v>836</v>
      </c>
      <c r="C48" s="1356">
        <v>1007.7570658462631</v>
      </c>
      <c r="D48" s="1356">
        <v>740.68642667511881</v>
      </c>
      <c r="E48" s="1356">
        <v>579.1208902916668</v>
      </c>
      <c r="F48" s="1356">
        <v>433.7</v>
      </c>
      <c r="G48" s="1331">
        <v>392.00005933933335</v>
      </c>
      <c r="H48" s="1356">
        <v>306.29853969999999</v>
      </c>
      <c r="I48" s="851" t="s">
        <v>837</v>
      </c>
    </row>
    <row r="49" spans="2:9" s="158" customFormat="1" ht="23.1" customHeight="1" x14ac:dyDescent="0.2">
      <c r="B49" s="1034" t="s">
        <v>663</v>
      </c>
      <c r="C49" s="1356">
        <v>21.313189999999999</v>
      </c>
      <c r="D49" s="1356">
        <v>13.221659119047619</v>
      </c>
      <c r="E49" s="1356">
        <v>8.9160556</v>
      </c>
      <c r="F49" s="1356">
        <v>31</v>
      </c>
      <c r="G49" s="1331">
        <v>3.9503740000000001</v>
      </c>
      <c r="H49" s="1356">
        <v>4.2804929999999999</v>
      </c>
      <c r="I49" s="1540" t="s">
        <v>838</v>
      </c>
    </row>
    <row r="50" spans="2:9" s="158" customFormat="1" ht="23.1" customHeight="1" x14ac:dyDescent="0.2">
      <c r="B50" s="1034" t="s">
        <v>662</v>
      </c>
      <c r="C50" s="1356">
        <v>986.44387584626315</v>
      </c>
      <c r="D50" s="1356">
        <v>727.46476755607114</v>
      </c>
      <c r="E50" s="1356">
        <v>570.20483469166675</v>
      </c>
      <c r="F50" s="1356">
        <v>402.7</v>
      </c>
      <c r="G50" s="1331">
        <v>388.04968533933334</v>
      </c>
      <c r="H50" s="1356">
        <v>302.01804670000001</v>
      </c>
      <c r="I50" s="1540" t="s">
        <v>839</v>
      </c>
    </row>
    <row r="51" spans="2:9" s="158" customFormat="1" ht="23.1" customHeight="1" x14ac:dyDescent="0.2">
      <c r="B51" s="597" t="s">
        <v>831</v>
      </c>
      <c r="C51" s="1356">
        <v>242.07946845801931</v>
      </c>
      <c r="D51" s="1356">
        <v>165.60923940300006</v>
      </c>
      <c r="E51" s="1356">
        <v>112.59167854671902</v>
      </c>
      <c r="F51" s="1356">
        <v>86.7</v>
      </c>
      <c r="G51" s="1331">
        <v>127.816563352</v>
      </c>
      <c r="H51" s="1356">
        <v>88.722177110000004</v>
      </c>
      <c r="I51" s="851" t="s">
        <v>832</v>
      </c>
    </row>
    <row r="52" spans="2:9" s="158" customFormat="1" ht="23.1" customHeight="1" x14ac:dyDescent="0.2">
      <c r="B52" s="1034" t="s">
        <v>663</v>
      </c>
      <c r="C52" s="1356">
        <v>15.493313000000001</v>
      </c>
      <c r="D52" s="1356">
        <v>3.5689039999999999</v>
      </c>
      <c r="E52" s="1356">
        <v>4.5619216366666668</v>
      </c>
      <c r="F52" s="1356">
        <v>5</v>
      </c>
      <c r="G52" s="1331">
        <v>6.6445597999999997</v>
      </c>
      <c r="H52" s="1356">
        <v>6.5406069999999996</v>
      </c>
      <c r="I52" s="1540" t="s">
        <v>838</v>
      </c>
    </row>
    <row r="53" spans="2:9" s="158" customFormat="1" ht="23.1" customHeight="1" x14ac:dyDescent="0.2">
      <c r="B53" s="1034" t="s">
        <v>662</v>
      </c>
      <c r="C53" s="1356">
        <v>226.58615545801931</v>
      </c>
      <c r="D53" s="1356">
        <v>162.04033540300006</v>
      </c>
      <c r="E53" s="1356">
        <v>108.02975691005236</v>
      </c>
      <c r="F53" s="1356">
        <v>81.7</v>
      </c>
      <c r="G53" s="1331">
        <v>121.17200355200001</v>
      </c>
      <c r="H53" s="1356">
        <v>82.18157011000001</v>
      </c>
      <c r="I53" s="1540" t="s">
        <v>839</v>
      </c>
    </row>
    <row r="54" spans="2:9" s="158" customFormat="1" ht="9.9499999999999993" customHeight="1" x14ac:dyDescent="0.2">
      <c r="B54" s="597"/>
      <c r="C54" s="1357"/>
      <c r="D54" s="1357"/>
      <c r="E54" s="1357"/>
      <c r="F54" s="1357"/>
      <c r="G54" s="1360"/>
      <c r="H54" s="1357"/>
      <c r="I54" s="851"/>
    </row>
    <row r="55" spans="2:9" s="158" customFormat="1" ht="23.1" customHeight="1" x14ac:dyDescent="0.2">
      <c r="B55" s="595" t="s">
        <v>664</v>
      </c>
      <c r="C55" s="1355">
        <v>3967.8204366392324</v>
      </c>
      <c r="D55" s="1355">
        <v>7374.7221643205994</v>
      </c>
      <c r="E55" s="1355">
        <v>4149.4177069893904</v>
      </c>
      <c r="F55" s="1355">
        <v>3317</v>
      </c>
      <c r="G55" s="1330">
        <v>525.31327235200001</v>
      </c>
      <c r="H55" s="1355">
        <v>1014.507953862</v>
      </c>
      <c r="I55" s="850" t="s">
        <v>1265</v>
      </c>
    </row>
    <row r="56" spans="2:9" s="158" customFormat="1" ht="23.1" customHeight="1" x14ac:dyDescent="0.2">
      <c r="B56" s="597" t="s">
        <v>505</v>
      </c>
      <c r="C56" s="1356">
        <v>2457.4573116392326</v>
      </c>
      <c r="D56" s="1356">
        <v>7231.9541553205991</v>
      </c>
      <c r="E56" s="1356">
        <v>4131.58417298939</v>
      </c>
      <c r="F56" s="1356">
        <v>3306</v>
      </c>
      <c r="G56" s="1331">
        <v>504.30018035199998</v>
      </c>
      <c r="H56" s="1356">
        <v>990.56705386200008</v>
      </c>
      <c r="I56" s="851" t="s">
        <v>270</v>
      </c>
    </row>
    <row r="57" spans="2:9" s="158" customFormat="1" ht="23.1" customHeight="1" x14ac:dyDescent="0.2">
      <c r="B57" s="1034" t="s">
        <v>836</v>
      </c>
      <c r="C57" s="1356">
        <v>1487.6039049833335</v>
      </c>
      <c r="D57" s="1356">
        <v>6490.7794140095993</v>
      </c>
      <c r="E57" s="1356">
        <v>3599.0268251000002</v>
      </c>
      <c r="F57" s="1356">
        <v>2836</v>
      </c>
      <c r="G57" s="1331">
        <v>68.49629161</v>
      </c>
      <c r="H57" s="1356">
        <v>848.07987200000002</v>
      </c>
      <c r="I57" s="1540" t="s">
        <v>837</v>
      </c>
    </row>
    <row r="58" spans="2:9" s="158" customFormat="1" ht="23.1" customHeight="1" x14ac:dyDescent="0.2">
      <c r="B58" s="1034" t="s">
        <v>831</v>
      </c>
      <c r="C58" s="1356">
        <v>969.85340665589922</v>
      </c>
      <c r="D58" s="1356">
        <v>741.17474131099993</v>
      </c>
      <c r="E58" s="1356">
        <v>532.55734788938958</v>
      </c>
      <c r="F58" s="1356">
        <v>470</v>
      </c>
      <c r="G58" s="1331">
        <v>435.80388874199997</v>
      </c>
      <c r="H58" s="1356">
        <v>142.48718186200003</v>
      </c>
      <c r="I58" s="1540" t="s">
        <v>832</v>
      </c>
    </row>
    <row r="59" spans="2:9" s="158" customFormat="1" ht="23.1" customHeight="1" x14ac:dyDescent="0.2">
      <c r="B59" s="597" t="s">
        <v>583</v>
      </c>
      <c r="C59" s="1356">
        <v>1510.3631249999999</v>
      </c>
      <c r="D59" s="1356">
        <v>142.76800900000001</v>
      </c>
      <c r="E59" s="1356">
        <v>17.833533999999997</v>
      </c>
      <c r="F59" s="1356">
        <v>11</v>
      </c>
      <c r="G59" s="1331">
        <v>21.013092</v>
      </c>
      <c r="H59" s="1356">
        <v>23.940899999999999</v>
      </c>
      <c r="I59" s="851" t="s">
        <v>271</v>
      </c>
    </row>
    <row r="60" spans="2:9" s="158" customFormat="1" ht="23.1" customHeight="1" x14ac:dyDescent="0.2">
      <c r="B60" s="1034" t="s">
        <v>836</v>
      </c>
      <c r="C60" s="1356">
        <v>1351.8088829999999</v>
      </c>
      <c r="D60" s="1356">
        <v>90.556799999999996</v>
      </c>
      <c r="E60" s="1356">
        <v>6.9999999999999999E-4</v>
      </c>
      <c r="F60" s="1356">
        <v>0</v>
      </c>
      <c r="G60" s="1331">
        <v>0</v>
      </c>
      <c r="H60" s="1356">
        <v>0</v>
      </c>
      <c r="I60" s="1540" t="s">
        <v>837</v>
      </c>
    </row>
    <row r="61" spans="2:9" s="158" customFormat="1" ht="23.1" customHeight="1" x14ac:dyDescent="0.2">
      <c r="B61" s="1034" t="s">
        <v>831</v>
      </c>
      <c r="C61" s="1356">
        <v>158.55424200000002</v>
      </c>
      <c r="D61" s="1356">
        <v>52.211209000000004</v>
      </c>
      <c r="E61" s="1356">
        <v>17.832833999999998</v>
      </c>
      <c r="F61" s="1356">
        <v>11</v>
      </c>
      <c r="G61" s="1331">
        <v>21.013092</v>
      </c>
      <c r="H61" s="1356">
        <v>23.940899999999999</v>
      </c>
      <c r="I61" s="1540" t="s">
        <v>832</v>
      </c>
    </row>
    <row r="62" spans="2:9" s="158" customFormat="1" ht="9.9499999999999993" customHeight="1" x14ac:dyDescent="0.2">
      <c r="B62" s="597"/>
      <c r="C62" s="1357"/>
      <c r="D62" s="1357"/>
      <c r="E62" s="1357"/>
      <c r="F62" s="1357"/>
      <c r="G62" s="1360"/>
      <c r="H62" s="1357"/>
      <c r="I62" s="851"/>
    </row>
    <row r="63" spans="2:9" s="158" customFormat="1" ht="23.1" customHeight="1" x14ac:dyDescent="0.2">
      <c r="B63" s="595" t="s">
        <v>584</v>
      </c>
      <c r="C63" s="1355">
        <v>14.657238</v>
      </c>
      <c r="D63" s="1355">
        <v>6.6455339999999996</v>
      </c>
      <c r="E63" s="1355">
        <v>2.9982640000000003</v>
      </c>
      <c r="F63" s="1355">
        <v>2</v>
      </c>
      <c r="G63" s="1330">
        <v>1.9913940000000001</v>
      </c>
      <c r="H63" s="1355">
        <v>1.3404750000000001</v>
      </c>
      <c r="I63" s="850" t="s">
        <v>562</v>
      </c>
    </row>
    <row r="64" spans="2:9" s="158" customFormat="1" ht="9.9499999999999993" customHeight="1" x14ac:dyDescent="0.2">
      <c r="B64" s="597"/>
      <c r="C64" s="1357"/>
      <c r="D64" s="1357"/>
      <c r="E64" s="1357"/>
      <c r="F64" s="1357"/>
      <c r="G64" s="1360"/>
      <c r="H64" s="1357"/>
      <c r="I64" s="851"/>
    </row>
    <row r="65" spans="2:9" s="158" customFormat="1" ht="23.1" customHeight="1" x14ac:dyDescent="0.2">
      <c r="B65" s="595" t="s">
        <v>273</v>
      </c>
      <c r="C65" s="1355">
        <v>38.650448611304341</v>
      </c>
      <c r="D65" s="1355">
        <v>31.089531140000002</v>
      </c>
      <c r="E65" s="1355">
        <v>9.976673383333333</v>
      </c>
      <c r="F65" s="1355">
        <v>5</v>
      </c>
      <c r="G65" s="1330">
        <v>3.7528513999999995</v>
      </c>
      <c r="H65" s="1355">
        <v>2.5774490000000001</v>
      </c>
      <c r="I65" s="850" t="s">
        <v>716</v>
      </c>
    </row>
    <row r="66" spans="2:9" s="158" customFormat="1" ht="9.9499999999999993" customHeight="1" x14ac:dyDescent="0.2">
      <c r="B66" s="597"/>
      <c r="C66" s="1357"/>
      <c r="D66" s="1357"/>
      <c r="E66" s="1357"/>
      <c r="F66" s="1357"/>
      <c r="G66" s="1360"/>
      <c r="H66" s="1357"/>
      <c r="I66" s="851"/>
    </row>
    <row r="67" spans="2:9" s="158" customFormat="1" ht="23.1" customHeight="1" x14ac:dyDescent="0.2">
      <c r="B67" s="595" t="s">
        <v>75</v>
      </c>
      <c r="C67" s="1355">
        <v>414.2234685336856</v>
      </c>
      <c r="D67" s="1355">
        <v>293.09734741900002</v>
      </c>
      <c r="E67" s="1355">
        <v>165.06654559199998</v>
      </c>
      <c r="F67" s="1355">
        <v>84</v>
      </c>
      <c r="G67" s="1330">
        <v>82.831213128999991</v>
      </c>
      <c r="H67" s="1355">
        <v>60.647927722000006</v>
      </c>
      <c r="I67" s="850" t="s">
        <v>1264</v>
      </c>
    </row>
    <row r="68" spans="2:9" s="158" customFormat="1" ht="23.1" customHeight="1" x14ac:dyDescent="0.2">
      <c r="B68" s="1034" t="s">
        <v>76</v>
      </c>
      <c r="C68" s="1356">
        <v>57.219977366423251</v>
      </c>
      <c r="D68" s="1356">
        <v>33.831244159999997</v>
      </c>
      <c r="E68" s="1356">
        <v>14.885603999999999</v>
      </c>
      <c r="F68" s="1356">
        <v>4</v>
      </c>
      <c r="G68" s="1331">
        <v>3.4017766300000005</v>
      </c>
      <c r="H68" s="1356">
        <v>1.7561705600000002</v>
      </c>
      <c r="I68" s="1540" t="s">
        <v>77</v>
      </c>
    </row>
    <row r="69" spans="2:9" s="158" customFormat="1" ht="23.1" customHeight="1" x14ac:dyDescent="0.2">
      <c r="B69" s="1034" t="s">
        <v>78</v>
      </c>
      <c r="C69" s="1356">
        <v>127.86826524081097</v>
      </c>
      <c r="D69" s="1356">
        <v>81.921819599999992</v>
      </c>
      <c r="E69" s="1356">
        <v>50.136632374999998</v>
      </c>
      <c r="F69" s="1356">
        <v>29</v>
      </c>
      <c r="G69" s="1331">
        <v>24.776943949999996</v>
      </c>
      <c r="H69" s="1356">
        <v>17.273822679999999</v>
      </c>
      <c r="I69" s="1540" t="s">
        <v>1262</v>
      </c>
    </row>
    <row r="70" spans="2:9" s="158" customFormat="1" ht="23.1" customHeight="1" x14ac:dyDescent="0.2">
      <c r="B70" s="1034" t="s">
        <v>417</v>
      </c>
      <c r="C70" s="1356">
        <v>229.13522592645137</v>
      </c>
      <c r="D70" s="1356">
        <v>177.34428365900001</v>
      </c>
      <c r="E70" s="1356">
        <v>100.04430921699999</v>
      </c>
      <c r="F70" s="1356">
        <v>51</v>
      </c>
      <c r="G70" s="1331">
        <v>54.652492549000002</v>
      </c>
      <c r="H70" s="1356">
        <v>41.617934482000003</v>
      </c>
      <c r="I70" s="1540" t="s">
        <v>1263</v>
      </c>
    </row>
    <row r="71" spans="2:9" s="158" customFormat="1" ht="10.5" customHeight="1" x14ac:dyDescent="0.2">
      <c r="B71" s="1034"/>
      <c r="C71" s="1357"/>
      <c r="D71" s="1357"/>
      <c r="E71" s="1357"/>
      <c r="F71" s="1357"/>
      <c r="G71" s="1360"/>
      <c r="H71" s="1357"/>
      <c r="I71" s="1540"/>
    </row>
    <row r="72" spans="2:9" s="158" customFormat="1" ht="23.1" customHeight="1" x14ac:dyDescent="0.2">
      <c r="B72" s="595" t="s">
        <v>418</v>
      </c>
      <c r="C72" s="1357">
        <v>2.1557E-2</v>
      </c>
      <c r="D72" s="1357">
        <v>2.0000000000000001E-4</v>
      </c>
      <c r="E72" s="1357">
        <v>4.8500000000000001E-3</v>
      </c>
      <c r="F72" s="1357">
        <v>2.1699999999999999E-4</v>
      </c>
      <c r="G72" s="1360">
        <v>8.9999999999999998E-4</v>
      </c>
      <c r="H72" s="1357">
        <v>0</v>
      </c>
      <c r="I72" s="850" t="s">
        <v>661</v>
      </c>
    </row>
    <row r="73" spans="2:9" s="158" customFormat="1" ht="9.9499999999999993" customHeight="1" x14ac:dyDescent="0.2">
      <c r="B73" s="597"/>
      <c r="C73" s="1357"/>
      <c r="D73" s="1357"/>
      <c r="E73" s="1357"/>
      <c r="F73" s="1357"/>
      <c r="G73" s="1360"/>
      <c r="H73" s="1357"/>
      <c r="I73" s="851"/>
    </row>
    <row r="74" spans="2:9" s="158" customFormat="1" ht="23.1" customHeight="1" x14ac:dyDescent="0.2">
      <c r="B74" s="595" t="s">
        <v>853</v>
      </c>
      <c r="C74" s="1355">
        <v>5685.2096830885048</v>
      </c>
      <c r="D74" s="1355">
        <v>8611.8504429577188</v>
      </c>
      <c r="E74" s="1355">
        <v>5019.17660880311</v>
      </c>
      <c r="F74" s="1355">
        <v>3928.4002169999999</v>
      </c>
      <c r="G74" s="1330">
        <v>1133.7062535723335</v>
      </c>
      <c r="H74" s="1355">
        <v>1474.094522394</v>
      </c>
      <c r="I74" s="850" t="s">
        <v>332</v>
      </c>
    </row>
    <row r="75" spans="2:9" s="42" customFormat="1" ht="15" customHeight="1" thickBot="1" x14ac:dyDescent="0.75">
      <c r="B75" s="665"/>
      <c r="C75" s="693"/>
      <c r="D75" s="693"/>
      <c r="E75" s="693"/>
      <c r="F75" s="692"/>
      <c r="G75" s="692"/>
      <c r="H75" s="1543"/>
      <c r="I75" s="698"/>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334" t="s">
        <v>1766</v>
      </c>
      <c r="C78" s="334"/>
      <c r="D78" s="334"/>
      <c r="E78" s="334"/>
      <c r="F78" s="334"/>
      <c r="G78" s="334"/>
      <c r="H78" s="334"/>
      <c r="I78" s="334" t="s">
        <v>1767</v>
      </c>
    </row>
    <row r="79" spans="2:9" ht="21.75" x14ac:dyDescent="0.5">
      <c r="B79" s="139"/>
      <c r="C79" s="55"/>
      <c r="D79" s="55"/>
      <c r="E79" s="55"/>
      <c r="F79" s="55"/>
      <c r="G79" s="55"/>
      <c r="H79" s="55"/>
    </row>
    <row r="80" spans="2:9" ht="21.75" x14ac:dyDescent="0.5">
      <c r="B80" s="44"/>
      <c r="C80" s="55"/>
      <c r="D80" s="55"/>
      <c r="E80" s="55"/>
      <c r="F80" s="55"/>
      <c r="G80" s="55"/>
      <c r="H80" s="55"/>
      <c r="I80"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893" t="s">
        <v>1871</v>
      </c>
      <c r="C3" s="1949"/>
      <c r="D3" s="1949"/>
      <c r="E3" s="1949"/>
      <c r="F3" s="1949"/>
      <c r="G3" s="1949"/>
      <c r="H3" s="1949"/>
      <c r="I3" s="1949"/>
    </row>
    <row r="4" spans="2:23" s="5" customFormat="1" ht="12.75" customHeight="1" x14ac:dyDescent="0.65">
      <c r="B4" s="2"/>
      <c r="C4" s="2"/>
      <c r="D4" s="2"/>
      <c r="E4" s="2"/>
      <c r="F4" s="2"/>
      <c r="G4" s="2"/>
      <c r="H4" s="2"/>
      <c r="I4" s="2"/>
      <c r="J4" s="2"/>
    </row>
    <row r="5" spans="2:23" ht="32.25" x14ac:dyDescent="0.7">
      <c r="B5" s="1893" t="s">
        <v>1872</v>
      </c>
      <c r="C5" s="1949"/>
      <c r="D5" s="1949"/>
      <c r="E5" s="1949"/>
      <c r="F5" s="1949"/>
      <c r="G5" s="1949"/>
      <c r="H5" s="1949"/>
      <c r="I5" s="1949"/>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50" t="s">
        <v>886</v>
      </c>
      <c r="C9" s="1764">
        <v>2012</v>
      </c>
      <c r="D9" s="1764">
        <v>2013</v>
      </c>
      <c r="E9" s="1764">
        <v>2014</v>
      </c>
      <c r="F9" s="1764" t="s">
        <v>1904</v>
      </c>
      <c r="G9" s="1764" t="s">
        <v>1910</v>
      </c>
      <c r="H9" s="1764" t="s">
        <v>1581</v>
      </c>
      <c r="I9" s="1953" t="s">
        <v>885</v>
      </c>
      <c r="J9" s="80"/>
      <c r="N9" s="80"/>
    </row>
    <row r="10" spans="2:23" s="42" customFormat="1" ht="23.1" customHeight="1" x14ac:dyDescent="0.65">
      <c r="B10" s="1951"/>
      <c r="C10" s="1765"/>
      <c r="D10" s="1765"/>
      <c r="E10" s="1765"/>
      <c r="F10" s="1765"/>
      <c r="G10" s="1765"/>
      <c r="H10" s="1765"/>
      <c r="I10" s="1954"/>
    </row>
    <row r="11" spans="2:23" s="42" customFormat="1" ht="23.1" customHeight="1" x14ac:dyDescent="0.65">
      <c r="B11" s="1952"/>
      <c r="C11" s="1766"/>
      <c r="D11" s="1766"/>
      <c r="E11" s="1766"/>
      <c r="F11" s="1766"/>
      <c r="G11" s="1766"/>
      <c r="H11" s="1766"/>
      <c r="I11" s="1955"/>
    </row>
    <row r="12" spans="2:23" s="82" customFormat="1" ht="15" customHeight="1" x14ac:dyDescent="0.65">
      <c r="B12" s="131"/>
      <c r="C12" s="81"/>
      <c r="D12" s="81"/>
      <c r="E12" s="81"/>
      <c r="F12" s="81"/>
      <c r="G12" s="81"/>
      <c r="H12" s="81"/>
      <c r="I12" s="132"/>
    </row>
    <row r="13" spans="2:23" s="1362" customFormat="1" ht="23.1" customHeight="1" x14ac:dyDescent="0.2">
      <c r="B13" s="836" t="s">
        <v>659</v>
      </c>
      <c r="C13" s="1361"/>
      <c r="D13" s="1361"/>
      <c r="E13" s="1361"/>
      <c r="F13" s="1361"/>
      <c r="G13" s="1361"/>
      <c r="H13" s="1361"/>
      <c r="I13" s="849" t="s">
        <v>701</v>
      </c>
    </row>
    <row r="14" spans="2:23" s="1364" customFormat="1" ht="9.9499999999999993" customHeight="1" x14ac:dyDescent="0.2">
      <c r="B14" s="597"/>
      <c r="C14" s="1363"/>
      <c r="D14" s="1363"/>
      <c r="E14" s="1363"/>
      <c r="F14" s="1363"/>
      <c r="G14" s="1363"/>
      <c r="H14" s="1363"/>
      <c r="I14" s="851"/>
    </row>
    <row r="15" spans="2:23" s="1364" customFormat="1" ht="23.1" customHeight="1" x14ac:dyDescent="0.2">
      <c r="B15" s="595" t="s">
        <v>154</v>
      </c>
      <c r="C15" s="854">
        <v>121550.50367000001</v>
      </c>
      <c r="D15" s="854">
        <v>217813.94018299994</v>
      </c>
      <c r="E15" s="854">
        <v>363410.73625001998</v>
      </c>
      <c r="F15" s="854">
        <v>319800</v>
      </c>
      <c r="G15" s="854">
        <v>433534.99698509002</v>
      </c>
      <c r="H15" s="854">
        <v>414715.77550891001</v>
      </c>
      <c r="I15" s="850" t="s">
        <v>660</v>
      </c>
    </row>
    <row r="16" spans="2:23" s="1364" customFormat="1" ht="23.1" customHeight="1" x14ac:dyDescent="0.2">
      <c r="B16" s="597" t="s">
        <v>836</v>
      </c>
      <c r="C16" s="855">
        <v>51354.803717000003</v>
      </c>
      <c r="D16" s="855">
        <v>110816.40375409991</v>
      </c>
      <c r="E16" s="855">
        <v>144984.81036100999</v>
      </c>
      <c r="F16" s="855">
        <v>157702</v>
      </c>
      <c r="G16" s="855">
        <v>235307.88323946</v>
      </c>
      <c r="H16" s="855">
        <v>210938.94246638997</v>
      </c>
      <c r="I16" s="851" t="s">
        <v>837</v>
      </c>
    </row>
    <row r="17" spans="2:9" s="1364" customFormat="1" ht="23.1" customHeight="1" x14ac:dyDescent="0.2">
      <c r="B17" s="1034" t="s">
        <v>663</v>
      </c>
      <c r="C17" s="855">
        <v>32554.148625000002</v>
      </c>
      <c r="D17" s="855">
        <v>88290.987079190003</v>
      </c>
      <c r="E17" s="855">
        <v>96168.944872060019</v>
      </c>
      <c r="F17" s="855">
        <v>113154</v>
      </c>
      <c r="G17" s="855">
        <v>184994.08606721999</v>
      </c>
      <c r="H17" s="855">
        <v>160658.45876886998</v>
      </c>
      <c r="I17" s="1540" t="s">
        <v>838</v>
      </c>
    </row>
    <row r="18" spans="2:9" s="1364" customFormat="1" ht="23.1" customHeight="1" x14ac:dyDescent="0.2">
      <c r="B18" s="1034" t="s">
        <v>662</v>
      </c>
      <c r="C18" s="855">
        <v>18800.655092000001</v>
      </c>
      <c r="D18" s="855">
        <v>22525.416674909902</v>
      </c>
      <c r="E18" s="855">
        <v>48815.865488949981</v>
      </c>
      <c r="F18" s="855">
        <v>44548</v>
      </c>
      <c r="G18" s="855">
        <v>50313.797172240018</v>
      </c>
      <c r="H18" s="855">
        <v>50280.483697520001</v>
      </c>
      <c r="I18" s="1540" t="s">
        <v>839</v>
      </c>
    </row>
    <row r="19" spans="2:9" s="1364" customFormat="1" ht="23.1" customHeight="1" x14ac:dyDescent="0.2">
      <c r="B19" s="597" t="s">
        <v>831</v>
      </c>
      <c r="C19" s="855">
        <v>70195.699953000003</v>
      </c>
      <c r="D19" s="855">
        <v>106997.53642890001</v>
      </c>
      <c r="E19" s="855">
        <v>218425.92588901002</v>
      </c>
      <c r="F19" s="855">
        <v>162098</v>
      </c>
      <c r="G19" s="855">
        <v>198227.11374563002</v>
      </c>
      <c r="H19" s="855">
        <v>203776.83304252004</v>
      </c>
      <c r="I19" s="851" t="s">
        <v>832</v>
      </c>
    </row>
    <row r="20" spans="2:9" s="1364" customFormat="1" ht="23.1" customHeight="1" x14ac:dyDescent="0.2">
      <c r="B20" s="1034" t="s">
        <v>663</v>
      </c>
      <c r="C20" s="855">
        <v>11453.759258</v>
      </c>
      <c r="D20" s="855">
        <v>19892.453480220011</v>
      </c>
      <c r="E20" s="855">
        <v>45809.792913440004</v>
      </c>
      <c r="F20" s="855">
        <v>62045</v>
      </c>
      <c r="G20" s="855">
        <v>88330.117352430039</v>
      </c>
      <c r="H20" s="855">
        <v>62050.54957779</v>
      </c>
      <c r="I20" s="1540" t="s">
        <v>838</v>
      </c>
    </row>
    <row r="21" spans="2:9" s="1364" customFormat="1" ht="23.1" customHeight="1" x14ac:dyDescent="0.2">
      <c r="B21" s="1034" t="s">
        <v>662</v>
      </c>
      <c r="C21" s="855">
        <v>58741.940694999998</v>
      </c>
      <c r="D21" s="855">
        <v>87105.082948680007</v>
      </c>
      <c r="E21" s="855">
        <v>172616.13297557001</v>
      </c>
      <c r="F21" s="855">
        <v>100053</v>
      </c>
      <c r="G21" s="855">
        <v>109896.99639319997</v>
      </c>
      <c r="H21" s="855">
        <v>141726.28346473005</v>
      </c>
      <c r="I21" s="1540" t="s">
        <v>839</v>
      </c>
    </row>
    <row r="22" spans="2:9" s="1364" customFormat="1" ht="9.9499999999999993" customHeight="1" x14ac:dyDescent="0.2">
      <c r="B22" s="597"/>
      <c r="C22" s="856"/>
      <c r="D22" s="856"/>
      <c r="E22" s="856"/>
      <c r="F22" s="856"/>
      <c r="G22" s="856"/>
      <c r="H22" s="856"/>
      <c r="I22" s="851"/>
    </row>
    <row r="23" spans="2:9" s="1364" customFormat="1" ht="23.1" customHeight="1" x14ac:dyDescent="0.2">
      <c r="B23" s="595" t="s">
        <v>664</v>
      </c>
      <c r="C23" s="854">
        <v>572619.501765094</v>
      </c>
      <c r="D23" s="854">
        <v>652610.19625450298</v>
      </c>
      <c r="E23" s="854">
        <v>1005459.9736790584</v>
      </c>
      <c r="F23" s="854">
        <v>1009033</v>
      </c>
      <c r="G23" s="854">
        <v>1507041.4329683396</v>
      </c>
      <c r="H23" s="854">
        <v>2259009.5744430679</v>
      </c>
      <c r="I23" s="850" t="s">
        <v>1265</v>
      </c>
    </row>
    <row r="24" spans="2:9" s="1364" customFormat="1" ht="23.1" customHeight="1" x14ac:dyDescent="0.2">
      <c r="B24" s="597" t="s">
        <v>1769</v>
      </c>
      <c r="C24" s="855">
        <v>246944.96703199999</v>
      </c>
      <c r="D24" s="855">
        <v>209249.26739994041</v>
      </c>
      <c r="E24" s="855">
        <v>397711.28488411859</v>
      </c>
      <c r="F24" s="855">
        <v>378179</v>
      </c>
      <c r="G24" s="855">
        <v>605389.82940822956</v>
      </c>
      <c r="H24" s="855">
        <v>743724.28745343757</v>
      </c>
      <c r="I24" s="851" t="s">
        <v>270</v>
      </c>
    </row>
    <row r="25" spans="2:9" s="1364" customFormat="1" ht="23.1" customHeight="1" x14ac:dyDescent="0.2">
      <c r="B25" s="1034" t="s">
        <v>836</v>
      </c>
      <c r="C25" s="855">
        <v>25475.922503999998</v>
      </c>
      <c r="D25" s="855">
        <v>32671.894398599983</v>
      </c>
      <c r="E25" s="855">
        <v>44886.758534500026</v>
      </c>
      <c r="F25" s="855">
        <v>49992</v>
      </c>
      <c r="G25" s="855">
        <v>77183.702396489956</v>
      </c>
      <c r="H25" s="855">
        <v>111652.98458328002</v>
      </c>
      <c r="I25" s="1540" t="s">
        <v>837</v>
      </c>
    </row>
    <row r="26" spans="2:9" s="1364" customFormat="1" ht="23.1" customHeight="1" x14ac:dyDescent="0.2">
      <c r="B26" s="1034" t="s">
        <v>831</v>
      </c>
      <c r="C26" s="855">
        <v>221469.044528</v>
      </c>
      <c r="D26" s="855">
        <v>176577.37300134043</v>
      </c>
      <c r="E26" s="855">
        <v>352824.52634961857</v>
      </c>
      <c r="F26" s="855">
        <v>328187</v>
      </c>
      <c r="G26" s="855">
        <v>528206.12701173965</v>
      </c>
      <c r="H26" s="855">
        <v>632071.30287015752</v>
      </c>
      <c r="I26" s="1540" t="s">
        <v>832</v>
      </c>
    </row>
    <row r="27" spans="2:9" s="1364" customFormat="1" ht="23.1" customHeight="1" x14ac:dyDescent="0.2">
      <c r="B27" s="597" t="s">
        <v>583</v>
      </c>
      <c r="C27" s="855">
        <v>325674.53473309404</v>
      </c>
      <c r="D27" s="855">
        <v>443360.92885456263</v>
      </c>
      <c r="E27" s="855">
        <v>607748.68879493978</v>
      </c>
      <c r="F27" s="855">
        <v>630854</v>
      </c>
      <c r="G27" s="855">
        <v>901651.60356011009</v>
      </c>
      <c r="H27" s="855">
        <v>1515285.2869896302</v>
      </c>
      <c r="I27" s="851" t="s">
        <v>271</v>
      </c>
    </row>
    <row r="28" spans="2:9" s="1364" customFormat="1" ht="23.1" customHeight="1" x14ac:dyDescent="0.2">
      <c r="B28" s="1034" t="s">
        <v>836</v>
      </c>
      <c r="C28" s="855">
        <v>7933.3452269999998</v>
      </c>
      <c r="D28" s="855">
        <v>268242.55864186242</v>
      </c>
      <c r="E28" s="855">
        <v>443817.47727972985</v>
      </c>
      <c r="F28" s="855">
        <v>414369</v>
      </c>
      <c r="G28" s="855">
        <v>538153.24316492002</v>
      </c>
      <c r="H28" s="855">
        <v>718755.61371605005</v>
      </c>
      <c r="I28" s="1540" t="s">
        <v>837</v>
      </c>
    </row>
    <row r="29" spans="2:9" s="1364" customFormat="1" ht="23.1" customHeight="1" x14ac:dyDescent="0.2">
      <c r="B29" s="1034" t="s">
        <v>831</v>
      </c>
      <c r="C29" s="855">
        <v>317741.18950609403</v>
      </c>
      <c r="D29" s="855">
        <v>175118.37021270022</v>
      </c>
      <c r="E29" s="855">
        <v>163931.21151520999</v>
      </c>
      <c r="F29" s="855">
        <v>216485</v>
      </c>
      <c r="G29" s="855">
        <v>363498.36039519001</v>
      </c>
      <c r="H29" s="855">
        <v>796529.67327358003</v>
      </c>
      <c r="I29" s="1540" t="s">
        <v>832</v>
      </c>
    </row>
    <row r="30" spans="2:9" s="1364" customFormat="1" ht="9.9499999999999993" customHeight="1" x14ac:dyDescent="0.2">
      <c r="B30" s="597"/>
      <c r="C30" s="856"/>
      <c r="D30" s="856"/>
      <c r="E30" s="856"/>
      <c r="F30" s="856"/>
      <c r="G30" s="856"/>
      <c r="H30" s="856"/>
      <c r="I30" s="851"/>
    </row>
    <row r="31" spans="2:9" s="1364" customFormat="1" ht="23.1" customHeight="1" x14ac:dyDescent="0.2">
      <c r="B31" s="595" t="s">
        <v>584</v>
      </c>
      <c r="C31" s="854">
        <v>17068.629104</v>
      </c>
      <c r="D31" s="854">
        <v>11950.714551780011</v>
      </c>
      <c r="E31" s="854">
        <v>43290.666868069951</v>
      </c>
      <c r="F31" s="854">
        <v>34871</v>
      </c>
      <c r="G31" s="854">
        <v>75865.739198300013</v>
      </c>
      <c r="H31" s="854">
        <v>103744.59073681</v>
      </c>
      <c r="I31" s="850" t="s">
        <v>562</v>
      </c>
    </row>
    <row r="32" spans="2:9" s="1364" customFormat="1" ht="9.9499999999999993" customHeight="1" x14ac:dyDescent="0.2">
      <c r="B32" s="597"/>
      <c r="C32" s="856"/>
      <c r="D32" s="856"/>
      <c r="E32" s="856"/>
      <c r="F32" s="856"/>
      <c r="G32" s="856"/>
      <c r="H32" s="856"/>
      <c r="I32" s="851"/>
    </row>
    <row r="33" spans="2:9" s="1364" customFormat="1" ht="23.1" customHeight="1" x14ac:dyDescent="0.2">
      <c r="B33" s="595" t="s">
        <v>273</v>
      </c>
      <c r="C33" s="854">
        <v>57378.148867000004</v>
      </c>
      <c r="D33" s="854">
        <v>34659.966894840036</v>
      </c>
      <c r="E33" s="854">
        <v>97001.139523450023</v>
      </c>
      <c r="F33" s="854">
        <v>92041</v>
      </c>
      <c r="G33" s="854">
        <v>136986.55834059999</v>
      </c>
      <c r="H33" s="854">
        <v>167923.8733424698</v>
      </c>
      <c r="I33" s="850" t="s">
        <v>716</v>
      </c>
    </row>
    <row r="34" spans="2:9" s="1364" customFormat="1" ht="9.9499999999999993" customHeight="1" x14ac:dyDescent="0.2">
      <c r="B34" s="597"/>
      <c r="C34" s="856"/>
      <c r="D34" s="856"/>
      <c r="E34" s="856"/>
      <c r="F34" s="856"/>
      <c r="G34" s="856"/>
      <c r="H34" s="856"/>
      <c r="I34" s="851"/>
    </row>
    <row r="35" spans="2:9" s="1364" customFormat="1" ht="23.1" customHeight="1" x14ac:dyDescent="0.2">
      <c r="B35" s="595" t="s">
        <v>75</v>
      </c>
      <c r="C35" s="854">
        <v>25657.433585000002</v>
      </c>
      <c r="D35" s="854">
        <v>27891.41509436004</v>
      </c>
      <c r="E35" s="854">
        <v>53683.058564089981</v>
      </c>
      <c r="F35" s="854">
        <v>41594</v>
      </c>
      <c r="G35" s="854">
        <v>84948.716224630014</v>
      </c>
      <c r="H35" s="854">
        <v>72338.590540437013</v>
      </c>
      <c r="I35" s="850" t="s">
        <v>1265</v>
      </c>
    </row>
    <row r="36" spans="2:9" s="1364" customFormat="1" ht="23.1" customHeight="1" x14ac:dyDescent="0.2">
      <c r="B36" s="1034" t="s">
        <v>76</v>
      </c>
      <c r="C36" s="855">
        <v>1237.9609599999999</v>
      </c>
      <c r="D36" s="855">
        <v>793.9025742099991</v>
      </c>
      <c r="E36" s="855">
        <v>3389.4511650399941</v>
      </c>
      <c r="F36" s="855">
        <v>2687</v>
      </c>
      <c r="G36" s="855">
        <v>6376.2688387300032</v>
      </c>
      <c r="H36" s="855">
        <v>2332.3632725300004</v>
      </c>
      <c r="I36" s="1540" t="s">
        <v>77</v>
      </c>
    </row>
    <row r="37" spans="2:9" s="1364" customFormat="1" ht="23.1" customHeight="1" x14ac:dyDescent="0.2">
      <c r="B37" s="1034" t="s">
        <v>78</v>
      </c>
      <c r="C37" s="855">
        <v>2460.2333880000001</v>
      </c>
      <c r="D37" s="855">
        <v>2928.975495369993</v>
      </c>
      <c r="E37" s="855">
        <v>9589.9899119700021</v>
      </c>
      <c r="F37" s="855">
        <v>7665</v>
      </c>
      <c r="G37" s="855">
        <v>16920.248359879999</v>
      </c>
      <c r="H37" s="855">
        <v>9394.0683026970055</v>
      </c>
      <c r="I37" s="1540" t="s">
        <v>1262</v>
      </c>
    </row>
    <row r="38" spans="2:9" s="1364" customFormat="1" ht="23.1" customHeight="1" x14ac:dyDescent="0.2">
      <c r="B38" s="1034" t="s">
        <v>417</v>
      </c>
      <c r="C38" s="855">
        <v>21959.239237000002</v>
      </c>
      <c r="D38" s="855">
        <v>24168.537024780049</v>
      </c>
      <c r="E38" s="855">
        <v>40703.617487079988</v>
      </c>
      <c r="F38" s="855">
        <v>31242</v>
      </c>
      <c r="G38" s="855">
        <v>61652.199026020004</v>
      </c>
      <c r="H38" s="855">
        <v>60612.158965210008</v>
      </c>
      <c r="I38" s="1540" t="s">
        <v>1263</v>
      </c>
    </row>
    <row r="39" spans="2:9" s="1364" customFormat="1" ht="9.9499999999999993" customHeight="1" x14ac:dyDescent="0.2">
      <c r="B39" s="597"/>
      <c r="C39" s="1592"/>
      <c r="D39" s="1592"/>
      <c r="E39" s="1592"/>
      <c r="F39" s="1592"/>
      <c r="G39" s="1592"/>
      <c r="H39" s="1592"/>
      <c r="I39" s="851"/>
    </row>
    <row r="40" spans="2:9" s="1364" customFormat="1" ht="23.1" customHeight="1" x14ac:dyDescent="0.2">
      <c r="B40" s="595" t="s">
        <v>418</v>
      </c>
      <c r="C40" s="854">
        <v>3.2140339999999998</v>
      </c>
      <c r="D40" s="854"/>
      <c r="E40" s="854"/>
      <c r="F40" s="854">
        <v>1</v>
      </c>
      <c r="G40" s="854">
        <v>94.907399999999996</v>
      </c>
      <c r="H40" s="854">
        <v>2189.7987434400002</v>
      </c>
      <c r="I40" s="850" t="s">
        <v>661</v>
      </c>
    </row>
    <row r="41" spans="2:9" s="1364" customFormat="1" ht="9.9499999999999993" customHeight="1" x14ac:dyDescent="0.2">
      <c r="B41" s="597"/>
      <c r="C41" s="856"/>
      <c r="D41" s="856"/>
      <c r="E41" s="856"/>
      <c r="F41" s="856"/>
      <c r="G41" s="856"/>
      <c r="H41" s="856"/>
      <c r="I41" s="851"/>
    </row>
    <row r="42" spans="2:9" s="1364" customFormat="1" ht="23.1" customHeight="1" x14ac:dyDescent="0.2">
      <c r="B42" s="595" t="s">
        <v>853</v>
      </c>
      <c r="C42" s="854">
        <v>794277.431025094</v>
      </c>
      <c r="D42" s="854">
        <v>944926.23297848296</v>
      </c>
      <c r="E42" s="854">
        <v>1562845.5748846885</v>
      </c>
      <c r="F42" s="854">
        <v>1497340</v>
      </c>
      <c r="G42" s="854">
        <v>2238472.3511169599</v>
      </c>
      <c r="H42" s="854">
        <v>3019922.2033151346</v>
      </c>
      <c r="I42" s="850" t="s">
        <v>332</v>
      </c>
    </row>
    <row r="43" spans="2:9" s="1364" customFormat="1" ht="15" customHeight="1" thickBot="1" x14ac:dyDescent="0.25">
      <c r="B43" s="1365"/>
      <c r="C43" s="1530"/>
      <c r="D43" s="1530"/>
      <c r="E43" s="1530"/>
      <c r="F43" s="1530"/>
      <c r="G43" s="1530"/>
      <c r="H43" s="1530"/>
      <c r="I43" s="1368"/>
    </row>
    <row r="44" spans="2:9" s="1364" customFormat="1" ht="15" customHeight="1" thickTop="1" x14ac:dyDescent="0.2">
      <c r="B44" s="1366"/>
      <c r="C44" s="855"/>
      <c r="D44" s="855"/>
      <c r="E44" s="855"/>
      <c r="F44" s="855"/>
      <c r="G44" s="855"/>
      <c r="H44" s="855"/>
      <c r="I44" s="1369"/>
    </row>
    <row r="45" spans="2:9" s="1364" customFormat="1" ht="23.1" customHeight="1" x14ac:dyDescent="0.2">
      <c r="B45" s="836" t="s">
        <v>565</v>
      </c>
      <c r="C45" s="855"/>
      <c r="D45" s="855"/>
      <c r="E45" s="855"/>
      <c r="F45" s="855"/>
      <c r="G45" s="855"/>
      <c r="H45" s="855"/>
      <c r="I45" s="849" t="s">
        <v>272</v>
      </c>
    </row>
    <row r="46" spans="2:9" s="1364" customFormat="1" ht="9.9499999999999993" customHeight="1" x14ac:dyDescent="0.2">
      <c r="B46" s="597"/>
      <c r="C46" s="856"/>
      <c r="D46" s="856"/>
      <c r="E46" s="856"/>
      <c r="F46" s="856"/>
      <c r="G46" s="856"/>
      <c r="H46" s="856"/>
      <c r="I46" s="851"/>
    </row>
    <row r="47" spans="2:9" s="1364" customFormat="1" ht="23.1" customHeight="1" x14ac:dyDescent="0.2">
      <c r="B47" s="595" t="s">
        <v>154</v>
      </c>
      <c r="C47" s="854">
        <v>2783.0726061111113</v>
      </c>
      <c r="D47" s="854">
        <v>3654.5364097324773</v>
      </c>
      <c r="E47" s="854">
        <v>3160.2719012458692</v>
      </c>
      <c r="F47" s="854">
        <v>2052.4</v>
      </c>
      <c r="G47" s="854">
        <v>1951.8804260889997</v>
      </c>
      <c r="H47" s="854">
        <v>1429.6706794440001</v>
      </c>
      <c r="I47" s="850" t="s">
        <v>660</v>
      </c>
    </row>
    <row r="48" spans="2:9" s="1364" customFormat="1" ht="23.1" customHeight="1" x14ac:dyDescent="0.2">
      <c r="B48" s="597" t="s">
        <v>836</v>
      </c>
      <c r="C48" s="855">
        <v>1641.2946791111112</v>
      </c>
      <c r="D48" s="855">
        <v>2321.3160489633256</v>
      </c>
      <c r="E48" s="855">
        <v>1631.5283088253</v>
      </c>
      <c r="F48" s="855">
        <v>1232.4000000000001</v>
      </c>
      <c r="G48" s="855">
        <v>1377.7504775499999</v>
      </c>
      <c r="H48" s="855">
        <v>929.83368693</v>
      </c>
      <c r="I48" s="851" t="s">
        <v>837</v>
      </c>
    </row>
    <row r="49" spans="2:9" s="1364" customFormat="1" ht="23.1" customHeight="1" x14ac:dyDescent="0.2">
      <c r="B49" s="1034" t="s">
        <v>663</v>
      </c>
      <c r="C49" s="855">
        <v>1082.3366109999999</v>
      </c>
      <c r="D49" s="855">
        <v>1991.1165136479999</v>
      </c>
      <c r="E49" s="855">
        <v>1184.1274186000001</v>
      </c>
      <c r="F49" s="855">
        <v>975.4</v>
      </c>
      <c r="G49" s="855">
        <v>1255.5390649999999</v>
      </c>
      <c r="H49" s="855">
        <v>823.96908573999997</v>
      </c>
      <c r="I49" s="1540" t="s">
        <v>838</v>
      </c>
    </row>
    <row r="50" spans="2:9" s="1364" customFormat="1" ht="23.1" customHeight="1" x14ac:dyDescent="0.2">
      <c r="B50" s="1034" t="s">
        <v>662</v>
      </c>
      <c r="C50" s="855">
        <v>558.95806811111117</v>
      </c>
      <c r="D50" s="855">
        <v>330.19953531532548</v>
      </c>
      <c r="E50" s="855">
        <v>447.40089022530003</v>
      </c>
      <c r="F50" s="855">
        <v>257</v>
      </c>
      <c r="G50" s="855">
        <v>122.21141254999996</v>
      </c>
      <c r="H50" s="855">
        <v>105.86460119</v>
      </c>
      <c r="I50" s="1540" t="s">
        <v>839</v>
      </c>
    </row>
    <row r="51" spans="2:9" s="1364" customFormat="1" ht="23.1" customHeight="1" x14ac:dyDescent="0.2">
      <c r="B51" s="597" t="s">
        <v>831</v>
      </c>
      <c r="C51" s="855">
        <v>1141.7779270000001</v>
      </c>
      <c r="D51" s="855">
        <v>1333.2203607691517</v>
      </c>
      <c r="E51" s="855">
        <v>1528.7435924205695</v>
      </c>
      <c r="F51" s="855">
        <v>820</v>
      </c>
      <c r="G51" s="855">
        <v>574.12994853899988</v>
      </c>
      <c r="H51" s="855">
        <v>499.83699251400003</v>
      </c>
      <c r="I51" s="851" t="s">
        <v>832</v>
      </c>
    </row>
    <row r="52" spans="2:9" s="1364" customFormat="1" ht="23.1" customHeight="1" x14ac:dyDescent="0.2">
      <c r="B52" s="1034" t="s">
        <v>663</v>
      </c>
      <c r="C52" s="855">
        <v>228.85703899999999</v>
      </c>
      <c r="D52" s="855">
        <v>280.39504261737227</v>
      </c>
      <c r="E52" s="855">
        <v>445.97849441</v>
      </c>
      <c r="F52" s="855">
        <v>404</v>
      </c>
      <c r="G52" s="855">
        <v>324.71804937999997</v>
      </c>
      <c r="H52" s="855">
        <v>175.79228710000001</v>
      </c>
      <c r="I52" s="1540" t="s">
        <v>838</v>
      </c>
    </row>
    <row r="53" spans="2:9" s="1364" customFormat="1" ht="23.1" customHeight="1" x14ac:dyDescent="0.2">
      <c r="B53" s="1034" t="s">
        <v>662</v>
      </c>
      <c r="C53" s="855">
        <v>912.92088799999999</v>
      </c>
      <c r="D53" s="855">
        <v>1052.8253181517796</v>
      </c>
      <c r="E53" s="855">
        <v>1082.7650980105695</v>
      </c>
      <c r="F53" s="855">
        <v>416</v>
      </c>
      <c r="G53" s="855">
        <v>249.41189915899989</v>
      </c>
      <c r="H53" s="855">
        <v>324.04470541400002</v>
      </c>
      <c r="I53" s="1540" t="s">
        <v>839</v>
      </c>
    </row>
    <row r="54" spans="2:9" s="1364" customFormat="1" ht="9.9499999999999993" customHeight="1" x14ac:dyDescent="0.2">
      <c r="B54" s="597"/>
      <c r="C54" s="856"/>
      <c r="D54" s="856"/>
      <c r="E54" s="856"/>
      <c r="F54" s="856"/>
      <c r="G54" s="856"/>
      <c r="H54" s="856"/>
      <c r="I54" s="851"/>
    </row>
    <row r="55" spans="2:9" s="1364" customFormat="1" ht="23.1" customHeight="1" x14ac:dyDescent="0.2">
      <c r="B55" s="595" t="s">
        <v>664</v>
      </c>
      <c r="C55" s="854">
        <v>13725.424346572523</v>
      </c>
      <c r="D55" s="854">
        <v>8118.6551753890881</v>
      </c>
      <c r="E55" s="854">
        <v>8676.1485253566316</v>
      </c>
      <c r="F55" s="854">
        <v>7687.4</v>
      </c>
      <c r="G55" s="854">
        <v>7129.8225193770013</v>
      </c>
      <c r="H55" s="854">
        <v>10512.5024041778</v>
      </c>
      <c r="I55" s="850" t="s">
        <v>1265</v>
      </c>
    </row>
    <row r="56" spans="2:9" s="1364" customFormat="1" ht="23.1" customHeight="1" x14ac:dyDescent="0.2">
      <c r="B56" s="597" t="s">
        <v>1769</v>
      </c>
      <c r="C56" s="856">
        <v>6317.9729425725236</v>
      </c>
      <c r="D56" s="856">
        <v>3126.2838765090883</v>
      </c>
      <c r="E56" s="856">
        <v>3483.8665861016325</v>
      </c>
      <c r="F56" s="856">
        <v>2353</v>
      </c>
      <c r="G56" s="856">
        <v>2316.8747736570008</v>
      </c>
      <c r="H56" s="856">
        <v>2829.7949542637998</v>
      </c>
      <c r="I56" s="851" t="s">
        <v>270</v>
      </c>
    </row>
    <row r="57" spans="2:9" s="1364" customFormat="1" ht="23.1" customHeight="1" x14ac:dyDescent="0.2">
      <c r="B57" s="1034" t="s">
        <v>836</v>
      </c>
      <c r="C57" s="855">
        <v>1719.159253</v>
      </c>
      <c r="D57" s="855">
        <v>1111.0345643899993</v>
      </c>
      <c r="E57" s="855">
        <v>1056.4970997950006</v>
      </c>
      <c r="F57" s="855">
        <v>875</v>
      </c>
      <c r="G57" s="855">
        <v>929.84189899799958</v>
      </c>
      <c r="H57" s="855">
        <v>1218.1880635750001</v>
      </c>
      <c r="I57" s="1540" t="s">
        <v>837</v>
      </c>
    </row>
    <row r="58" spans="2:9" s="1364" customFormat="1" ht="23.1" customHeight="1" x14ac:dyDescent="0.2">
      <c r="B58" s="1034" t="s">
        <v>831</v>
      </c>
      <c r="C58" s="855">
        <v>4598.8136895725238</v>
      </c>
      <c r="D58" s="855">
        <v>2015.2493121190889</v>
      </c>
      <c r="E58" s="855">
        <v>2427.3694863066321</v>
      </c>
      <c r="F58" s="855">
        <v>1478</v>
      </c>
      <c r="G58" s="855">
        <v>1387.0328746590012</v>
      </c>
      <c r="H58" s="855">
        <v>1611.6068906887999</v>
      </c>
      <c r="I58" s="1540" t="s">
        <v>832</v>
      </c>
    </row>
    <row r="59" spans="2:9" s="1364" customFormat="1" ht="23.1" customHeight="1" x14ac:dyDescent="0.2">
      <c r="B59" s="597" t="s">
        <v>583</v>
      </c>
      <c r="C59" s="856">
        <v>7407.4514039999995</v>
      </c>
      <c r="D59" s="856">
        <v>4992.3712988799998</v>
      </c>
      <c r="E59" s="856">
        <v>5192.281939255</v>
      </c>
      <c r="F59" s="856">
        <v>5334.4</v>
      </c>
      <c r="G59" s="856">
        <v>4812.9477457200001</v>
      </c>
      <c r="H59" s="856">
        <v>7682.7074499139999</v>
      </c>
      <c r="I59" s="851" t="s">
        <v>271</v>
      </c>
    </row>
    <row r="60" spans="2:9" s="1364" customFormat="1" ht="23.1" customHeight="1" x14ac:dyDescent="0.2">
      <c r="B60" s="1034" t="s">
        <v>836</v>
      </c>
      <c r="C60" s="855">
        <v>432.69971199999998</v>
      </c>
      <c r="D60" s="855">
        <v>3217.2850899999999</v>
      </c>
      <c r="E60" s="855">
        <v>4132.9841980000001</v>
      </c>
      <c r="F60" s="855">
        <v>4031.4</v>
      </c>
      <c r="G60" s="855">
        <v>3308.1394495</v>
      </c>
      <c r="H60" s="855">
        <v>3398.0790259999999</v>
      </c>
      <c r="I60" s="1540" t="s">
        <v>837</v>
      </c>
    </row>
    <row r="61" spans="2:9" s="1364" customFormat="1" ht="23.1" customHeight="1" x14ac:dyDescent="0.2">
      <c r="B61" s="1034" t="s">
        <v>831</v>
      </c>
      <c r="C61" s="855">
        <v>6974.7516919999998</v>
      </c>
      <c r="D61" s="855">
        <v>1775.0862088800002</v>
      </c>
      <c r="E61" s="855">
        <v>1059.2977412549999</v>
      </c>
      <c r="F61" s="855">
        <v>1303</v>
      </c>
      <c r="G61" s="855">
        <v>1504.8082962200001</v>
      </c>
      <c r="H61" s="855">
        <v>4284.6284239140005</v>
      </c>
      <c r="I61" s="1540" t="s">
        <v>832</v>
      </c>
    </row>
    <row r="62" spans="2:9" s="1364" customFormat="1" ht="9.9499999999999993" customHeight="1" x14ac:dyDescent="0.2">
      <c r="B62" s="597"/>
      <c r="C62" s="1592"/>
      <c r="D62" s="1592"/>
      <c r="E62" s="1592"/>
      <c r="F62" s="1592"/>
      <c r="G62" s="1592"/>
      <c r="H62" s="1592"/>
      <c r="I62" s="851"/>
    </row>
    <row r="63" spans="2:9" s="1364" customFormat="1" ht="22.5" customHeight="1" x14ac:dyDescent="0.2">
      <c r="B63" s="595" t="s">
        <v>584</v>
      </c>
      <c r="C63" s="854">
        <v>87.31936641357143</v>
      </c>
      <c r="D63" s="854">
        <v>47.869274411692288</v>
      </c>
      <c r="E63" s="854">
        <v>73.898859011999988</v>
      </c>
      <c r="F63" s="854">
        <v>49</v>
      </c>
      <c r="G63" s="854">
        <v>86.96962353699999</v>
      </c>
      <c r="H63" s="854">
        <v>123.68658641642293</v>
      </c>
      <c r="I63" s="850" t="s">
        <v>562</v>
      </c>
    </row>
    <row r="64" spans="2:9" s="1364" customFormat="1" ht="9.9499999999999993" customHeight="1" x14ac:dyDescent="0.2">
      <c r="B64" s="597"/>
      <c r="C64" s="1592"/>
      <c r="D64" s="1592"/>
      <c r="E64" s="1592"/>
      <c r="F64" s="1592"/>
      <c r="G64" s="1592"/>
      <c r="H64" s="1592"/>
      <c r="I64" s="851"/>
    </row>
    <row r="65" spans="2:9" s="1364" customFormat="1" ht="23.1" customHeight="1" x14ac:dyDescent="0.2">
      <c r="B65" s="595" t="s">
        <v>273</v>
      </c>
      <c r="C65" s="854">
        <v>217.26634666026669</v>
      </c>
      <c r="D65" s="854">
        <v>100.78697327774459</v>
      </c>
      <c r="E65" s="854">
        <v>144.03538893957142</v>
      </c>
      <c r="F65" s="854">
        <v>107</v>
      </c>
      <c r="G65" s="854">
        <v>70.344157720000027</v>
      </c>
      <c r="H65" s="854">
        <v>94.488651451604198</v>
      </c>
      <c r="I65" s="850" t="s">
        <v>716</v>
      </c>
    </row>
    <row r="66" spans="2:9" s="1364" customFormat="1" ht="9.9499999999999993" customHeight="1" x14ac:dyDescent="0.2">
      <c r="B66" s="597"/>
      <c r="C66" s="856"/>
      <c r="D66" s="856"/>
      <c r="E66" s="856"/>
      <c r="F66" s="856"/>
      <c r="G66" s="856"/>
      <c r="H66" s="856"/>
      <c r="I66" s="851"/>
    </row>
    <row r="67" spans="2:9" s="1364" customFormat="1" ht="23.1" customHeight="1" x14ac:dyDescent="0.2">
      <c r="B67" s="595" t="s">
        <v>75</v>
      </c>
      <c r="C67" s="854">
        <v>121.48377604210526</v>
      </c>
      <c r="D67" s="854">
        <v>95.144960263181147</v>
      </c>
      <c r="E67" s="854">
        <v>129.46679986626663</v>
      </c>
      <c r="F67" s="854">
        <v>72</v>
      </c>
      <c r="G67" s="854">
        <v>74.118623282999977</v>
      </c>
      <c r="H67" s="854">
        <v>63.986196618273837</v>
      </c>
      <c r="I67" s="850" t="s">
        <v>1265</v>
      </c>
    </row>
    <row r="68" spans="2:9" s="1364" customFormat="1" ht="23.1" customHeight="1" x14ac:dyDescent="0.2">
      <c r="B68" s="1034" t="s">
        <v>76</v>
      </c>
      <c r="C68" s="855">
        <v>5.077496</v>
      </c>
      <c r="D68" s="855">
        <v>2.4083810172060298</v>
      </c>
      <c r="E68" s="855">
        <v>7.1850409000000006</v>
      </c>
      <c r="F68" s="855">
        <v>5</v>
      </c>
      <c r="G68" s="855">
        <v>3.8814744099999987</v>
      </c>
      <c r="H68" s="855">
        <v>1.8940038600000002</v>
      </c>
      <c r="I68" s="1540" t="s">
        <v>77</v>
      </c>
    </row>
    <row r="69" spans="2:9" s="1364" customFormat="1" ht="23.1" customHeight="1" x14ac:dyDescent="0.2">
      <c r="B69" s="1034" t="s">
        <v>78</v>
      </c>
      <c r="C69" s="855">
        <v>26.224682042105265</v>
      </c>
      <c r="D69" s="855">
        <v>21.556763847975116</v>
      </c>
      <c r="E69" s="855">
        <v>38.047315953999991</v>
      </c>
      <c r="F69" s="855">
        <v>23</v>
      </c>
      <c r="G69" s="855">
        <v>21.481604364999999</v>
      </c>
      <c r="H69" s="855">
        <v>19.42305120227384</v>
      </c>
      <c r="I69" s="1540" t="s">
        <v>1262</v>
      </c>
    </row>
    <row r="70" spans="2:9" s="1364" customFormat="1" ht="23.1" customHeight="1" x14ac:dyDescent="0.2">
      <c r="B70" s="1034" t="s">
        <v>417</v>
      </c>
      <c r="C70" s="855">
        <v>90.181597999999994</v>
      </c>
      <c r="D70" s="855">
        <v>71.179815398000002</v>
      </c>
      <c r="E70" s="855">
        <v>84.234443012266652</v>
      </c>
      <c r="F70" s="855">
        <v>44</v>
      </c>
      <c r="G70" s="855">
        <v>48.755544507999979</v>
      </c>
      <c r="H70" s="855">
        <v>42.669141556</v>
      </c>
      <c r="I70" s="1540" t="s">
        <v>1263</v>
      </c>
    </row>
    <row r="71" spans="2:9" s="1364" customFormat="1" ht="9.9499999999999993" customHeight="1" x14ac:dyDescent="0.2">
      <c r="B71" s="597"/>
      <c r="C71" s="856"/>
      <c r="D71" s="856"/>
      <c r="E71" s="856"/>
      <c r="F71" s="856"/>
      <c r="G71" s="856"/>
      <c r="H71" s="856"/>
      <c r="I71" s="851"/>
    </row>
    <row r="72" spans="2:9" s="1364" customFormat="1" ht="21.75" customHeight="1" x14ac:dyDescent="0.2">
      <c r="B72" s="595" t="s">
        <v>418</v>
      </c>
      <c r="C72" s="854">
        <v>7.9899999999999999E-2</v>
      </c>
      <c r="D72" s="854">
        <v>0</v>
      </c>
      <c r="E72" s="854">
        <v>0</v>
      </c>
      <c r="F72" s="854">
        <v>0.04</v>
      </c>
      <c r="G72" s="854">
        <v>0.04</v>
      </c>
      <c r="H72" s="854">
        <v>0.23899999999999999</v>
      </c>
      <c r="I72" s="850" t="s">
        <v>661</v>
      </c>
    </row>
    <row r="73" spans="2:9" s="1364" customFormat="1" ht="9.9499999999999993" customHeight="1" x14ac:dyDescent="0.2">
      <c r="B73" s="597"/>
      <c r="C73" s="856"/>
      <c r="D73" s="856"/>
      <c r="E73" s="856"/>
      <c r="F73" s="856"/>
      <c r="G73" s="856"/>
      <c r="H73" s="856"/>
      <c r="I73" s="851"/>
    </row>
    <row r="74" spans="2:9" s="1364" customFormat="1" ht="23.1" customHeight="1" x14ac:dyDescent="0.2">
      <c r="B74" s="595" t="s">
        <v>853</v>
      </c>
      <c r="C74" s="854">
        <v>16934.64634179958</v>
      </c>
      <c r="D74" s="854">
        <v>12016.992793074183</v>
      </c>
      <c r="E74" s="854">
        <v>12183.82147442034</v>
      </c>
      <c r="F74" s="854">
        <v>9967.84</v>
      </c>
      <c r="G74" s="854">
        <v>9313.1753500060022</v>
      </c>
      <c r="H74" s="854">
        <v>12224.5735181081</v>
      </c>
      <c r="I74" s="850" t="s">
        <v>332</v>
      </c>
    </row>
    <row r="75" spans="2:9" s="42" customFormat="1" ht="15" customHeight="1" thickBot="1" x14ac:dyDescent="0.7">
      <c r="B75" s="1367"/>
      <c r="C75" s="135"/>
      <c r="D75" s="135"/>
      <c r="E75" s="135"/>
      <c r="F75" s="134"/>
      <c r="G75" s="134"/>
      <c r="H75" s="1541"/>
      <c r="I75" s="1370"/>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1766</v>
      </c>
      <c r="I78" s="53" t="s">
        <v>1767</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3"/>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81" customFormat="1" ht="29.25" customHeight="1" x14ac:dyDescent="0.2">
      <c r="B4" s="1956" t="s">
        <v>1873</v>
      </c>
      <c r="C4" s="1956"/>
      <c r="D4" s="1956"/>
      <c r="E4" s="1956"/>
      <c r="F4" s="1956"/>
      <c r="G4" s="1956"/>
      <c r="H4" s="1956"/>
      <c r="I4" s="1956"/>
      <c r="J4" s="1956"/>
      <c r="K4" s="1956"/>
      <c r="L4" s="1956" t="s">
        <v>1874</v>
      </c>
      <c r="M4" s="1956"/>
      <c r="N4" s="1956"/>
      <c r="O4" s="1956"/>
      <c r="P4" s="1956"/>
      <c r="Q4" s="1956"/>
      <c r="R4" s="1956"/>
      <c r="S4" s="1956"/>
      <c r="T4" s="1956"/>
      <c r="U4" s="1956"/>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7" customFormat="1" ht="22.5" x14ac:dyDescent="0.5">
      <c r="B7" s="355" t="s">
        <v>1736</v>
      </c>
      <c r="C7" s="472"/>
      <c r="D7" s="472"/>
      <c r="E7" s="472"/>
      <c r="F7" s="472"/>
      <c r="G7" s="472"/>
      <c r="H7" s="472"/>
      <c r="I7" s="472"/>
      <c r="J7" s="472"/>
      <c r="K7" s="472"/>
      <c r="L7" s="472"/>
      <c r="M7" s="472"/>
      <c r="N7" s="472"/>
      <c r="O7" s="472"/>
      <c r="P7" s="472"/>
      <c r="Q7" s="472"/>
      <c r="R7" s="472"/>
      <c r="S7" s="472"/>
      <c r="T7" s="472"/>
      <c r="U7" s="229" t="s">
        <v>1740</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504" customFormat="1" ht="24.95" customHeight="1" thickTop="1" x14ac:dyDescent="0.7">
      <c r="A9" s="258"/>
      <c r="B9" s="1937" t="s">
        <v>886</v>
      </c>
      <c r="C9" s="1764">
        <v>2012</v>
      </c>
      <c r="D9" s="1764">
        <v>2013</v>
      </c>
      <c r="E9" s="1764">
        <v>2014</v>
      </c>
      <c r="F9" s="1764" t="s">
        <v>1904</v>
      </c>
      <c r="G9" s="1764" t="s">
        <v>1910</v>
      </c>
      <c r="H9" s="1764" t="s">
        <v>1581</v>
      </c>
      <c r="I9" s="1785" t="s">
        <v>1581</v>
      </c>
      <c r="J9" s="1786"/>
      <c r="K9" s="1786"/>
      <c r="L9" s="1783" t="s">
        <v>1581</v>
      </c>
      <c r="M9" s="1783"/>
      <c r="N9" s="1783"/>
      <c r="O9" s="1783"/>
      <c r="P9" s="1783"/>
      <c r="Q9" s="1783"/>
      <c r="R9" s="1783"/>
      <c r="S9" s="1783"/>
      <c r="T9" s="1784"/>
      <c r="U9" s="1758" t="s">
        <v>885</v>
      </c>
    </row>
    <row r="10" spans="1:22" s="42" customFormat="1" ht="23.25" customHeight="1" x14ac:dyDescent="0.65">
      <c r="B10" s="1938"/>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59"/>
    </row>
    <row r="11" spans="1:22" s="1372" customFormat="1" ht="23.25" customHeight="1" x14ac:dyDescent="0.65">
      <c r="A11" s="42"/>
      <c r="B11" s="1939"/>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60"/>
    </row>
    <row r="12" spans="1:22" s="258" customFormat="1" ht="10.5" customHeight="1" x14ac:dyDescent="0.7">
      <c r="B12" s="345"/>
      <c r="C12" s="449"/>
      <c r="D12" s="449"/>
      <c r="E12" s="449"/>
      <c r="F12" s="449"/>
      <c r="G12" s="449"/>
      <c r="H12" s="449"/>
      <c r="I12" s="451"/>
      <c r="J12" s="450"/>
      <c r="K12" s="450"/>
      <c r="L12" s="450"/>
      <c r="M12" s="450"/>
      <c r="N12" s="450"/>
      <c r="O12" s="450"/>
      <c r="P12" s="450"/>
      <c r="Q12" s="450"/>
      <c r="R12" s="450"/>
      <c r="S12" s="450"/>
      <c r="T12" s="452"/>
      <c r="U12" s="333"/>
    </row>
    <row r="13" spans="1:22" s="1371" customFormat="1" ht="24.95" customHeight="1" x14ac:dyDescent="0.2">
      <c r="B13" s="1380" t="s">
        <v>263</v>
      </c>
      <c r="C13" s="1294"/>
      <c r="D13" s="1294"/>
      <c r="E13" s="1294"/>
      <c r="F13" s="1294"/>
      <c r="G13" s="1294"/>
      <c r="H13" s="1294"/>
      <c r="I13" s="1297"/>
      <c r="J13" s="1296"/>
      <c r="K13" s="1296"/>
      <c r="L13" s="1296"/>
      <c r="M13" s="1296"/>
      <c r="N13" s="1296"/>
      <c r="O13" s="1296"/>
      <c r="P13" s="1296"/>
      <c r="Q13" s="1296"/>
      <c r="R13" s="1296"/>
      <c r="S13" s="1296"/>
      <c r="T13" s="1298"/>
      <c r="U13" s="379" t="s">
        <v>22</v>
      </c>
    </row>
    <row r="14" spans="1:22" s="365" customFormat="1" ht="10.5" customHeight="1" x14ac:dyDescent="0.2">
      <c r="B14" s="597"/>
      <c r="C14" s="1068"/>
      <c r="D14" s="1068"/>
      <c r="E14" s="1068"/>
      <c r="F14" s="1068"/>
      <c r="G14" s="1068"/>
      <c r="H14" s="1068"/>
      <c r="I14" s="1069"/>
      <c r="J14" s="1070"/>
      <c r="K14" s="1070"/>
      <c r="L14" s="1070"/>
      <c r="M14" s="1070"/>
      <c r="N14" s="1070"/>
      <c r="O14" s="1070"/>
      <c r="P14" s="1070"/>
      <c r="Q14" s="1070"/>
      <c r="R14" s="1070"/>
      <c r="S14" s="1070"/>
      <c r="T14" s="1071"/>
      <c r="U14" s="609"/>
    </row>
    <row r="15" spans="1:22" s="365" customFormat="1" ht="24.95" customHeight="1" x14ac:dyDescent="0.2">
      <c r="B15" s="597" t="s">
        <v>191</v>
      </c>
      <c r="C15" s="855">
        <v>131968.97373064692</v>
      </c>
      <c r="D15" s="855">
        <v>124153.02564947006</v>
      </c>
      <c r="E15" s="855">
        <v>120708.8846629855</v>
      </c>
      <c r="F15" s="855">
        <v>139665.49433595093</v>
      </c>
      <c r="G15" s="855">
        <v>239548.16523872002</v>
      </c>
      <c r="H15" s="855">
        <v>252615.74573084005</v>
      </c>
      <c r="I15" s="1040">
        <v>18516.015704420017</v>
      </c>
      <c r="J15" s="1041">
        <v>19146.774447740012</v>
      </c>
      <c r="K15" s="1041">
        <v>21365.541157210017</v>
      </c>
      <c r="L15" s="1041">
        <v>19763.666280679998</v>
      </c>
      <c r="M15" s="1041">
        <v>20517.220417360008</v>
      </c>
      <c r="N15" s="1041">
        <v>18782.599438319998</v>
      </c>
      <c r="O15" s="1041">
        <v>20255.725058420001</v>
      </c>
      <c r="P15" s="1041">
        <v>24040.779132520005</v>
      </c>
      <c r="Q15" s="1041">
        <v>20143.640299310002</v>
      </c>
      <c r="R15" s="1041">
        <v>26676.302697720002</v>
      </c>
      <c r="S15" s="1041">
        <v>26121.646503029999</v>
      </c>
      <c r="T15" s="1107">
        <v>17285.834594109991</v>
      </c>
      <c r="U15" s="609" t="s">
        <v>1211</v>
      </c>
      <c r="V15" s="833"/>
    </row>
    <row r="16" spans="1:22" s="365" customFormat="1" ht="24.95" customHeight="1" x14ac:dyDescent="0.2">
      <c r="B16" s="597" t="s">
        <v>790</v>
      </c>
      <c r="C16" s="855">
        <v>12400.691715999999</v>
      </c>
      <c r="D16" s="855">
        <v>23095.906379700002</v>
      </c>
      <c r="E16" s="855">
        <v>31473.772604483955</v>
      </c>
      <c r="F16" s="855">
        <v>34850.239142210128</v>
      </c>
      <c r="G16" s="855">
        <v>29167.638793580001</v>
      </c>
      <c r="H16" s="855">
        <v>31834.391499459998</v>
      </c>
      <c r="I16" s="1040">
        <v>2301.3290560999999</v>
      </c>
      <c r="J16" s="1041">
        <v>2185.2154629399997</v>
      </c>
      <c r="K16" s="1041">
        <v>1959.8272761000003</v>
      </c>
      <c r="L16" s="1041">
        <v>3573.8848434300003</v>
      </c>
      <c r="M16" s="1041">
        <v>3286.0659707500004</v>
      </c>
      <c r="N16" s="1041">
        <v>2668.6108882700005</v>
      </c>
      <c r="O16" s="1041">
        <v>2750.0129449599985</v>
      </c>
      <c r="P16" s="1041">
        <v>3178.9799779000009</v>
      </c>
      <c r="Q16" s="1041">
        <v>2111.9428030000004</v>
      </c>
      <c r="R16" s="1041">
        <v>3406.4560951499998</v>
      </c>
      <c r="S16" s="1041">
        <v>2056.1987086600002</v>
      </c>
      <c r="T16" s="1107">
        <v>2355.8674721999996</v>
      </c>
      <c r="U16" s="609" t="s">
        <v>828</v>
      </c>
      <c r="V16" s="833"/>
    </row>
    <row r="17" spans="2:32" s="365" customFormat="1" ht="24.95" customHeight="1" x14ac:dyDescent="0.2">
      <c r="B17" s="597" t="s">
        <v>726</v>
      </c>
      <c r="C17" s="855">
        <v>4018.3750520000003</v>
      </c>
      <c r="D17" s="855">
        <v>5802.7933026400005</v>
      </c>
      <c r="E17" s="855">
        <v>7399.0230905125991</v>
      </c>
      <c r="F17" s="855">
        <v>9133.4828327435116</v>
      </c>
      <c r="G17" s="855">
        <v>2350.3814013800002</v>
      </c>
      <c r="H17" s="855">
        <v>1089.42334686</v>
      </c>
      <c r="I17" s="1040">
        <v>208.32248269000002</v>
      </c>
      <c r="J17" s="1041">
        <v>122.49920883000001</v>
      </c>
      <c r="K17" s="1041">
        <v>40.152652230000001</v>
      </c>
      <c r="L17" s="1041">
        <v>64.015933889999999</v>
      </c>
      <c r="M17" s="1041">
        <v>49.482485439999998</v>
      </c>
      <c r="N17" s="1041">
        <v>71.349889380000008</v>
      </c>
      <c r="O17" s="1041">
        <v>223.64900614000001</v>
      </c>
      <c r="P17" s="1041">
        <v>66.668689779999994</v>
      </c>
      <c r="Q17" s="1041">
        <v>43.38724698</v>
      </c>
      <c r="R17" s="1041">
        <v>31.57138724</v>
      </c>
      <c r="S17" s="1041">
        <v>73.454110540000002</v>
      </c>
      <c r="T17" s="1107">
        <v>94.870253720000008</v>
      </c>
      <c r="U17" s="609" t="s">
        <v>678</v>
      </c>
      <c r="V17" s="833"/>
    </row>
    <row r="18" spans="2:32" s="365" customFormat="1" ht="24.95" customHeight="1" x14ac:dyDescent="0.2">
      <c r="B18" s="597" t="s">
        <v>679</v>
      </c>
      <c r="C18" s="855">
        <v>492.94467000000003</v>
      </c>
      <c r="D18" s="855">
        <v>226.80825278</v>
      </c>
      <c r="E18" s="855">
        <v>199.80669573</v>
      </c>
      <c r="F18" s="855">
        <v>446.37457797999991</v>
      </c>
      <c r="G18" s="855">
        <v>867.02974540000002</v>
      </c>
      <c r="H18" s="855">
        <v>1395.2026503700001</v>
      </c>
      <c r="I18" s="1040">
        <v>83.573776359999982</v>
      </c>
      <c r="J18" s="1041">
        <v>31.989408220000001</v>
      </c>
      <c r="K18" s="1041">
        <v>131.46204336</v>
      </c>
      <c r="L18" s="1041">
        <v>74.438339360000001</v>
      </c>
      <c r="M18" s="1041">
        <v>38.735940629999995</v>
      </c>
      <c r="N18" s="1041">
        <v>158.65375761000007</v>
      </c>
      <c r="O18" s="1041">
        <v>108.66299443999999</v>
      </c>
      <c r="P18" s="1041">
        <v>143.36978194000002</v>
      </c>
      <c r="Q18" s="1041">
        <v>107.95770061999997</v>
      </c>
      <c r="R18" s="1041">
        <v>176.74022564000001</v>
      </c>
      <c r="S18" s="1041">
        <v>201.31848023000001</v>
      </c>
      <c r="T18" s="1107">
        <v>138.30020196000001</v>
      </c>
      <c r="U18" s="609" t="s">
        <v>791</v>
      </c>
      <c r="V18" s="833"/>
    </row>
    <row r="19" spans="2:32" s="365" customFormat="1" ht="24.95" customHeight="1" x14ac:dyDescent="0.2">
      <c r="B19" s="597" t="s">
        <v>875</v>
      </c>
      <c r="C19" s="855">
        <v>47571.346238280021</v>
      </c>
      <c r="D19" s="855">
        <v>21654.93599708</v>
      </c>
      <c r="E19" s="855">
        <v>16013.359140222246</v>
      </c>
      <c r="F19" s="855">
        <v>25969.329532096228</v>
      </c>
      <c r="G19" s="855">
        <v>56585.690567119993</v>
      </c>
      <c r="H19" s="855">
        <v>64083.396203150005</v>
      </c>
      <c r="I19" s="1040">
        <v>4558.7697204899996</v>
      </c>
      <c r="J19" s="1041">
        <v>3855.4836823100004</v>
      </c>
      <c r="K19" s="1041">
        <v>5371.4450550199999</v>
      </c>
      <c r="L19" s="1041">
        <v>4575.0594487899998</v>
      </c>
      <c r="M19" s="1041">
        <v>5544.2061039700011</v>
      </c>
      <c r="N19" s="1041">
        <v>6001.3916839400008</v>
      </c>
      <c r="O19" s="1041">
        <v>6757.0605341999999</v>
      </c>
      <c r="P19" s="1041">
        <v>7394.7761844400011</v>
      </c>
      <c r="Q19" s="1041">
        <v>5860.0697406599993</v>
      </c>
      <c r="R19" s="1041">
        <v>5633.8782115000004</v>
      </c>
      <c r="S19" s="1041">
        <v>4884.0596878199995</v>
      </c>
      <c r="T19" s="1107">
        <v>3647.1961500099997</v>
      </c>
      <c r="U19" s="609" t="s">
        <v>680</v>
      </c>
      <c r="V19" s="833"/>
    </row>
    <row r="20" spans="2:32" s="360" customFormat="1" ht="24.95" customHeight="1" x14ac:dyDescent="0.2">
      <c r="B20" s="595" t="s">
        <v>853</v>
      </c>
      <c r="C20" s="854">
        <v>196452.33140692691</v>
      </c>
      <c r="D20" s="854">
        <v>174933.46958167007</v>
      </c>
      <c r="E20" s="854">
        <v>175794.8461939343</v>
      </c>
      <c r="F20" s="854">
        <v>210064.92042098081</v>
      </c>
      <c r="G20" s="854">
        <v>328518.90574620001</v>
      </c>
      <c r="H20" s="854">
        <v>351018.15943068004</v>
      </c>
      <c r="I20" s="965">
        <v>25668.010740060017</v>
      </c>
      <c r="J20" s="966">
        <v>25341.962210040012</v>
      </c>
      <c r="K20" s="966">
        <v>28868.428183920019</v>
      </c>
      <c r="L20" s="966">
        <v>28051.064846150002</v>
      </c>
      <c r="M20" s="966">
        <v>29435.710918150009</v>
      </c>
      <c r="N20" s="966">
        <v>27682.605657519998</v>
      </c>
      <c r="O20" s="966">
        <v>30095.110538159999</v>
      </c>
      <c r="P20" s="966">
        <v>34824.573766580012</v>
      </c>
      <c r="Q20" s="966">
        <v>28266.997790570007</v>
      </c>
      <c r="R20" s="966">
        <v>35924.948617250004</v>
      </c>
      <c r="S20" s="966">
        <v>33336.677490279995</v>
      </c>
      <c r="T20" s="968">
        <v>23522.06867199999</v>
      </c>
      <c r="U20" s="607" t="s">
        <v>332</v>
      </c>
      <c r="V20" s="833"/>
      <c r="W20" s="363"/>
      <c r="X20" s="363"/>
      <c r="Y20" s="363"/>
      <c r="Z20" s="363"/>
      <c r="AA20" s="363"/>
      <c r="AB20" s="363"/>
      <c r="AC20" s="363"/>
      <c r="AD20" s="363"/>
      <c r="AE20" s="363"/>
      <c r="AF20" s="363"/>
    </row>
    <row r="21" spans="2:32" s="365" customFormat="1" ht="20.25" customHeight="1" thickBot="1" x14ac:dyDescent="0.25">
      <c r="B21" s="837"/>
      <c r="C21" s="1530"/>
      <c r="D21" s="1530"/>
      <c r="E21" s="1530"/>
      <c r="F21" s="1530"/>
      <c r="G21" s="1530"/>
      <c r="H21" s="1530"/>
      <c r="I21" s="1375"/>
      <c r="J21" s="1373"/>
      <c r="K21" s="1373"/>
      <c r="L21" s="1373"/>
      <c r="M21" s="1373"/>
      <c r="N21" s="1373"/>
      <c r="O21" s="1373"/>
      <c r="P21" s="1373"/>
      <c r="Q21" s="1373"/>
      <c r="R21" s="1373"/>
      <c r="S21" s="1373"/>
      <c r="T21" s="1374"/>
      <c r="U21" s="1379"/>
      <c r="V21" s="833"/>
    </row>
    <row r="22" spans="2:32" s="365" customFormat="1" ht="10.5" customHeight="1" thickTop="1" x14ac:dyDescent="0.2">
      <c r="B22" s="597"/>
      <c r="C22" s="855"/>
      <c r="D22" s="855"/>
      <c r="E22" s="855"/>
      <c r="F22" s="855"/>
      <c r="G22" s="855"/>
      <c r="H22" s="855"/>
      <c r="I22" s="1040"/>
      <c r="J22" s="1041"/>
      <c r="K22" s="1041"/>
      <c r="L22" s="1041"/>
      <c r="M22" s="1041"/>
      <c r="N22" s="1041"/>
      <c r="O22" s="1041"/>
      <c r="P22" s="1041"/>
      <c r="Q22" s="1041"/>
      <c r="R22" s="1041"/>
      <c r="S22" s="1041"/>
      <c r="T22" s="1107"/>
      <c r="U22" s="609"/>
      <c r="V22" s="833"/>
    </row>
    <row r="23" spans="2:32" s="1371" customFormat="1" ht="24.95" customHeight="1" x14ac:dyDescent="0.2">
      <c r="B23" s="836" t="s">
        <v>681</v>
      </c>
      <c r="C23" s="857"/>
      <c r="D23" s="857"/>
      <c r="E23" s="857"/>
      <c r="F23" s="857"/>
      <c r="G23" s="857"/>
      <c r="H23" s="857"/>
      <c r="I23" s="1376"/>
      <c r="J23" s="1377"/>
      <c r="K23" s="1377"/>
      <c r="L23" s="1377"/>
      <c r="M23" s="1377"/>
      <c r="N23" s="1377"/>
      <c r="O23" s="1377"/>
      <c r="P23" s="1377"/>
      <c r="Q23" s="1377"/>
      <c r="R23" s="1377"/>
      <c r="S23" s="1377"/>
      <c r="T23" s="1378"/>
      <c r="U23" s="379" t="s">
        <v>1233</v>
      </c>
      <c r="V23" s="833"/>
    </row>
    <row r="24" spans="2:32" s="365" customFormat="1" ht="10.5" customHeight="1" x14ac:dyDescent="0.2">
      <c r="B24" s="597"/>
      <c r="C24" s="855"/>
      <c r="D24" s="855"/>
      <c r="E24" s="855"/>
      <c r="F24" s="855"/>
      <c r="G24" s="855"/>
      <c r="H24" s="855"/>
      <c r="I24" s="1040"/>
      <c r="J24" s="1041"/>
      <c r="K24" s="1041"/>
      <c r="L24" s="1041"/>
      <c r="M24" s="1041"/>
      <c r="N24" s="1041"/>
      <c r="O24" s="1041"/>
      <c r="P24" s="1041"/>
      <c r="Q24" s="1041"/>
      <c r="R24" s="1041"/>
      <c r="S24" s="1041"/>
      <c r="T24" s="1107"/>
      <c r="U24" s="609"/>
      <c r="V24" s="833"/>
    </row>
    <row r="25" spans="2:32" s="365" customFormat="1" ht="24.95" customHeight="1" x14ac:dyDescent="0.2">
      <c r="B25" s="597" t="s">
        <v>266</v>
      </c>
      <c r="C25" s="855">
        <v>43364.006844068434</v>
      </c>
      <c r="D25" s="855">
        <v>42729.335680649994</v>
      </c>
      <c r="E25" s="855">
        <v>36068.593706999149</v>
      </c>
      <c r="F25" s="855">
        <v>22245.560819515009</v>
      </c>
      <c r="G25" s="855">
        <v>48771.05957837998</v>
      </c>
      <c r="H25" s="855">
        <v>28180.058314180013</v>
      </c>
      <c r="I25" s="1040">
        <v>1440.3414132000007</v>
      </c>
      <c r="J25" s="1041">
        <v>1306.1096748400003</v>
      </c>
      <c r="K25" s="1041">
        <v>2349.0558678800066</v>
      </c>
      <c r="L25" s="1041">
        <v>2810.7271028000046</v>
      </c>
      <c r="M25" s="1041">
        <v>2431.9054959400019</v>
      </c>
      <c r="N25" s="1041">
        <v>1741.5578113099996</v>
      </c>
      <c r="O25" s="1041">
        <v>2093.4872960900007</v>
      </c>
      <c r="P25" s="1041">
        <v>3614.3694213599993</v>
      </c>
      <c r="Q25" s="1041">
        <v>2058.8047123499996</v>
      </c>
      <c r="R25" s="1041">
        <v>2834.7182516099983</v>
      </c>
      <c r="S25" s="1041">
        <v>3430.5185603800001</v>
      </c>
      <c r="T25" s="1107">
        <v>2068.4627064200008</v>
      </c>
      <c r="U25" s="609" t="s">
        <v>267</v>
      </c>
      <c r="V25" s="833"/>
    </row>
    <row r="26" spans="2:32" s="365" customFormat="1" ht="24.95" customHeight="1" x14ac:dyDescent="0.2">
      <c r="B26" s="597" t="s">
        <v>1251</v>
      </c>
      <c r="C26" s="855">
        <v>2342.6785689999997</v>
      </c>
      <c r="D26" s="855">
        <v>2183.4694932699995</v>
      </c>
      <c r="E26" s="855">
        <v>3382.6704270256282</v>
      </c>
      <c r="F26" s="855">
        <v>4364.728151057363</v>
      </c>
      <c r="G26" s="855">
        <v>2204.5261462200001</v>
      </c>
      <c r="H26" s="855">
        <v>2628.4055890199998</v>
      </c>
      <c r="I26" s="1040">
        <v>128.61729955000001</v>
      </c>
      <c r="J26" s="1041">
        <v>32.724328530000001</v>
      </c>
      <c r="K26" s="1041">
        <v>99.159926160000012</v>
      </c>
      <c r="L26" s="1041">
        <v>556.46689065999988</v>
      </c>
      <c r="M26" s="1041">
        <v>267.71124192000002</v>
      </c>
      <c r="N26" s="1041">
        <v>285.64551840000001</v>
      </c>
      <c r="O26" s="1041">
        <v>110.71057915999999</v>
      </c>
      <c r="P26" s="1041">
        <v>130.26577081999997</v>
      </c>
      <c r="Q26" s="1041">
        <v>237.17822901999997</v>
      </c>
      <c r="R26" s="1041">
        <v>230.65327830999999</v>
      </c>
      <c r="S26" s="1041">
        <v>129.34110391000002</v>
      </c>
      <c r="T26" s="1107">
        <v>419.93142257999995</v>
      </c>
      <c r="U26" s="609" t="s">
        <v>439</v>
      </c>
      <c r="V26" s="833"/>
    </row>
    <row r="27" spans="2:32" s="365" customFormat="1" ht="24.95" customHeight="1" x14ac:dyDescent="0.2">
      <c r="B27" s="597" t="s">
        <v>1250</v>
      </c>
      <c r="C27" s="855">
        <v>3176.050436</v>
      </c>
      <c r="D27" s="855">
        <v>456.00542388999992</v>
      </c>
      <c r="E27" s="855">
        <v>242.24064748000004</v>
      </c>
      <c r="F27" s="855">
        <v>856.08147230000009</v>
      </c>
      <c r="G27" s="855">
        <v>4402.6812411700012</v>
      </c>
      <c r="H27" s="855">
        <v>5741.4658791899992</v>
      </c>
      <c r="I27" s="1040">
        <v>538.21178478000002</v>
      </c>
      <c r="J27" s="1041">
        <v>867.85755825999968</v>
      </c>
      <c r="K27" s="1041">
        <v>201.18390185000007</v>
      </c>
      <c r="L27" s="1041">
        <v>646.87016547999986</v>
      </c>
      <c r="M27" s="1041">
        <v>547.94326308000007</v>
      </c>
      <c r="N27" s="1041">
        <v>511.03995917000003</v>
      </c>
      <c r="O27" s="1041">
        <v>346.21639427999992</v>
      </c>
      <c r="P27" s="1041">
        <v>597.02067140000008</v>
      </c>
      <c r="Q27" s="1041">
        <v>344.82797245000006</v>
      </c>
      <c r="R27" s="1041">
        <v>510.0553730900001</v>
      </c>
      <c r="S27" s="1041">
        <v>392.94757596000005</v>
      </c>
      <c r="T27" s="1107">
        <v>237.29125938999994</v>
      </c>
      <c r="U27" s="609" t="s">
        <v>707</v>
      </c>
      <c r="V27" s="833"/>
    </row>
    <row r="28" spans="2:32" s="365" customFormat="1" ht="24.95" customHeight="1" x14ac:dyDescent="0.2">
      <c r="B28" s="597" t="s">
        <v>365</v>
      </c>
      <c r="C28" s="855">
        <v>216.35563400000001</v>
      </c>
      <c r="D28" s="855">
        <v>2601.7478354299997</v>
      </c>
      <c r="E28" s="855">
        <v>1147.0454396306868</v>
      </c>
      <c r="F28" s="855">
        <v>672.91924771000015</v>
      </c>
      <c r="G28" s="855">
        <v>1889.7624672699997</v>
      </c>
      <c r="H28" s="855">
        <v>2071.7866434299999</v>
      </c>
      <c r="I28" s="1040">
        <v>222.40647822000003</v>
      </c>
      <c r="J28" s="1041">
        <v>137.23803323999999</v>
      </c>
      <c r="K28" s="1041">
        <v>133.92694084000001</v>
      </c>
      <c r="L28" s="1041">
        <v>190.56530415999998</v>
      </c>
      <c r="M28" s="1041">
        <v>297.02263359999995</v>
      </c>
      <c r="N28" s="1041">
        <v>88.400958300000013</v>
      </c>
      <c r="O28" s="1041">
        <v>230.93520142000003</v>
      </c>
      <c r="P28" s="1041">
        <v>145.24745158000002</v>
      </c>
      <c r="Q28" s="1041">
        <v>165.79594569999995</v>
      </c>
      <c r="R28" s="1041">
        <v>182.99182083000005</v>
      </c>
      <c r="S28" s="1041">
        <v>99.619958799999992</v>
      </c>
      <c r="T28" s="1107">
        <v>177.63591674000003</v>
      </c>
      <c r="U28" s="609" t="s">
        <v>653</v>
      </c>
      <c r="V28" s="833"/>
    </row>
    <row r="29" spans="2:32" s="365" customFormat="1" ht="24.95" customHeight="1" x14ac:dyDescent="0.2">
      <c r="B29" s="597" t="s">
        <v>268</v>
      </c>
      <c r="C29" s="855">
        <v>769.05535999999995</v>
      </c>
      <c r="D29" s="855">
        <v>611.76880228000005</v>
      </c>
      <c r="E29" s="855">
        <v>1216.8782164560021</v>
      </c>
      <c r="F29" s="855">
        <v>452.48481453000005</v>
      </c>
      <c r="G29" s="855">
        <v>786.55692769999996</v>
      </c>
      <c r="H29" s="855">
        <v>807.74317382000004</v>
      </c>
      <c r="I29" s="1040">
        <v>49.837130419999994</v>
      </c>
      <c r="J29" s="1041">
        <v>35.9460823</v>
      </c>
      <c r="K29" s="1041">
        <v>38.751198640000013</v>
      </c>
      <c r="L29" s="1041">
        <v>69.195084420000015</v>
      </c>
      <c r="M29" s="1041">
        <v>112.32595527999997</v>
      </c>
      <c r="N29" s="1041">
        <v>60.321045399999996</v>
      </c>
      <c r="O29" s="1041">
        <v>53.567558659999996</v>
      </c>
      <c r="P29" s="1041">
        <v>67.940190780000009</v>
      </c>
      <c r="Q29" s="1041">
        <v>49.350327180000001</v>
      </c>
      <c r="R29" s="1041">
        <v>189.81769478999999</v>
      </c>
      <c r="S29" s="1041">
        <v>41.373675779999999</v>
      </c>
      <c r="T29" s="1107">
        <v>39.317230169999981</v>
      </c>
      <c r="U29" s="609" t="s">
        <v>754</v>
      </c>
      <c r="V29" s="833"/>
    </row>
    <row r="30" spans="2:32" s="365" customFormat="1" ht="24.95" customHeight="1" x14ac:dyDescent="0.2">
      <c r="B30" s="597" t="s">
        <v>448</v>
      </c>
      <c r="C30" s="855">
        <v>23831.453036999996</v>
      </c>
      <c r="D30" s="855">
        <v>15976.869492770042</v>
      </c>
      <c r="E30" s="855">
        <v>22107.738953950025</v>
      </c>
      <c r="F30" s="855">
        <v>27261.636806789997</v>
      </c>
      <c r="G30" s="855">
        <v>38086.207998650003</v>
      </c>
      <c r="H30" s="855">
        <v>31274.526288069996</v>
      </c>
      <c r="I30" s="1040">
        <v>1979.2009047699992</v>
      </c>
      <c r="J30" s="1041">
        <v>3046.9324455200049</v>
      </c>
      <c r="K30" s="1041">
        <v>3201.5765240699998</v>
      </c>
      <c r="L30" s="1041">
        <v>2725.1788895900013</v>
      </c>
      <c r="M30" s="1041">
        <v>2385.0294091400024</v>
      </c>
      <c r="N30" s="1041">
        <v>2966.1981460299985</v>
      </c>
      <c r="O30" s="1041">
        <v>1932.5403545899997</v>
      </c>
      <c r="P30" s="1041">
        <v>2578.7872471499959</v>
      </c>
      <c r="Q30" s="1041">
        <v>1515.6981612999991</v>
      </c>
      <c r="R30" s="1041">
        <v>3207.4110144499987</v>
      </c>
      <c r="S30" s="1041">
        <v>3139.1305901800001</v>
      </c>
      <c r="T30" s="1107">
        <v>2596.8426012799969</v>
      </c>
      <c r="U30" s="609" t="s">
        <v>449</v>
      </c>
      <c r="V30" s="833"/>
    </row>
    <row r="31" spans="2:32" s="365" customFormat="1" ht="24.95" customHeight="1" x14ac:dyDescent="0.2">
      <c r="B31" s="597" t="s">
        <v>445</v>
      </c>
      <c r="C31" s="855">
        <v>4143.1624760000004</v>
      </c>
      <c r="D31" s="855">
        <v>9319.5071813199993</v>
      </c>
      <c r="E31" s="855">
        <v>10273.395362890969</v>
      </c>
      <c r="F31" s="855">
        <v>14960.509470846224</v>
      </c>
      <c r="G31" s="855">
        <v>26881.665101300005</v>
      </c>
      <c r="H31" s="855">
        <v>30606.046219190011</v>
      </c>
      <c r="I31" s="1040">
        <v>1994.6041566600002</v>
      </c>
      <c r="J31" s="1041">
        <v>1299.3323435900002</v>
      </c>
      <c r="K31" s="1041">
        <v>2333.6591970599998</v>
      </c>
      <c r="L31" s="1041">
        <v>1885.4892569700005</v>
      </c>
      <c r="M31" s="1041">
        <v>2714.5303762400008</v>
      </c>
      <c r="N31" s="1041">
        <v>1924.4999144700005</v>
      </c>
      <c r="O31" s="1041">
        <v>2970.6289735200003</v>
      </c>
      <c r="P31" s="1041">
        <v>3774.2456112800019</v>
      </c>
      <c r="Q31" s="1041">
        <v>3799.3603468700003</v>
      </c>
      <c r="R31" s="1041">
        <v>3374.37066714</v>
      </c>
      <c r="S31" s="1041">
        <v>2884.9618388900008</v>
      </c>
      <c r="T31" s="1107">
        <v>1650.3635364999996</v>
      </c>
      <c r="U31" s="609" t="s">
        <v>446</v>
      </c>
      <c r="V31" s="833"/>
    </row>
    <row r="32" spans="2:32" s="365" customFormat="1" ht="24.95" customHeight="1" x14ac:dyDescent="0.2">
      <c r="B32" s="597" t="s">
        <v>757</v>
      </c>
      <c r="C32" s="855">
        <v>20350.810700298502</v>
      </c>
      <c r="D32" s="855">
        <v>18266.13982039001</v>
      </c>
      <c r="E32" s="855">
        <v>24152.286631676321</v>
      </c>
      <c r="F32" s="855">
        <v>40085.076820355927</v>
      </c>
      <c r="G32" s="855">
        <v>58914.734552880007</v>
      </c>
      <c r="H32" s="855">
        <v>100811.75268054004</v>
      </c>
      <c r="I32" s="1040">
        <v>6386.430089870013</v>
      </c>
      <c r="J32" s="1041">
        <v>6923.1466499100034</v>
      </c>
      <c r="K32" s="1041">
        <v>6668.888325700007</v>
      </c>
      <c r="L32" s="1041">
        <v>5119.1535288999958</v>
      </c>
      <c r="M32" s="1041">
        <v>7943.5607739000034</v>
      </c>
      <c r="N32" s="1041">
        <v>7705.5025133200006</v>
      </c>
      <c r="O32" s="1041">
        <v>9010.8308971799997</v>
      </c>
      <c r="P32" s="1041">
        <v>9220.3283194500091</v>
      </c>
      <c r="Q32" s="1041">
        <v>11780.295332369999</v>
      </c>
      <c r="R32" s="1041">
        <v>12388.678394700002</v>
      </c>
      <c r="S32" s="1041">
        <v>11721.508897930004</v>
      </c>
      <c r="T32" s="1107">
        <v>5943.4289573099913</v>
      </c>
      <c r="U32" s="609" t="s">
        <v>361</v>
      </c>
      <c r="V32" s="833"/>
    </row>
    <row r="33" spans="2:22" s="365" customFormat="1" ht="24.95" customHeight="1" x14ac:dyDescent="0.2">
      <c r="B33" s="597" t="s">
        <v>362</v>
      </c>
      <c r="C33" s="855">
        <v>11324.012374999998</v>
      </c>
      <c r="D33" s="855">
        <v>15487.350498100002</v>
      </c>
      <c r="E33" s="855">
        <v>7836.1482370599979</v>
      </c>
      <c r="F33" s="855">
        <v>15942.561083840003</v>
      </c>
      <c r="G33" s="855">
        <v>25352.21835589</v>
      </c>
      <c r="H33" s="855">
        <v>26374.119949469998</v>
      </c>
      <c r="I33" s="1040">
        <v>3528.4087596600011</v>
      </c>
      <c r="J33" s="1041">
        <v>2691.9910457199999</v>
      </c>
      <c r="K33" s="1041">
        <v>3165.9004171899992</v>
      </c>
      <c r="L33" s="1041">
        <v>2415.3182998700004</v>
      </c>
      <c r="M33" s="1041">
        <v>839.85619265999981</v>
      </c>
      <c r="N33" s="1041">
        <v>2203.6068483099994</v>
      </c>
      <c r="O33" s="1041">
        <v>3274.9075652399997</v>
      </c>
      <c r="P33" s="1041">
        <v>2615.1163718000003</v>
      </c>
      <c r="Q33" s="1041">
        <v>1136.7740789999998</v>
      </c>
      <c r="R33" s="1041">
        <v>1806.9317929200004</v>
      </c>
      <c r="S33" s="1041">
        <v>1621.8656111399996</v>
      </c>
      <c r="T33" s="1107">
        <v>1073.44296596</v>
      </c>
      <c r="U33" s="609" t="s">
        <v>829</v>
      </c>
      <c r="V33" s="833"/>
    </row>
    <row r="34" spans="2:22" s="365" customFormat="1" ht="24.95" customHeight="1" x14ac:dyDescent="0.2">
      <c r="B34" s="597" t="s">
        <v>703</v>
      </c>
      <c r="C34" s="855">
        <v>10934.461775</v>
      </c>
      <c r="D34" s="855">
        <v>16264.801121739998</v>
      </c>
      <c r="E34" s="855">
        <v>15687.757055309998</v>
      </c>
      <c r="F34" s="855">
        <v>11639.49304007</v>
      </c>
      <c r="G34" s="855">
        <v>20015.476939079996</v>
      </c>
      <c r="H34" s="855">
        <v>16216.242361049994</v>
      </c>
      <c r="I34" s="1040">
        <v>1225.7552680700001</v>
      </c>
      <c r="J34" s="1041">
        <v>1358.7675320900005</v>
      </c>
      <c r="K34" s="1041">
        <v>1312.9363248699995</v>
      </c>
      <c r="L34" s="1041">
        <v>1209.1573542899989</v>
      </c>
      <c r="M34" s="1041">
        <v>2168.8361942499996</v>
      </c>
      <c r="N34" s="1041">
        <v>1313.1758171499994</v>
      </c>
      <c r="O34" s="1041">
        <v>1050.0782376199991</v>
      </c>
      <c r="P34" s="1041">
        <v>1591.5000487399986</v>
      </c>
      <c r="Q34" s="1041">
        <v>835.42992270999969</v>
      </c>
      <c r="R34" s="1041">
        <v>1508.9416491499999</v>
      </c>
      <c r="S34" s="1041">
        <v>1720.1337266099993</v>
      </c>
      <c r="T34" s="1107">
        <v>921.53028549999976</v>
      </c>
      <c r="U34" s="609" t="s">
        <v>704</v>
      </c>
      <c r="V34" s="833"/>
    </row>
    <row r="35" spans="2:22" s="365" customFormat="1" ht="24.95" customHeight="1" x14ac:dyDescent="0.2">
      <c r="B35" s="597" t="s">
        <v>442</v>
      </c>
      <c r="C35" s="855">
        <v>435.31086500000004</v>
      </c>
      <c r="D35" s="855">
        <v>197.61638995000004</v>
      </c>
      <c r="E35" s="855">
        <v>165.37182945000001</v>
      </c>
      <c r="F35" s="855">
        <v>374.14899013999997</v>
      </c>
      <c r="G35" s="855">
        <v>710.62608780999983</v>
      </c>
      <c r="H35" s="855">
        <v>1193.5979791099999</v>
      </c>
      <c r="I35" s="1040">
        <v>77.09171615999999</v>
      </c>
      <c r="J35" s="1041">
        <v>31.989408220000001</v>
      </c>
      <c r="K35" s="1041">
        <v>95.844445959999987</v>
      </c>
      <c r="L35" s="1041">
        <v>26.203819179999996</v>
      </c>
      <c r="M35" s="1041">
        <v>22.643927769999998</v>
      </c>
      <c r="N35" s="1041">
        <v>155.62862319000007</v>
      </c>
      <c r="O35" s="1041">
        <v>98.049853439999993</v>
      </c>
      <c r="P35" s="1041">
        <v>141.50145394</v>
      </c>
      <c r="Q35" s="1041">
        <v>102.57432107999998</v>
      </c>
      <c r="R35" s="1041">
        <v>132.44775878000002</v>
      </c>
      <c r="S35" s="1041">
        <v>180.98393926</v>
      </c>
      <c r="T35" s="1107">
        <v>128.63871213000002</v>
      </c>
      <c r="U35" s="609" t="s">
        <v>792</v>
      </c>
      <c r="V35" s="833"/>
    </row>
    <row r="36" spans="2:22" s="365" customFormat="1" ht="24.95" customHeight="1" x14ac:dyDescent="0.2">
      <c r="B36" s="597" t="s">
        <v>705</v>
      </c>
      <c r="C36" s="855">
        <v>360.61059100000006</v>
      </c>
      <c r="D36" s="855">
        <v>610.18815706999999</v>
      </c>
      <c r="E36" s="855">
        <v>219.68303549000001</v>
      </c>
      <c r="F36" s="855">
        <v>1552.7495497699999</v>
      </c>
      <c r="G36" s="855">
        <v>16084.957001479999</v>
      </c>
      <c r="H36" s="855">
        <v>15190.565622620001</v>
      </c>
      <c r="I36" s="1040">
        <v>1060.57644048</v>
      </c>
      <c r="J36" s="1041">
        <v>631.54469799000015</v>
      </c>
      <c r="K36" s="1041">
        <v>961.66798279</v>
      </c>
      <c r="L36" s="1041">
        <v>1590.54160957</v>
      </c>
      <c r="M36" s="1041">
        <v>1689.0752631</v>
      </c>
      <c r="N36" s="1041">
        <v>1308.443534</v>
      </c>
      <c r="O36" s="1041">
        <v>1698.7071716999999</v>
      </c>
      <c r="P36" s="1041">
        <v>1890.4084898900001</v>
      </c>
      <c r="Q36" s="1041">
        <v>991.58280989000002</v>
      </c>
      <c r="R36" s="1041">
        <v>1700.68689713</v>
      </c>
      <c r="S36" s="1041">
        <v>946.15267824</v>
      </c>
      <c r="T36" s="1107">
        <v>721.17804783999986</v>
      </c>
      <c r="U36" s="609" t="s">
        <v>706</v>
      </c>
      <c r="V36" s="833"/>
    </row>
    <row r="37" spans="2:22" s="365" customFormat="1" ht="24.95" customHeight="1" x14ac:dyDescent="0.2">
      <c r="B37" s="597" t="s">
        <v>193</v>
      </c>
      <c r="C37" s="855">
        <v>3464.7502220000001</v>
      </c>
      <c r="D37" s="855">
        <v>1253.0479451799999</v>
      </c>
      <c r="E37" s="855">
        <v>1080.89029639</v>
      </c>
      <c r="F37" s="855">
        <v>3225.2130659099994</v>
      </c>
      <c r="G37" s="855">
        <v>6330.7615066100007</v>
      </c>
      <c r="H37" s="855">
        <v>6023.3438339999993</v>
      </c>
      <c r="I37" s="1040">
        <v>644.84566994000011</v>
      </c>
      <c r="J37" s="1041">
        <v>661.51358617999995</v>
      </c>
      <c r="K37" s="1041">
        <v>877.79774220000002</v>
      </c>
      <c r="L37" s="1041">
        <v>600.81253024</v>
      </c>
      <c r="M37" s="1041">
        <v>988.21826381999983</v>
      </c>
      <c r="N37" s="1041">
        <v>71.147487180000013</v>
      </c>
      <c r="O37" s="1041">
        <v>186.74111688000005</v>
      </c>
      <c r="P37" s="1041">
        <v>637.13199032999989</v>
      </c>
      <c r="Q37" s="1041">
        <v>211.48590693999998</v>
      </c>
      <c r="R37" s="1041">
        <v>360.12222300000002</v>
      </c>
      <c r="S37" s="1041">
        <v>317.19357728999995</v>
      </c>
      <c r="T37" s="1107">
        <v>466.33373999999998</v>
      </c>
      <c r="U37" s="609" t="s">
        <v>203</v>
      </c>
      <c r="V37" s="833"/>
    </row>
    <row r="38" spans="2:22" s="365" customFormat="1" ht="24.95" customHeight="1" x14ac:dyDescent="0.2">
      <c r="B38" s="597" t="s">
        <v>1208</v>
      </c>
      <c r="C38" s="855">
        <v>348.10487999999992</v>
      </c>
      <c r="D38" s="855">
        <v>300.78675169000007</v>
      </c>
      <c r="E38" s="855">
        <v>194.22608393000002</v>
      </c>
      <c r="F38" s="855">
        <v>834.1580462500001</v>
      </c>
      <c r="G38" s="855">
        <v>856.50383684000008</v>
      </c>
      <c r="H38" s="855">
        <v>370.65527109999999</v>
      </c>
      <c r="I38" s="1040">
        <v>1.1355282400000002</v>
      </c>
      <c r="J38" s="1041">
        <v>6.4810222400000006</v>
      </c>
      <c r="K38" s="1041">
        <v>54.002982880000005</v>
      </c>
      <c r="L38" s="1041">
        <v>1.8138350999999999</v>
      </c>
      <c r="M38" s="1041">
        <v>27.173792799999998</v>
      </c>
      <c r="N38" s="1041">
        <v>1.9954781000000001</v>
      </c>
      <c r="O38" s="1041">
        <v>18.84646807</v>
      </c>
      <c r="P38" s="1041">
        <v>51.070745879999997</v>
      </c>
      <c r="Q38" s="1041">
        <v>22.058206939999998</v>
      </c>
      <c r="R38" s="1041">
        <v>42.536046920000004</v>
      </c>
      <c r="S38" s="1041">
        <v>134.84831575000001</v>
      </c>
      <c r="T38" s="1107">
        <v>8.6928481799999986</v>
      </c>
      <c r="U38" s="609" t="s">
        <v>265</v>
      </c>
      <c r="V38" s="833"/>
    </row>
    <row r="39" spans="2:22" s="365" customFormat="1" ht="24.95" customHeight="1" x14ac:dyDescent="0.2">
      <c r="B39" s="597" t="s">
        <v>192</v>
      </c>
      <c r="C39" s="855">
        <v>3719.0783040000001</v>
      </c>
      <c r="D39" s="855">
        <v>4722.7224980599995</v>
      </c>
      <c r="E39" s="855">
        <v>4872.1995184400002</v>
      </c>
      <c r="F39" s="855">
        <v>9013.1117172300019</v>
      </c>
      <c r="G39" s="855">
        <v>17317.260703279997</v>
      </c>
      <c r="H39" s="855">
        <v>16351.031801669998</v>
      </c>
      <c r="I39" s="1040">
        <v>1365.8255815299985</v>
      </c>
      <c r="J39" s="1041">
        <v>1595.4932345200009</v>
      </c>
      <c r="K39" s="1041">
        <v>1335.8989294900007</v>
      </c>
      <c r="L39" s="1041">
        <v>1269.5687905999982</v>
      </c>
      <c r="M39" s="1041">
        <v>1627.3689857299992</v>
      </c>
      <c r="N39" s="1041">
        <v>1065.0822461599992</v>
      </c>
      <c r="O39" s="1041">
        <v>898.27013032000082</v>
      </c>
      <c r="P39" s="1041">
        <v>1262.6771486299986</v>
      </c>
      <c r="Q39" s="1041">
        <v>991.62152624000032</v>
      </c>
      <c r="R39" s="1041">
        <v>1384.5290527500017</v>
      </c>
      <c r="S39" s="1041">
        <v>1724.2609264199998</v>
      </c>
      <c r="T39" s="1107">
        <v>1830.435249279999</v>
      </c>
      <c r="U39" s="609" t="s">
        <v>202</v>
      </c>
      <c r="V39" s="833"/>
    </row>
    <row r="40" spans="2:22" s="365" customFormat="1" ht="24.95" customHeight="1" x14ac:dyDescent="0.2">
      <c r="B40" s="597" t="s">
        <v>199</v>
      </c>
      <c r="C40" s="855">
        <v>118.89429199999999</v>
      </c>
      <c r="D40" s="855">
        <v>32.286641059999994</v>
      </c>
      <c r="E40" s="855">
        <v>22.31455055</v>
      </c>
      <c r="F40" s="855">
        <v>145.10860313000001</v>
      </c>
      <c r="G40" s="855">
        <v>254.23548699999998</v>
      </c>
      <c r="H40" s="855">
        <v>256.92223479999996</v>
      </c>
      <c r="I40" s="1040">
        <v>0</v>
      </c>
      <c r="J40" s="1041">
        <v>26.4472208</v>
      </c>
      <c r="K40" s="1041">
        <v>38.923499999999997</v>
      </c>
      <c r="L40" s="1041">
        <v>26.4472208</v>
      </c>
      <c r="M40" s="1041">
        <v>26.4472208</v>
      </c>
      <c r="N40" s="1041">
        <v>0</v>
      </c>
      <c r="O40" s="1041">
        <v>26.4472208</v>
      </c>
      <c r="P40" s="1041">
        <v>36.826820799999993</v>
      </c>
      <c r="Q40" s="1041">
        <v>0</v>
      </c>
      <c r="R40" s="1041">
        <v>0</v>
      </c>
      <c r="S40" s="1041">
        <v>75.3830308</v>
      </c>
      <c r="T40" s="1107">
        <v>0</v>
      </c>
      <c r="U40" s="609" t="s">
        <v>209</v>
      </c>
      <c r="V40" s="833"/>
    </row>
    <row r="41" spans="2:22" s="365" customFormat="1" ht="24.95" customHeight="1" x14ac:dyDescent="0.2">
      <c r="B41" s="597" t="s">
        <v>755</v>
      </c>
      <c r="C41" s="855">
        <v>2945.34345828</v>
      </c>
      <c r="D41" s="855">
        <v>1884.6802729199994</v>
      </c>
      <c r="E41" s="855">
        <v>1504.1984542399996</v>
      </c>
      <c r="F41" s="855">
        <v>2339.1548379999999</v>
      </c>
      <c r="G41" s="855">
        <v>5548.6042315699997</v>
      </c>
      <c r="H41" s="855">
        <v>5818.7839507600002</v>
      </c>
      <c r="I41" s="1040">
        <v>449.2400788500002</v>
      </c>
      <c r="J41" s="1041">
        <v>418.58951823000001</v>
      </c>
      <c r="K41" s="1041">
        <v>431.04919605000015</v>
      </c>
      <c r="L41" s="1041">
        <v>484.32471367999989</v>
      </c>
      <c r="M41" s="1041">
        <v>494.57231636000006</v>
      </c>
      <c r="N41" s="1041">
        <v>348.67895545999988</v>
      </c>
      <c r="O41" s="1041">
        <v>323.97469889000018</v>
      </c>
      <c r="P41" s="1041">
        <v>544.98683124999968</v>
      </c>
      <c r="Q41" s="1041">
        <v>431.62257035000005</v>
      </c>
      <c r="R41" s="1041">
        <v>682.61580682999988</v>
      </c>
      <c r="S41" s="1041">
        <v>601.89859307000052</v>
      </c>
      <c r="T41" s="1107">
        <v>607.23067174000016</v>
      </c>
      <c r="U41" s="609" t="s">
        <v>756</v>
      </c>
      <c r="V41" s="833"/>
    </row>
    <row r="42" spans="2:22" s="365" customFormat="1" ht="24.95" customHeight="1" x14ac:dyDescent="0.2">
      <c r="B42" s="597" t="s">
        <v>195</v>
      </c>
      <c r="C42" s="868">
        <v>2347.4771229999997</v>
      </c>
      <c r="D42" s="855">
        <v>4150.9944475299999</v>
      </c>
      <c r="E42" s="855">
        <v>6099.0958880407034</v>
      </c>
      <c r="F42" s="855">
        <v>5655.0731755017669</v>
      </c>
      <c r="G42" s="855">
        <v>129.87107896999999</v>
      </c>
      <c r="H42" s="855">
        <v>285.86702667999992</v>
      </c>
      <c r="I42" s="773">
        <v>85.230928219999996</v>
      </c>
      <c r="J42" s="771">
        <v>45.67024</v>
      </c>
      <c r="K42" s="771">
        <v>5.1898</v>
      </c>
      <c r="L42" s="771">
        <v>26.891467679999998</v>
      </c>
      <c r="M42" s="771">
        <v>0</v>
      </c>
      <c r="N42" s="771">
        <v>0</v>
      </c>
      <c r="O42" s="771">
        <v>72.764109879999992</v>
      </c>
      <c r="P42" s="771">
        <v>2.906288</v>
      </c>
      <c r="Q42" s="771">
        <v>16.503563999999997</v>
      </c>
      <c r="R42" s="771">
        <v>0</v>
      </c>
      <c r="S42" s="771">
        <v>21.544611299999996</v>
      </c>
      <c r="T42" s="772">
        <v>9.1660176</v>
      </c>
      <c r="U42" s="609" t="s">
        <v>205</v>
      </c>
      <c r="V42" s="833"/>
    </row>
    <row r="43" spans="2:22" s="365" customFormat="1" ht="24.95" customHeight="1" x14ac:dyDescent="0.2">
      <c r="B43" s="597" t="s">
        <v>654</v>
      </c>
      <c r="C43" s="868">
        <v>87.613173000000018</v>
      </c>
      <c r="D43" s="855">
        <v>40.203822299999999</v>
      </c>
      <c r="E43" s="855">
        <v>51.614749200000006</v>
      </c>
      <c r="F43" s="855">
        <v>25.073257199999997</v>
      </c>
      <c r="G43" s="855">
        <v>83.919062010000005</v>
      </c>
      <c r="H43" s="855">
        <v>82.966140899999999</v>
      </c>
      <c r="I43" s="773">
        <v>7.9403940000000004</v>
      </c>
      <c r="J43" s="771">
        <v>0</v>
      </c>
      <c r="K43" s="771">
        <v>14.998522000000001</v>
      </c>
      <c r="L43" s="771">
        <v>14.116256</v>
      </c>
      <c r="M43" s="771">
        <v>0</v>
      </c>
      <c r="N43" s="771">
        <v>0</v>
      </c>
      <c r="O43" s="771">
        <v>7.9403940000000004</v>
      </c>
      <c r="P43" s="771">
        <v>14.116256</v>
      </c>
      <c r="Q43" s="771">
        <v>2.3587640999999997</v>
      </c>
      <c r="R43" s="771">
        <v>7.8417089999999998</v>
      </c>
      <c r="S43" s="771">
        <v>6.9630027999999999</v>
      </c>
      <c r="T43" s="772">
        <v>6.6908430000000001</v>
      </c>
      <c r="U43" s="609" t="s">
        <v>655</v>
      </c>
      <c r="V43" s="833"/>
    </row>
    <row r="44" spans="2:22" s="365" customFormat="1" ht="24.95" customHeight="1" x14ac:dyDescent="0.2">
      <c r="B44" s="597" t="s">
        <v>200</v>
      </c>
      <c r="C44" s="868">
        <v>2935.6053689999999</v>
      </c>
      <c r="D44" s="855">
        <v>1582.93216235</v>
      </c>
      <c r="E44" s="855">
        <v>1521.10147899</v>
      </c>
      <c r="F44" s="855">
        <v>1408.73056365</v>
      </c>
      <c r="G44" s="855">
        <v>4019.7737044100004</v>
      </c>
      <c r="H44" s="855">
        <v>5099.5332854500002</v>
      </c>
      <c r="I44" s="773">
        <v>680.20874562000006</v>
      </c>
      <c r="J44" s="771">
        <v>271.49971618000001</v>
      </c>
      <c r="K44" s="771">
        <v>280.74208550999998</v>
      </c>
      <c r="L44" s="771">
        <v>513.33212604999994</v>
      </c>
      <c r="M44" s="771">
        <v>145.16152144</v>
      </c>
      <c r="N44" s="771">
        <v>244.48048879999996</v>
      </c>
      <c r="O44" s="771">
        <v>258.43256572000001</v>
      </c>
      <c r="P44" s="771">
        <v>644.73111190000009</v>
      </c>
      <c r="Q44" s="771">
        <v>163.24255675999999</v>
      </c>
      <c r="R44" s="771">
        <v>1007.7651517099999</v>
      </c>
      <c r="S44" s="771">
        <v>642.67928913999981</v>
      </c>
      <c r="T44" s="772">
        <v>247.25792662000001</v>
      </c>
      <c r="U44" s="609" t="s">
        <v>207</v>
      </c>
      <c r="V44" s="833"/>
    </row>
    <row r="45" spans="2:22" s="365" customFormat="1" ht="24.95" customHeight="1" x14ac:dyDescent="0.2">
      <c r="B45" s="597" t="s">
        <v>656</v>
      </c>
      <c r="C45" s="868">
        <v>825.94186000000002</v>
      </c>
      <c r="D45" s="855">
        <v>3039.9598770100001</v>
      </c>
      <c r="E45" s="855">
        <v>4777.9054426298371</v>
      </c>
      <c r="F45" s="855">
        <v>6307.445630242044</v>
      </c>
      <c r="G45" s="855">
        <v>305.70452568999997</v>
      </c>
      <c r="H45" s="855">
        <v>493.19593027999991</v>
      </c>
      <c r="I45" s="773">
        <v>115.43051492000001</v>
      </c>
      <c r="J45" s="771">
        <v>22.94721968</v>
      </c>
      <c r="K45" s="771">
        <v>29.033246290000001</v>
      </c>
      <c r="L45" s="771">
        <v>34.680319519999998</v>
      </c>
      <c r="M45" s="771">
        <v>26.640281359999999</v>
      </c>
      <c r="N45" s="771">
        <v>7.7893708200000003</v>
      </c>
      <c r="O45" s="771">
        <v>45.853958920000004</v>
      </c>
      <c r="P45" s="771">
        <v>49.722435840000003</v>
      </c>
      <c r="Q45" s="771">
        <v>37.762022760000001</v>
      </c>
      <c r="R45" s="771">
        <v>62.180101260000001</v>
      </c>
      <c r="S45" s="771">
        <v>36.135329949999992</v>
      </c>
      <c r="T45" s="772">
        <v>25.021128960000002</v>
      </c>
      <c r="U45" s="609" t="s">
        <v>657</v>
      </c>
      <c r="V45" s="833"/>
    </row>
    <row r="46" spans="2:22" s="365" customFormat="1" ht="24.95" customHeight="1" x14ac:dyDescent="0.2">
      <c r="B46" s="597" t="s">
        <v>443</v>
      </c>
      <c r="C46" s="868">
        <v>334.20592600000003</v>
      </c>
      <c r="D46" s="855">
        <v>128.34965797000001</v>
      </c>
      <c r="E46" s="855">
        <v>168.67244602000005</v>
      </c>
      <c r="F46" s="855">
        <v>438.01860349000003</v>
      </c>
      <c r="G46" s="855">
        <v>1028.9913849899999</v>
      </c>
      <c r="H46" s="855">
        <v>1151.4029878700001</v>
      </c>
      <c r="I46" s="773">
        <v>85.147198270000004</v>
      </c>
      <c r="J46" s="771">
        <v>180.63874645999996</v>
      </c>
      <c r="K46" s="771">
        <v>120.15507327000002</v>
      </c>
      <c r="L46" s="771">
        <v>155.43106478000001</v>
      </c>
      <c r="M46" s="771">
        <v>97.743926480000013</v>
      </c>
      <c r="N46" s="771">
        <v>71.813130919999978</v>
      </c>
      <c r="O46" s="771">
        <v>30.007423600000003</v>
      </c>
      <c r="P46" s="771">
        <v>33.427501800000002</v>
      </c>
      <c r="Q46" s="771">
        <v>34.699483820000019</v>
      </c>
      <c r="R46" s="771">
        <v>166.17609811</v>
      </c>
      <c r="S46" s="771">
        <v>140.40619430000001</v>
      </c>
      <c r="T46" s="772">
        <v>35.75714605999999</v>
      </c>
      <c r="U46" s="609" t="s">
        <v>444</v>
      </c>
      <c r="V46" s="833"/>
    </row>
    <row r="47" spans="2:22" s="365" customFormat="1" ht="24.75" customHeight="1" x14ac:dyDescent="0.2">
      <c r="B47" s="597" t="s">
        <v>198</v>
      </c>
      <c r="C47" s="868">
        <v>1623.359271</v>
      </c>
      <c r="D47" s="855">
        <v>974.47402212999987</v>
      </c>
      <c r="E47" s="855">
        <v>720.6100050199999</v>
      </c>
      <c r="F47" s="855">
        <v>1095.43041081</v>
      </c>
      <c r="G47" s="855">
        <v>2677.83943873</v>
      </c>
      <c r="H47" s="855">
        <v>4828.6901352999985</v>
      </c>
      <c r="I47" s="773">
        <v>154.49284829999993</v>
      </c>
      <c r="J47" s="771">
        <v>182.71515916000007</v>
      </c>
      <c r="K47" s="771">
        <v>1055.8794763799999</v>
      </c>
      <c r="L47" s="771">
        <v>1055.5376086799995</v>
      </c>
      <c r="M47" s="771">
        <v>619.88716466999961</v>
      </c>
      <c r="N47" s="771">
        <v>295.61671565999984</v>
      </c>
      <c r="O47" s="771">
        <v>212.90447445999999</v>
      </c>
      <c r="P47" s="771">
        <v>278.03618896</v>
      </c>
      <c r="Q47" s="771">
        <v>248.48731123000002</v>
      </c>
      <c r="R47" s="771">
        <v>256.30991168999992</v>
      </c>
      <c r="S47" s="771">
        <v>256.44010925000021</v>
      </c>
      <c r="T47" s="772">
        <v>212.38316685999999</v>
      </c>
      <c r="U47" s="609" t="s">
        <v>206</v>
      </c>
      <c r="V47" s="833"/>
    </row>
    <row r="48" spans="2:22" s="365" customFormat="1" ht="24.95" customHeight="1" x14ac:dyDescent="0.2">
      <c r="B48" s="597" t="s">
        <v>196</v>
      </c>
      <c r="C48" s="868">
        <v>3521.5729529999994</v>
      </c>
      <c r="D48" s="855">
        <v>1621.2257610700003</v>
      </c>
      <c r="E48" s="855">
        <v>1110.7019517900001</v>
      </c>
      <c r="F48" s="855">
        <v>1242.21949993</v>
      </c>
      <c r="G48" s="855">
        <v>1510.8732612499998</v>
      </c>
      <c r="H48" s="855">
        <v>2053.6282861000004</v>
      </c>
      <c r="I48" s="773">
        <v>169.51511446000001</v>
      </c>
      <c r="J48" s="771">
        <v>169.49886799999999</v>
      </c>
      <c r="K48" s="771">
        <v>204.10134052000001</v>
      </c>
      <c r="L48" s="771">
        <v>197.07980060999998</v>
      </c>
      <c r="M48" s="771">
        <v>137.82935656000004</v>
      </c>
      <c r="N48" s="771">
        <v>76.901937419999982</v>
      </c>
      <c r="O48" s="771">
        <v>107.52331436</v>
      </c>
      <c r="P48" s="771">
        <v>229.08995456</v>
      </c>
      <c r="Q48" s="771">
        <v>140.47854436</v>
      </c>
      <c r="R48" s="771">
        <v>256.77591230000007</v>
      </c>
      <c r="S48" s="771">
        <v>211.84524203000004</v>
      </c>
      <c r="T48" s="772">
        <v>152.98890092000002</v>
      </c>
      <c r="U48" s="609" t="s">
        <v>204</v>
      </c>
      <c r="V48" s="833"/>
    </row>
    <row r="49" spans="2:22" s="365" customFormat="1" ht="24.95" customHeight="1" x14ac:dyDescent="0.2">
      <c r="B49" s="597" t="s">
        <v>997</v>
      </c>
      <c r="C49" s="868">
        <v>1572.030518</v>
      </c>
      <c r="D49" s="855">
        <v>1859.1246103700003</v>
      </c>
      <c r="E49" s="855">
        <v>2683.5393561100004</v>
      </c>
      <c r="F49" s="855">
        <v>1625.7863764199999</v>
      </c>
      <c r="G49" s="855">
        <v>3048.5078808100002</v>
      </c>
      <c r="H49" s="855">
        <v>3687.8195132000001</v>
      </c>
      <c r="I49" s="773">
        <v>253.46599487</v>
      </c>
      <c r="J49" s="771">
        <v>207.30681689000016</v>
      </c>
      <c r="K49" s="771">
        <v>218.96804175</v>
      </c>
      <c r="L49" s="771">
        <v>387.19397083999985</v>
      </c>
      <c r="M49" s="771">
        <v>298.62109199999992</v>
      </c>
      <c r="N49" s="771">
        <v>360.97290613999991</v>
      </c>
      <c r="O49" s="771">
        <v>204.06137906000001</v>
      </c>
      <c r="P49" s="771">
        <v>301.81870507999997</v>
      </c>
      <c r="Q49" s="771">
        <v>259.41704964000002</v>
      </c>
      <c r="R49" s="771">
        <v>310.00118201000009</v>
      </c>
      <c r="S49" s="771">
        <v>253.26326046000003</v>
      </c>
      <c r="T49" s="772">
        <v>632.72911445999989</v>
      </c>
      <c r="U49" s="609" t="s">
        <v>1065</v>
      </c>
      <c r="V49" s="833"/>
    </row>
    <row r="50" spans="2:22" s="365" customFormat="1" ht="24.95" customHeight="1" x14ac:dyDescent="0.2">
      <c r="B50" s="597" t="s">
        <v>1177</v>
      </c>
      <c r="C50" s="868">
        <v>1326.60752</v>
      </c>
      <c r="D50" s="855">
        <v>4998.5728212200011</v>
      </c>
      <c r="E50" s="855">
        <v>7737.8425598251461</v>
      </c>
      <c r="F50" s="855">
        <v>11231.384645910199</v>
      </c>
      <c r="G50" s="855">
        <v>190.02291118000002</v>
      </c>
      <c r="H50" s="855">
        <v>252.16196172999997</v>
      </c>
      <c r="I50" s="773">
        <v>0</v>
      </c>
      <c r="J50" s="771">
        <v>32.39628854</v>
      </c>
      <c r="K50" s="771">
        <v>47.953752000000001</v>
      </c>
      <c r="L50" s="771">
        <v>27.537078799999993</v>
      </c>
      <c r="M50" s="771">
        <v>0</v>
      </c>
      <c r="N50" s="771">
        <v>27.334676600000002</v>
      </c>
      <c r="O50" s="771">
        <v>0</v>
      </c>
      <c r="P50" s="771">
        <v>28.495999999999999</v>
      </c>
      <c r="Q50" s="771">
        <v>0</v>
      </c>
      <c r="R50" s="771">
        <v>39.18543841999999</v>
      </c>
      <c r="S50" s="771">
        <v>27.377046899999993</v>
      </c>
      <c r="T50" s="772">
        <v>21.881680470000003</v>
      </c>
      <c r="U50" s="609" t="s">
        <v>1180</v>
      </c>
      <c r="V50" s="833"/>
    </row>
    <row r="51" spans="2:22" s="365" customFormat="1" ht="24.95" customHeight="1" x14ac:dyDescent="0.2">
      <c r="B51" s="597" t="s">
        <v>440</v>
      </c>
      <c r="C51" s="868">
        <v>1323.0577410000001</v>
      </c>
      <c r="D51" s="855">
        <v>915.93124616000057</v>
      </c>
      <c r="E51" s="855">
        <v>632.76630689000001</v>
      </c>
      <c r="F51" s="855">
        <v>513.16644191</v>
      </c>
      <c r="G51" s="855">
        <v>2081.2654403699999</v>
      </c>
      <c r="H51" s="855">
        <v>672.20853662000013</v>
      </c>
      <c r="I51" s="773">
        <v>118.89819607</v>
      </c>
      <c r="J51" s="771">
        <v>64.949516630000005</v>
      </c>
      <c r="K51" s="771">
        <v>34.047371509999998</v>
      </c>
      <c r="L51" s="771">
        <v>8.3382025500000001</v>
      </c>
      <c r="M51" s="771">
        <v>47.463134259999997</v>
      </c>
      <c r="N51" s="771">
        <v>64.746906840000008</v>
      </c>
      <c r="O51" s="771">
        <v>132.90299329999999</v>
      </c>
      <c r="P51" s="771">
        <v>57.409048619999993</v>
      </c>
      <c r="Q51" s="771">
        <v>13.196623440000002</v>
      </c>
      <c r="R51" s="771">
        <v>30.548791219999998</v>
      </c>
      <c r="S51" s="771">
        <v>29.988798770000002</v>
      </c>
      <c r="T51" s="772">
        <v>69.718953410000012</v>
      </c>
      <c r="U51" s="609" t="s">
        <v>441</v>
      </c>
      <c r="V51" s="833"/>
    </row>
    <row r="52" spans="2:22" s="365" customFormat="1" ht="24.95" customHeight="1" x14ac:dyDescent="0.2">
      <c r="B52" s="597" t="s">
        <v>996</v>
      </c>
      <c r="C52" s="868">
        <v>694.12987300000009</v>
      </c>
      <c r="D52" s="855">
        <v>637.72747318000006</v>
      </c>
      <c r="E52" s="855">
        <v>467.06593437999999</v>
      </c>
      <c r="F52" s="855">
        <v>941.19385136999995</v>
      </c>
      <c r="G52" s="855">
        <v>2186.0663511900002</v>
      </c>
      <c r="H52" s="855">
        <v>2431.64715359</v>
      </c>
      <c r="I52" s="773">
        <v>56.925999269999991</v>
      </c>
      <c r="J52" s="771">
        <v>203.17029039999997</v>
      </c>
      <c r="K52" s="771">
        <v>56.118345359999999</v>
      </c>
      <c r="L52" s="771">
        <v>434.38364646000002</v>
      </c>
      <c r="M52" s="771">
        <v>59.687644230000004</v>
      </c>
      <c r="N52" s="771">
        <v>146.95022496000001</v>
      </c>
      <c r="O52" s="771">
        <v>308.24038630000001</v>
      </c>
      <c r="P52" s="771">
        <v>195.7670407</v>
      </c>
      <c r="Q52" s="771">
        <v>96.350712920000007</v>
      </c>
      <c r="R52" s="771">
        <v>249.08585620999997</v>
      </c>
      <c r="S52" s="771">
        <v>239.74640120999999</v>
      </c>
      <c r="T52" s="772">
        <v>385.22060557000003</v>
      </c>
      <c r="U52" s="609" t="s">
        <v>1064</v>
      </c>
      <c r="V52" s="833"/>
    </row>
    <row r="53" spans="2:22" s="365" customFormat="1" ht="24.95" customHeight="1" x14ac:dyDescent="0.2">
      <c r="B53" s="597" t="s">
        <v>998</v>
      </c>
      <c r="C53" s="868">
        <v>439.87588300000004</v>
      </c>
      <c r="D53" s="855">
        <v>309.72517986999998</v>
      </c>
      <c r="E53" s="855">
        <v>152.33810374000001</v>
      </c>
      <c r="F53" s="855">
        <v>912.24423361000004</v>
      </c>
      <c r="G53" s="855">
        <v>4127.8426618799995</v>
      </c>
      <c r="H53" s="855">
        <v>1424.7957897699998</v>
      </c>
      <c r="I53" s="773">
        <v>15.0348506</v>
      </c>
      <c r="J53" s="771">
        <v>53.25259273999999</v>
      </c>
      <c r="K53" s="771">
        <v>118.85679959999999</v>
      </c>
      <c r="L53" s="771">
        <v>379.70722262999988</v>
      </c>
      <c r="M53" s="771">
        <v>118.00567240000001</v>
      </c>
      <c r="N53" s="771">
        <v>38.080157499999999</v>
      </c>
      <c r="O53" s="771">
        <v>127.82373604000001</v>
      </c>
      <c r="P53" s="771">
        <v>101.76425419999998</v>
      </c>
      <c r="Q53" s="771">
        <v>192.0508816</v>
      </c>
      <c r="R53" s="771">
        <v>96.877140499999996</v>
      </c>
      <c r="S53" s="771">
        <v>148.58136165000002</v>
      </c>
      <c r="T53" s="772">
        <v>34.761120310000003</v>
      </c>
      <c r="U53" s="609" t="s">
        <v>1066</v>
      </c>
      <c r="V53" s="833"/>
    </row>
    <row r="54" spans="2:22" s="365" customFormat="1" ht="24.75" customHeight="1" x14ac:dyDescent="0.2">
      <c r="B54" s="597" t="s">
        <v>708</v>
      </c>
      <c r="C54" s="868">
        <v>1092.5010059999997</v>
      </c>
      <c r="D54" s="855">
        <v>96.302816109999995</v>
      </c>
      <c r="E54" s="855">
        <v>292.25442054467726</v>
      </c>
      <c r="F54" s="855">
        <v>195.05253871999997</v>
      </c>
      <c r="G54" s="855">
        <v>875.28148883999995</v>
      </c>
      <c r="H54" s="855">
        <v>1866.7099010499999</v>
      </c>
      <c r="I54" s="773">
        <v>3.8871601999999998</v>
      </c>
      <c r="J54" s="771">
        <v>5.3299245999999991</v>
      </c>
      <c r="K54" s="771">
        <v>157.57789740000001</v>
      </c>
      <c r="L54" s="771">
        <v>0.88226599999999999</v>
      </c>
      <c r="M54" s="771">
        <v>300.03375556000003</v>
      </c>
      <c r="N54" s="771">
        <v>101.61628399999999</v>
      </c>
      <c r="O54" s="771">
        <v>137.32210800000001</v>
      </c>
      <c r="P54" s="771">
        <v>230.9461</v>
      </c>
      <c r="Q54" s="771">
        <v>124.19501907999999</v>
      </c>
      <c r="R54" s="771">
        <v>162.65478892999994</v>
      </c>
      <c r="S54" s="771">
        <v>309.55477617999992</v>
      </c>
      <c r="T54" s="772">
        <v>332.7098211</v>
      </c>
      <c r="U54" s="609" t="s">
        <v>710</v>
      </c>
      <c r="V54" s="833"/>
    </row>
    <row r="55" spans="2:22" s="365" customFormat="1" ht="24.95" customHeight="1" x14ac:dyDescent="0.2">
      <c r="B55" s="597" t="s">
        <v>1175</v>
      </c>
      <c r="C55" s="868">
        <v>687.83761400000003</v>
      </c>
      <c r="D55" s="855">
        <v>2028.68670103</v>
      </c>
      <c r="E55" s="855">
        <v>2433.5897240894083</v>
      </c>
      <c r="F55" s="855">
        <v>987.37071532052335</v>
      </c>
      <c r="G55" s="855">
        <v>122.60984246</v>
      </c>
      <c r="H55" s="855">
        <v>353.43698071</v>
      </c>
      <c r="I55" s="773">
        <v>9.24874258</v>
      </c>
      <c r="J55" s="771">
        <v>5.7056661199999992</v>
      </c>
      <c r="K55" s="771">
        <v>76.696992219999998</v>
      </c>
      <c r="L55" s="771">
        <v>27.977692820000001</v>
      </c>
      <c r="M55" s="771">
        <v>57.160218469999997</v>
      </c>
      <c r="N55" s="771">
        <v>28.108631439999996</v>
      </c>
      <c r="O55" s="771">
        <v>23.193735180000001</v>
      </c>
      <c r="P55" s="771">
        <v>19.705670600000001</v>
      </c>
      <c r="Q55" s="771">
        <v>44.700499919999999</v>
      </c>
      <c r="R55" s="771">
        <v>13.872181490000001</v>
      </c>
      <c r="S55" s="771">
        <v>34.573440480000002</v>
      </c>
      <c r="T55" s="772">
        <v>12.493509390000002</v>
      </c>
      <c r="U55" s="609" t="s">
        <v>1174</v>
      </c>
      <c r="V55" s="833"/>
    </row>
    <row r="56" spans="2:22" s="365" customFormat="1" ht="24.95" customHeight="1" x14ac:dyDescent="0.2">
      <c r="B56" s="597" t="s">
        <v>1176</v>
      </c>
      <c r="C56" s="868">
        <v>583.52510899999993</v>
      </c>
      <c r="D56" s="855">
        <v>188.33374522999998</v>
      </c>
      <c r="E56" s="855">
        <v>254.58272754000001</v>
      </c>
      <c r="F56" s="855">
        <v>239.52257434999999</v>
      </c>
      <c r="G56" s="855">
        <v>527.56028819999995</v>
      </c>
      <c r="H56" s="855">
        <v>996.71834746000013</v>
      </c>
      <c r="I56" s="773">
        <v>60.23649743</v>
      </c>
      <c r="J56" s="771">
        <v>26.545826999999999</v>
      </c>
      <c r="K56" s="771">
        <v>50.217023780000005</v>
      </c>
      <c r="L56" s="771">
        <v>90.226333740000015</v>
      </c>
      <c r="M56" s="771">
        <v>166.42800640000002</v>
      </c>
      <c r="N56" s="771">
        <v>89.132739080000007</v>
      </c>
      <c r="O56" s="771">
        <v>97.820926320000027</v>
      </c>
      <c r="P56" s="771">
        <v>92.800370740000005</v>
      </c>
      <c r="Q56" s="771">
        <v>44.767214799999991</v>
      </c>
      <c r="R56" s="771">
        <v>127.40601156999996</v>
      </c>
      <c r="S56" s="771">
        <v>58.054734609999997</v>
      </c>
      <c r="T56" s="772">
        <v>93.082661990000005</v>
      </c>
      <c r="U56" s="609" t="s">
        <v>1179</v>
      </c>
      <c r="V56" s="833"/>
    </row>
    <row r="57" spans="2:22" s="365" customFormat="1" ht="24.95" customHeight="1" x14ac:dyDescent="0.2">
      <c r="B57" s="597" t="s">
        <v>363</v>
      </c>
      <c r="C57" s="868">
        <v>691.02296499999989</v>
      </c>
      <c r="D57" s="855">
        <v>663.0103809499999</v>
      </c>
      <c r="E57" s="855">
        <v>1383.997575780953</v>
      </c>
      <c r="F57" s="855">
        <v>4116.0819966399995</v>
      </c>
      <c r="G57" s="855">
        <v>8926.4373797000007</v>
      </c>
      <c r="H57" s="855">
        <v>8559.0091222300016</v>
      </c>
      <c r="I57" s="773">
        <v>1109.9609004499998</v>
      </c>
      <c r="J57" s="771">
        <v>795.47807590000002</v>
      </c>
      <c r="K57" s="771">
        <v>927.49095831</v>
      </c>
      <c r="L57" s="771">
        <v>1022.0329215800002</v>
      </c>
      <c r="M57" s="771">
        <v>576.83260223000002</v>
      </c>
      <c r="N57" s="771">
        <v>638.65883858000007</v>
      </c>
      <c r="O57" s="771">
        <v>718.68340230000001</v>
      </c>
      <c r="P57" s="771">
        <v>841.51517142</v>
      </c>
      <c r="Q57" s="771">
        <v>633.98671310000009</v>
      </c>
      <c r="R57" s="771">
        <v>677.4889466599999</v>
      </c>
      <c r="S57" s="771">
        <v>308.15942258999996</v>
      </c>
      <c r="T57" s="772">
        <v>308.72116910999995</v>
      </c>
      <c r="U57" s="609" t="s">
        <v>364</v>
      </c>
      <c r="V57" s="833"/>
    </row>
    <row r="58" spans="2:22" s="365" customFormat="1" ht="24.95" customHeight="1" x14ac:dyDescent="0.2">
      <c r="B58" s="597" t="s">
        <v>1209</v>
      </c>
      <c r="C58" s="855">
        <v>614.32981300000006</v>
      </c>
      <c r="D58" s="855">
        <v>2741.80741012</v>
      </c>
      <c r="E58" s="855">
        <v>124.96835011854925</v>
      </c>
      <c r="F58" s="855">
        <v>496.61132096000006</v>
      </c>
      <c r="G58" s="855">
        <v>281.79124990999998</v>
      </c>
      <c r="H58" s="855">
        <v>160.98373611000002</v>
      </c>
      <c r="I58" s="1040">
        <v>0.13493479999999999</v>
      </c>
      <c r="J58" s="1041">
        <v>7.8340030999999986</v>
      </c>
      <c r="K58" s="1041">
        <v>0</v>
      </c>
      <c r="L58" s="1041">
        <v>1.64101476</v>
      </c>
      <c r="M58" s="1041">
        <v>12.546341499999997</v>
      </c>
      <c r="N58" s="1041">
        <v>2.0852616399999997</v>
      </c>
      <c r="O58" s="1041">
        <v>20.406293600000001</v>
      </c>
      <c r="P58" s="1041">
        <v>32.859737679999995</v>
      </c>
      <c r="Q58" s="1041">
        <v>59.787533959999998</v>
      </c>
      <c r="R58" s="1041">
        <v>5.5670984600000004</v>
      </c>
      <c r="S58" s="1041">
        <v>1.3804151899999999</v>
      </c>
      <c r="T58" s="1107">
        <v>16.74110142</v>
      </c>
      <c r="U58" s="609" t="s">
        <v>1210</v>
      </c>
      <c r="V58" s="833"/>
    </row>
    <row r="59" spans="2:22" s="365" customFormat="1" ht="24.95" customHeight="1" x14ac:dyDescent="0.2">
      <c r="B59" s="597" t="s">
        <v>1178</v>
      </c>
      <c r="C59" s="855">
        <v>127.91172999999999</v>
      </c>
      <c r="D59" s="855">
        <v>316.37043211999998</v>
      </c>
      <c r="E59" s="855">
        <v>529.76981953948996</v>
      </c>
      <c r="F59" s="855">
        <v>195.09131261000002</v>
      </c>
      <c r="G59" s="855">
        <v>300.69151522999999</v>
      </c>
      <c r="H59" s="855">
        <v>478.75041467</v>
      </c>
      <c r="I59" s="1040">
        <v>5.75820709</v>
      </c>
      <c r="J59" s="1041">
        <v>28.88595437</v>
      </c>
      <c r="K59" s="1041">
        <v>64.874682480000004</v>
      </c>
      <c r="L59" s="1041">
        <v>75.149886889999991</v>
      </c>
      <c r="M59" s="1041">
        <v>13.005384510000001</v>
      </c>
      <c r="N59" s="1041">
        <v>114.75146021</v>
      </c>
      <c r="O59" s="1041">
        <v>18.45811509</v>
      </c>
      <c r="P59" s="1041">
        <v>11.31065012</v>
      </c>
      <c r="Q59" s="1041">
        <v>53.893223800000001</v>
      </c>
      <c r="R59" s="1041">
        <v>82.673050110000005</v>
      </c>
      <c r="S59" s="1041">
        <v>0</v>
      </c>
      <c r="T59" s="1107">
        <v>9.9897999999999989</v>
      </c>
      <c r="U59" s="609" t="s">
        <v>1181</v>
      </c>
      <c r="V59" s="833"/>
    </row>
    <row r="60" spans="2:22" s="365" customFormat="1" ht="24.95" customHeight="1" x14ac:dyDescent="0.2">
      <c r="B60" s="597" t="s">
        <v>456</v>
      </c>
      <c r="C60" s="855">
        <v>235.20675900000001</v>
      </c>
      <c r="D60" s="855">
        <v>170.89109367000003</v>
      </c>
      <c r="E60" s="855">
        <v>2468.7051338114379</v>
      </c>
      <c r="F60" s="855">
        <v>4373.686960340001</v>
      </c>
      <c r="G60" s="855">
        <v>142.53771856</v>
      </c>
      <c r="H60" s="855">
        <v>641.55726561000006</v>
      </c>
      <c r="I60" s="1040">
        <v>1.7079631799999999</v>
      </c>
      <c r="J60" s="1041">
        <v>25.415206040000005</v>
      </c>
      <c r="K60" s="1041">
        <v>8.4521082800000009</v>
      </c>
      <c r="L60" s="1041">
        <v>15.189506639999999</v>
      </c>
      <c r="M60" s="1041">
        <v>4.8820448599999988</v>
      </c>
      <c r="N60" s="1041">
        <v>1.83251838</v>
      </c>
      <c r="O60" s="1041">
        <v>11.126931200000001</v>
      </c>
      <c r="P60" s="1041">
        <v>6.0777747800000004</v>
      </c>
      <c r="Q60" s="1041">
        <v>6.2687594200000003</v>
      </c>
      <c r="R60" s="1041">
        <v>27.832271840000004</v>
      </c>
      <c r="S60" s="1041">
        <v>8.9336769900000004</v>
      </c>
      <c r="T60" s="1107">
        <v>523.83850400000006</v>
      </c>
      <c r="U60" s="609" t="s">
        <v>447</v>
      </c>
      <c r="V60" s="833"/>
    </row>
    <row r="61" spans="2:22" s="365" customFormat="1" ht="24.95" customHeight="1" x14ac:dyDescent="0.2">
      <c r="B61" s="597" t="s">
        <v>1000</v>
      </c>
      <c r="C61" s="855">
        <v>150.33037699999997</v>
      </c>
      <c r="D61" s="855">
        <v>8.4235417999999989</v>
      </c>
      <c r="E61" s="855">
        <v>2.4676660799999999</v>
      </c>
      <c r="F61" s="855">
        <v>21.411217779999998</v>
      </c>
      <c r="G61" s="855">
        <v>28.789539460000007</v>
      </c>
      <c r="H61" s="855">
        <v>46.341892199999997</v>
      </c>
      <c r="I61" s="1040">
        <v>12.735250219999999</v>
      </c>
      <c r="J61" s="1041">
        <v>0</v>
      </c>
      <c r="K61" s="1041">
        <v>0</v>
      </c>
      <c r="L61" s="1041">
        <v>0.28855288000000001</v>
      </c>
      <c r="M61" s="1041">
        <v>0</v>
      </c>
      <c r="N61" s="1041">
        <v>0</v>
      </c>
      <c r="O61" s="1041">
        <v>7.1302662200000002</v>
      </c>
      <c r="P61" s="1041">
        <v>0</v>
      </c>
      <c r="Q61" s="1041">
        <v>0</v>
      </c>
      <c r="R61" s="1041">
        <v>0</v>
      </c>
      <c r="S61" s="1041">
        <v>24.727207480000001</v>
      </c>
      <c r="T61" s="1107">
        <v>1.4606154000000002</v>
      </c>
      <c r="U61" s="609" t="s">
        <v>1068</v>
      </c>
      <c r="V61" s="833"/>
    </row>
    <row r="62" spans="2:22" s="365" customFormat="1" ht="24.95" customHeight="1" x14ac:dyDescent="0.2">
      <c r="B62" s="597" t="s">
        <v>1924</v>
      </c>
      <c r="C62" s="855">
        <v>0</v>
      </c>
      <c r="D62" s="855">
        <v>0</v>
      </c>
      <c r="E62" s="855">
        <v>0</v>
      </c>
      <c r="F62" s="855">
        <v>729.88982999999996</v>
      </c>
      <c r="G62" s="855">
        <v>4635.2162032699998</v>
      </c>
      <c r="H62" s="855">
        <v>4957.8650238400005</v>
      </c>
      <c r="I62" s="1040">
        <v>165.90030815999998</v>
      </c>
      <c r="J62" s="1041">
        <v>203.95914000000002</v>
      </c>
      <c r="K62" s="1041">
        <v>104.31497999999999</v>
      </c>
      <c r="L62" s="1041">
        <v>183.71892000000003</v>
      </c>
      <c r="M62" s="1041">
        <v>182.94045</v>
      </c>
      <c r="N62" s="1041">
        <v>1255.75307088</v>
      </c>
      <c r="O62" s="1041">
        <v>1006.8212</v>
      </c>
      <c r="P62" s="1041">
        <v>570.87800000000004</v>
      </c>
      <c r="Q62" s="1041">
        <v>291.02322480000004</v>
      </c>
      <c r="R62" s="1041">
        <v>307.49565000000001</v>
      </c>
      <c r="S62" s="1041">
        <v>213.15011999999999</v>
      </c>
      <c r="T62" s="1107">
        <v>471.90996000000001</v>
      </c>
      <c r="U62" s="609" t="s">
        <v>1925</v>
      </c>
      <c r="V62" s="833"/>
    </row>
    <row r="63" spans="2:22" s="365" customFormat="1" ht="24.75" customHeight="1" x14ac:dyDescent="0.2">
      <c r="B63" s="597" t="s">
        <v>999</v>
      </c>
      <c r="C63" s="855">
        <v>10.026733999999998</v>
      </c>
      <c r="D63" s="855">
        <v>4.8443719999999999</v>
      </c>
      <c r="E63" s="855">
        <v>20.558621599999999</v>
      </c>
      <c r="F63" s="855">
        <v>25.464479460000003</v>
      </c>
      <c r="G63" s="855">
        <v>15.0656</v>
      </c>
      <c r="H63" s="855">
        <v>0</v>
      </c>
      <c r="I63" s="1040">
        <v>0</v>
      </c>
      <c r="J63" s="1041">
        <v>0</v>
      </c>
      <c r="K63" s="1041">
        <v>0</v>
      </c>
      <c r="L63" s="1041">
        <v>0</v>
      </c>
      <c r="M63" s="1041">
        <v>0</v>
      </c>
      <c r="N63" s="1041">
        <v>0</v>
      </c>
      <c r="O63" s="1041">
        <v>0</v>
      </c>
      <c r="P63" s="1041">
        <v>0</v>
      </c>
      <c r="Q63" s="1041">
        <v>0</v>
      </c>
      <c r="R63" s="1041">
        <v>0</v>
      </c>
      <c r="S63" s="1041">
        <v>0</v>
      </c>
      <c r="T63" s="1107">
        <v>0</v>
      </c>
      <c r="U63" s="609" t="s">
        <v>1067</v>
      </c>
      <c r="V63" s="833"/>
    </row>
    <row r="64" spans="2:22" s="365" customFormat="1" ht="24.95" customHeight="1" x14ac:dyDescent="0.2">
      <c r="B64" s="597" t="s">
        <v>26</v>
      </c>
      <c r="C64" s="855">
        <v>43384.02227128001</v>
      </c>
      <c r="D64" s="855">
        <v>15557.254001710002</v>
      </c>
      <c r="E64" s="855">
        <v>11987.059485225294</v>
      </c>
      <c r="F64" s="855">
        <v>11324.274247311743</v>
      </c>
      <c r="G64" s="855">
        <v>16864.409055960001</v>
      </c>
      <c r="H64" s="855">
        <v>20575.82220729001</v>
      </c>
      <c r="I64" s="1040">
        <v>1463.6216909500004</v>
      </c>
      <c r="J64" s="1041">
        <v>1736.6585760499997</v>
      </c>
      <c r="K64" s="1041">
        <v>1992.5362836300001</v>
      </c>
      <c r="L64" s="1041">
        <v>1771.8945899300006</v>
      </c>
      <c r="M64" s="1041">
        <v>1986.6210148300004</v>
      </c>
      <c r="N64" s="1041">
        <v>2365.0554817000007</v>
      </c>
      <c r="O64" s="1041">
        <v>2220.7531067499999</v>
      </c>
      <c r="P64" s="1041">
        <v>2181.7709205000006</v>
      </c>
      <c r="Q64" s="1041">
        <v>1129.3677166700002</v>
      </c>
      <c r="R64" s="1041">
        <v>1499.7036033600002</v>
      </c>
      <c r="S64" s="1041">
        <v>1201.0504485900001</v>
      </c>
      <c r="T64" s="1107">
        <v>1026.78877433</v>
      </c>
      <c r="U64" s="609" t="s">
        <v>658</v>
      </c>
      <c r="V64" s="833"/>
    </row>
    <row r="65" spans="2:22" s="360" customFormat="1" ht="24.95" customHeight="1" x14ac:dyDescent="0.2">
      <c r="B65" s="595" t="s">
        <v>853</v>
      </c>
      <c r="C65" s="854">
        <v>196452.33140692691</v>
      </c>
      <c r="D65" s="854">
        <v>174933.46958167004</v>
      </c>
      <c r="E65" s="854">
        <v>175794.84619393424</v>
      </c>
      <c r="F65" s="854">
        <v>210064.92042098078</v>
      </c>
      <c r="G65" s="854">
        <v>328518.90574620001</v>
      </c>
      <c r="H65" s="854">
        <v>351018.15943067998</v>
      </c>
      <c r="I65" s="965">
        <v>25668.01074006001</v>
      </c>
      <c r="J65" s="966">
        <v>25341.962210040008</v>
      </c>
      <c r="K65" s="966">
        <v>28868.428183920012</v>
      </c>
      <c r="L65" s="966">
        <v>28051.064846150006</v>
      </c>
      <c r="M65" s="966">
        <v>29435.710918150016</v>
      </c>
      <c r="N65" s="966">
        <v>27682.605657519998</v>
      </c>
      <c r="O65" s="966">
        <v>30095.110538160006</v>
      </c>
      <c r="P65" s="966">
        <v>34824.573766580004</v>
      </c>
      <c r="Q65" s="966">
        <v>28266.997790569993</v>
      </c>
      <c r="R65" s="966">
        <v>35924.948617249996</v>
      </c>
      <c r="S65" s="966">
        <v>33336.677490280003</v>
      </c>
      <c r="T65" s="968">
        <v>23522.068671999983</v>
      </c>
      <c r="U65" s="607" t="s">
        <v>332</v>
      </c>
      <c r="V65" s="833"/>
    </row>
    <row r="66" spans="2:22" s="258" customFormat="1" ht="24.95" customHeight="1" thickBot="1" x14ac:dyDescent="0.75">
      <c r="B66" s="664"/>
      <c r="C66" s="1706"/>
      <c r="D66" s="1706"/>
      <c r="E66" s="1706"/>
      <c r="F66" s="1706"/>
      <c r="G66" s="1706"/>
      <c r="H66" s="1706"/>
      <c r="I66" s="1707"/>
      <c r="J66" s="1708"/>
      <c r="K66" s="1708"/>
      <c r="L66" s="1708"/>
      <c r="M66" s="1708"/>
      <c r="N66" s="1708"/>
      <c r="O66" s="1708"/>
      <c r="P66" s="1708"/>
      <c r="Q66" s="1708"/>
      <c r="R66" s="1708"/>
      <c r="S66" s="1708"/>
      <c r="T66" s="1709"/>
      <c r="U66" s="1710"/>
    </row>
    <row r="67" spans="2:22" ht="9" customHeight="1" thickTop="1" x14ac:dyDescent="0.5">
      <c r="B67" s="127"/>
      <c r="C67" s="56"/>
      <c r="D67" s="56"/>
      <c r="E67" s="56"/>
      <c r="F67" s="56"/>
      <c r="G67" s="56"/>
      <c r="H67" s="56"/>
      <c r="I67" s="56"/>
      <c r="J67" s="56"/>
      <c r="K67" s="56"/>
      <c r="L67" s="56"/>
      <c r="M67" s="56"/>
      <c r="N67" s="56"/>
      <c r="O67" s="56"/>
      <c r="P67" s="56"/>
      <c r="Q67" s="56"/>
      <c r="R67" s="56"/>
      <c r="S67" s="56"/>
      <c r="T67" s="56"/>
      <c r="U67" s="128"/>
    </row>
    <row r="68" spans="2:22" s="334" customFormat="1" ht="18.75" customHeight="1" x14ac:dyDescent="0.5">
      <c r="B68" s="334" t="s">
        <v>1766</v>
      </c>
      <c r="U68" s="334" t="s">
        <v>1767</v>
      </c>
    </row>
    <row r="69" spans="2:22" ht="21.75" x14ac:dyDescent="0.5">
      <c r="B69" s="46"/>
      <c r="C69" s="56"/>
      <c r="D69" s="56"/>
      <c r="E69" s="56"/>
      <c r="F69" s="56"/>
      <c r="G69" s="56"/>
      <c r="H69" s="56"/>
      <c r="I69" s="56"/>
      <c r="J69" s="56"/>
      <c r="K69" s="56"/>
      <c r="L69" s="56"/>
      <c r="M69" s="56"/>
      <c r="N69" s="56"/>
      <c r="O69" s="56"/>
      <c r="P69" s="56"/>
      <c r="Q69" s="56"/>
      <c r="R69" s="56"/>
      <c r="S69" s="56"/>
      <c r="T69" s="56"/>
      <c r="U69" s="46"/>
    </row>
    <row r="70" spans="2:22" ht="21.75" x14ac:dyDescent="0.5">
      <c r="B70" s="46"/>
      <c r="C70" s="56"/>
      <c r="D70" s="56"/>
      <c r="E70" s="56"/>
      <c r="F70" s="56"/>
      <c r="G70" s="56"/>
      <c r="H70" s="56"/>
      <c r="I70" s="56"/>
      <c r="J70" s="56"/>
      <c r="K70" s="56"/>
      <c r="L70" s="56"/>
      <c r="M70" s="56"/>
      <c r="N70" s="56"/>
      <c r="O70" s="56"/>
      <c r="P70" s="56"/>
      <c r="Q70" s="56"/>
      <c r="R70" s="56"/>
      <c r="S70" s="56"/>
      <c r="T70" s="56"/>
      <c r="U70" s="46"/>
    </row>
    <row r="71" spans="2:22" ht="21.75" x14ac:dyDescent="0.5">
      <c r="B71" s="46"/>
      <c r="C71" s="56"/>
      <c r="D71" s="56"/>
      <c r="E71" s="56"/>
      <c r="F71" s="56"/>
      <c r="G71" s="56"/>
      <c r="H71" s="56"/>
      <c r="I71" s="56"/>
      <c r="J71" s="56"/>
      <c r="K71" s="56"/>
      <c r="L71" s="56"/>
      <c r="M71" s="56"/>
      <c r="N71" s="56"/>
      <c r="O71" s="56"/>
      <c r="P71" s="56"/>
      <c r="Q71" s="56"/>
      <c r="R71" s="56"/>
      <c r="S71" s="56"/>
      <c r="T71" s="56"/>
      <c r="U71" s="46"/>
    </row>
    <row r="72" spans="2:22" ht="21.75" x14ac:dyDescent="0.5">
      <c r="B72" s="54"/>
      <c r="C72" s="55"/>
      <c r="D72" s="55"/>
      <c r="E72" s="55"/>
      <c r="F72" s="55"/>
      <c r="G72" s="55"/>
      <c r="H72" s="55"/>
      <c r="I72" s="55"/>
      <c r="J72" s="55"/>
      <c r="K72" s="55"/>
      <c r="L72" s="55"/>
      <c r="M72" s="55"/>
      <c r="N72" s="55"/>
      <c r="O72" s="55"/>
      <c r="P72" s="55"/>
      <c r="Q72" s="55"/>
      <c r="R72" s="55"/>
      <c r="S72" s="55"/>
      <c r="T72" s="55"/>
      <c r="U72" s="54"/>
    </row>
    <row r="73" spans="2:22" x14ac:dyDescent="0.35">
      <c r="C73" s="108"/>
      <c r="D73" s="108"/>
      <c r="E73" s="108"/>
      <c r="F73" s="108"/>
      <c r="G73" s="108"/>
      <c r="H73" s="108"/>
      <c r="I73" s="108"/>
      <c r="J73" s="108"/>
      <c r="K73" s="108"/>
      <c r="L73" s="108"/>
      <c r="M73" s="108"/>
      <c r="N73" s="108"/>
      <c r="O73" s="108"/>
      <c r="P73" s="108"/>
      <c r="Q73" s="108"/>
      <c r="R73" s="108"/>
      <c r="S73" s="108"/>
      <c r="T73"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zoomScale="50" zoomScaleNormal="50" zoomScaleSheetLayoutView="50" workbookViewId="0"/>
  </sheetViews>
  <sheetFormatPr defaultRowHeight="15" x14ac:dyDescent="0.35"/>
  <cols>
    <col min="1" max="1" width="6" style="48" customWidth="1"/>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77" t="s">
        <v>1875</v>
      </c>
      <c r="C4" s="1777"/>
      <c r="D4" s="1777"/>
      <c r="E4" s="1777"/>
      <c r="F4" s="1777"/>
      <c r="G4" s="1777"/>
      <c r="H4" s="1777"/>
      <c r="I4" s="1777"/>
      <c r="J4" s="1777"/>
      <c r="K4" s="1777"/>
      <c r="L4" s="1777" t="s">
        <v>1876</v>
      </c>
      <c r="M4" s="1777"/>
      <c r="N4" s="1777"/>
      <c r="O4" s="1777"/>
      <c r="P4" s="1777"/>
      <c r="Q4" s="1777"/>
      <c r="R4" s="1777"/>
      <c r="S4" s="1777"/>
      <c r="T4" s="1777"/>
      <c r="U4" s="1777"/>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7" customFormat="1" ht="22.5" x14ac:dyDescent="0.5">
      <c r="B7" s="355" t="s">
        <v>1736</v>
      </c>
      <c r="I7" s="472"/>
      <c r="J7" s="472"/>
      <c r="K7" s="472"/>
      <c r="L7" s="472"/>
      <c r="M7" s="472"/>
      <c r="N7" s="472"/>
      <c r="O7" s="472"/>
      <c r="P7" s="472"/>
      <c r="Q7" s="472"/>
      <c r="R7" s="472"/>
      <c r="S7" s="472"/>
      <c r="T7" s="472"/>
      <c r="U7" s="229" t="s">
        <v>1740</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35" customFormat="1" ht="24.95" customHeight="1" thickTop="1" x14ac:dyDescent="0.2">
      <c r="A9" s="365"/>
      <c r="B9" s="1960" t="s">
        <v>886</v>
      </c>
      <c r="C9" s="1764">
        <v>2012</v>
      </c>
      <c r="D9" s="1764">
        <v>2013</v>
      </c>
      <c r="E9" s="1764">
        <v>2014</v>
      </c>
      <c r="F9" s="1764" t="s">
        <v>1904</v>
      </c>
      <c r="G9" s="1764" t="s">
        <v>1910</v>
      </c>
      <c r="H9" s="1764" t="s">
        <v>1581</v>
      </c>
      <c r="I9" s="1785" t="s">
        <v>1581</v>
      </c>
      <c r="J9" s="1786"/>
      <c r="K9" s="1786"/>
      <c r="L9" s="1783" t="s">
        <v>1581</v>
      </c>
      <c r="M9" s="1783"/>
      <c r="N9" s="1783"/>
      <c r="O9" s="1783"/>
      <c r="P9" s="1783"/>
      <c r="Q9" s="1783"/>
      <c r="R9" s="1783"/>
      <c r="S9" s="1783"/>
      <c r="T9" s="1784"/>
      <c r="U9" s="1957" t="s">
        <v>885</v>
      </c>
    </row>
    <row r="10" spans="1:21" s="365" customFormat="1" ht="24.95" customHeight="1" x14ac:dyDescent="0.2">
      <c r="B10" s="1961"/>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958"/>
    </row>
    <row r="11" spans="1:21" s="1383" customFormat="1" ht="24.95" customHeight="1" x14ac:dyDescent="0.2">
      <c r="A11" s="365"/>
      <c r="B11" s="1962"/>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959"/>
    </row>
    <row r="12" spans="1:21" s="365" customFormat="1" ht="15" customHeight="1" x14ac:dyDescent="0.2">
      <c r="B12" s="866"/>
      <c r="C12" s="662"/>
      <c r="D12" s="662"/>
      <c r="E12" s="663"/>
      <c r="F12" s="662"/>
      <c r="G12" s="663"/>
      <c r="H12" s="662"/>
      <c r="I12" s="1050"/>
      <c r="J12" s="1051"/>
      <c r="K12" s="1051"/>
      <c r="L12" s="1051"/>
      <c r="M12" s="1051"/>
      <c r="N12" s="1051"/>
      <c r="O12" s="1051"/>
      <c r="P12" s="1051"/>
      <c r="Q12" s="1051"/>
      <c r="R12" s="1051"/>
      <c r="S12" s="1051"/>
      <c r="T12" s="1052"/>
      <c r="U12" s="832"/>
    </row>
    <row r="13" spans="1:21" s="1371" customFormat="1" ht="24.95" customHeight="1" x14ac:dyDescent="0.2">
      <c r="B13" s="1380" t="s">
        <v>263</v>
      </c>
      <c r="C13" s="1294"/>
      <c r="D13" s="1294"/>
      <c r="E13" s="1384"/>
      <c r="F13" s="1294"/>
      <c r="G13" s="1384"/>
      <c r="H13" s="1294"/>
      <c r="I13" s="1297"/>
      <c r="J13" s="1296"/>
      <c r="K13" s="1296"/>
      <c r="L13" s="1296"/>
      <c r="M13" s="1296"/>
      <c r="N13" s="1296"/>
      <c r="O13" s="1296"/>
      <c r="P13" s="1296"/>
      <c r="Q13" s="1296"/>
      <c r="R13" s="1296"/>
      <c r="S13" s="1296"/>
      <c r="T13" s="1298"/>
      <c r="U13" s="839" t="s">
        <v>22</v>
      </c>
    </row>
    <row r="14" spans="1:21" s="365" customFormat="1" ht="15" customHeight="1" x14ac:dyDescent="0.2">
      <c r="B14" s="1394"/>
      <c r="C14" s="662"/>
      <c r="D14" s="662"/>
      <c r="E14" s="663"/>
      <c r="F14" s="662"/>
      <c r="G14" s="663"/>
      <c r="H14" s="662"/>
      <c r="I14" s="1050"/>
      <c r="J14" s="1051"/>
      <c r="K14" s="1051"/>
      <c r="L14" s="1051"/>
      <c r="M14" s="1051"/>
      <c r="N14" s="1051"/>
      <c r="O14" s="1051"/>
      <c r="P14" s="1051"/>
      <c r="Q14" s="1051"/>
      <c r="R14" s="1051"/>
      <c r="S14" s="1051"/>
      <c r="T14" s="1052"/>
      <c r="U14" s="840"/>
    </row>
    <row r="15" spans="1:21" s="365" customFormat="1" ht="24.95" customHeight="1" x14ac:dyDescent="0.2">
      <c r="B15" s="597" t="s">
        <v>201</v>
      </c>
      <c r="C15" s="855">
        <v>118025.04668013619</v>
      </c>
      <c r="D15" s="855">
        <v>174220.94316345995</v>
      </c>
      <c r="E15" s="855">
        <v>372181.75933015998</v>
      </c>
      <c r="F15" s="855">
        <v>276432.99184453668</v>
      </c>
      <c r="G15" s="1391">
        <v>359662.07820836001</v>
      </c>
      <c r="H15" s="855">
        <v>497406.76849713991</v>
      </c>
      <c r="I15" s="1040">
        <v>80866.608114179995</v>
      </c>
      <c r="J15" s="1041">
        <v>35812.082098190011</v>
      </c>
      <c r="K15" s="1041">
        <v>39993.479150619991</v>
      </c>
      <c r="L15" s="1041">
        <v>31331.3886361</v>
      </c>
      <c r="M15" s="1041">
        <v>34274.488310639994</v>
      </c>
      <c r="N15" s="1041">
        <v>26588.466849650009</v>
      </c>
      <c r="O15" s="1041">
        <v>37550.774532809985</v>
      </c>
      <c r="P15" s="1041">
        <v>44692.692997819999</v>
      </c>
      <c r="Q15" s="1041">
        <v>37001.746834409991</v>
      </c>
      <c r="R15" s="1041">
        <v>47131.524197620012</v>
      </c>
      <c r="S15" s="1041">
        <v>56898.938795139984</v>
      </c>
      <c r="T15" s="1107">
        <v>25264.577979959995</v>
      </c>
      <c r="U15" s="840" t="s">
        <v>1211</v>
      </c>
    </row>
    <row r="16" spans="1:21" s="365" customFormat="1" ht="24.95" customHeight="1" x14ac:dyDescent="0.2">
      <c r="B16" s="597" t="s">
        <v>1051</v>
      </c>
      <c r="C16" s="855">
        <v>176875.07303952251</v>
      </c>
      <c r="D16" s="855">
        <v>125286.71623511999</v>
      </c>
      <c r="E16" s="855">
        <v>284108.91592130996</v>
      </c>
      <c r="F16" s="855">
        <v>257182.83065107997</v>
      </c>
      <c r="G16" s="1391">
        <v>490178.32091532007</v>
      </c>
      <c r="H16" s="855">
        <v>533306.7150553239</v>
      </c>
      <c r="I16" s="1040">
        <v>57617.242861769984</v>
      </c>
      <c r="J16" s="1041">
        <v>38776.554000359953</v>
      </c>
      <c r="K16" s="1041">
        <v>36813.654400270003</v>
      </c>
      <c r="L16" s="1041">
        <v>34771.246585895009</v>
      </c>
      <c r="M16" s="1041">
        <v>39097.015741119998</v>
      </c>
      <c r="N16" s="1041">
        <v>29569.612938640024</v>
      </c>
      <c r="O16" s="1041">
        <v>52623.818812949961</v>
      </c>
      <c r="P16" s="1041">
        <v>46268.864757355994</v>
      </c>
      <c r="Q16" s="1041">
        <v>44195.283427304959</v>
      </c>
      <c r="R16" s="1041">
        <v>59449.851000413968</v>
      </c>
      <c r="S16" s="1041">
        <v>48104.421883873976</v>
      </c>
      <c r="T16" s="1107">
        <v>46019.148645370085</v>
      </c>
      <c r="U16" s="840" t="s">
        <v>25</v>
      </c>
    </row>
    <row r="17" spans="2:21" s="365" customFormat="1" ht="24.95" customHeight="1" x14ac:dyDescent="0.2">
      <c r="B17" s="597" t="s">
        <v>790</v>
      </c>
      <c r="C17" s="855">
        <v>198161.03422460059</v>
      </c>
      <c r="D17" s="855">
        <v>88746.123455930006</v>
      </c>
      <c r="E17" s="855">
        <v>165578.07003746001</v>
      </c>
      <c r="F17" s="855">
        <v>203667.49835783005</v>
      </c>
      <c r="G17" s="1391">
        <v>239292.79499693002</v>
      </c>
      <c r="H17" s="855">
        <v>298663.15433607</v>
      </c>
      <c r="I17" s="1040">
        <v>63544.421387740003</v>
      </c>
      <c r="J17" s="1041">
        <v>24155.524891580004</v>
      </c>
      <c r="K17" s="1041">
        <v>23443.937496319992</v>
      </c>
      <c r="L17" s="1041">
        <v>20506.053131310004</v>
      </c>
      <c r="M17" s="1041">
        <v>21022.253230350001</v>
      </c>
      <c r="N17" s="1041">
        <v>13565.60615431</v>
      </c>
      <c r="O17" s="1041">
        <v>16135.28232848</v>
      </c>
      <c r="P17" s="1041">
        <v>21164.438418470007</v>
      </c>
      <c r="Q17" s="1041">
        <v>13643.59785093</v>
      </c>
      <c r="R17" s="1041">
        <v>23637.125366060001</v>
      </c>
      <c r="S17" s="1041">
        <v>29260.607999150008</v>
      </c>
      <c r="T17" s="1107">
        <v>28584.306081369999</v>
      </c>
      <c r="U17" s="840" t="s">
        <v>828</v>
      </c>
    </row>
    <row r="18" spans="2:21" s="365" customFormat="1" ht="24.95" customHeight="1" x14ac:dyDescent="0.2">
      <c r="B18" s="597" t="s">
        <v>726</v>
      </c>
      <c r="C18" s="855">
        <v>250838.90370983485</v>
      </c>
      <c r="D18" s="855">
        <v>83538.473782860005</v>
      </c>
      <c r="E18" s="855">
        <v>145601.02726619999</v>
      </c>
      <c r="F18" s="855">
        <v>138727.60439095332</v>
      </c>
      <c r="G18" s="1391">
        <v>249172.20564862</v>
      </c>
      <c r="H18" s="855">
        <v>221057.75167102</v>
      </c>
      <c r="I18" s="1040">
        <v>47057.007570450012</v>
      </c>
      <c r="J18" s="1041">
        <v>6016.1685521500021</v>
      </c>
      <c r="K18" s="1041">
        <v>14629.933507719999</v>
      </c>
      <c r="L18" s="1041">
        <v>15314.87194967</v>
      </c>
      <c r="M18" s="1041">
        <v>14382.121762899998</v>
      </c>
      <c r="N18" s="1041">
        <v>7025.5834020399989</v>
      </c>
      <c r="O18" s="1041">
        <v>9217.6940649999997</v>
      </c>
      <c r="P18" s="1041">
        <v>15019.264957689997</v>
      </c>
      <c r="Q18" s="1041">
        <v>8806.0090353899996</v>
      </c>
      <c r="R18" s="1041">
        <v>25658.488346099999</v>
      </c>
      <c r="S18" s="1041">
        <v>20145.493635650004</v>
      </c>
      <c r="T18" s="1107">
        <v>37785.114886260002</v>
      </c>
      <c r="U18" s="840" t="s">
        <v>678</v>
      </c>
    </row>
    <row r="19" spans="2:21" s="365" customFormat="1" ht="24.95" customHeight="1" x14ac:dyDescent="0.2">
      <c r="B19" s="597" t="s">
        <v>679</v>
      </c>
      <c r="C19" s="855">
        <v>11123.425988999999</v>
      </c>
      <c r="D19" s="855">
        <v>927.78730611999993</v>
      </c>
      <c r="E19" s="855">
        <v>4319.7703419099998</v>
      </c>
      <c r="F19" s="855">
        <v>2850.5420779299993</v>
      </c>
      <c r="G19" s="1391">
        <v>4244.0028830699994</v>
      </c>
      <c r="H19" s="855">
        <v>10325.6960917</v>
      </c>
      <c r="I19" s="1040">
        <v>1056.2042295799999</v>
      </c>
      <c r="J19" s="1041">
        <v>1042.7565293200003</v>
      </c>
      <c r="K19" s="1041">
        <v>741.14178851999975</v>
      </c>
      <c r="L19" s="1041">
        <v>693.72326327999997</v>
      </c>
      <c r="M19" s="1041">
        <v>745.49798363999992</v>
      </c>
      <c r="N19" s="1041">
        <v>546.16352031000008</v>
      </c>
      <c r="O19" s="1041">
        <v>883.81863252999995</v>
      </c>
      <c r="P19" s="1041">
        <v>1024.10788271</v>
      </c>
      <c r="Q19" s="1041">
        <v>672.13979307</v>
      </c>
      <c r="R19" s="1041">
        <v>910.81295820000014</v>
      </c>
      <c r="S19" s="1041">
        <v>1134.9414985599997</v>
      </c>
      <c r="T19" s="1107">
        <v>874.38801197999999</v>
      </c>
      <c r="U19" s="840" t="s">
        <v>791</v>
      </c>
    </row>
    <row r="20" spans="2:21" s="365" customFormat="1" ht="24.95" customHeight="1" x14ac:dyDescent="0.2">
      <c r="B20" s="597" t="s">
        <v>875</v>
      </c>
      <c r="C20" s="855">
        <v>39253.947381999998</v>
      </c>
      <c r="D20" s="855">
        <v>472206.18903499271</v>
      </c>
      <c r="E20" s="855">
        <v>591056.03198764997</v>
      </c>
      <c r="F20" s="855">
        <v>618478.96572707</v>
      </c>
      <c r="G20" s="1391">
        <v>895922.94846465997</v>
      </c>
      <c r="H20" s="855">
        <v>1459162.1176638799</v>
      </c>
      <c r="I20" s="1040">
        <v>83904.266058259993</v>
      </c>
      <c r="J20" s="1041">
        <v>116456.89148217998</v>
      </c>
      <c r="K20" s="1041">
        <v>94143.93980641001</v>
      </c>
      <c r="L20" s="1041">
        <v>96457.903364740007</v>
      </c>
      <c r="M20" s="1041">
        <v>102522.7651143</v>
      </c>
      <c r="N20" s="1041">
        <v>146685.32032982999</v>
      </c>
      <c r="O20" s="1041">
        <v>109251.86930000001</v>
      </c>
      <c r="P20" s="1041">
        <v>113243.16139917</v>
      </c>
      <c r="Q20" s="1041">
        <v>128125.8751704</v>
      </c>
      <c r="R20" s="1041">
        <v>118294.16361667002</v>
      </c>
      <c r="S20" s="1041">
        <v>199453.61260099997</v>
      </c>
      <c r="T20" s="1107">
        <v>150622.34942091999</v>
      </c>
      <c r="U20" s="840" t="s">
        <v>680</v>
      </c>
    </row>
    <row r="21" spans="2:21" s="360" customFormat="1" ht="24.95" customHeight="1" x14ac:dyDescent="0.2">
      <c r="B21" s="595" t="s">
        <v>853</v>
      </c>
      <c r="C21" s="854">
        <v>794277.43102509424</v>
      </c>
      <c r="D21" s="854">
        <v>944926.23297848273</v>
      </c>
      <c r="E21" s="854">
        <v>1562845.5748846899</v>
      </c>
      <c r="F21" s="854">
        <v>1497340.4330493999</v>
      </c>
      <c r="G21" s="854">
        <v>2238472.3511169599</v>
      </c>
      <c r="H21" s="854">
        <v>3019922.2033151337</v>
      </c>
      <c r="I21" s="965">
        <v>334045.75022198004</v>
      </c>
      <c r="J21" s="966">
        <v>222259.97755377996</v>
      </c>
      <c r="K21" s="966">
        <v>209766.08614986</v>
      </c>
      <c r="L21" s="966">
        <v>199075.18693099503</v>
      </c>
      <c r="M21" s="966">
        <v>212044.14214294998</v>
      </c>
      <c r="N21" s="966">
        <v>223980.75319478003</v>
      </c>
      <c r="O21" s="966">
        <v>225663.25767176994</v>
      </c>
      <c r="P21" s="966">
        <v>241412.53041321598</v>
      </c>
      <c r="Q21" s="966">
        <v>232444.65211150495</v>
      </c>
      <c r="R21" s="966">
        <v>275081.96548506402</v>
      </c>
      <c r="S21" s="966">
        <v>354998.01641337393</v>
      </c>
      <c r="T21" s="968">
        <v>289149.88502586004</v>
      </c>
      <c r="U21" s="712" t="s">
        <v>332</v>
      </c>
    </row>
    <row r="22" spans="2:21" s="365" customFormat="1" ht="18.75" customHeight="1" thickBot="1" x14ac:dyDescent="0.25">
      <c r="B22" s="837"/>
      <c r="C22" s="1530"/>
      <c r="D22" s="1530"/>
      <c r="E22" s="1392"/>
      <c r="F22" s="1530"/>
      <c r="G22" s="1392"/>
      <c r="H22" s="1530"/>
      <c r="I22" s="1375"/>
      <c r="J22" s="1373"/>
      <c r="K22" s="1373"/>
      <c r="L22" s="1373"/>
      <c r="M22" s="1373"/>
      <c r="N22" s="1373"/>
      <c r="O22" s="1373"/>
      <c r="P22" s="1373"/>
      <c r="Q22" s="1373"/>
      <c r="R22" s="1373"/>
      <c r="S22" s="1373"/>
      <c r="T22" s="1374"/>
      <c r="U22" s="1395"/>
    </row>
    <row r="23" spans="2:21" s="365" customFormat="1" ht="15" customHeight="1" thickTop="1" x14ac:dyDescent="0.2">
      <c r="B23" s="597"/>
      <c r="C23" s="855"/>
      <c r="D23" s="855"/>
      <c r="E23" s="1391"/>
      <c r="F23" s="855"/>
      <c r="G23" s="1391"/>
      <c r="H23" s="855"/>
      <c r="I23" s="1040"/>
      <c r="J23" s="1041"/>
      <c r="K23" s="1041"/>
      <c r="L23" s="1041"/>
      <c r="M23" s="1041"/>
      <c r="N23" s="1041"/>
      <c r="O23" s="1041"/>
      <c r="P23" s="1041"/>
      <c r="Q23" s="1041"/>
      <c r="R23" s="1041"/>
      <c r="S23" s="1041"/>
      <c r="T23" s="1107"/>
      <c r="U23" s="840"/>
    </row>
    <row r="24" spans="2:21" s="1371" customFormat="1" ht="24.95" customHeight="1" x14ac:dyDescent="0.2">
      <c r="B24" s="836" t="s">
        <v>681</v>
      </c>
      <c r="C24" s="857"/>
      <c r="D24" s="857"/>
      <c r="E24" s="1393"/>
      <c r="F24" s="857"/>
      <c r="G24" s="1393"/>
      <c r="H24" s="857"/>
      <c r="I24" s="1376"/>
      <c r="J24" s="1377"/>
      <c r="K24" s="1377"/>
      <c r="L24" s="1377"/>
      <c r="M24" s="1377"/>
      <c r="N24" s="1377"/>
      <c r="O24" s="1377"/>
      <c r="P24" s="1377"/>
      <c r="Q24" s="1377"/>
      <c r="R24" s="1377"/>
      <c r="S24" s="1377"/>
      <c r="T24" s="1378"/>
      <c r="U24" s="839" t="s">
        <v>1233</v>
      </c>
    </row>
    <row r="25" spans="2:21" s="365" customFormat="1" ht="10.5" customHeight="1" x14ac:dyDescent="0.2">
      <c r="B25" s="597"/>
      <c r="C25" s="855"/>
      <c r="D25" s="855"/>
      <c r="E25" s="1391"/>
      <c r="F25" s="855"/>
      <c r="G25" s="1391"/>
      <c r="H25" s="855"/>
      <c r="I25" s="1040"/>
      <c r="J25" s="1041"/>
      <c r="K25" s="1041"/>
      <c r="L25" s="1041"/>
      <c r="M25" s="1041"/>
      <c r="N25" s="1041"/>
      <c r="O25" s="1041"/>
      <c r="P25" s="1041"/>
      <c r="Q25" s="1041"/>
      <c r="R25" s="1041"/>
      <c r="S25" s="1041"/>
      <c r="T25" s="1107"/>
      <c r="U25" s="840"/>
    </row>
    <row r="26" spans="2:21" s="365" customFormat="1" ht="24.95" customHeight="1" x14ac:dyDescent="0.2">
      <c r="B26" s="597" t="s">
        <v>264</v>
      </c>
      <c r="C26" s="855">
        <v>47043.091935000004</v>
      </c>
      <c r="D26" s="855">
        <v>29505.606393720002</v>
      </c>
      <c r="E26" s="855">
        <v>75544.145562319958</v>
      </c>
      <c r="F26" s="855">
        <v>98697.44448821999</v>
      </c>
      <c r="G26" s="1391">
        <v>216256.39453718002</v>
      </c>
      <c r="H26" s="855">
        <v>277049.6673188039</v>
      </c>
      <c r="I26" s="1040">
        <v>22631.459445769986</v>
      </c>
      <c r="J26" s="1041">
        <v>19451.677405009956</v>
      </c>
      <c r="K26" s="1041">
        <v>18861.742502669997</v>
      </c>
      <c r="L26" s="1041">
        <v>16165.883065484999</v>
      </c>
      <c r="M26" s="1041">
        <v>20658.356543119997</v>
      </c>
      <c r="N26" s="1041">
        <v>16852.809137500026</v>
      </c>
      <c r="O26" s="1041">
        <v>31222.601548629969</v>
      </c>
      <c r="P26" s="1041">
        <v>23816.069857086008</v>
      </c>
      <c r="Q26" s="1041">
        <v>24472.429402784968</v>
      </c>
      <c r="R26" s="1041">
        <v>33444.652651683973</v>
      </c>
      <c r="S26" s="1041">
        <v>24600.802157233971</v>
      </c>
      <c r="T26" s="1107">
        <v>24871.183601830089</v>
      </c>
      <c r="U26" s="840" t="s">
        <v>265</v>
      </c>
    </row>
    <row r="27" spans="2:21" s="365" customFormat="1" ht="24.95" customHeight="1" x14ac:dyDescent="0.2">
      <c r="B27" s="597" t="s">
        <v>440</v>
      </c>
      <c r="C27" s="855">
        <v>162291.58442528007</v>
      </c>
      <c r="D27" s="855">
        <v>6086.1628438899997</v>
      </c>
      <c r="E27" s="855">
        <v>28709.41411709</v>
      </c>
      <c r="F27" s="855">
        <v>28601.760208</v>
      </c>
      <c r="G27" s="1391">
        <v>156746.88563485001</v>
      </c>
      <c r="H27" s="855">
        <v>159401.98520767002</v>
      </c>
      <c r="I27" s="1040">
        <v>44613.710255319995</v>
      </c>
      <c r="J27" s="1041">
        <v>5770.4138091300019</v>
      </c>
      <c r="K27" s="1041">
        <v>7189.8902567599989</v>
      </c>
      <c r="L27" s="1041">
        <v>10602.138527429999</v>
      </c>
      <c r="M27" s="1041">
        <v>12301.126132069998</v>
      </c>
      <c r="N27" s="1041">
        <v>4173.38833256</v>
      </c>
      <c r="O27" s="1041">
        <v>8309.5634309500001</v>
      </c>
      <c r="P27" s="1041">
        <v>11773.913820459997</v>
      </c>
      <c r="Q27" s="1041">
        <v>5385.71760361</v>
      </c>
      <c r="R27" s="1041">
        <v>23670.710274909994</v>
      </c>
      <c r="S27" s="1041">
        <v>10133.585932690001</v>
      </c>
      <c r="T27" s="1107">
        <v>15477.826831780001</v>
      </c>
      <c r="U27" s="840" t="s">
        <v>441</v>
      </c>
    </row>
    <row r="28" spans="2:21" s="365" customFormat="1" ht="24.95" customHeight="1" x14ac:dyDescent="0.2">
      <c r="B28" s="597" t="s">
        <v>445</v>
      </c>
      <c r="C28" s="855">
        <v>20171.341023000004</v>
      </c>
      <c r="D28" s="855">
        <v>34706.49855805</v>
      </c>
      <c r="E28" s="855">
        <v>100058.49253424999</v>
      </c>
      <c r="F28" s="855">
        <v>15855.333692599999</v>
      </c>
      <c r="G28" s="1391">
        <v>42910.442434590004</v>
      </c>
      <c r="H28" s="855">
        <v>5516.35774855</v>
      </c>
      <c r="I28" s="1040">
        <v>5481.6775745599998</v>
      </c>
      <c r="J28" s="1041">
        <v>2.6</v>
      </c>
      <c r="K28" s="1041">
        <v>14.920799989999999</v>
      </c>
      <c r="L28" s="1041">
        <v>13.759373999999999</v>
      </c>
      <c r="M28" s="1041">
        <v>0</v>
      </c>
      <c r="N28" s="1041">
        <v>0</v>
      </c>
      <c r="O28" s="1041">
        <v>1.5</v>
      </c>
      <c r="P28" s="1041">
        <v>0</v>
      </c>
      <c r="Q28" s="1041">
        <v>0</v>
      </c>
      <c r="R28" s="1041">
        <v>1</v>
      </c>
      <c r="S28" s="1041">
        <v>0.9</v>
      </c>
      <c r="T28" s="1107">
        <v>0</v>
      </c>
      <c r="U28" s="840" t="s">
        <v>446</v>
      </c>
    </row>
    <row r="29" spans="2:21" s="365" customFormat="1" ht="24.95" customHeight="1" x14ac:dyDescent="0.2">
      <c r="B29" s="597" t="s">
        <v>195</v>
      </c>
      <c r="C29" s="855">
        <v>67756.806547</v>
      </c>
      <c r="D29" s="855">
        <v>70210.356023</v>
      </c>
      <c r="E29" s="855">
        <v>113585.67681054001</v>
      </c>
      <c r="F29" s="855">
        <v>99856.343468903331</v>
      </c>
      <c r="G29" s="1391">
        <v>77171.151832179996</v>
      </c>
      <c r="H29" s="855">
        <v>38676.974547880003</v>
      </c>
      <c r="I29" s="1040">
        <v>42.5</v>
      </c>
      <c r="J29" s="1041">
        <v>0</v>
      </c>
      <c r="K29" s="1041">
        <v>4200.8808300000001</v>
      </c>
      <c r="L29" s="1041">
        <v>1368.8743999999999</v>
      </c>
      <c r="M29" s="1041">
        <v>1240.6249994100001</v>
      </c>
      <c r="N29" s="1041">
        <v>2486.0583110000002</v>
      </c>
      <c r="O29" s="1041">
        <v>0</v>
      </c>
      <c r="P29" s="1041">
        <v>2714.0352400000002</v>
      </c>
      <c r="Q29" s="1041">
        <v>2060.424</v>
      </c>
      <c r="R29" s="1041">
        <v>0</v>
      </c>
      <c r="S29" s="1041">
        <v>4983.5525782800032</v>
      </c>
      <c r="T29" s="1107">
        <v>19580.024189190004</v>
      </c>
      <c r="U29" s="840" t="s">
        <v>205</v>
      </c>
    </row>
    <row r="30" spans="2:21" s="365" customFormat="1" ht="24.95" customHeight="1" x14ac:dyDescent="0.2">
      <c r="B30" s="597" t="s">
        <v>1251</v>
      </c>
      <c r="C30" s="855">
        <v>73718.04043613885</v>
      </c>
      <c r="D30" s="855">
        <v>11067.638681699998</v>
      </c>
      <c r="E30" s="855">
        <v>49144.507956939997</v>
      </c>
      <c r="F30" s="855">
        <v>38118.274537670004</v>
      </c>
      <c r="G30" s="1391">
        <v>45116.851309870006</v>
      </c>
      <c r="H30" s="855">
        <v>37550.398477990006</v>
      </c>
      <c r="I30" s="1040">
        <v>5391.2255478800007</v>
      </c>
      <c r="J30" s="1041">
        <v>2236.9854605599994</v>
      </c>
      <c r="K30" s="1041">
        <v>3030.2559390899987</v>
      </c>
      <c r="L30" s="1041">
        <v>2967.6944950699999</v>
      </c>
      <c r="M30" s="1041">
        <v>3058.5116083700004</v>
      </c>
      <c r="N30" s="1041">
        <v>1880.00168128</v>
      </c>
      <c r="O30" s="1041">
        <v>2629.9997619000001</v>
      </c>
      <c r="P30" s="1041">
        <v>4233.8670198100026</v>
      </c>
      <c r="Q30" s="1041">
        <v>1544.4445632099996</v>
      </c>
      <c r="R30" s="1041">
        <v>2732.3787576199993</v>
      </c>
      <c r="S30" s="1041">
        <v>2801.7159364200006</v>
      </c>
      <c r="T30" s="1107">
        <v>5043.3177067799998</v>
      </c>
      <c r="U30" s="840" t="s">
        <v>439</v>
      </c>
    </row>
    <row r="31" spans="2:21" s="365" customFormat="1" ht="24.95" customHeight="1" x14ac:dyDescent="0.2">
      <c r="B31" s="597" t="s">
        <v>448</v>
      </c>
      <c r="C31" s="855">
        <v>46005.567617000001</v>
      </c>
      <c r="D31" s="855">
        <v>19479.853738460002</v>
      </c>
      <c r="E31" s="855">
        <v>24581.893792309995</v>
      </c>
      <c r="F31" s="855">
        <v>33872.332297269997</v>
      </c>
      <c r="G31" s="1391">
        <v>53217.62422654999</v>
      </c>
      <c r="H31" s="855">
        <v>19428.043274389998</v>
      </c>
      <c r="I31" s="1040">
        <v>4044.4869511200004</v>
      </c>
      <c r="J31" s="1041">
        <v>2607.38260322</v>
      </c>
      <c r="K31" s="1041">
        <v>4473.914348889999</v>
      </c>
      <c r="L31" s="1041">
        <v>4355.0920789500015</v>
      </c>
      <c r="M31" s="1041">
        <v>2422.8401564299998</v>
      </c>
      <c r="N31" s="1041">
        <v>592.07600979999995</v>
      </c>
      <c r="O31" s="1041">
        <v>179.39584249999999</v>
      </c>
      <c r="P31" s="1041">
        <v>0.7</v>
      </c>
      <c r="Q31" s="1041">
        <v>51.473999999999997</v>
      </c>
      <c r="R31" s="1041">
        <v>693.73128348</v>
      </c>
      <c r="S31" s="1041">
        <v>6.65</v>
      </c>
      <c r="T31" s="1107">
        <v>0.3</v>
      </c>
      <c r="U31" s="840" t="s">
        <v>449</v>
      </c>
    </row>
    <row r="32" spans="2:21" s="365" customFormat="1" ht="24.95" customHeight="1" x14ac:dyDescent="0.2">
      <c r="B32" s="597" t="s">
        <v>1250</v>
      </c>
      <c r="C32" s="855">
        <v>21152.340702950016</v>
      </c>
      <c r="D32" s="855">
        <v>6413.5656326700009</v>
      </c>
      <c r="E32" s="855">
        <v>9150.3540246400007</v>
      </c>
      <c r="F32" s="855">
        <v>13829.052747539998</v>
      </c>
      <c r="G32" s="1391">
        <v>18289.618675630001</v>
      </c>
      <c r="H32" s="855">
        <v>27073.751237050004</v>
      </c>
      <c r="I32" s="1040">
        <v>1420.2015124599995</v>
      </c>
      <c r="J32" s="1041">
        <v>1445.7053225600002</v>
      </c>
      <c r="K32" s="1041">
        <v>2865.9337830199993</v>
      </c>
      <c r="L32" s="1041">
        <v>1753.1402303100003</v>
      </c>
      <c r="M32" s="1041">
        <v>2832.326230149999</v>
      </c>
      <c r="N32" s="1041">
        <v>1426.4372161000003</v>
      </c>
      <c r="O32" s="1041">
        <v>1700.9412895600001</v>
      </c>
      <c r="P32" s="1041">
        <v>1442.1283829700001</v>
      </c>
      <c r="Q32" s="1041">
        <v>2734.8009948700001</v>
      </c>
      <c r="R32" s="1041">
        <v>2711.4103656100001</v>
      </c>
      <c r="S32" s="1041">
        <v>3176.4355583500019</v>
      </c>
      <c r="T32" s="1107">
        <v>3564.2903510899996</v>
      </c>
      <c r="U32" s="840" t="s">
        <v>707</v>
      </c>
    </row>
    <row r="33" spans="2:21" s="365" customFormat="1" ht="24.95" customHeight="1" x14ac:dyDescent="0.2">
      <c r="B33" s="597" t="s">
        <v>197</v>
      </c>
      <c r="C33" s="855">
        <v>12022.961412999995</v>
      </c>
      <c r="D33" s="855">
        <v>2946.9949186900003</v>
      </c>
      <c r="E33" s="855">
        <v>8842.027203650001</v>
      </c>
      <c r="F33" s="855">
        <v>12047.039276549998</v>
      </c>
      <c r="G33" s="1391">
        <v>39076.112638079998</v>
      </c>
      <c r="H33" s="855">
        <v>61190.000587819995</v>
      </c>
      <c r="I33" s="1040">
        <v>5159.0862216699988</v>
      </c>
      <c r="J33" s="1041">
        <v>4275.8349456100023</v>
      </c>
      <c r="K33" s="1041">
        <v>4345.3365846700017</v>
      </c>
      <c r="L33" s="1041">
        <v>5307.164696890005</v>
      </c>
      <c r="M33" s="1041">
        <v>3901.5463486399958</v>
      </c>
      <c r="N33" s="1041">
        <v>3625.9272074199971</v>
      </c>
      <c r="O33" s="1041">
        <v>6035.1546069399974</v>
      </c>
      <c r="P33" s="1041">
        <v>5966.3354154499984</v>
      </c>
      <c r="Q33" s="1041">
        <v>4650.3030435999999</v>
      </c>
      <c r="R33" s="1041">
        <v>7095.5531848799947</v>
      </c>
      <c r="S33" s="1041">
        <v>5176.9398669600068</v>
      </c>
      <c r="T33" s="1107">
        <v>5650.8184650899984</v>
      </c>
      <c r="U33" s="840" t="s">
        <v>208</v>
      </c>
    </row>
    <row r="34" spans="2:21" s="365" customFormat="1" ht="24.95" customHeight="1" x14ac:dyDescent="0.2">
      <c r="B34" s="597" t="s">
        <v>362</v>
      </c>
      <c r="C34" s="855">
        <v>23101.749482539999</v>
      </c>
      <c r="D34" s="855">
        <v>45209.038940279992</v>
      </c>
      <c r="E34" s="855">
        <v>61740.303072130009</v>
      </c>
      <c r="F34" s="855">
        <v>57587.975148600002</v>
      </c>
      <c r="G34" s="1391">
        <v>79081.44723861001</v>
      </c>
      <c r="H34" s="855">
        <v>147883.65240555999</v>
      </c>
      <c r="I34" s="1040">
        <v>11822.901407039997</v>
      </c>
      <c r="J34" s="1041">
        <v>10682.627005090002</v>
      </c>
      <c r="K34" s="1041">
        <v>12183.253065439994</v>
      </c>
      <c r="L34" s="1041">
        <v>7719.4998857200017</v>
      </c>
      <c r="M34" s="1041">
        <v>10699.309382689999</v>
      </c>
      <c r="N34" s="1041">
        <v>8527.5186645000031</v>
      </c>
      <c r="O34" s="1041">
        <v>11489.997319379998</v>
      </c>
      <c r="P34" s="1041">
        <v>17255.945886630005</v>
      </c>
      <c r="Q34" s="1041">
        <v>17415.252467030001</v>
      </c>
      <c r="R34" s="1041">
        <v>18447.330167280004</v>
      </c>
      <c r="S34" s="1041">
        <v>13591.198147529994</v>
      </c>
      <c r="T34" s="1107">
        <v>8048.8190072299994</v>
      </c>
      <c r="U34" s="840" t="s">
        <v>829</v>
      </c>
    </row>
    <row r="35" spans="2:21" s="365" customFormat="1" ht="24.95" customHeight="1" x14ac:dyDescent="0.2">
      <c r="B35" s="597" t="s">
        <v>363</v>
      </c>
      <c r="C35" s="855">
        <v>29958.255923522494</v>
      </c>
      <c r="D35" s="855">
        <v>22209.25948701</v>
      </c>
      <c r="E35" s="855">
        <v>31327.770246930006</v>
      </c>
      <c r="F35" s="855">
        <v>32520.545454710002</v>
      </c>
      <c r="G35" s="1391">
        <v>46031.853958239997</v>
      </c>
      <c r="H35" s="855">
        <v>59833.62791214</v>
      </c>
      <c r="I35" s="1040">
        <v>4610.223921320001</v>
      </c>
      <c r="J35" s="1041">
        <v>4455.9128906400001</v>
      </c>
      <c r="K35" s="1041">
        <v>5250.5666116499979</v>
      </c>
      <c r="L35" s="1041">
        <v>4877.910575030005</v>
      </c>
      <c r="M35" s="1041">
        <v>4142.7130773599993</v>
      </c>
      <c r="N35" s="1041">
        <v>2780.4991275600005</v>
      </c>
      <c r="O35" s="1041">
        <v>3908.1710304100002</v>
      </c>
      <c r="P35" s="1041">
        <v>4825.9806851100002</v>
      </c>
      <c r="Q35" s="1041">
        <v>6814.4004248600013</v>
      </c>
      <c r="R35" s="1041">
        <v>6358.5399261300008</v>
      </c>
      <c r="S35" s="1041">
        <v>6250.4798380899956</v>
      </c>
      <c r="T35" s="1107">
        <v>5558.2298039800025</v>
      </c>
      <c r="U35" s="840" t="s">
        <v>364</v>
      </c>
    </row>
    <row r="36" spans="2:21" s="365" customFormat="1" ht="24.95" customHeight="1" x14ac:dyDescent="0.2">
      <c r="B36" s="597" t="s">
        <v>268</v>
      </c>
      <c r="C36" s="855">
        <v>16918.043699000002</v>
      </c>
      <c r="D36" s="855">
        <v>13029.8956151</v>
      </c>
      <c r="E36" s="855">
        <v>19754.048282890002</v>
      </c>
      <c r="F36" s="855">
        <v>9431.2703328900006</v>
      </c>
      <c r="G36" s="1391">
        <v>10653.495274339999</v>
      </c>
      <c r="H36" s="855">
        <v>17531.583672200002</v>
      </c>
      <c r="I36" s="1040">
        <v>2096.06526403</v>
      </c>
      <c r="J36" s="1041">
        <v>746.09213469000008</v>
      </c>
      <c r="K36" s="1041">
        <v>736.16423296000005</v>
      </c>
      <c r="L36" s="1041">
        <v>1014.55774997</v>
      </c>
      <c r="M36" s="1041">
        <v>948.01021015000026</v>
      </c>
      <c r="N36" s="1041">
        <v>869.40606976000004</v>
      </c>
      <c r="O36" s="1041">
        <v>886.70031695</v>
      </c>
      <c r="P36" s="1041">
        <v>591.13594432999992</v>
      </c>
      <c r="Q36" s="1041">
        <v>1084.6066933699999</v>
      </c>
      <c r="R36" s="1041">
        <v>1443.6522028799998</v>
      </c>
      <c r="S36" s="1041">
        <v>1852.6919745600007</v>
      </c>
      <c r="T36" s="1107">
        <v>5262.5008785499995</v>
      </c>
      <c r="U36" s="840" t="s">
        <v>754</v>
      </c>
    </row>
    <row r="37" spans="2:21" s="365" customFormat="1" ht="24.95" customHeight="1" x14ac:dyDescent="0.2">
      <c r="B37" s="597" t="s">
        <v>199</v>
      </c>
      <c r="C37" s="855">
        <v>9449.0912499999995</v>
      </c>
      <c r="D37" s="855">
        <v>14885.07543221</v>
      </c>
      <c r="E37" s="855">
        <v>21370.228194880005</v>
      </c>
      <c r="F37" s="855">
        <v>40032.324321029992</v>
      </c>
      <c r="G37" s="1391">
        <v>55502.856490150007</v>
      </c>
      <c r="H37" s="855">
        <v>48208.500617970007</v>
      </c>
      <c r="I37" s="1040">
        <v>31956.30297135</v>
      </c>
      <c r="J37" s="1041">
        <v>2244.4124218699999</v>
      </c>
      <c r="K37" s="1041">
        <v>1825.75078801</v>
      </c>
      <c r="L37" s="1041">
        <v>1937.4569052000002</v>
      </c>
      <c r="M37" s="1041">
        <v>1045.7012886999998</v>
      </c>
      <c r="N37" s="1041">
        <v>331.82093618000005</v>
      </c>
      <c r="O37" s="1041">
        <v>634.38810000000001</v>
      </c>
      <c r="P37" s="1041">
        <v>1054.2433600000002</v>
      </c>
      <c r="Q37" s="1041">
        <v>1187.8378040499999</v>
      </c>
      <c r="R37" s="1041">
        <v>2409.1236978299985</v>
      </c>
      <c r="S37" s="1041">
        <v>1943.0349984000002</v>
      </c>
      <c r="T37" s="1107">
        <v>1638.4273463799998</v>
      </c>
      <c r="U37" s="840" t="s">
        <v>209</v>
      </c>
    </row>
    <row r="38" spans="2:21" s="365" customFormat="1" ht="24.95" customHeight="1" x14ac:dyDescent="0.2">
      <c r="B38" s="597" t="s">
        <v>442</v>
      </c>
      <c r="C38" s="855">
        <v>10132.185520999999</v>
      </c>
      <c r="D38" s="855">
        <v>638.08603346999996</v>
      </c>
      <c r="E38" s="855">
        <v>4006.45325783</v>
      </c>
      <c r="F38" s="855">
        <v>2182.1689675000007</v>
      </c>
      <c r="G38" s="1391">
        <v>2885.95737805</v>
      </c>
      <c r="H38" s="855">
        <v>6120.3768291999995</v>
      </c>
      <c r="I38" s="1040">
        <v>838.48092957999995</v>
      </c>
      <c r="J38" s="1041">
        <v>881.73932032000016</v>
      </c>
      <c r="K38" s="1041">
        <v>654.48227861999976</v>
      </c>
      <c r="L38" s="1041">
        <v>389.61126087000002</v>
      </c>
      <c r="M38" s="1041">
        <v>667.35296277999987</v>
      </c>
      <c r="N38" s="1041">
        <v>321.68208237000005</v>
      </c>
      <c r="O38" s="1041">
        <v>339.23978914999998</v>
      </c>
      <c r="P38" s="1041">
        <v>334.57984544000004</v>
      </c>
      <c r="Q38" s="1041">
        <v>465.95525492000002</v>
      </c>
      <c r="R38" s="1041">
        <v>327.69682861000007</v>
      </c>
      <c r="S38" s="1041">
        <v>392.77055597999993</v>
      </c>
      <c r="T38" s="1107">
        <v>506.78572055999996</v>
      </c>
      <c r="U38" s="840" t="s">
        <v>792</v>
      </c>
    </row>
    <row r="39" spans="2:21" s="365" customFormat="1" ht="24.95" customHeight="1" x14ac:dyDescent="0.2">
      <c r="B39" s="597" t="s">
        <v>211</v>
      </c>
      <c r="C39" s="855">
        <v>4742.0509149999998</v>
      </c>
      <c r="D39" s="855">
        <v>0</v>
      </c>
      <c r="E39" s="855">
        <v>34.651000000000003</v>
      </c>
      <c r="F39" s="855">
        <v>1.51925</v>
      </c>
      <c r="G39" s="1391">
        <v>0.17549999999999999</v>
      </c>
      <c r="H39" s="855">
        <v>1218.2215500999998</v>
      </c>
      <c r="I39" s="1040">
        <v>1218.2215500999998</v>
      </c>
      <c r="J39" s="1041">
        <v>0</v>
      </c>
      <c r="K39" s="1041">
        <v>0</v>
      </c>
      <c r="L39" s="1041">
        <v>0</v>
      </c>
      <c r="M39" s="1041">
        <v>0</v>
      </c>
      <c r="N39" s="1041">
        <v>0</v>
      </c>
      <c r="O39" s="1041">
        <v>0</v>
      </c>
      <c r="P39" s="1041">
        <v>0</v>
      </c>
      <c r="Q39" s="1041">
        <v>0</v>
      </c>
      <c r="R39" s="1041">
        <v>0</v>
      </c>
      <c r="S39" s="1041">
        <v>0</v>
      </c>
      <c r="T39" s="1107">
        <v>0</v>
      </c>
      <c r="U39" s="840" t="s">
        <v>212</v>
      </c>
    </row>
    <row r="40" spans="2:21" s="365" customFormat="1" ht="24.95" customHeight="1" x14ac:dyDescent="0.2">
      <c r="B40" s="597" t="s">
        <v>1252</v>
      </c>
      <c r="C40" s="855">
        <v>10171.658707000001</v>
      </c>
      <c r="D40" s="855">
        <v>4567.5372837599998</v>
      </c>
      <c r="E40" s="855">
        <v>13729.49305599</v>
      </c>
      <c r="F40" s="855">
        <v>22753.727310939998</v>
      </c>
      <c r="G40" s="1391">
        <v>52478.596512960001</v>
      </c>
      <c r="H40" s="855">
        <v>34389.337600169994</v>
      </c>
      <c r="I40" s="1040">
        <v>10966.609125439998</v>
      </c>
      <c r="J40" s="1041">
        <v>1397.1511667899997</v>
      </c>
      <c r="K40" s="1041">
        <v>2384.1812468199983</v>
      </c>
      <c r="L40" s="1041">
        <v>1165.9814903100003</v>
      </c>
      <c r="M40" s="1041">
        <v>2934.3094867500004</v>
      </c>
      <c r="N40" s="1041">
        <v>1350.7771053200001</v>
      </c>
      <c r="O40" s="1041">
        <v>2325.4555100499992</v>
      </c>
      <c r="P40" s="1041">
        <v>2826.5544252499999</v>
      </c>
      <c r="Q40" s="1041">
        <v>1248.6841682199999</v>
      </c>
      <c r="R40" s="1041">
        <v>2800.6570083300003</v>
      </c>
      <c r="S40" s="1041">
        <v>1808.1926348499999</v>
      </c>
      <c r="T40" s="1107">
        <v>3180.7842320400005</v>
      </c>
      <c r="U40" s="840" t="s">
        <v>710</v>
      </c>
    </row>
    <row r="41" spans="2:21" s="365" customFormat="1" ht="24.95" customHeight="1" x14ac:dyDescent="0.2">
      <c r="B41" s="597" t="s">
        <v>1002</v>
      </c>
      <c r="C41" s="855">
        <v>5160.6735099999996</v>
      </c>
      <c r="D41" s="855">
        <v>107.699315</v>
      </c>
      <c r="E41" s="855">
        <v>150.91094500000003</v>
      </c>
      <c r="F41" s="855">
        <v>55295.996509709999</v>
      </c>
      <c r="G41" s="1391">
        <v>30081.077717750002</v>
      </c>
      <c r="H41" s="855">
        <v>10324.245994359999</v>
      </c>
      <c r="I41" s="1040">
        <v>8228.8242242799988</v>
      </c>
      <c r="J41" s="1041">
        <v>795.96199999999999</v>
      </c>
      <c r="K41" s="1041">
        <v>0</v>
      </c>
      <c r="L41" s="1041">
        <v>0</v>
      </c>
      <c r="M41" s="1041">
        <v>0</v>
      </c>
      <c r="N41" s="1041">
        <v>0</v>
      </c>
      <c r="O41" s="1041">
        <v>9.5921175399999985</v>
      </c>
      <c r="P41" s="1041">
        <v>1232.17511754</v>
      </c>
      <c r="Q41" s="1041">
        <v>0</v>
      </c>
      <c r="R41" s="1041">
        <v>19.184999999999999</v>
      </c>
      <c r="S41" s="1041">
        <v>0</v>
      </c>
      <c r="T41" s="1107">
        <v>38.507535000000004</v>
      </c>
      <c r="U41" s="840" t="s">
        <v>1070</v>
      </c>
    </row>
    <row r="42" spans="2:21" s="365" customFormat="1" ht="24.95" customHeight="1" x14ac:dyDescent="0.2">
      <c r="B42" s="597" t="s">
        <v>1001</v>
      </c>
      <c r="C42" s="855">
        <v>14281.494733999998</v>
      </c>
      <c r="D42" s="855">
        <v>17075.033060909998</v>
      </c>
      <c r="E42" s="855">
        <v>33207.531376789993</v>
      </c>
      <c r="F42" s="855">
        <v>40848.910773299998</v>
      </c>
      <c r="G42" s="1391">
        <v>33691.285196590004</v>
      </c>
      <c r="H42" s="855">
        <v>44292.808004439998</v>
      </c>
      <c r="I42" s="1040">
        <v>2125.9221962700003</v>
      </c>
      <c r="J42" s="1041">
        <v>7770.9251178000004</v>
      </c>
      <c r="K42" s="1041">
        <v>5216.8305883599996</v>
      </c>
      <c r="L42" s="1041">
        <v>51.725000000000001</v>
      </c>
      <c r="M42" s="1041">
        <v>1950.7219955799999</v>
      </c>
      <c r="N42" s="1041">
        <v>7551.9778103599992</v>
      </c>
      <c r="O42" s="1041">
        <v>2485.3298</v>
      </c>
      <c r="P42" s="1041">
        <v>1158.36169</v>
      </c>
      <c r="Q42" s="1041">
        <v>1569.2119599999999</v>
      </c>
      <c r="R42" s="1041">
        <v>2119.9349370099999</v>
      </c>
      <c r="S42" s="1041">
        <v>3575.1846136200002</v>
      </c>
      <c r="T42" s="1107">
        <v>8716.6822954400013</v>
      </c>
      <c r="U42" s="840" t="s">
        <v>1069</v>
      </c>
    </row>
    <row r="43" spans="2:21" s="365" customFormat="1" ht="24.95" customHeight="1" x14ac:dyDescent="0.2">
      <c r="B43" s="597" t="s">
        <v>654</v>
      </c>
      <c r="C43" s="855">
        <v>7816.7439219999987</v>
      </c>
      <c r="D43" s="855">
        <v>1175.1366266399993</v>
      </c>
      <c r="E43" s="855">
        <v>750.08431373000008</v>
      </c>
      <c r="F43" s="855">
        <v>1935.00148167</v>
      </c>
      <c r="G43" s="1391">
        <v>2311.4708170200001</v>
      </c>
      <c r="H43" s="855">
        <v>4547.7714325400002</v>
      </c>
      <c r="I43" s="1040">
        <v>244.21660179</v>
      </c>
      <c r="J43" s="1041">
        <v>224.05890781999997</v>
      </c>
      <c r="K43" s="1041">
        <v>179.87176534999998</v>
      </c>
      <c r="L43" s="1041">
        <v>654.47684142000003</v>
      </c>
      <c r="M43" s="1041">
        <v>85.332006249999992</v>
      </c>
      <c r="N43" s="1041">
        <v>114.89545410999999</v>
      </c>
      <c r="O43" s="1041">
        <v>279.48985267000006</v>
      </c>
      <c r="P43" s="1041">
        <v>407.55393321999998</v>
      </c>
      <c r="Q43" s="1041">
        <v>105.5880216</v>
      </c>
      <c r="R43" s="1041">
        <v>1654.3309463900002</v>
      </c>
      <c r="S43" s="1041">
        <v>493.70101549999998</v>
      </c>
      <c r="T43" s="1107">
        <v>104.25608642000003</v>
      </c>
      <c r="U43" s="840" t="s">
        <v>655</v>
      </c>
    </row>
    <row r="44" spans="2:21" s="365" customFormat="1" ht="24.75" customHeight="1" x14ac:dyDescent="0.2">
      <c r="B44" s="597" t="s">
        <v>1182</v>
      </c>
      <c r="C44" s="855">
        <v>13095.842185</v>
      </c>
      <c r="D44" s="855">
        <v>6503.2966178699999</v>
      </c>
      <c r="E44" s="855">
        <v>13431.725118480001</v>
      </c>
      <c r="F44" s="855">
        <v>10583.20893716</v>
      </c>
      <c r="G44" s="1391">
        <v>9882.3582379500003</v>
      </c>
      <c r="H44" s="855">
        <v>14617.736372629999</v>
      </c>
      <c r="I44" s="1040">
        <v>1186.96062822</v>
      </c>
      <c r="J44" s="1041">
        <v>1055.3823473</v>
      </c>
      <c r="K44" s="1041">
        <v>953.83239363000018</v>
      </c>
      <c r="L44" s="1041">
        <v>1348.76656531</v>
      </c>
      <c r="M44" s="1041">
        <v>958.02773609999986</v>
      </c>
      <c r="N44" s="1041">
        <v>613.31579823000004</v>
      </c>
      <c r="O44" s="1041">
        <v>1812.9960732100001</v>
      </c>
      <c r="P44" s="1041">
        <v>1599.5409346199999</v>
      </c>
      <c r="Q44" s="1041">
        <v>671.62033405000011</v>
      </c>
      <c r="R44" s="1041">
        <v>1362.4553557899999</v>
      </c>
      <c r="S44" s="1041">
        <v>1979.4892170499995</v>
      </c>
      <c r="T44" s="1107">
        <v>1075.3489891199999</v>
      </c>
      <c r="U44" s="840" t="s">
        <v>1183</v>
      </c>
    </row>
    <row r="45" spans="2:21" s="365" customFormat="1" ht="24.95" customHeight="1" x14ac:dyDescent="0.2">
      <c r="B45" s="597" t="s">
        <v>192</v>
      </c>
      <c r="C45" s="855">
        <v>9379.5404090000011</v>
      </c>
      <c r="D45" s="855">
        <v>19735.531751809998</v>
      </c>
      <c r="E45" s="855">
        <v>39188.251839550008</v>
      </c>
      <c r="F45" s="855">
        <v>37691.67880051001</v>
      </c>
      <c r="G45" s="1391">
        <v>58942.736449590004</v>
      </c>
      <c r="H45" s="855">
        <v>80609.165318700019</v>
      </c>
      <c r="I45" s="1040">
        <v>6045.5900097399999</v>
      </c>
      <c r="J45" s="1041">
        <v>5253.5640288200011</v>
      </c>
      <c r="K45" s="1041">
        <v>7254.8800532799996</v>
      </c>
      <c r="L45" s="1041">
        <v>5696.8527531700011</v>
      </c>
      <c r="M45" s="1041">
        <v>6741.6129569800014</v>
      </c>
      <c r="N45" s="1041">
        <v>4811.0490982600013</v>
      </c>
      <c r="O45" s="1041">
        <v>8129.3812761300032</v>
      </c>
      <c r="P45" s="1041">
        <v>7175.9497303300022</v>
      </c>
      <c r="Q45" s="1041">
        <v>5346.2561839599975</v>
      </c>
      <c r="R45" s="1041">
        <v>10157.581289750007</v>
      </c>
      <c r="S45" s="1041">
        <v>6930.1921605200023</v>
      </c>
      <c r="T45" s="1107">
        <v>7066.2557777599959</v>
      </c>
      <c r="U45" s="840" t="s">
        <v>202</v>
      </c>
    </row>
    <row r="46" spans="2:21" s="365" customFormat="1" ht="24.95" customHeight="1" x14ac:dyDescent="0.2">
      <c r="B46" s="597" t="s">
        <v>1003</v>
      </c>
      <c r="C46" s="855">
        <v>4932.5691100000004</v>
      </c>
      <c r="D46" s="855">
        <v>4886.2513869700006</v>
      </c>
      <c r="E46" s="855">
        <v>9302.1885082900008</v>
      </c>
      <c r="F46" s="855">
        <v>15046.161245589999</v>
      </c>
      <c r="G46" s="1391">
        <v>19190.681227629997</v>
      </c>
      <c r="H46" s="855">
        <v>22335.542128860005</v>
      </c>
      <c r="I46" s="1040">
        <v>1955.9622797300001</v>
      </c>
      <c r="J46" s="1041">
        <v>3375.1671001299997</v>
      </c>
      <c r="K46" s="1041">
        <v>680.08572652000009</v>
      </c>
      <c r="L46" s="1041">
        <v>1186.4473885700002</v>
      </c>
      <c r="M46" s="1041">
        <v>2710.5006036599998</v>
      </c>
      <c r="N46" s="1041">
        <v>1021.1951405800002</v>
      </c>
      <c r="O46" s="1041">
        <v>1938.7873788499994</v>
      </c>
      <c r="P46" s="1041">
        <v>2852.2025490400006</v>
      </c>
      <c r="Q46" s="1041">
        <v>2179.76191453</v>
      </c>
      <c r="R46" s="1041">
        <v>1048.5307573299999</v>
      </c>
      <c r="S46" s="1041">
        <v>2160.9249516000004</v>
      </c>
      <c r="T46" s="1107">
        <v>1225.9763383200002</v>
      </c>
      <c r="U46" s="840" t="s">
        <v>1071</v>
      </c>
    </row>
    <row r="47" spans="2:21" s="365" customFormat="1" ht="24.95" customHeight="1" x14ac:dyDescent="0.2">
      <c r="B47" s="597" t="s">
        <v>1175</v>
      </c>
      <c r="C47" s="855">
        <v>6563.1518299999998</v>
      </c>
      <c r="D47" s="855">
        <v>8232.4564544899986</v>
      </c>
      <c r="E47" s="855">
        <v>11300.889000129999</v>
      </c>
      <c r="F47" s="855">
        <v>12281.536254090002</v>
      </c>
      <c r="G47" s="1391">
        <v>19764.030312629995</v>
      </c>
      <c r="H47" s="855">
        <v>34807.337307980008</v>
      </c>
      <c r="I47" s="1040">
        <v>2771.7995597999998</v>
      </c>
      <c r="J47" s="1041">
        <v>1731.5094634</v>
      </c>
      <c r="K47" s="1041">
        <v>1825.8567121199994</v>
      </c>
      <c r="L47" s="1041">
        <v>1764.6742073</v>
      </c>
      <c r="M47" s="1041">
        <v>1354.4525056300001</v>
      </c>
      <c r="N47" s="1041">
        <v>1262.7839786</v>
      </c>
      <c r="O47" s="1041">
        <v>2359.0781765799998</v>
      </c>
      <c r="P47" s="1041">
        <v>5207.5646916000005</v>
      </c>
      <c r="Q47" s="1041">
        <v>2111.1820907599999</v>
      </c>
      <c r="R47" s="1041">
        <v>3854.3908725300012</v>
      </c>
      <c r="S47" s="1041">
        <v>7400.1351173300027</v>
      </c>
      <c r="T47" s="1107">
        <v>3163.9099323299997</v>
      </c>
      <c r="U47" s="840" t="s">
        <v>1174</v>
      </c>
    </row>
    <row r="48" spans="2:21" s="365" customFormat="1" ht="24.95" customHeight="1" x14ac:dyDescent="0.2">
      <c r="B48" s="597" t="s">
        <v>456</v>
      </c>
      <c r="C48" s="855">
        <v>9090.3966360228424</v>
      </c>
      <c r="D48" s="855">
        <v>21409.445918949998</v>
      </c>
      <c r="E48" s="855">
        <v>19580.809682989999</v>
      </c>
      <c r="F48" s="855">
        <v>20119.233351169998</v>
      </c>
      <c r="G48" s="1391">
        <v>41941.35482238001</v>
      </c>
      <c r="H48" s="855">
        <v>57791.796204010003</v>
      </c>
      <c r="I48" s="1040">
        <v>8812.1130066200003</v>
      </c>
      <c r="J48" s="1041">
        <v>8732.6854365999989</v>
      </c>
      <c r="K48" s="1041">
        <v>8944.8678358200013</v>
      </c>
      <c r="L48" s="1041">
        <v>5570.7004575499996</v>
      </c>
      <c r="M48" s="1041">
        <v>6133.1555679200001</v>
      </c>
      <c r="N48" s="1041">
        <v>1924.76381201</v>
      </c>
      <c r="O48" s="1041">
        <v>2271.8602923499998</v>
      </c>
      <c r="P48" s="1041">
        <v>1190.0457861300001</v>
      </c>
      <c r="Q48" s="1041">
        <v>158.5314601</v>
      </c>
      <c r="R48" s="1041">
        <v>2906.9230938699993</v>
      </c>
      <c r="S48" s="1041">
        <v>7702.4802089699997</v>
      </c>
      <c r="T48" s="1107">
        <v>3443.6692460700001</v>
      </c>
      <c r="U48" s="840" t="s">
        <v>447</v>
      </c>
    </row>
    <row r="49" spans="1:21" s="365" customFormat="1" ht="24.75" customHeight="1" x14ac:dyDescent="0.2">
      <c r="B49" s="597" t="s">
        <v>365</v>
      </c>
      <c r="C49" s="855">
        <v>13660.052566488863</v>
      </c>
      <c r="D49" s="855">
        <v>3349.63199033</v>
      </c>
      <c r="E49" s="855">
        <v>7619.5719113600007</v>
      </c>
      <c r="F49" s="855">
        <v>9390.9319830900004</v>
      </c>
      <c r="G49" s="1391">
        <v>13840.74116456</v>
      </c>
      <c r="H49" s="855">
        <v>19298.11413382</v>
      </c>
      <c r="I49" s="1040">
        <v>4494.4612950300007</v>
      </c>
      <c r="J49" s="1041">
        <v>1675.6966922399999</v>
      </c>
      <c r="K49" s="1041">
        <v>997.64682463999998</v>
      </c>
      <c r="L49" s="1041">
        <v>1009.6016359099999</v>
      </c>
      <c r="M49" s="1041">
        <v>1260.6603219000001</v>
      </c>
      <c r="N49" s="1041">
        <v>1532.4564943399998</v>
      </c>
      <c r="O49" s="1041">
        <v>1155.98060467</v>
      </c>
      <c r="P49" s="1041">
        <v>2254.9827740400001</v>
      </c>
      <c r="Q49" s="1041">
        <v>652.82405802000005</v>
      </c>
      <c r="R49" s="1041">
        <v>1239.7445366899997</v>
      </c>
      <c r="S49" s="1041">
        <v>1351.2871642999994</v>
      </c>
      <c r="T49" s="1107">
        <v>1672.7717320400002</v>
      </c>
      <c r="U49" s="840" t="s">
        <v>653</v>
      </c>
    </row>
    <row r="50" spans="1:21" s="365" customFormat="1" ht="24.75" customHeight="1" x14ac:dyDescent="0.2">
      <c r="B50" s="597" t="s">
        <v>194</v>
      </c>
      <c r="C50" s="855">
        <v>5057.8344879999995</v>
      </c>
      <c r="D50" s="855">
        <v>2441.1026892200002</v>
      </c>
      <c r="E50" s="855">
        <v>4395.0965130699997</v>
      </c>
      <c r="F50" s="855">
        <v>5286.5889868300001</v>
      </c>
      <c r="G50" s="1391">
        <v>8347.566536100001</v>
      </c>
      <c r="H50" s="855">
        <v>12588.531325520002</v>
      </c>
      <c r="I50" s="1040">
        <v>1019.9932741399998</v>
      </c>
      <c r="J50" s="1041">
        <v>864.71059917999992</v>
      </c>
      <c r="K50" s="1041">
        <v>970.44306938000011</v>
      </c>
      <c r="L50" s="1041">
        <v>556.7721549700002</v>
      </c>
      <c r="M50" s="1041">
        <v>729.28662061</v>
      </c>
      <c r="N50" s="1041">
        <v>617.48427157000003</v>
      </c>
      <c r="O50" s="1041">
        <v>1126.44634348</v>
      </c>
      <c r="P50" s="1041">
        <v>966.05161020000014</v>
      </c>
      <c r="Q50" s="1041">
        <v>1767.9337875200001</v>
      </c>
      <c r="R50" s="1041">
        <v>1572.7828483600003</v>
      </c>
      <c r="S50" s="1041">
        <v>1070.8623867700003</v>
      </c>
      <c r="T50" s="1107">
        <v>1325.7643593400001</v>
      </c>
      <c r="U50" s="840" t="s">
        <v>210</v>
      </c>
    </row>
    <row r="51" spans="1:21" s="365" customFormat="1" ht="24.95" customHeight="1" x14ac:dyDescent="0.2">
      <c r="B51" s="597" t="s">
        <v>443</v>
      </c>
      <c r="C51" s="855">
        <v>3872.0535310000005</v>
      </c>
      <c r="D51" s="855">
        <v>3458.6570918300004</v>
      </c>
      <c r="E51" s="855">
        <v>1364.1878514299999</v>
      </c>
      <c r="F51" s="855">
        <v>1191.2582617</v>
      </c>
      <c r="G51" s="1391">
        <v>2954.5759674599994</v>
      </c>
      <c r="H51" s="855">
        <v>3626.9124637999994</v>
      </c>
      <c r="I51" s="1040">
        <v>115.10986468000002</v>
      </c>
      <c r="J51" s="1041">
        <v>133.16860647000001</v>
      </c>
      <c r="K51" s="1041">
        <v>72.271086789999984</v>
      </c>
      <c r="L51" s="1041">
        <v>753.22678671999984</v>
      </c>
      <c r="M51" s="1041">
        <v>559.01373073999991</v>
      </c>
      <c r="N51" s="1041">
        <v>110.91524015000002</v>
      </c>
      <c r="O51" s="1041">
        <v>158.16034068999994</v>
      </c>
      <c r="P51" s="1041">
        <v>348.35018250999997</v>
      </c>
      <c r="Q51" s="1041">
        <v>296.66444838000001</v>
      </c>
      <c r="R51" s="1041">
        <v>184.67430321000001</v>
      </c>
      <c r="S51" s="1041">
        <v>300.73962066999997</v>
      </c>
      <c r="T51" s="1107">
        <v>594.61825278999993</v>
      </c>
      <c r="U51" s="840" t="s">
        <v>444</v>
      </c>
    </row>
    <row r="52" spans="1:21" s="365" customFormat="1" ht="24.75" customHeight="1" x14ac:dyDescent="0.2">
      <c r="B52" s="597" t="s">
        <v>705</v>
      </c>
      <c r="C52" s="855">
        <v>5669.5527410000013</v>
      </c>
      <c r="D52" s="855">
        <v>1943.9817563299998</v>
      </c>
      <c r="E52" s="855">
        <v>3999.55004968</v>
      </c>
      <c r="F52" s="855">
        <v>6571.133677490001</v>
      </c>
      <c r="G52" s="1391">
        <v>11299.325606500001</v>
      </c>
      <c r="H52" s="855">
        <v>31701.582875720007</v>
      </c>
      <c r="I52" s="1040">
        <v>16334.438837040001</v>
      </c>
      <c r="J52" s="1041">
        <v>1484.7310230099999</v>
      </c>
      <c r="K52" s="1041">
        <v>973.73512625000012</v>
      </c>
      <c r="L52" s="1041">
        <v>1550.39295354</v>
      </c>
      <c r="M52" s="1041">
        <v>1168.5683525099998</v>
      </c>
      <c r="N52" s="1041">
        <v>1312.4545472800003</v>
      </c>
      <c r="O52" s="1041">
        <v>1806.6861644200001</v>
      </c>
      <c r="P52" s="1041">
        <v>1223.6625465100003</v>
      </c>
      <c r="Q52" s="1041">
        <v>1896.6690332200003</v>
      </c>
      <c r="R52" s="1041">
        <v>1295.3635271399999</v>
      </c>
      <c r="S52" s="1041">
        <v>1352.4402493299999</v>
      </c>
      <c r="T52" s="1107">
        <v>1302.44051547</v>
      </c>
      <c r="U52" s="840" t="s">
        <v>706</v>
      </c>
    </row>
    <row r="53" spans="1:21" s="365" customFormat="1" ht="24.95" customHeight="1" x14ac:dyDescent="0.2">
      <c r="B53" s="597" t="s">
        <v>703</v>
      </c>
      <c r="C53" s="855">
        <v>9759.1425049999998</v>
      </c>
      <c r="D53" s="855">
        <v>17081.054380230005</v>
      </c>
      <c r="E53" s="855">
        <v>46175.792754350005</v>
      </c>
      <c r="F53" s="855">
        <v>26369.812955810008</v>
      </c>
      <c r="G53" s="1391">
        <v>17958.467324720001</v>
      </c>
      <c r="H53" s="855">
        <v>18112.203558199999</v>
      </c>
      <c r="I53" s="1040">
        <v>2373.4870149899998</v>
      </c>
      <c r="J53" s="1041">
        <v>1298.8659371400001</v>
      </c>
      <c r="K53" s="1041">
        <v>1158.3798577200005</v>
      </c>
      <c r="L53" s="1041">
        <v>1078.4097225599996</v>
      </c>
      <c r="M53" s="1041">
        <v>2106.4220291199995</v>
      </c>
      <c r="N53" s="1041">
        <v>717.17708607999987</v>
      </c>
      <c r="O53" s="1041">
        <v>1542.3114737500005</v>
      </c>
      <c r="P53" s="1041">
        <v>1757.4277259500002</v>
      </c>
      <c r="Q53" s="1041">
        <v>1350.0756752599998</v>
      </c>
      <c r="R53" s="1041">
        <v>2293.0093284899999</v>
      </c>
      <c r="S53" s="1041">
        <v>1418.5829503299999</v>
      </c>
      <c r="T53" s="1107">
        <v>1018.0547568100001</v>
      </c>
      <c r="U53" s="840" t="s">
        <v>704</v>
      </c>
    </row>
    <row r="54" spans="1:21" s="365" customFormat="1" ht="24.95" customHeight="1" x14ac:dyDescent="0.2">
      <c r="B54" s="597" t="s">
        <v>656</v>
      </c>
      <c r="C54" s="855">
        <v>7224.4278870000007</v>
      </c>
      <c r="D54" s="855">
        <v>1012.7568580799999</v>
      </c>
      <c r="E54" s="855">
        <v>6096.6729927499991</v>
      </c>
      <c r="F54" s="855">
        <v>12876.64378504</v>
      </c>
      <c r="G54" s="1391">
        <v>7447.7075357799995</v>
      </c>
      <c r="H54" s="855">
        <v>13979.606718960003</v>
      </c>
      <c r="I54" s="1040">
        <v>10147.0019319</v>
      </c>
      <c r="J54" s="1041">
        <v>96.589185270000002</v>
      </c>
      <c r="K54" s="1041">
        <v>681.37558201000002</v>
      </c>
      <c r="L54" s="1041">
        <v>678.92549702999997</v>
      </c>
      <c r="M54" s="1041">
        <v>126.97074311</v>
      </c>
      <c r="N54" s="1041">
        <v>59.158774640000004</v>
      </c>
      <c r="O54" s="1041">
        <v>241.88771181000001</v>
      </c>
      <c r="P54" s="1041">
        <v>431.08038344999994</v>
      </c>
      <c r="Q54" s="1041">
        <v>86.030392359999979</v>
      </c>
      <c r="R54" s="1041">
        <v>238.04167649999999</v>
      </c>
      <c r="S54" s="1041">
        <v>132.08545640999998</v>
      </c>
      <c r="T54" s="1107">
        <v>1060.4593844700003</v>
      </c>
      <c r="U54" s="840" t="s">
        <v>657</v>
      </c>
    </row>
    <row r="55" spans="1:21" s="365" customFormat="1" ht="24.95" customHeight="1" x14ac:dyDescent="0.2">
      <c r="B55" s="597" t="s">
        <v>757</v>
      </c>
      <c r="C55" s="855">
        <v>9014.6934689999998</v>
      </c>
      <c r="D55" s="855">
        <v>48328.40710366999</v>
      </c>
      <c r="E55" s="855">
        <v>136502.07786498999</v>
      </c>
      <c r="F55" s="855">
        <v>71558.423072076679</v>
      </c>
      <c r="G55" s="1391">
        <v>104037.92980817999</v>
      </c>
      <c r="H55" s="855">
        <v>107803.44175420998</v>
      </c>
      <c r="I55" s="1040">
        <v>11107.105370419999</v>
      </c>
      <c r="J55" s="1041">
        <v>10561.996498790009</v>
      </c>
      <c r="K55" s="1041">
        <v>11491.344391469996</v>
      </c>
      <c r="L55" s="1041">
        <v>7942.1432941699986</v>
      </c>
      <c r="M55" s="1041">
        <v>6880.1839360999966</v>
      </c>
      <c r="N55" s="1041">
        <v>7632.9211434100034</v>
      </c>
      <c r="O55" s="1041">
        <v>9738.9843238899848</v>
      </c>
      <c r="P55" s="1041">
        <v>11965.677142519993</v>
      </c>
      <c r="Q55" s="1041">
        <v>8111.146743759994</v>
      </c>
      <c r="R55" s="1041">
        <v>10563.918687680009</v>
      </c>
      <c r="S55" s="1041">
        <v>6101.8743000399936</v>
      </c>
      <c r="T55" s="1107">
        <v>5706.1459219600001</v>
      </c>
      <c r="U55" s="840" t="s">
        <v>361</v>
      </c>
    </row>
    <row r="56" spans="1:21" s="365" customFormat="1" ht="24.95" customHeight="1" x14ac:dyDescent="0.2">
      <c r="B56" s="597" t="s">
        <v>998</v>
      </c>
      <c r="C56" s="855">
        <v>1240.3559739999998</v>
      </c>
      <c r="D56" s="855">
        <v>1425.94258801</v>
      </c>
      <c r="E56" s="855">
        <v>2158.8074703900002</v>
      </c>
      <c r="F56" s="855">
        <v>2179.2415276899997</v>
      </c>
      <c r="G56" s="1391">
        <v>3389.2835851599998</v>
      </c>
      <c r="H56" s="855">
        <v>36990.762450599999</v>
      </c>
      <c r="I56" s="1040">
        <v>21479.313568590002</v>
      </c>
      <c r="J56" s="1041">
        <v>1134.1185082999998</v>
      </c>
      <c r="K56" s="1041">
        <v>842.51024292</v>
      </c>
      <c r="L56" s="1041">
        <v>634.22175019999997</v>
      </c>
      <c r="M56" s="1041">
        <v>473.47611691999998</v>
      </c>
      <c r="N56" s="1041">
        <v>731.29263446000004</v>
      </c>
      <c r="O56" s="1041">
        <v>2741.17926274</v>
      </c>
      <c r="P56" s="1041">
        <v>3997.7200434800002</v>
      </c>
      <c r="Q56" s="1041">
        <v>2044.4355759300001</v>
      </c>
      <c r="R56" s="1041">
        <v>903.94527075000008</v>
      </c>
      <c r="S56" s="1041">
        <v>1033.2681002000002</v>
      </c>
      <c r="T56" s="1107">
        <v>975.28137611000011</v>
      </c>
      <c r="U56" s="840"/>
    </row>
    <row r="57" spans="1:21" s="365" customFormat="1" ht="24.95" customHeight="1" x14ac:dyDescent="0.2">
      <c r="B57" s="597" t="s">
        <v>196</v>
      </c>
      <c r="C57" s="855">
        <v>3645.1171130000002</v>
      </c>
      <c r="D57" s="855">
        <v>0</v>
      </c>
      <c r="E57" s="855">
        <v>28.64140686</v>
      </c>
      <c r="F57" s="855">
        <v>4.1694440199999994</v>
      </c>
      <c r="G57" s="1391">
        <v>16.670999999999999</v>
      </c>
      <c r="H57" s="855">
        <v>33.274720000000002</v>
      </c>
      <c r="I57" s="1040">
        <v>33.274720000000002</v>
      </c>
      <c r="J57" s="1041">
        <v>0</v>
      </c>
      <c r="K57" s="1041">
        <v>0</v>
      </c>
      <c r="L57" s="1041">
        <v>0</v>
      </c>
      <c r="M57" s="1041">
        <v>0</v>
      </c>
      <c r="N57" s="1041">
        <v>0</v>
      </c>
      <c r="O57" s="1041">
        <v>0</v>
      </c>
      <c r="P57" s="1041">
        <v>0</v>
      </c>
      <c r="Q57" s="1041">
        <v>0</v>
      </c>
      <c r="R57" s="1041">
        <v>0</v>
      </c>
      <c r="S57" s="1041">
        <v>0</v>
      </c>
      <c r="T57" s="1107">
        <v>0</v>
      </c>
      <c r="U57" s="840" t="s">
        <v>204</v>
      </c>
    </row>
    <row r="58" spans="1:21" s="365" customFormat="1" ht="24.95" customHeight="1" x14ac:dyDescent="0.2">
      <c r="B58" s="597" t="s">
        <v>1177</v>
      </c>
      <c r="C58" s="855">
        <v>10706.033907000001</v>
      </c>
      <c r="D58" s="855">
        <v>11910.757716690001</v>
      </c>
      <c r="E58" s="855">
        <v>25455.0901075</v>
      </c>
      <c r="F58" s="855">
        <v>12538.271545359999</v>
      </c>
      <c r="G58" s="1391">
        <v>12440.73328851</v>
      </c>
      <c r="H58" s="855">
        <v>9325.4927426499999</v>
      </c>
      <c r="I58" s="1040">
        <v>758.99619999999993</v>
      </c>
      <c r="J58" s="1041">
        <v>2181.6222269899999</v>
      </c>
      <c r="K58" s="1041">
        <v>887.50197417999993</v>
      </c>
      <c r="L58" s="1041">
        <v>204.98929543999998</v>
      </c>
      <c r="M58" s="1041">
        <v>352.63586945999998</v>
      </c>
      <c r="N58" s="1041">
        <v>104.88285518000001</v>
      </c>
      <c r="O58" s="1041">
        <v>63.981817820000003</v>
      </c>
      <c r="P58" s="1041">
        <v>344.66710567999996</v>
      </c>
      <c r="Q58" s="1041">
        <v>835.08572177999986</v>
      </c>
      <c r="R58" s="1041">
        <v>3062.9791669000001</v>
      </c>
      <c r="S58" s="1041">
        <v>72.586557620000008</v>
      </c>
      <c r="T58" s="1107">
        <v>455.56395160000005</v>
      </c>
      <c r="U58" s="840" t="s">
        <v>1180</v>
      </c>
    </row>
    <row r="59" spans="1:21" s="365" customFormat="1" ht="24.95" customHeight="1" x14ac:dyDescent="0.2">
      <c r="B59" s="597" t="s">
        <v>266</v>
      </c>
      <c r="C59" s="855">
        <v>1981.2385380000001</v>
      </c>
      <c r="D59" s="855">
        <v>1727.3928255800001</v>
      </c>
      <c r="E59" s="855">
        <v>1192.48003208</v>
      </c>
      <c r="F59" s="855">
        <v>368.59613779999995</v>
      </c>
      <c r="G59" s="1391">
        <v>390.93957518000002</v>
      </c>
      <c r="H59" s="855">
        <v>44116.905935359995</v>
      </c>
      <c r="I59" s="1040">
        <v>19952.891205739998</v>
      </c>
      <c r="J59" s="1041">
        <v>48.170339999999996</v>
      </c>
      <c r="K59" s="1041">
        <v>9.3532999999999991</v>
      </c>
      <c r="L59" s="1041">
        <v>131.27173092999999</v>
      </c>
      <c r="M59" s="1041">
        <v>421.71591831000001</v>
      </c>
      <c r="N59" s="1041">
        <v>124.19677521999999</v>
      </c>
      <c r="O59" s="1041">
        <v>43.976999999999997</v>
      </c>
      <c r="P59" s="1041">
        <v>67.344067780000003</v>
      </c>
      <c r="Q59" s="1041">
        <v>13.666</v>
      </c>
      <c r="R59" s="1041">
        <v>8.6879500000000007</v>
      </c>
      <c r="S59" s="1041">
        <v>23248.968516969999</v>
      </c>
      <c r="T59" s="1107">
        <v>46.663130410000001</v>
      </c>
      <c r="U59" s="840" t="s">
        <v>267</v>
      </c>
    </row>
    <row r="60" spans="1:21" s="365" customFormat="1" ht="24.95" customHeight="1" x14ac:dyDescent="0.2">
      <c r="B60" s="597" t="s">
        <v>755</v>
      </c>
      <c r="C60" s="855">
        <v>3554.7542595961918</v>
      </c>
      <c r="D60" s="855">
        <v>777.69668223000008</v>
      </c>
      <c r="E60" s="855">
        <v>362.56060402000003</v>
      </c>
      <c r="F60" s="855">
        <v>309.89380701000005</v>
      </c>
      <c r="G60" s="1391">
        <v>786.72562361000007</v>
      </c>
      <c r="H60" s="855">
        <v>1396.0904740899996</v>
      </c>
      <c r="I60" s="1040">
        <v>27.4087104</v>
      </c>
      <c r="J60" s="1041">
        <v>0</v>
      </c>
      <c r="K60" s="1041">
        <v>26.571776000000003</v>
      </c>
      <c r="L60" s="1041">
        <v>105.93667641</v>
      </c>
      <c r="M60" s="1041">
        <v>1.728</v>
      </c>
      <c r="N60" s="1041">
        <v>28.904499999999999</v>
      </c>
      <c r="O60" s="1041">
        <v>640.37116549999996</v>
      </c>
      <c r="P60" s="1041">
        <v>8.6294505200000007</v>
      </c>
      <c r="Q60" s="1041">
        <v>0.55000000000000004</v>
      </c>
      <c r="R60" s="1041">
        <v>448.05116779999997</v>
      </c>
      <c r="S60" s="1041">
        <v>94.300027459999995</v>
      </c>
      <c r="T60" s="1107">
        <v>13.638999999999999</v>
      </c>
      <c r="U60" s="840" t="s">
        <v>756</v>
      </c>
    </row>
    <row r="61" spans="1:21" s="365" customFormat="1" ht="24.95" customHeight="1" x14ac:dyDescent="0.2">
      <c r="B61" s="597" t="s">
        <v>26</v>
      </c>
      <c r="C61" s="855">
        <v>93936.992112554814</v>
      </c>
      <c r="D61" s="855">
        <v>491388.43076149258</v>
      </c>
      <c r="E61" s="855">
        <v>639003.19542885991</v>
      </c>
      <c r="F61" s="855">
        <v>649506.6290098601</v>
      </c>
      <c r="G61" s="1391">
        <v>944337.22567838</v>
      </c>
      <c r="H61" s="855">
        <v>1510550.4024111899</v>
      </c>
      <c r="I61" s="1040">
        <v>62537.727044960004</v>
      </c>
      <c r="J61" s="1041">
        <v>117642.51904903</v>
      </c>
      <c r="K61" s="1041">
        <v>98581.454574830001</v>
      </c>
      <c r="L61" s="1041">
        <v>108516.88748455998</v>
      </c>
      <c r="M61" s="1041">
        <v>111176.94870543</v>
      </c>
      <c r="N61" s="1041">
        <v>148490.52589894994</v>
      </c>
      <c r="O61" s="1041">
        <v>117453.66794925004</v>
      </c>
      <c r="P61" s="1041">
        <v>120388.05306555999</v>
      </c>
      <c r="Q61" s="1041">
        <v>134131.08828974995</v>
      </c>
      <c r="R61" s="1041">
        <v>128010.99841962998</v>
      </c>
      <c r="S61" s="1041">
        <v>211859.96361934004</v>
      </c>
      <c r="T61" s="1107">
        <v>151760.56830990003</v>
      </c>
      <c r="U61" s="840" t="s">
        <v>658</v>
      </c>
    </row>
    <row r="62" spans="1:21" s="360" customFormat="1" ht="24.95" customHeight="1" x14ac:dyDescent="0.2">
      <c r="A62" s="365"/>
      <c r="B62" s="595" t="s">
        <v>853</v>
      </c>
      <c r="C62" s="854">
        <v>794277.43102509435</v>
      </c>
      <c r="D62" s="854">
        <v>944926.23315834254</v>
      </c>
      <c r="E62" s="854">
        <v>1562845.5748846899</v>
      </c>
      <c r="F62" s="854">
        <v>1497340.4330493999</v>
      </c>
      <c r="G62" s="927">
        <v>2238472.3511169599</v>
      </c>
      <c r="H62" s="854">
        <v>3019922.2033151342</v>
      </c>
      <c r="I62" s="965">
        <v>334045.75022198004</v>
      </c>
      <c r="J62" s="966">
        <v>222259.97755377999</v>
      </c>
      <c r="K62" s="966">
        <v>209766.08614986</v>
      </c>
      <c r="L62" s="966">
        <v>199075.186930995</v>
      </c>
      <c r="M62" s="966">
        <v>212044.14214295</v>
      </c>
      <c r="N62" s="966">
        <v>223980.75319477997</v>
      </c>
      <c r="O62" s="966">
        <v>225663.25767177</v>
      </c>
      <c r="P62" s="966">
        <v>241412.53041321598</v>
      </c>
      <c r="Q62" s="966">
        <v>232444.6521115049</v>
      </c>
      <c r="R62" s="966">
        <v>275081.96548506396</v>
      </c>
      <c r="S62" s="966">
        <v>354998.01641337399</v>
      </c>
      <c r="T62" s="968">
        <v>289149.88502586016</v>
      </c>
      <c r="U62" s="712" t="s">
        <v>332</v>
      </c>
    </row>
    <row r="63" spans="1:21" s="365" customFormat="1" ht="15.75" customHeight="1" thickBot="1" x14ac:dyDescent="0.25">
      <c r="B63" s="1279"/>
      <c r="C63" s="1387"/>
      <c r="D63" s="1387"/>
      <c r="E63" s="1388"/>
      <c r="F63" s="1389"/>
      <c r="G63" s="1388"/>
      <c r="H63" s="1546"/>
      <c r="I63" s="1390"/>
      <c r="J63" s="1385"/>
      <c r="K63" s="1385"/>
      <c r="L63" s="1385"/>
      <c r="M63" s="1385"/>
      <c r="N63" s="1385"/>
      <c r="O63" s="1385"/>
      <c r="P63" s="1385"/>
      <c r="Q63" s="1385"/>
      <c r="R63" s="1385"/>
      <c r="S63" s="1385"/>
      <c r="T63" s="1386"/>
      <c r="U63" s="1396"/>
    </row>
    <row r="64" spans="1:21" ht="9" customHeight="1" thickTop="1" x14ac:dyDescent="0.35"/>
    <row r="65" spans="2:21" s="334" customFormat="1" ht="18.75" customHeight="1" x14ac:dyDescent="0.5">
      <c r="B65" s="334" t="s">
        <v>1766</v>
      </c>
      <c r="U65" s="334" t="s">
        <v>1767</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54" t="s">
        <v>1877</v>
      </c>
      <c r="C4" s="1754"/>
      <c r="D4" s="1754"/>
      <c r="E4" s="1754"/>
      <c r="F4" s="1754"/>
      <c r="G4" s="1754"/>
      <c r="H4" s="1754"/>
      <c r="I4" s="1754"/>
      <c r="J4" s="1754"/>
      <c r="K4" s="1754"/>
      <c r="L4" s="1754" t="s">
        <v>1878</v>
      </c>
      <c r="M4" s="1754"/>
      <c r="N4" s="1754"/>
      <c r="O4" s="1754"/>
      <c r="P4" s="1754"/>
      <c r="Q4" s="1754"/>
      <c r="R4" s="1754"/>
      <c r="S4" s="1754"/>
      <c r="T4" s="1754"/>
      <c r="U4" s="1754"/>
      <c r="V4" s="119"/>
      <c r="W4" s="119"/>
      <c r="X4" s="119"/>
      <c r="Y4" s="119"/>
      <c r="Z4" s="119"/>
      <c r="AA4" s="119"/>
      <c r="AB4" s="119"/>
      <c r="AC4" s="119"/>
      <c r="AD4" s="119"/>
      <c r="AE4" s="119"/>
      <c r="AF4" s="119"/>
      <c r="AG4" s="119"/>
      <c r="AH4" s="119"/>
    </row>
    <row r="5" spans="1:37" s="73" customFormat="1" ht="10.5" customHeight="1" x14ac:dyDescent="0.65">
      <c r="B5" s="74" t="s">
        <v>870</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27" customFormat="1" ht="24.75" customHeight="1" thickTop="1" x14ac:dyDescent="0.7">
      <c r="A9" s="547"/>
      <c r="B9" s="1963" t="s">
        <v>886</v>
      </c>
      <c r="C9" s="1764">
        <v>2012</v>
      </c>
      <c r="D9" s="1764">
        <v>2013</v>
      </c>
      <c r="E9" s="1764">
        <v>2014</v>
      </c>
      <c r="F9" s="1764" t="s">
        <v>1904</v>
      </c>
      <c r="G9" s="1764" t="s">
        <v>1910</v>
      </c>
      <c r="H9" s="1764" t="s">
        <v>1581</v>
      </c>
      <c r="I9" s="1969" t="s">
        <v>1581</v>
      </c>
      <c r="J9" s="1970"/>
      <c r="K9" s="1971"/>
      <c r="L9" s="1972" t="s">
        <v>1581</v>
      </c>
      <c r="M9" s="1973"/>
      <c r="N9" s="1973"/>
      <c r="O9" s="1973"/>
      <c r="P9" s="1973"/>
      <c r="Q9" s="1973"/>
      <c r="R9" s="1973"/>
      <c r="S9" s="1973"/>
      <c r="T9" s="1974"/>
      <c r="U9" s="1966" t="s">
        <v>885</v>
      </c>
    </row>
    <row r="10" spans="1:37" s="20" customFormat="1" ht="23.25" customHeight="1" x14ac:dyDescent="0.65">
      <c r="B10" s="1964"/>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967"/>
    </row>
    <row r="11" spans="1:37" s="1495" customFormat="1" ht="23.25" customHeight="1" x14ac:dyDescent="0.65">
      <c r="A11" s="20"/>
      <c r="B11" s="1965"/>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968"/>
    </row>
    <row r="12" spans="1:37" s="547" customFormat="1" ht="15" customHeight="1" x14ac:dyDescent="0.7">
      <c r="B12" s="1465"/>
      <c r="C12" s="731"/>
      <c r="D12" s="731"/>
      <c r="E12" s="1466"/>
      <c r="F12" s="1466"/>
      <c r="G12" s="731"/>
      <c r="H12" s="731"/>
      <c r="I12" s="732"/>
      <c r="J12" s="729"/>
      <c r="K12" s="729"/>
      <c r="L12" s="729"/>
      <c r="M12" s="729"/>
      <c r="N12" s="729"/>
      <c r="O12" s="729"/>
      <c r="P12" s="729"/>
      <c r="Q12" s="729"/>
      <c r="R12" s="729"/>
      <c r="S12" s="729"/>
      <c r="T12" s="730"/>
      <c r="U12" s="1467"/>
    </row>
    <row r="13" spans="1:37" s="1468" customFormat="1" ht="23.1" customHeight="1" x14ac:dyDescent="0.2">
      <c r="B13" s="1272" t="s">
        <v>802</v>
      </c>
      <c r="C13" s="1469"/>
      <c r="D13" s="1469"/>
      <c r="E13" s="1473"/>
      <c r="F13" s="1473"/>
      <c r="G13" s="1469"/>
      <c r="H13" s="1469"/>
      <c r="I13" s="1470"/>
      <c r="J13" s="1471"/>
      <c r="K13" s="1471"/>
      <c r="L13" s="1471"/>
      <c r="M13" s="1471"/>
      <c r="N13" s="1471"/>
      <c r="O13" s="1471"/>
      <c r="P13" s="1471"/>
      <c r="Q13" s="1471"/>
      <c r="R13" s="1471"/>
      <c r="S13" s="1471"/>
      <c r="T13" s="1472"/>
      <c r="U13" s="1490" t="s">
        <v>599</v>
      </c>
    </row>
    <row r="14" spans="1:37" s="1468" customFormat="1" ht="9" customHeight="1" x14ac:dyDescent="0.2">
      <c r="B14" s="1272"/>
      <c r="C14" s="1469"/>
      <c r="D14" s="1469"/>
      <c r="E14" s="1473"/>
      <c r="F14" s="1473"/>
      <c r="G14" s="1469"/>
      <c r="H14" s="1469"/>
      <c r="I14" s="1470"/>
      <c r="J14" s="1471"/>
      <c r="K14" s="1471"/>
      <c r="L14" s="1471"/>
      <c r="M14" s="1471"/>
      <c r="N14" s="1471"/>
      <c r="O14" s="1471"/>
      <c r="P14" s="1471"/>
      <c r="Q14" s="1471"/>
      <c r="R14" s="1471"/>
      <c r="S14" s="1471"/>
      <c r="T14" s="1472"/>
      <c r="U14" s="1490"/>
    </row>
    <row r="15" spans="1:37" s="545" customFormat="1" ht="23.1" customHeight="1" x14ac:dyDescent="0.2">
      <c r="B15" s="1273" t="s">
        <v>659</v>
      </c>
      <c r="C15" s="1474"/>
      <c r="D15" s="1474"/>
      <c r="E15" s="1478"/>
      <c r="F15" s="1478"/>
      <c r="G15" s="1474"/>
      <c r="H15" s="1474"/>
      <c r="I15" s="1475"/>
      <c r="J15" s="1476"/>
      <c r="K15" s="1476"/>
      <c r="L15" s="1476"/>
      <c r="M15" s="1476"/>
      <c r="N15" s="1476"/>
      <c r="O15" s="1476"/>
      <c r="P15" s="1476"/>
      <c r="Q15" s="1476"/>
      <c r="R15" s="1476"/>
      <c r="S15" s="1476"/>
      <c r="T15" s="1477"/>
      <c r="U15" s="1491" t="s">
        <v>701</v>
      </c>
      <c r="V15" s="1457"/>
      <c r="W15" s="1458"/>
    </row>
    <row r="16" spans="1:37" s="546" customFormat="1" ht="23.1" customHeight="1" x14ac:dyDescent="0.2">
      <c r="B16" s="838" t="s">
        <v>1770</v>
      </c>
      <c r="C16" s="855">
        <v>25092.831198999997</v>
      </c>
      <c r="D16" s="855">
        <v>12355.408701550003</v>
      </c>
      <c r="E16" s="1391">
        <v>8836.7816038300007</v>
      </c>
      <c r="F16" s="855">
        <v>12255.096026683999</v>
      </c>
      <c r="G16" s="855">
        <v>28485.263268179999</v>
      </c>
      <c r="H16" s="855">
        <v>31574.375456559999</v>
      </c>
      <c r="I16" s="1040">
        <v>2013.7959034199998</v>
      </c>
      <c r="J16" s="1041">
        <v>2200.775346639999</v>
      </c>
      <c r="K16" s="1041">
        <v>2213.5006985500004</v>
      </c>
      <c r="L16" s="1041">
        <v>2911.0781702799995</v>
      </c>
      <c r="M16" s="1041">
        <v>3140.8571043499987</v>
      </c>
      <c r="N16" s="1041">
        <v>1879.6147056199998</v>
      </c>
      <c r="O16" s="1041">
        <v>2206.47154778</v>
      </c>
      <c r="P16" s="1041">
        <v>2929.8458395400012</v>
      </c>
      <c r="Q16" s="1041">
        <v>2155.9947946399993</v>
      </c>
      <c r="R16" s="1041">
        <v>3772.7473233900005</v>
      </c>
      <c r="S16" s="1041">
        <v>4429.8964415499995</v>
      </c>
      <c r="T16" s="1107">
        <v>1719.7975808000006</v>
      </c>
      <c r="U16" s="1492" t="s">
        <v>750</v>
      </c>
      <c r="V16" s="1457"/>
      <c r="W16" s="1458"/>
    </row>
    <row r="17" spans="2:23" s="546" customFormat="1" ht="23.1" customHeight="1" x14ac:dyDescent="0.2">
      <c r="B17" s="838" t="s">
        <v>596</v>
      </c>
      <c r="C17" s="855">
        <v>29465.554345348435</v>
      </c>
      <c r="D17" s="855">
        <v>33658.363379409995</v>
      </c>
      <c r="E17" s="1391">
        <v>38742.052974269995</v>
      </c>
      <c r="F17" s="855">
        <v>68876.118947877883</v>
      </c>
      <c r="G17" s="855">
        <v>140135.47262297</v>
      </c>
      <c r="H17" s="855">
        <v>137491.78543513999</v>
      </c>
      <c r="I17" s="1040">
        <v>11809.483946500002</v>
      </c>
      <c r="J17" s="1041">
        <v>12598.820262030002</v>
      </c>
      <c r="K17" s="1041">
        <v>13899.714146799997</v>
      </c>
      <c r="L17" s="1041">
        <v>11749.393598469998</v>
      </c>
      <c r="M17" s="1041">
        <v>9889.1143030900039</v>
      </c>
      <c r="N17" s="1041">
        <v>10329.12360594</v>
      </c>
      <c r="O17" s="1041">
        <v>12858.444760100003</v>
      </c>
      <c r="P17" s="1041">
        <v>13177.17830397</v>
      </c>
      <c r="Q17" s="1041">
        <v>7938.1636679900012</v>
      </c>
      <c r="R17" s="1041">
        <v>12247.992590519998</v>
      </c>
      <c r="S17" s="1041">
        <v>12249.894413919999</v>
      </c>
      <c r="T17" s="1107">
        <v>8744.4618358099997</v>
      </c>
      <c r="U17" s="1492" t="s">
        <v>1775</v>
      </c>
      <c r="V17" s="1457"/>
      <c r="W17" s="1458"/>
    </row>
    <row r="18" spans="2:23" s="546" customFormat="1" ht="23.1" customHeight="1" x14ac:dyDescent="0.2">
      <c r="B18" s="838" t="s">
        <v>1771</v>
      </c>
      <c r="C18" s="855">
        <v>15689.032490000001</v>
      </c>
      <c r="D18" s="855">
        <v>13847.467186309999</v>
      </c>
      <c r="E18" s="1391">
        <v>17659.504270010002</v>
      </c>
      <c r="F18" s="855">
        <v>13338.311471140001</v>
      </c>
      <c r="G18" s="855">
        <v>3431.8076558599996</v>
      </c>
      <c r="H18" s="855">
        <v>3523.5041675700004</v>
      </c>
      <c r="I18" s="1040">
        <v>185.05399403000001</v>
      </c>
      <c r="J18" s="1041">
        <v>179.07518369999997</v>
      </c>
      <c r="K18" s="1041">
        <v>93.180717399999992</v>
      </c>
      <c r="L18" s="1041">
        <v>217.45106465999999</v>
      </c>
      <c r="M18" s="1041">
        <v>548.89922024999987</v>
      </c>
      <c r="N18" s="1041">
        <v>322.35847322000006</v>
      </c>
      <c r="O18" s="1041">
        <v>274.66172116000001</v>
      </c>
      <c r="P18" s="1041">
        <v>464.82509332000006</v>
      </c>
      <c r="Q18" s="1041">
        <v>201.30057662000002</v>
      </c>
      <c r="R18" s="1041">
        <v>398.96355369999992</v>
      </c>
      <c r="S18" s="1041">
        <v>283.06789293999998</v>
      </c>
      <c r="T18" s="1107">
        <v>354.66667656999999</v>
      </c>
      <c r="U18" s="1492" t="s">
        <v>580</v>
      </c>
      <c r="V18" s="1457"/>
      <c r="W18" s="1458"/>
    </row>
    <row r="19" spans="2:23" s="546" customFormat="1" ht="23.1" customHeight="1" x14ac:dyDescent="0.2">
      <c r="B19" s="838" t="s">
        <v>751</v>
      </c>
      <c r="C19" s="855">
        <v>9334.5410000000011</v>
      </c>
      <c r="D19" s="855">
        <v>31758.37154855</v>
      </c>
      <c r="E19" s="1391">
        <v>42367.044491135122</v>
      </c>
      <c r="F19" s="855">
        <v>42097.219560345788</v>
      </c>
      <c r="G19" s="855">
        <v>0</v>
      </c>
      <c r="H19" s="855">
        <v>634.18093900000008</v>
      </c>
      <c r="I19" s="1040">
        <v>110.34243499999999</v>
      </c>
      <c r="J19" s="1041">
        <v>0</v>
      </c>
      <c r="K19" s="1041">
        <v>0</v>
      </c>
      <c r="L19" s="1041">
        <v>0</v>
      </c>
      <c r="M19" s="1041">
        <v>0</v>
      </c>
      <c r="N19" s="1041">
        <v>0</v>
      </c>
      <c r="O19" s="1041">
        <v>0</v>
      </c>
      <c r="P19" s="1041">
        <v>0</v>
      </c>
      <c r="Q19" s="1041">
        <v>0</v>
      </c>
      <c r="R19" s="1041">
        <v>0</v>
      </c>
      <c r="S19" s="1041">
        <v>0</v>
      </c>
      <c r="T19" s="1107">
        <v>523.83850400000006</v>
      </c>
      <c r="U19" s="1492" t="s">
        <v>752</v>
      </c>
      <c r="V19" s="1457"/>
      <c r="W19" s="1458"/>
    </row>
    <row r="20" spans="2:23" s="546" customFormat="1" ht="23.1" customHeight="1" x14ac:dyDescent="0.2">
      <c r="B20" s="838" t="s">
        <v>510</v>
      </c>
      <c r="C20" s="855">
        <v>798.32354999999984</v>
      </c>
      <c r="D20" s="855">
        <v>609.17551385000002</v>
      </c>
      <c r="E20" s="1391">
        <v>892.16965142000015</v>
      </c>
      <c r="F20" s="855">
        <v>2143.26231048</v>
      </c>
      <c r="G20" s="855">
        <v>1930.0360819400003</v>
      </c>
      <c r="H20" s="855">
        <v>2159.77309603</v>
      </c>
      <c r="I20" s="1040">
        <v>161.54987684999998</v>
      </c>
      <c r="J20" s="1041">
        <v>91.694393760000025</v>
      </c>
      <c r="K20" s="1041">
        <v>125.96856286000001</v>
      </c>
      <c r="L20" s="1041">
        <v>348.97972632</v>
      </c>
      <c r="M20" s="1041">
        <v>95.763239099999993</v>
      </c>
      <c r="N20" s="1041">
        <v>304.61180451999996</v>
      </c>
      <c r="O20" s="1041">
        <v>53.52183329999999</v>
      </c>
      <c r="P20" s="1041">
        <v>119.88100916</v>
      </c>
      <c r="Q20" s="1041">
        <v>201.73884509999999</v>
      </c>
      <c r="R20" s="1041">
        <v>163.8299394</v>
      </c>
      <c r="S20" s="1041">
        <v>132.45977016000001</v>
      </c>
      <c r="T20" s="1107">
        <v>359.77409550000004</v>
      </c>
      <c r="U20" s="1492" t="s">
        <v>1234</v>
      </c>
      <c r="V20" s="1457"/>
      <c r="W20" s="1458"/>
    </row>
    <row r="21" spans="2:23" s="546" customFormat="1" ht="23.1" customHeight="1" x14ac:dyDescent="0.2">
      <c r="B21" s="838" t="s">
        <v>803</v>
      </c>
      <c r="C21" s="855">
        <v>1911.9559159999999</v>
      </c>
      <c r="D21" s="855">
        <v>3129.5511848100004</v>
      </c>
      <c r="E21" s="1391">
        <v>1453.0550891900002</v>
      </c>
      <c r="F21" s="855">
        <v>2028.1909448820991</v>
      </c>
      <c r="G21" s="855">
        <v>2349.2007432599999</v>
      </c>
      <c r="H21" s="855">
        <v>2507.1811648099997</v>
      </c>
      <c r="I21" s="1040">
        <v>123.38043986</v>
      </c>
      <c r="J21" s="1041">
        <v>210.03847171999999</v>
      </c>
      <c r="K21" s="1041">
        <v>132.22572440000002</v>
      </c>
      <c r="L21" s="1041">
        <v>188.34042132999994</v>
      </c>
      <c r="M21" s="1041">
        <v>186.34599675999999</v>
      </c>
      <c r="N21" s="1041">
        <v>149.34978089000001</v>
      </c>
      <c r="O21" s="1041">
        <v>158.24965472999997</v>
      </c>
      <c r="P21" s="1041">
        <v>225.70216988000004</v>
      </c>
      <c r="Q21" s="1041">
        <v>194.33957181999997</v>
      </c>
      <c r="R21" s="1041">
        <v>340.66337006000003</v>
      </c>
      <c r="S21" s="1041">
        <v>409.42968879000017</v>
      </c>
      <c r="T21" s="1107">
        <v>189.11587456999999</v>
      </c>
      <c r="U21" s="1492" t="s">
        <v>351</v>
      </c>
      <c r="V21" s="1457"/>
      <c r="W21" s="1458"/>
    </row>
    <row r="22" spans="2:23" s="1468" customFormat="1" ht="9" customHeight="1" x14ac:dyDescent="0.2">
      <c r="B22" s="836"/>
      <c r="C22" s="857"/>
      <c r="D22" s="857"/>
      <c r="E22" s="1393"/>
      <c r="F22" s="1393"/>
      <c r="G22" s="857"/>
      <c r="H22" s="857"/>
      <c r="I22" s="1376"/>
      <c r="J22" s="1377"/>
      <c r="K22" s="1377"/>
      <c r="L22" s="1377"/>
      <c r="M22" s="1377"/>
      <c r="N22" s="1377"/>
      <c r="O22" s="1377"/>
      <c r="P22" s="1377"/>
      <c r="Q22" s="1377"/>
      <c r="R22" s="1377"/>
      <c r="S22" s="1377"/>
      <c r="T22" s="1378"/>
      <c r="U22" s="1490"/>
      <c r="V22" s="1457"/>
      <c r="W22" s="1458"/>
    </row>
    <row r="23" spans="2:23" s="546" customFormat="1" ht="23.1" customHeight="1" x14ac:dyDescent="0.2">
      <c r="B23" s="846" t="s">
        <v>565</v>
      </c>
      <c r="C23" s="855"/>
      <c r="D23" s="855"/>
      <c r="E23" s="1391"/>
      <c r="F23" s="1391"/>
      <c r="G23" s="855"/>
      <c r="H23" s="855"/>
      <c r="I23" s="1040"/>
      <c r="J23" s="1041"/>
      <c r="K23" s="1041"/>
      <c r="L23" s="1041"/>
      <c r="M23" s="1041"/>
      <c r="N23" s="1041"/>
      <c r="O23" s="1041"/>
      <c r="P23" s="1041"/>
      <c r="Q23" s="1041"/>
      <c r="R23" s="1041"/>
      <c r="S23" s="1041"/>
      <c r="T23" s="1107"/>
      <c r="U23" s="1491" t="s">
        <v>272</v>
      </c>
      <c r="V23" s="1457"/>
      <c r="W23" s="1458"/>
    </row>
    <row r="24" spans="2:23" s="546" customFormat="1" ht="23.1" customHeight="1" x14ac:dyDescent="0.2">
      <c r="B24" s="838" t="s">
        <v>1770</v>
      </c>
      <c r="C24" s="855">
        <v>178.42459226726658</v>
      </c>
      <c r="D24" s="855">
        <v>93.902227130000014</v>
      </c>
      <c r="E24" s="1391">
        <v>57.948548370000012</v>
      </c>
      <c r="F24" s="855">
        <v>39.640600831151268</v>
      </c>
      <c r="G24" s="855">
        <v>34.57880385</v>
      </c>
      <c r="H24" s="855">
        <v>26.042733500000004</v>
      </c>
      <c r="I24" s="1040">
        <v>2.7633195000000002</v>
      </c>
      <c r="J24" s="1041">
        <v>2.8288200000000008</v>
      </c>
      <c r="K24" s="1041">
        <v>2.6210200000000001</v>
      </c>
      <c r="L24" s="1041">
        <v>3.3358239999999997</v>
      </c>
      <c r="M24" s="1041">
        <v>2.1821639999999998</v>
      </c>
      <c r="N24" s="1041">
        <v>1.112743</v>
      </c>
      <c r="O24" s="1041">
        <v>1.1073829999999998</v>
      </c>
      <c r="P24" s="1041">
        <v>1.4615749999999998</v>
      </c>
      <c r="Q24" s="1041">
        <v>1.0163580000000001</v>
      </c>
      <c r="R24" s="1041">
        <v>2.2882410000000002</v>
      </c>
      <c r="S24" s="1041">
        <v>4.0085920000000002</v>
      </c>
      <c r="T24" s="1107">
        <v>1.316694</v>
      </c>
      <c r="U24" s="1492" t="s">
        <v>750</v>
      </c>
      <c r="V24" s="1457"/>
      <c r="W24" s="1458"/>
    </row>
    <row r="25" spans="2:23" s="546" customFormat="1" ht="23.1" customHeight="1" x14ac:dyDescent="0.2">
      <c r="B25" s="838" t="s">
        <v>596</v>
      </c>
      <c r="C25" s="855">
        <v>958.20970715459657</v>
      </c>
      <c r="D25" s="855">
        <v>706.27174068438558</v>
      </c>
      <c r="E25" s="1391">
        <v>578.63439737166664</v>
      </c>
      <c r="F25" s="855">
        <v>422.32524320054512</v>
      </c>
      <c r="G25" s="855">
        <v>404.65402450833324</v>
      </c>
      <c r="H25" s="855">
        <v>317.93479200000002</v>
      </c>
      <c r="I25" s="1040">
        <v>28.264756499999997</v>
      </c>
      <c r="J25" s="1041">
        <v>28.343656999999997</v>
      </c>
      <c r="K25" s="1041">
        <v>37.803325999999998</v>
      </c>
      <c r="L25" s="1041">
        <v>31.622614200000005</v>
      </c>
      <c r="M25" s="1041">
        <v>22.358100499999992</v>
      </c>
      <c r="N25" s="1041">
        <v>19.175516000000002</v>
      </c>
      <c r="O25" s="1041">
        <v>26.635663999999998</v>
      </c>
      <c r="P25" s="1041">
        <v>24.194358000000005</v>
      </c>
      <c r="Q25" s="1041">
        <v>14.256068000000003</v>
      </c>
      <c r="R25" s="1041">
        <v>25.987805999999996</v>
      </c>
      <c r="S25" s="1041">
        <v>32.841377499999993</v>
      </c>
      <c r="T25" s="1107">
        <v>26.451548300000002</v>
      </c>
      <c r="U25" s="1492" t="s">
        <v>511</v>
      </c>
      <c r="V25" s="1457"/>
      <c r="W25" s="1458"/>
    </row>
    <row r="26" spans="2:23" s="546" customFormat="1" ht="23.1" customHeight="1" x14ac:dyDescent="0.2">
      <c r="B26" s="838" t="s">
        <v>1771</v>
      </c>
      <c r="C26" s="855">
        <v>89.616548871666666</v>
      </c>
      <c r="D26" s="855">
        <v>41.479019533333329</v>
      </c>
      <c r="E26" s="1391">
        <v>26.736410714285714</v>
      </c>
      <c r="F26" s="855">
        <v>11.808847607298562</v>
      </c>
      <c r="G26" s="855">
        <v>7.7097263599999994</v>
      </c>
      <c r="H26" s="855">
        <v>8.4865145000000002</v>
      </c>
      <c r="I26" s="1040">
        <v>0.48045300000000002</v>
      </c>
      <c r="J26" s="1041">
        <v>0.36670500000000006</v>
      </c>
      <c r="K26" s="1041">
        <v>0.34814000000000001</v>
      </c>
      <c r="L26" s="1041">
        <v>0.46015699999999998</v>
      </c>
      <c r="M26" s="1041">
        <v>1.1138524999999999</v>
      </c>
      <c r="N26" s="1041">
        <v>1.1955169999999997</v>
      </c>
      <c r="O26" s="1041">
        <v>0.74758599999999997</v>
      </c>
      <c r="P26" s="1041">
        <v>0.78560299999999994</v>
      </c>
      <c r="Q26" s="1041">
        <v>0.47579800000000005</v>
      </c>
      <c r="R26" s="1041">
        <v>0.97583199999999992</v>
      </c>
      <c r="S26" s="1041">
        <v>0.791269</v>
      </c>
      <c r="T26" s="1107">
        <v>0.74560199999999999</v>
      </c>
      <c r="U26" s="1493" t="s">
        <v>580</v>
      </c>
      <c r="V26" s="1457"/>
      <c r="W26" s="1458"/>
    </row>
    <row r="27" spans="2:23" s="546" customFormat="1" ht="23.1" customHeight="1" x14ac:dyDescent="0.2">
      <c r="B27" s="838" t="s">
        <v>751</v>
      </c>
      <c r="C27" s="855">
        <v>1308.7907</v>
      </c>
      <c r="D27" s="855">
        <v>6390.1510160000007</v>
      </c>
      <c r="E27" s="1391">
        <v>3516.0179577200001</v>
      </c>
      <c r="F27" s="855">
        <v>2754.1672209999997</v>
      </c>
      <c r="G27" s="855">
        <v>0</v>
      </c>
      <c r="H27" s="855">
        <v>26.017224999999996</v>
      </c>
      <c r="I27" s="1040">
        <v>4.92</v>
      </c>
      <c r="J27" s="1041">
        <v>0</v>
      </c>
      <c r="K27" s="1041">
        <v>0</v>
      </c>
      <c r="L27" s="1041">
        <v>0</v>
      </c>
      <c r="M27" s="1041">
        <v>0</v>
      </c>
      <c r="N27" s="1041">
        <v>0</v>
      </c>
      <c r="O27" s="1041">
        <v>0</v>
      </c>
      <c r="P27" s="1041">
        <v>0</v>
      </c>
      <c r="Q27" s="1041">
        <v>0</v>
      </c>
      <c r="R27" s="1041">
        <v>0</v>
      </c>
      <c r="S27" s="1041">
        <v>0</v>
      </c>
      <c r="T27" s="1107">
        <v>21.097224999999998</v>
      </c>
      <c r="U27" s="1493" t="s">
        <v>752</v>
      </c>
      <c r="V27" s="1457"/>
      <c r="W27" s="1458"/>
    </row>
    <row r="28" spans="2:23" s="546" customFormat="1" ht="23.1" customHeight="1" x14ac:dyDescent="0.2">
      <c r="B28" s="838" t="s">
        <v>510</v>
      </c>
      <c r="C28" s="855">
        <v>8.1519440000000003</v>
      </c>
      <c r="D28" s="855">
        <v>4.5754300000000008</v>
      </c>
      <c r="E28" s="1391">
        <v>5.5161340000000001</v>
      </c>
      <c r="F28" s="855">
        <v>5.3176460000000008</v>
      </c>
      <c r="G28" s="855">
        <v>3.5135109999999994</v>
      </c>
      <c r="H28" s="855">
        <v>3.4285099999999997</v>
      </c>
      <c r="I28" s="1040">
        <v>0.33250000000000002</v>
      </c>
      <c r="J28" s="1041">
        <v>0.12281</v>
      </c>
      <c r="K28" s="1041">
        <v>0.19011999999999998</v>
      </c>
      <c r="L28" s="1041">
        <v>0.53910499999999995</v>
      </c>
      <c r="M28" s="1041">
        <v>0.153337</v>
      </c>
      <c r="N28" s="1041">
        <v>0.45370799999999994</v>
      </c>
      <c r="O28" s="1041">
        <v>8.3720000000000003E-2</v>
      </c>
      <c r="P28" s="1041">
        <v>0.18490000000000001</v>
      </c>
      <c r="Q28" s="1041">
        <v>0.26626000000000005</v>
      </c>
      <c r="R28" s="1041">
        <v>0.24437999999999999</v>
      </c>
      <c r="S28" s="1041">
        <v>0.23044999999999999</v>
      </c>
      <c r="T28" s="1107">
        <v>0.62722</v>
      </c>
      <c r="U28" s="1493" t="s">
        <v>1234</v>
      </c>
      <c r="V28" s="1457"/>
      <c r="W28" s="1458"/>
    </row>
    <row r="29" spans="2:23" s="546" customFormat="1" ht="23.1" customHeight="1" x14ac:dyDescent="0.2">
      <c r="B29" s="838" t="s">
        <v>803</v>
      </c>
      <c r="C29" s="855">
        <v>31.576442999999998</v>
      </c>
      <c r="D29" s="855">
        <v>42.310393101999999</v>
      </c>
      <c r="E29" s="1391">
        <v>15.381668000000001</v>
      </c>
      <c r="F29" s="855">
        <v>18.567250032401486</v>
      </c>
      <c r="G29" s="855">
        <v>19.820701</v>
      </c>
      <c r="H29" s="855">
        <v>19.909673000000002</v>
      </c>
      <c r="I29" s="1040">
        <v>0.88492999999999999</v>
      </c>
      <c r="J29" s="1041">
        <v>1.5900650000000001</v>
      </c>
      <c r="K29" s="1041">
        <v>0.85713499999999998</v>
      </c>
      <c r="L29" s="1041">
        <v>1.54721</v>
      </c>
      <c r="M29" s="1041">
        <v>1.6331849999999999</v>
      </c>
      <c r="N29" s="1041">
        <v>1.2692729999999999</v>
      </c>
      <c r="O29" s="1041">
        <v>1.2900100000000001</v>
      </c>
      <c r="P29" s="1041">
        <v>1.8569849999999999</v>
      </c>
      <c r="Q29" s="1041">
        <v>1.3771199999999999</v>
      </c>
      <c r="R29" s="1041">
        <v>2.8531249999999999</v>
      </c>
      <c r="S29" s="1041">
        <v>3.3027350000000002</v>
      </c>
      <c r="T29" s="1107">
        <v>1.4479000000000002</v>
      </c>
      <c r="U29" s="1493" t="s">
        <v>351</v>
      </c>
      <c r="V29" s="1457"/>
      <c r="W29" s="1458"/>
    </row>
    <row r="30" spans="2:23" s="546" customFormat="1" ht="9" customHeight="1" thickBot="1" x14ac:dyDescent="0.25">
      <c r="B30" s="837"/>
      <c r="C30" s="1530"/>
      <c r="D30" s="1530"/>
      <c r="E30" s="1392"/>
      <c r="F30" s="1392"/>
      <c r="G30" s="1530"/>
      <c r="H30" s="1530"/>
      <c r="I30" s="1375"/>
      <c r="J30" s="1373"/>
      <c r="K30" s="1373"/>
      <c r="L30" s="1373"/>
      <c r="M30" s="1373"/>
      <c r="N30" s="1373"/>
      <c r="O30" s="1373"/>
      <c r="P30" s="1373"/>
      <c r="Q30" s="1373"/>
      <c r="R30" s="1373"/>
      <c r="S30" s="1373"/>
      <c r="T30" s="1374"/>
      <c r="U30" s="1494"/>
      <c r="V30" s="1457"/>
      <c r="W30" s="1458"/>
    </row>
    <row r="31" spans="2:23" s="546" customFormat="1" ht="15" customHeight="1" thickTop="1" x14ac:dyDescent="0.2">
      <c r="B31" s="838"/>
      <c r="C31" s="855"/>
      <c r="D31" s="855"/>
      <c r="E31" s="1391"/>
      <c r="F31" s="1391"/>
      <c r="G31" s="855"/>
      <c r="H31" s="855"/>
      <c r="I31" s="1040"/>
      <c r="J31" s="1041"/>
      <c r="K31" s="1041"/>
      <c r="L31" s="1041"/>
      <c r="M31" s="1041"/>
      <c r="N31" s="1041"/>
      <c r="O31" s="1041"/>
      <c r="P31" s="1041"/>
      <c r="Q31" s="1041"/>
      <c r="R31" s="1041"/>
      <c r="S31" s="1041"/>
      <c r="T31" s="1107"/>
      <c r="U31" s="1492"/>
      <c r="V31" s="1457"/>
      <c r="W31" s="1458"/>
    </row>
    <row r="32" spans="2:23" s="1468" customFormat="1" ht="23.1" customHeight="1" x14ac:dyDescent="0.2">
      <c r="B32" s="836" t="s">
        <v>1530</v>
      </c>
      <c r="C32" s="857"/>
      <c r="D32" s="857"/>
      <c r="E32" s="1393"/>
      <c r="F32" s="1393"/>
      <c r="G32" s="857"/>
      <c r="H32" s="857"/>
      <c r="I32" s="1376"/>
      <c r="J32" s="1377"/>
      <c r="K32" s="1377"/>
      <c r="L32" s="1377"/>
      <c r="M32" s="1377"/>
      <c r="N32" s="1377"/>
      <c r="O32" s="1377"/>
      <c r="P32" s="1377"/>
      <c r="Q32" s="1377"/>
      <c r="R32" s="1377"/>
      <c r="S32" s="1377"/>
      <c r="T32" s="1378"/>
      <c r="U32" s="1490" t="s">
        <v>598</v>
      </c>
      <c r="V32" s="1457"/>
      <c r="W32" s="1458"/>
    </row>
    <row r="33" spans="2:23" s="1468" customFormat="1" ht="9" customHeight="1" x14ac:dyDescent="0.2">
      <c r="B33" s="836"/>
      <c r="C33" s="857"/>
      <c r="D33" s="857"/>
      <c r="E33" s="1393"/>
      <c r="F33" s="1393"/>
      <c r="G33" s="857"/>
      <c r="H33" s="857"/>
      <c r="I33" s="1376"/>
      <c r="J33" s="1377"/>
      <c r="K33" s="1377"/>
      <c r="L33" s="1377"/>
      <c r="M33" s="1377"/>
      <c r="N33" s="1377"/>
      <c r="O33" s="1377"/>
      <c r="P33" s="1377"/>
      <c r="Q33" s="1377"/>
      <c r="R33" s="1377"/>
      <c r="S33" s="1377"/>
      <c r="T33" s="1378"/>
      <c r="U33" s="1490"/>
      <c r="V33" s="1457"/>
      <c r="W33" s="1458"/>
    </row>
    <row r="34" spans="2:23" s="545" customFormat="1" ht="23.1" customHeight="1" x14ac:dyDescent="0.2">
      <c r="B34" s="595" t="s">
        <v>659</v>
      </c>
      <c r="C34" s="854"/>
      <c r="D34" s="854"/>
      <c r="E34" s="927"/>
      <c r="F34" s="927"/>
      <c r="G34" s="854"/>
      <c r="H34" s="854"/>
      <c r="I34" s="965"/>
      <c r="J34" s="966"/>
      <c r="K34" s="966"/>
      <c r="L34" s="966"/>
      <c r="M34" s="966"/>
      <c r="N34" s="966"/>
      <c r="O34" s="966"/>
      <c r="P34" s="966"/>
      <c r="Q34" s="966"/>
      <c r="R34" s="966"/>
      <c r="S34" s="966"/>
      <c r="T34" s="968"/>
      <c r="U34" s="1491" t="s">
        <v>701</v>
      </c>
      <c r="V34" s="1457"/>
      <c r="W34" s="1458"/>
    </row>
    <row r="35" spans="2:23" s="546" customFormat="1" ht="23.1" customHeight="1" x14ac:dyDescent="0.2">
      <c r="B35" s="838" t="s">
        <v>758</v>
      </c>
      <c r="C35" s="855">
        <v>61785.301004000001</v>
      </c>
      <c r="D35" s="855">
        <v>28427.368436119999</v>
      </c>
      <c r="E35" s="1391">
        <v>108187.84521078</v>
      </c>
      <c r="F35" s="855">
        <v>103744.48583564998</v>
      </c>
      <c r="G35" s="855">
        <v>179415.62763157999</v>
      </c>
      <c r="H35" s="855">
        <v>202447.63953046003</v>
      </c>
      <c r="I35" s="1040">
        <v>16393.527520150001</v>
      </c>
      <c r="J35" s="1041">
        <v>11720.771506440013</v>
      </c>
      <c r="K35" s="1041">
        <v>16408.722442379989</v>
      </c>
      <c r="L35" s="1041">
        <v>13966.526418359997</v>
      </c>
      <c r="M35" s="1041">
        <v>16330.759234090003</v>
      </c>
      <c r="N35" s="1041">
        <v>11955.800439340004</v>
      </c>
      <c r="O35" s="1041">
        <v>19225.828176210009</v>
      </c>
      <c r="P35" s="1041">
        <v>20004.729657479991</v>
      </c>
      <c r="Q35" s="1041">
        <v>13994.187875000001</v>
      </c>
      <c r="R35" s="1041">
        <v>21696.853388710013</v>
      </c>
      <c r="S35" s="1041">
        <v>17546.385455750009</v>
      </c>
      <c r="T35" s="1107">
        <v>23203.547416549998</v>
      </c>
      <c r="U35" s="1492" t="s">
        <v>601</v>
      </c>
      <c r="V35" s="1457"/>
      <c r="W35" s="1458"/>
    </row>
    <row r="36" spans="2:23" s="546" customFormat="1" ht="23.1" customHeight="1" x14ac:dyDescent="0.2">
      <c r="B36" s="838" t="s">
        <v>702</v>
      </c>
      <c r="C36" s="855">
        <v>69274.541632000008</v>
      </c>
      <c r="D36" s="855">
        <v>47854.989133990006</v>
      </c>
      <c r="E36" s="1391">
        <v>119732.52084940007</v>
      </c>
      <c r="F36" s="855">
        <v>79193.395270173351</v>
      </c>
      <c r="G36" s="855">
        <v>120432.63811979999</v>
      </c>
      <c r="H36" s="855">
        <v>137220.39325795398</v>
      </c>
      <c r="I36" s="1040">
        <v>8998.6991495699949</v>
      </c>
      <c r="J36" s="1041">
        <v>11882.078957109999</v>
      </c>
      <c r="K36" s="1041">
        <v>6516.3667864499994</v>
      </c>
      <c r="L36" s="1041">
        <v>9055.8163102799954</v>
      </c>
      <c r="M36" s="1041">
        <v>8962.1939538899969</v>
      </c>
      <c r="N36" s="1041">
        <v>5987.0123222599987</v>
      </c>
      <c r="O36" s="1041">
        <v>6439.8449310500027</v>
      </c>
      <c r="P36" s="1041">
        <v>12589.67976209</v>
      </c>
      <c r="Q36" s="1041">
        <v>10845.308058790002</v>
      </c>
      <c r="R36" s="1041">
        <v>23625.645515229997</v>
      </c>
      <c r="S36" s="1041">
        <v>16315.224806653987</v>
      </c>
      <c r="T36" s="1107">
        <v>16002.522704579991</v>
      </c>
      <c r="U36" s="1492" t="s">
        <v>455</v>
      </c>
      <c r="V36" s="1457"/>
      <c r="W36" s="1458"/>
    </row>
    <row r="37" spans="2:23" s="546" customFormat="1" ht="23.1" customHeight="1" x14ac:dyDescent="0.2">
      <c r="B37" s="838" t="s">
        <v>912</v>
      </c>
      <c r="C37" s="855">
        <v>105994.23863600002</v>
      </c>
      <c r="D37" s="855">
        <v>199567.46136411</v>
      </c>
      <c r="E37" s="1391">
        <v>310769.93789681001</v>
      </c>
      <c r="F37" s="855">
        <v>239761.88227437</v>
      </c>
      <c r="G37" s="855">
        <v>322303.72195625002</v>
      </c>
      <c r="H37" s="855">
        <v>314598.83556480997</v>
      </c>
      <c r="I37" s="1040">
        <v>34278.493454109994</v>
      </c>
      <c r="J37" s="1041">
        <v>33623.383798939998</v>
      </c>
      <c r="K37" s="1041">
        <v>31330.71672452</v>
      </c>
      <c r="L37" s="1041">
        <v>23526.120897979999</v>
      </c>
      <c r="M37" s="1041">
        <v>24831.059008109998</v>
      </c>
      <c r="N37" s="1041">
        <v>11019.439356409999</v>
      </c>
      <c r="O37" s="1041">
        <v>20619.190451110004</v>
      </c>
      <c r="P37" s="1041">
        <v>24927.769493020001</v>
      </c>
      <c r="Q37" s="1041">
        <v>21235.128850829999</v>
      </c>
      <c r="R37" s="1041">
        <v>35432.667217480004</v>
      </c>
      <c r="S37" s="1041">
        <v>24261.174915320003</v>
      </c>
      <c r="T37" s="1107">
        <v>29513.691396979993</v>
      </c>
      <c r="U37" s="1492" t="s">
        <v>913</v>
      </c>
      <c r="V37" s="1457"/>
      <c r="W37" s="1458"/>
    </row>
    <row r="38" spans="2:23" s="546" customFormat="1" ht="23.1" customHeight="1" x14ac:dyDescent="0.2">
      <c r="B38" s="838" t="s">
        <v>597</v>
      </c>
      <c r="C38" s="855">
        <v>55976.00789600001</v>
      </c>
      <c r="D38" s="855">
        <v>55937.057697489996</v>
      </c>
      <c r="E38" s="1391">
        <v>80800.228302620017</v>
      </c>
      <c r="F38" s="855">
        <v>93739.861091860002</v>
      </c>
      <c r="G38" s="855">
        <v>159631.51330890998</v>
      </c>
      <c r="H38" s="855">
        <v>181002.95228363003</v>
      </c>
      <c r="I38" s="1040">
        <v>14903.762521270004</v>
      </c>
      <c r="J38" s="1041">
        <v>9677.2745680399948</v>
      </c>
      <c r="K38" s="1041">
        <v>11824.814425030001</v>
      </c>
      <c r="L38" s="1041">
        <v>13599.109670669995</v>
      </c>
      <c r="M38" s="1041">
        <v>13962.067861590005</v>
      </c>
      <c r="N38" s="1041">
        <v>10835.777402940003</v>
      </c>
      <c r="O38" s="1041">
        <v>16266.013794570006</v>
      </c>
      <c r="P38" s="1041">
        <v>13552.891907419997</v>
      </c>
      <c r="Q38" s="1041">
        <v>15227.79857761001</v>
      </c>
      <c r="R38" s="1041">
        <v>20609.619701120006</v>
      </c>
      <c r="S38" s="1041">
        <v>18906.350502119996</v>
      </c>
      <c r="T38" s="1107">
        <v>21637.471351250013</v>
      </c>
      <c r="U38" s="1492" t="s">
        <v>805</v>
      </c>
      <c r="V38" s="1457"/>
      <c r="W38" s="1458"/>
    </row>
    <row r="39" spans="2:23" s="546" customFormat="1" ht="23.1" customHeight="1" x14ac:dyDescent="0.2">
      <c r="B39" s="838" t="s">
        <v>613</v>
      </c>
      <c r="C39" s="855">
        <v>22293.812850000002</v>
      </c>
      <c r="D39" s="855">
        <v>13419.09272103</v>
      </c>
      <c r="E39" s="1391">
        <v>24362.822410069999</v>
      </c>
      <c r="F39" s="855">
        <v>23422.544882979997</v>
      </c>
      <c r="G39" s="855">
        <v>77487.132666680001</v>
      </c>
      <c r="H39" s="855">
        <v>104298.03087618299</v>
      </c>
      <c r="I39" s="1040">
        <v>8204.2013294799999</v>
      </c>
      <c r="J39" s="1041">
        <v>7875.7497771099988</v>
      </c>
      <c r="K39" s="1041">
        <v>8329.7855525900031</v>
      </c>
      <c r="L39" s="1041">
        <v>5744.4853892580013</v>
      </c>
      <c r="M39" s="1041">
        <v>6692.5903822200016</v>
      </c>
      <c r="N39" s="1041">
        <v>5103.4391354999989</v>
      </c>
      <c r="O39" s="1041">
        <v>12618.675007890002</v>
      </c>
      <c r="P39" s="1041">
        <v>8458.5270033260022</v>
      </c>
      <c r="Q39" s="1041">
        <v>10712.688771084995</v>
      </c>
      <c r="R39" s="1041">
        <v>12574.790460474003</v>
      </c>
      <c r="S39" s="1041">
        <v>9467.0781843100012</v>
      </c>
      <c r="T39" s="1107">
        <v>8516.0198829400015</v>
      </c>
      <c r="U39" s="1492" t="s">
        <v>614</v>
      </c>
      <c r="V39" s="1457"/>
      <c r="W39" s="1458"/>
    </row>
    <row r="40" spans="2:23" s="546" customFormat="1" ht="23.1" customHeight="1" x14ac:dyDescent="0.2">
      <c r="B40" s="838" t="s">
        <v>759</v>
      </c>
      <c r="C40" s="855">
        <v>11318.729943</v>
      </c>
      <c r="D40" s="855">
        <v>9014.3952774500012</v>
      </c>
      <c r="E40" s="1391">
        <v>21901.522895139999</v>
      </c>
      <c r="F40" s="855">
        <v>12584.176823360001</v>
      </c>
      <c r="G40" s="855">
        <v>34949.262822140001</v>
      </c>
      <c r="H40" s="855">
        <v>50813.248034290002</v>
      </c>
      <c r="I40" s="1040">
        <v>3769.1098615700012</v>
      </c>
      <c r="J40" s="1041">
        <v>2979.3986615000003</v>
      </c>
      <c r="K40" s="1041">
        <v>3026.4067722499994</v>
      </c>
      <c r="L40" s="1041">
        <v>3144.2377697000002</v>
      </c>
      <c r="M40" s="1041">
        <v>3985.2155820299995</v>
      </c>
      <c r="N40" s="1041">
        <v>3059.4573261700002</v>
      </c>
      <c r="O40" s="1041">
        <v>4891.6156732599993</v>
      </c>
      <c r="P40" s="1041">
        <v>4670.1000989500026</v>
      </c>
      <c r="Q40" s="1041">
        <v>5427.9622299300017</v>
      </c>
      <c r="R40" s="1041">
        <v>7166.5636027799983</v>
      </c>
      <c r="S40" s="1041">
        <v>4730.7409817200014</v>
      </c>
      <c r="T40" s="1107">
        <v>3962.4394744300002</v>
      </c>
      <c r="U40" s="1492" t="s">
        <v>427</v>
      </c>
      <c r="V40" s="1457"/>
      <c r="W40" s="1458"/>
    </row>
    <row r="41" spans="2:23" s="546" customFormat="1" ht="23.1" customHeight="1" x14ac:dyDescent="0.2">
      <c r="B41" s="838" t="s">
        <v>1772</v>
      </c>
      <c r="C41" s="855">
        <v>42497.94685</v>
      </c>
      <c r="D41" s="855">
        <v>34071.19517639</v>
      </c>
      <c r="E41" s="1391">
        <v>65366.285716110004</v>
      </c>
      <c r="F41" s="855">
        <v>75914.727220419998</v>
      </c>
      <c r="G41" s="855">
        <v>122574.99571854998</v>
      </c>
      <c r="H41" s="855">
        <v>131584.49342088</v>
      </c>
      <c r="I41" s="1040">
        <v>11726.491300379999</v>
      </c>
      <c r="J41" s="1041">
        <v>9639.9562486799987</v>
      </c>
      <c r="K41" s="1041">
        <v>12510.130883260003</v>
      </c>
      <c r="L41" s="1041">
        <v>12271.784691610004</v>
      </c>
      <c r="M41" s="1041">
        <v>9781.2492200500019</v>
      </c>
      <c r="N41" s="1041">
        <v>8110.3415489300014</v>
      </c>
      <c r="O41" s="1041">
        <v>12496.811510139994</v>
      </c>
      <c r="P41" s="1041">
        <v>10762.893782519997</v>
      </c>
      <c r="Q41" s="1041">
        <v>9513.5380583399965</v>
      </c>
      <c r="R41" s="1041">
        <v>14889.825383150002</v>
      </c>
      <c r="S41" s="1041">
        <v>11181.62966219</v>
      </c>
      <c r="T41" s="1107">
        <v>8699.8411316299989</v>
      </c>
      <c r="U41" s="1492" t="s">
        <v>806</v>
      </c>
      <c r="V41" s="1457"/>
      <c r="W41" s="1458"/>
    </row>
    <row r="42" spans="2:23" s="546" customFormat="1" ht="23.1" customHeight="1" x14ac:dyDescent="0.2">
      <c r="B42" s="838" t="s">
        <v>1148</v>
      </c>
      <c r="C42" s="855">
        <v>30295.449465893664</v>
      </c>
      <c r="D42" s="855">
        <v>15986.45734592</v>
      </c>
      <c r="E42" s="1391">
        <v>16434.210999999999</v>
      </c>
      <c r="F42" s="855">
        <v>23350.882320740002</v>
      </c>
      <c r="G42" s="855">
        <v>63849.069201959996</v>
      </c>
      <c r="H42" s="855">
        <v>172242.15700000001</v>
      </c>
      <c r="I42" s="1040">
        <v>0</v>
      </c>
      <c r="J42" s="1041">
        <v>15550.758</v>
      </c>
      <c r="K42" s="1041">
        <v>9818.1990000000005</v>
      </c>
      <c r="L42" s="1041">
        <v>40220.195</v>
      </c>
      <c r="M42" s="1041">
        <v>24804.335999999999</v>
      </c>
      <c r="N42" s="1041">
        <v>19205.013999999999</v>
      </c>
      <c r="O42" s="1041">
        <v>7526.22</v>
      </c>
      <c r="P42" s="1041">
        <v>6096.348</v>
      </c>
      <c r="Q42" s="1041">
        <v>20461.133999999998</v>
      </c>
      <c r="R42" s="1041">
        <v>0</v>
      </c>
      <c r="S42" s="1041">
        <v>0</v>
      </c>
      <c r="T42" s="1107">
        <v>28559.953000000001</v>
      </c>
      <c r="U42" s="1492" t="s">
        <v>635</v>
      </c>
      <c r="V42" s="1457"/>
      <c r="W42" s="1458"/>
    </row>
    <row r="43" spans="2:23" s="546" customFormat="1" ht="23.1" customHeight="1" x14ac:dyDescent="0.2">
      <c r="B43" s="838" t="s">
        <v>612</v>
      </c>
      <c r="C43" s="855">
        <v>13115.597652000002</v>
      </c>
      <c r="D43" s="855">
        <v>8780.2599017899993</v>
      </c>
      <c r="E43" s="1391">
        <v>21763.761867289999</v>
      </c>
      <c r="F43" s="855">
        <v>26521.505739379998</v>
      </c>
      <c r="G43" s="855">
        <v>39249.363040310003</v>
      </c>
      <c r="H43" s="855">
        <v>47471.977998380004</v>
      </c>
      <c r="I43" s="1040">
        <v>4141.020802940001</v>
      </c>
      <c r="J43" s="1041">
        <v>4376.834093200001</v>
      </c>
      <c r="K43" s="1041">
        <v>3836.6744750000012</v>
      </c>
      <c r="L43" s="1041">
        <v>5605.4461558300009</v>
      </c>
      <c r="M43" s="1041">
        <v>4182.93628988</v>
      </c>
      <c r="N43" s="1041">
        <v>4068.9063935299996</v>
      </c>
      <c r="O43" s="1041">
        <v>4435.7322206099989</v>
      </c>
      <c r="P43" s="1041">
        <v>2597.5205739200005</v>
      </c>
      <c r="Q43" s="1041">
        <v>3303.6346874599999</v>
      </c>
      <c r="R43" s="1041">
        <v>3598.0106370500002</v>
      </c>
      <c r="S43" s="1041">
        <v>4472.8720177699988</v>
      </c>
      <c r="T43" s="1107">
        <v>2852.3896511900007</v>
      </c>
      <c r="U43" s="1492" t="s">
        <v>454</v>
      </c>
      <c r="V43" s="1457"/>
      <c r="W43" s="1458"/>
    </row>
    <row r="44" spans="2:23" s="546" customFormat="1" ht="23.1" customHeight="1" x14ac:dyDescent="0.2">
      <c r="B44" s="838" t="s">
        <v>1773</v>
      </c>
      <c r="C44" s="855">
        <v>24871.512006999998</v>
      </c>
      <c r="D44" s="855">
        <v>47045.478859080002</v>
      </c>
      <c r="E44" s="1391">
        <v>72597.855339250018</v>
      </c>
      <c r="F44" s="855">
        <v>59498.382721089998</v>
      </c>
      <c r="G44" s="855">
        <v>81108.137831529995</v>
      </c>
      <c r="H44" s="855">
        <v>99495.802480530008</v>
      </c>
      <c r="I44" s="1040">
        <v>35272.986041010008</v>
      </c>
      <c r="J44" s="1041">
        <v>4953.9636843999997</v>
      </c>
      <c r="K44" s="1041">
        <v>3896.6309504000001</v>
      </c>
      <c r="L44" s="1041">
        <v>2739.5873963000004</v>
      </c>
      <c r="M44" s="1041">
        <v>5090.9648476000002</v>
      </c>
      <c r="N44" s="1041">
        <v>4195.3956146</v>
      </c>
      <c r="O44" s="1041">
        <v>7595.3030034399999</v>
      </c>
      <c r="P44" s="1041">
        <v>12127.526209000001</v>
      </c>
      <c r="Q44" s="1041">
        <v>5708.9870304199994</v>
      </c>
      <c r="R44" s="1041">
        <v>4564.4417189599999</v>
      </c>
      <c r="S44" s="1041">
        <v>9522.5928843999973</v>
      </c>
      <c r="T44" s="1107">
        <v>3827.4231</v>
      </c>
      <c r="U44" s="1492" t="s">
        <v>804</v>
      </c>
      <c r="V44" s="1457"/>
      <c r="W44" s="1458"/>
    </row>
    <row r="45" spans="2:23" s="546" customFormat="1" ht="23.1" customHeight="1" x14ac:dyDescent="0.2">
      <c r="B45" s="838" t="s">
        <v>611</v>
      </c>
      <c r="C45" s="855">
        <v>5599.6992460000001</v>
      </c>
      <c r="D45" s="855">
        <v>3700.9021406000006</v>
      </c>
      <c r="E45" s="1391">
        <v>9310.8621849299998</v>
      </c>
      <c r="F45" s="855">
        <v>12600.157377539999</v>
      </c>
      <c r="G45" s="855">
        <v>20514.851438930003</v>
      </c>
      <c r="H45" s="855">
        <v>23077.594639750001</v>
      </c>
      <c r="I45" s="1040">
        <v>1354.5546103200002</v>
      </c>
      <c r="J45" s="1041">
        <v>2971.0123292999997</v>
      </c>
      <c r="K45" s="1041">
        <v>1933.8500810000003</v>
      </c>
      <c r="L45" s="1041">
        <v>1152.3237510899996</v>
      </c>
      <c r="M45" s="1041">
        <v>2759.7562876400002</v>
      </c>
      <c r="N45" s="1041">
        <v>743.42847911000001</v>
      </c>
      <c r="O45" s="1041">
        <v>1487.9728373700002</v>
      </c>
      <c r="P45" s="1041">
        <v>2973.1763405800002</v>
      </c>
      <c r="Q45" s="1041">
        <v>1077.0137391999999</v>
      </c>
      <c r="R45" s="1041">
        <v>1236.2575838700002</v>
      </c>
      <c r="S45" s="1041">
        <v>3690.2739736999993</v>
      </c>
      <c r="T45" s="1107">
        <v>1697.9746265700001</v>
      </c>
      <c r="U45" s="1492" t="s">
        <v>453</v>
      </c>
      <c r="V45" s="1457"/>
      <c r="W45" s="1458"/>
    </row>
    <row r="46" spans="2:23" s="546" customFormat="1" ht="23.1" customHeight="1" x14ac:dyDescent="0.2">
      <c r="B46" s="838" t="s">
        <v>609</v>
      </c>
      <c r="C46" s="855">
        <v>13357.255460000002</v>
      </c>
      <c r="D46" s="855">
        <v>12834.899438800001</v>
      </c>
      <c r="E46" s="1391">
        <v>34156.275397310004</v>
      </c>
      <c r="F46" s="855">
        <v>25639.25341343</v>
      </c>
      <c r="G46" s="855">
        <v>22241.191808009997</v>
      </c>
      <c r="H46" s="855">
        <v>20377.858083309999</v>
      </c>
      <c r="I46" s="1040">
        <v>6528.2040712299986</v>
      </c>
      <c r="J46" s="1041">
        <v>2772.2918809999996</v>
      </c>
      <c r="K46" s="1041">
        <v>4459.8516896700003</v>
      </c>
      <c r="L46" s="1041">
        <v>791.74982666000017</v>
      </c>
      <c r="M46" s="1041">
        <v>1366.27439271</v>
      </c>
      <c r="N46" s="1041">
        <v>633.20353172</v>
      </c>
      <c r="O46" s="1041">
        <v>420.59170799999998</v>
      </c>
      <c r="P46" s="1041">
        <v>313.42502052000003</v>
      </c>
      <c r="Q46" s="1041">
        <v>376.30524940000004</v>
      </c>
      <c r="R46" s="1041">
        <v>433.82737569999995</v>
      </c>
      <c r="S46" s="1041">
        <v>1069.5028273</v>
      </c>
      <c r="T46" s="1107">
        <v>1212.6305093999999</v>
      </c>
      <c r="U46" s="1492" t="s">
        <v>610</v>
      </c>
      <c r="V46" s="1457"/>
      <c r="W46" s="1458"/>
    </row>
    <row r="47" spans="2:23" s="546" customFormat="1" ht="23.1" customHeight="1" x14ac:dyDescent="0.2">
      <c r="B47" s="838" t="s">
        <v>1774</v>
      </c>
      <c r="C47" s="855">
        <v>14311.933939000002</v>
      </c>
      <c r="D47" s="855">
        <v>12384.210456479997</v>
      </c>
      <c r="E47" s="1391">
        <v>27916.996747519999</v>
      </c>
      <c r="F47" s="855">
        <v>32674.35605722</v>
      </c>
      <c r="G47" s="855">
        <v>37776.48794064</v>
      </c>
      <c r="H47" s="855">
        <v>41692.94246215</v>
      </c>
      <c r="I47" s="1040">
        <v>3501.6807202600003</v>
      </c>
      <c r="J47" s="1041">
        <v>4151.0372867900005</v>
      </c>
      <c r="K47" s="1041">
        <v>4455.7432630100002</v>
      </c>
      <c r="L47" s="1041">
        <v>1919.2723190000002</v>
      </c>
      <c r="M47" s="1041">
        <v>4447.2560544099997</v>
      </c>
      <c r="N47" s="1041">
        <v>2486.1821195399998</v>
      </c>
      <c r="O47" s="1041">
        <v>4219.1520042800003</v>
      </c>
      <c r="P47" s="1041">
        <v>5144.0722224500005</v>
      </c>
      <c r="Q47" s="1041">
        <v>2634.7116551099998</v>
      </c>
      <c r="R47" s="1041">
        <v>2454.7664725499999</v>
      </c>
      <c r="S47" s="1041">
        <v>3516.6273545400004</v>
      </c>
      <c r="T47" s="1107">
        <v>2762.4409902099997</v>
      </c>
      <c r="U47" s="1492" t="s">
        <v>600</v>
      </c>
      <c r="V47" s="1457"/>
      <c r="W47" s="1458"/>
    </row>
    <row r="48" spans="2:23" s="1468" customFormat="1" ht="9" customHeight="1" x14ac:dyDescent="0.2">
      <c r="B48" s="836"/>
      <c r="C48" s="855"/>
      <c r="D48" s="855"/>
      <c r="E48" s="1391"/>
      <c r="F48" s="1391"/>
      <c r="G48" s="855"/>
      <c r="H48" s="855"/>
      <c r="I48" s="1376"/>
      <c r="J48" s="1377"/>
      <c r="K48" s="1377"/>
      <c r="L48" s="1377"/>
      <c r="M48" s="1377"/>
      <c r="N48" s="1377"/>
      <c r="O48" s="1377"/>
      <c r="P48" s="1377"/>
      <c r="Q48" s="1377"/>
      <c r="R48" s="1377"/>
      <c r="S48" s="1377"/>
      <c r="T48" s="1378"/>
      <c r="U48" s="1490"/>
      <c r="V48" s="1457"/>
      <c r="W48" s="1458"/>
    </row>
    <row r="49" spans="2:23" s="546" customFormat="1" ht="23.1" customHeight="1" x14ac:dyDescent="0.2">
      <c r="B49" s="595" t="s">
        <v>565</v>
      </c>
      <c r="C49" s="855"/>
      <c r="D49" s="855"/>
      <c r="E49" s="1391"/>
      <c r="F49" s="1391"/>
      <c r="G49" s="855"/>
      <c r="H49" s="855"/>
      <c r="I49" s="1040"/>
      <c r="J49" s="1041"/>
      <c r="K49" s="1041"/>
      <c r="L49" s="1041"/>
      <c r="M49" s="1041"/>
      <c r="N49" s="1041"/>
      <c r="O49" s="1041"/>
      <c r="P49" s="1041"/>
      <c r="Q49" s="1041"/>
      <c r="R49" s="1041"/>
      <c r="S49" s="1041"/>
      <c r="T49" s="1107"/>
      <c r="U49" s="1491" t="s">
        <v>272</v>
      </c>
      <c r="V49" s="1457"/>
      <c r="W49" s="1458"/>
    </row>
    <row r="50" spans="2:23" s="546" customFormat="1" ht="23.1" customHeight="1" x14ac:dyDescent="0.2">
      <c r="B50" s="838" t="s">
        <v>758</v>
      </c>
      <c r="C50" s="855">
        <v>234.83820904666683</v>
      </c>
      <c r="D50" s="855">
        <v>79.274142747118887</v>
      </c>
      <c r="E50" s="1391">
        <v>145.78981722100002</v>
      </c>
      <c r="F50" s="855">
        <v>113.70461465002748</v>
      </c>
      <c r="G50" s="855">
        <v>107.79519679700002</v>
      </c>
      <c r="H50" s="855">
        <v>140.31481316915387</v>
      </c>
      <c r="I50" s="1040">
        <v>11.769538732999997</v>
      </c>
      <c r="J50" s="1041">
        <v>9.5075530500000109</v>
      </c>
      <c r="K50" s="1041">
        <v>11.550506302999997</v>
      </c>
      <c r="L50" s="1041">
        <v>10.319903140999994</v>
      </c>
      <c r="M50" s="1041">
        <v>10.96899065599999</v>
      </c>
      <c r="N50" s="1041">
        <v>8.4174955849999957</v>
      </c>
      <c r="O50" s="1041">
        <v>14.806447287999999</v>
      </c>
      <c r="P50" s="1041">
        <v>12.797194605000008</v>
      </c>
      <c r="Q50" s="1041">
        <v>9.5590494100000054</v>
      </c>
      <c r="R50" s="1041">
        <v>14.601170822880002</v>
      </c>
      <c r="S50" s="1041">
        <v>12.20118421769577</v>
      </c>
      <c r="T50" s="1107">
        <v>13.815779357578087</v>
      </c>
      <c r="U50" s="1492" t="s">
        <v>601</v>
      </c>
      <c r="V50" s="1457"/>
      <c r="W50" s="1458"/>
    </row>
    <row r="51" spans="2:23" s="546" customFormat="1" ht="23.1" customHeight="1" x14ac:dyDescent="0.2">
      <c r="B51" s="838" t="s">
        <v>702</v>
      </c>
      <c r="C51" s="855">
        <v>1351.7308038401432</v>
      </c>
      <c r="D51" s="855">
        <v>561.88065070038783</v>
      </c>
      <c r="E51" s="1391">
        <v>926.32922565971137</v>
      </c>
      <c r="F51" s="855">
        <v>329.21920042134906</v>
      </c>
      <c r="G51" s="855">
        <v>372.92825606400004</v>
      </c>
      <c r="H51" s="855">
        <v>400.09976518792001</v>
      </c>
      <c r="I51" s="1040">
        <v>24.620906970000004</v>
      </c>
      <c r="J51" s="1041">
        <v>35.845770289999976</v>
      </c>
      <c r="K51" s="1041">
        <v>16.539176466999997</v>
      </c>
      <c r="L51" s="1041">
        <v>30.998790535000033</v>
      </c>
      <c r="M51" s="1041">
        <v>23.270937090999997</v>
      </c>
      <c r="N51" s="1041">
        <v>16.069208939999996</v>
      </c>
      <c r="O51" s="1041">
        <v>14.511255986</v>
      </c>
      <c r="P51" s="1041">
        <v>37.759345910000022</v>
      </c>
      <c r="Q51" s="1041">
        <v>28.837185919</v>
      </c>
      <c r="R51" s="1041">
        <v>70.042747423919991</v>
      </c>
      <c r="S51" s="1041">
        <v>49.729360655999962</v>
      </c>
      <c r="T51" s="1107">
        <v>51.875079000000035</v>
      </c>
      <c r="U51" s="1492" t="s">
        <v>455</v>
      </c>
      <c r="V51" s="1457"/>
      <c r="W51" s="1458"/>
    </row>
    <row r="52" spans="2:23" s="546" customFormat="1" ht="23.1" customHeight="1" x14ac:dyDescent="0.2">
      <c r="B52" s="838" t="s">
        <v>912</v>
      </c>
      <c r="C52" s="855">
        <v>3113.1753795909085</v>
      </c>
      <c r="D52" s="855">
        <v>3622.0615587191523</v>
      </c>
      <c r="E52" s="1391">
        <v>3057.35429707195</v>
      </c>
      <c r="F52" s="855">
        <v>1960.3313947097515</v>
      </c>
      <c r="G52" s="855">
        <v>1980.3890093389998</v>
      </c>
      <c r="H52" s="855">
        <v>1744.1481243139999</v>
      </c>
      <c r="I52" s="1040">
        <v>168.85927995000006</v>
      </c>
      <c r="J52" s="1041">
        <v>182.75366502</v>
      </c>
      <c r="K52" s="1041">
        <v>190.10739907999999</v>
      </c>
      <c r="L52" s="1041">
        <v>126.13446445</v>
      </c>
      <c r="M52" s="1041">
        <v>142.94841217000001</v>
      </c>
      <c r="N52" s="1041">
        <v>54.683018349999998</v>
      </c>
      <c r="O52" s="1041">
        <v>87.207669326000001</v>
      </c>
      <c r="P52" s="1041">
        <v>160.90272000000002</v>
      </c>
      <c r="Q52" s="1041">
        <v>109.80384702000002</v>
      </c>
      <c r="R52" s="1041">
        <v>201.16083020999997</v>
      </c>
      <c r="S52" s="1041">
        <v>126.214524668</v>
      </c>
      <c r="T52" s="1107">
        <v>193.37229406999998</v>
      </c>
      <c r="U52" s="1492" t="s">
        <v>913</v>
      </c>
      <c r="V52" s="1457"/>
      <c r="W52" s="1458"/>
    </row>
    <row r="53" spans="2:23" s="546" customFormat="1" ht="23.1" customHeight="1" x14ac:dyDescent="0.2">
      <c r="B53" s="838" t="s">
        <v>597</v>
      </c>
      <c r="C53" s="855">
        <v>729.60494610000012</v>
      </c>
      <c r="D53" s="855">
        <v>509.49297703799999</v>
      </c>
      <c r="E53" s="1391">
        <v>325.73387290354168</v>
      </c>
      <c r="F53" s="855">
        <v>274.71196478182884</v>
      </c>
      <c r="G53" s="855">
        <v>291.49105075900002</v>
      </c>
      <c r="H53" s="855">
        <v>321.44009648700001</v>
      </c>
      <c r="I53" s="1040">
        <v>23.577951648999999</v>
      </c>
      <c r="J53" s="1041">
        <v>24.21913309000001</v>
      </c>
      <c r="K53" s="1041">
        <v>24.241703075</v>
      </c>
      <c r="L53" s="1041">
        <v>23.472654925999986</v>
      </c>
      <c r="M53" s="1041">
        <v>30.400432179999992</v>
      </c>
      <c r="N53" s="1041">
        <v>25.626707514999985</v>
      </c>
      <c r="O53" s="1041">
        <v>27.02940769200001</v>
      </c>
      <c r="P53" s="1041">
        <v>25.762784694999986</v>
      </c>
      <c r="Q53" s="1041">
        <v>22.23494061500001</v>
      </c>
      <c r="R53" s="1041">
        <v>31.68597878700001</v>
      </c>
      <c r="S53" s="1041">
        <v>26.218368133999984</v>
      </c>
      <c r="T53" s="1107">
        <v>36.97003412900002</v>
      </c>
      <c r="U53" s="1492" t="s">
        <v>805</v>
      </c>
      <c r="V53" s="1457"/>
      <c r="W53" s="1458"/>
    </row>
    <row r="54" spans="2:23" s="546" customFormat="1" ht="23.1" customHeight="1" x14ac:dyDescent="0.2">
      <c r="B54" s="838" t="s">
        <v>613</v>
      </c>
      <c r="C54" s="855">
        <v>231.99754599999997</v>
      </c>
      <c r="D54" s="855">
        <v>83.064898377999995</v>
      </c>
      <c r="E54" s="1391">
        <v>86.214707966999995</v>
      </c>
      <c r="F54" s="855">
        <v>55.311708476</v>
      </c>
      <c r="G54" s="855">
        <v>92.079949433999985</v>
      </c>
      <c r="H54" s="855">
        <v>105.08085088599999</v>
      </c>
      <c r="I54" s="1040">
        <v>9.2997302239999993</v>
      </c>
      <c r="J54" s="1041">
        <v>8.5283886800000008</v>
      </c>
      <c r="K54" s="1041">
        <v>8.0573975600000018</v>
      </c>
      <c r="L54" s="1041">
        <v>6.9528099600000015</v>
      </c>
      <c r="M54" s="1041">
        <v>7.1432665650000002</v>
      </c>
      <c r="N54" s="1041">
        <v>5.3818309899999974</v>
      </c>
      <c r="O54" s="1041">
        <v>12.942097633000003</v>
      </c>
      <c r="P54" s="1041">
        <v>9.2133659499999983</v>
      </c>
      <c r="Q54" s="1041">
        <v>9.014361954</v>
      </c>
      <c r="R54" s="1041">
        <v>10.511974389999999</v>
      </c>
      <c r="S54" s="1041">
        <v>8.8665061839999986</v>
      </c>
      <c r="T54" s="1107">
        <v>9.1691207960000014</v>
      </c>
      <c r="U54" s="1492" t="s">
        <v>614</v>
      </c>
      <c r="V54" s="1457"/>
      <c r="W54" s="1458"/>
    </row>
    <row r="55" spans="2:23" s="546" customFormat="1" ht="23.1" customHeight="1" x14ac:dyDescent="0.2">
      <c r="B55" s="838" t="s">
        <v>759</v>
      </c>
      <c r="C55" s="855">
        <v>43.099838413571426</v>
      </c>
      <c r="D55" s="855">
        <v>19.804591267692309</v>
      </c>
      <c r="E55" s="1391">
        <v>32.083263946999999</v>
      </c>
      <c r="F55" s="855">
        <v>19.313290469282297</v>
      </c>
      <c r="G55" s="855">
        <v>40.168983052000002</v>
      </c>
      <c r="H55" s="855">
        <v>56.559601358422981</v>
      </c>
      <c r="I55" s="1040">
        <v>5.1369313400000003</v>
      </c>
      <c r="J55" s="1041">
        <v>3.7637462600000005</v>
      </c>
      <c r="K55" s="1041">
        <v>3.3048557210666663</v>
      </c>
      <c r="L55" s="1041">
        <v>3.4739789100000005</v>
      </c>
      <c r="M55" s="1041">
        <v>4.0012396844827585</v>
      </c>
      <c r="N55" s="1041">
        <v>3.2402443999999995</v>
      </c>
      <c r="O55" s="1041">
        <v>5.8236376100000005</v>
      </c>
      <c r="P55" s="1041">
        <v>5.8809909762068964</v>
      </c>
      <c r="Q55" s="1041">
        <v>3.9189146399999997</v>
      </c>
      <c r="R55" s="1041">
        <v>6.9918583100000005</v>
      </c>
      <c r="S55" s="1041">
        <v>5.0536771099999998</v>
      </c>
      <c r="T55" s="1107">
        <v>5.9695263966666667</v>
      </c>
      <c r="U55" s="1492" t="s">
        <v>427</v>
      </c>
      <c r="V55" s="1457"/>
      <c r="W55" s="1458"/>
    </row>
    <row r="56" spans="2:23" s="546" customFormat="1" ht="23.1" customHeight="1" x14ac:dyDescent="0.2">
      <c r="B56" s="838" t="s">
        <v>1772</v>
      </c>
      <c r="C56" s="855">
        <v>452.99573130877189</v>
      </c>
      <c r="D56" s="855">
        <v>226.9961984015977</v>
      </c>
      <c r="E56" s="1391">
        <v>265.26038785100002</v>
      </c>
      <c r="F56" s="855">
        <v>225.29123055093055</v>
      </c>
      <c r="G56" s="855">
        <v>225.00153249900001</v>
      </c>
      <c r="H56" s="855">
        <v>224.12827475499998</v>
      </c>
      <c r="I56" s="1040">
        <v>20.111112800999997</v>
      </c>
      <c r="J56" s="1041">
        <v>16.328924615999998</v>
      </c>
      <c r="K56" s="1041">
        <v>21.803521815</v>
      </c>
      <c r="L56" s="1041">
        <v>20.646737999000003</v>
      </c>
      <c r="M56" s="1041">
        <v>15.357122187000003</v>
      </c>
      <c r="N56" s="1041">
        <v>13.836811211999994</v>
      </c>
      <c r="O56" s="1041">
        <v>20.641522680000016</v>
      </c>
      <c r="P56" s="1041">
        <v>18.433117345999989</v>
      </c>
      <c r="Q56" s="1041">
        <v>15.884180408000002</v>
      </c>
      <c r="R56" s="1041">
        <v>25.422034752999991</v>
      </c>
      <c r="S56" s="1041">
        <v>19.07576276899999</v>
      </c>
      <c r="T56" s="1107">
        <v>16.587426168999997</v>
      </c>
      <c r="U56" s="1492" t="s">
        <v>806</v>
      </c>
      <c r="V56" s="1457"/>
      <c r="W56" s="1458"/>
    </row>
    <row r="57" spans="2:23" s="546" customFormat="1" ht="23.1" customHeight="1" x14ac:dyDescent="0.2">
      <c r="B57" s="838" t="s">
        <v>1148</v>
      </c>
      <c r="C57" s="855">
        <v>859.92232300000001</v>
      </c>
      <c r="D57" s="855">
        <v>422.00399999999996</v>
      </c>
      <c r="E57" s="1391">
        <v>198.661</v>
      </c>
      <c r="F57" s="855">
        <v>230.23888000000002</v>
      </c>
      <c r="G57" s="855">
        <v>503.04391000000004</v>
      </c>
      <c r="H57" s="855">
        <v>1007.4920000000001</v>
      </c>
      <c r="I57" s="1040">
        <v>0</v>
      </c>
      <c r="J57" s="1041">
        <v>86.094999999999999</v>
      </c>
      <c r="K57" s="1041">
        <v>54.436</v>
      </c>
      <c r="L57" s="1041">
        <v>230.34800000000001</v>
      </c>
      <c r="M57" s="1041">
        <v>137.98699999999999</v>
      </c>
      <c r="N57" s="1041">
        <v>112.47</v>
      </c>
      <c r="O57" s="1041">
        <v>45</v>
      </c>
      <c r="P57" s="1041">
        <v>35.753999999999998</v>
      </c>
      <c r="Q57" s="1041">
        <v>117.902</v>
      </c>
      <c r="R57" s="1041">
        <v>0</v>
      </c>
      <c r="S57" s="1041">
        <v>0</v>
      </c>
      <c r="T57" s="1107">
        <v>187.5</v>
      </c>
      <c r="U57" s="1492" t="s">
        <v>635</v>
      </c>
      <c r="V57" s="1457"/>
      <c r="W57" s="1458"/>
    </row>
    <row r="58" spans="2:23" s="546" customFormat="1" ht="23.1" customHeight="1" x14ac:dyDescent="0.2">
      <c r="B58" s="838" t="s">
        <v>612</v>
      </c>
      <c r="C58" s="855">
        <v>267.94931430909088</v>
      </c>
      <c r="D58" s="855">
        <v>111.28016575900001</v>
      </c>
      <c r="E58" s="1391">
        <v>177.58608518200001</v>
      </c>
      <c r="F58" s="855">
        <v>152.52474821099997</v>
      </c>
      <c r="G58" s="855">
        <v>144.665978997</v>
      </c>
      <c r="H58" s="855">
        <v>163.09562757400002</v>
      </c>
      <c r="I58" s="1040">
        <v>15.54289307</v>
      </c>
      <c r="J58" s="1041">
        <v>15.072898080000005</v>
      </c>
      <c r="K58" s="1041">
        <v>12.376991420000003</v>
      </c>
      <c r="L58" s="1041">
        <v>19.517179949000006</v>
      </c>
      <c r="M58" s="1041">
        <v>14.873162614999998</v>
      </c>
      <c r="N58" s="1041">
        <v>13.480712050000001</v>
      </c>
      <c r="O58" s="1041">
        <v>14.603234192000004</v>
      </c>
      <c r="P58" s="1041">
        <v>7.576693895</v>
      </c>
      <c r="Q58" s="1041">
        <v>11.047994099999999</v>
      </c>
      <c r="R58" s="1041">
        <v>11.809595283999998</v>
      </c>
      <c r="S58" s="1041">
        <v>14.778540139000008</v>
      </c>
      <c r="T58" s="1107">
        <v>12.415732780000003</v>
      </c>
      <c r="U58" s="1492" t="s">
        <v>454</v>
      </c>
      <c r="V58" s="1457"/>
      <c r="W58" s="1458"/>
    </row>
    <row r="59" spans="2:23" s="546" customFormat="1" ht="23.1" customHeight="1" x14ac:dyDescent="0.2">
      <c r="B59" s="838" t="s">
        <v>1773</v>
      </c>
      <c r="C59" s="855">
        <v>574.00545199999999</v>
      </c>
      <c r="D59" s="855">
        <v>762.86725699999988</v>
      </c>
      <c r="E59" s="1391">
        <v>684.51188331393325</v>
      </c>
      <c r="F59" s="855">
        <v>470.30917165400001</v>
      </c>
      <c r="G59" s="855">
        <v>352.77121999999991</v>
      </c>
      <c r="H59" s="855">
        <v>340.44323500000002</v>
      </c>
      <c r="I59" s="1040">
        <v>117.08</v>
      </c>
      <c r="J59" s="1041">
        <v>14.68</v>
      </c>
      <c r="K59" s="1041">
        <v>11.72</v>
      </c>
      <c r="L59" s="1041">
        <v>8.1110000000000007</v>
      </c>
      <c r="M59" s="1041">
        <v>14.948919999999999</v>
      </c>
      <c r="N59" s="1041">
        <v>12.381</v>
      </c>
      <c r="O59" s="1041">
        <v>22.480007000000001</v>
      </c>
      <c r="P59" s="1041">
        <v>45.795000000000002</v>
      </c>
      <c r="Q59" s="1041">
        <v>21.602799999999998</v>
      </c>
      <c r="R59" s="1041">
        <v>17.352348000000003</v>
      </c>
      <c r="S59" s="1041">
        <v>36.968160000000005</v>
      </c>
      <c r="T59" s="1107">
        <v>17.324000000000002</v>
      </c>
      <c r="U59" s="1492" t="s">
        <v>804</v>
      </c>
      <c r="V59" s="1457"/>
      <c r="W59" s="1458"/>
    </row>
    <row r="60" spans="2:23" s="546" customFormat="1" ht="23.1" customHeight="1" x14ac:dyDescent="0.2">
      <c r="B60" s="838" t="s">
        <v>611</v>
      </c>
      <c r="C60" s="855">
        <v>252.90449999999996</v>
      </c>
      <c r="D60" s="855">
        <v>101.1586011</v>
      </c>
      <c r="E60" s="1391">
        <v>159.04012698599999</v>
      </c>
      <c r="F60" s="855">
        <v>134.25594705000003</v>
      </c>
      <c r="G60" s="855">
        <v>124.3564088</v>
      </c>
      <c r="H60" s="855">
        <v>128.59214179099999</v>
      </c>
      <c r="I60" s="1040">
        <v>6.9803909999999991</v>
      </c>
      <c r="J60" s="1041">
        <v>16.975938999999997</v>
      </c>
      <c r="K60" s="1041">
        <v>10.336845860999999</v>
      </c>
      <c r="L60" s="1041">
        <v>6.2950607900000008</v>
      </c>
      <c r="M60" s="1041">
        <v>15.569209689999997</v>
      </c>
      <c r="N60" s="1041">
        <v>3.7686470000000001</v>
      </c>
      <c r="O60" s="1041">
        <v>8.2194889999999994</v>
      </c>
      <c r="P60" s="1041">
        <v>17.1441616</v>
      </c>
      <c r="Q60" s="1041">
        <v>6.0152739099999994</v>
      </c>
      <c r="R60" s="1041">
        <v>6.3447888099999998</v>
      </c>
      <c r="S60" s="1041">
        <v>21.434978660000002</v>
      </c>
      <c r="T60" s="1107">
        <v>9.5073564699999995</v>
      </c>
      <c r="U60" s="1492" t="s">
        <v>453</v>
      </c>
      <c r="V60" s="1457"/>
      <c r="W60" s="1458"/>
    </row>
    <row r="61" spans="2:23" s="546" customFormat="1" ht="23.1" customHeight="1" x14ac:dyDescent="0.2">
      <c r="B61" s="838" t="s">
        <v>609</v>
      </c>
      <c r="C61" s="855">
        <v>508.62356811111118</v>
      </c>
      <c r="D61" s="855">
        <v>281.12970515532544</v>
      </c>
      <c r="E61" s="1391">
        <v>402.1333417953</v>
      </c>
      <c r="F61" s="855">
        <v>217.53113123000003</v>
      </c>
      <c r="G61" s="855">
        <v>89.043188420000007</v>
      </c>
      <c r="H61" s="855">
        <v>70.163092919999997</v>
      </c>
      <c r="I61" s="1040">
        <v>24.63531</v>
      </c>
      <c r="J61" s="1041">
        <v>10.27083672</v>
      </c>
      <c r="K61" s="1041">
        <v>16.442272999999997</v>
      </c>
      <c r="L61" s="1041">
        <v>2.2926449999999998</v>
      </c>
      <c r="M61" s="1041">
        <v>4.1321189999999994</v>
      </c>
      <c r="N61" s="1041">
        <v>1.5904050300000001</v>
      </c>
      <c r="O61" s="1041">
        <v>0.77051499999999995</v>
      </c>
      <c r="P61" s="1041">
        <v>0.48049500000000001</v>
      </c>
      <c r="Q61" s="1041">
        <v>0.82452256000000002</v>
      </c>
      <c r="R61" s="1041">
        <v>0.7436206099999999</v>
      </c>
      <c r="S61" s="1041">
        <v>3.3680099999999999</v>
      </c>
      <c r="T61" s="1107">
        <v>4.6123410000000007</v>
      </c>
      <c r="U61" s="1492" t="s">
        <v>610</v>
      </c>
      <c r="V61" s="1457"/>
      <c r="W61" s="1458"/>
    </row>
    <row r="62" spans="2:23" s="546" customFormat="1" ht="23.1" customHeight="1" x14ac:dyDescent="0.2">
      <c r="B62" s="838" t="s">
        <v>1774</v>
      </c>
      <c r="C62" s="855">
        <v>72.503360000000001</v>
      </c>
      <c r="D62" s="855">
        <v>37.177025478000004</v>
      </c>
      <c r="E62" s="1391">
        <v>51.893531099685717</v>
      </c>
      <c r="F62" s="855">
        <v>42.127480012999996</v>
      </c>
      <c r="G62" s="855">
        <v>30.695188979999998</v>
      </c>
      <c r="H62" s="855">
        <v>33.743070840000001</v>
      </c>
      <c r="I62" s="1040">
        <v>3.4994000999999995</v>
      </c>
      <c r="J62" s="1041">
        <v>2.3967618399999999</v>
      </c>
      <c r="K62" s="1041">
        <v>2.5178778400000006</v>
      </c>
      <c r="L62" s="1041">
        <v>1.7216511999999997</v>
      </c>
      <c r="M62" s="1041">
        <v>3.0761108399999997</v>
      </c>
      <c r="N62" s="1041">
        <v>2.5993573999999993</v>
      </c>
      <c r="O62" s="1041">
        <v>3.10633596</v>
      </c>
      <c r="P62" s="1041">
        <v>3.1832264000000001</v>
      </c>
      <c r="Q62" s="1041">
        <v>2.4677011200000001</v>
      </c>
      <c r="R62" s="1041">
        <v>3.0814760000000003</v>
      </c>
      <c r="S62" s="1041">
        <v>3.7982126999999997</v>
      </c>
      <c r="T62" s="1107">
        <v>2.29495944</v>
      </c>
      <c r="U62" s="1492" t="s">
        <v>600</v>
      </c>
      <c r="V62" s="1457"/>
      <c r="W62" s="1458"/>
    </row>
    <row r="63" spans="2:23" s="1488" customFormat="1" ht="9" customHeight="1" thickBot="1" x14ac:dyDescent="0.25">
      <c r="B63" s="1479"/>
      <c r="C63" s="1483"/>
      <c r="D63" s="1483"/>
      <c r="E63" s="1484"/>
      <c r="F63" s="1485"/>
      <c r="G63" s="1480"/>
      <c r="H63" s="1547"/>
      <c r="I63" s="1486"/>
      <c r="J63" s="1481"/>
      <c r="K63" s="1481"/>
      <c r="L63" s="1481"/>
      <c r="M63" s="1481"/>
      <c r="N63" s="1481"/>
      <c r="O63" s="1481"/>
      <c r="P63" s="1481"/>
      <c r="Q63" s="1481"/>
      <c r="R63" s="1481"/>
      <c r="S63" s="1481"/>
      <c r="T63" s="1482"/>
      <c r="U63" s="1487"/>
      <c r="W63" s="1489"/>
    </row>
    <row r="64" spans="2:23" ht="9" customHeight="1" thickTop="1" x14ac:dyDescent="0.35"/>
    <row r="65" spans="2:21" s="334" customFormat="1" ht="22.5" x14ac:dyDescent="0.5">
      <c r="B65" s="334" t="s">
        <v>1766</v>
      </c>
      <c r="U65" s="334" t="s">
        <v>1767</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648</v>
      </c>
    </row>
    <row r="9" spans="1:1" ht="18.75" customHeight="1" x14ac:dyDescent="0.85"/>
    <row r="10" spans="1:1" ht="53.25" x14ac:dyDescent="1.1499999999999999">
      <c r="A10" s="291" t="s">
        <v>925</v>
      </c>
    </row>
    <row r="11" spans="1:1" ht="36.75" x14ac:dyDescent="0.85"/>
    <row r="12" spans="1:1" ht="36.75" x14ac:dyDescent="0.85"/>
    <row r="13" spans="1:1" ht="36.75" x14ac:dyDescent="0.85">
      <c r="A13" s="290" t="s">
        <v>649</v>
      </c>
    </row>
    <row r="14" spans="1:1" ht="18.75" customHeight="1" x14ac:dyDescent="0.85"/>
    <row r="15" spans="1:1" ht="48" x14ac:dyDescent="1.05">
      <c r="A15" s="293" t="s">
        <v>650</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560</v>
      </c>
    </row>
    <row r="9" spans="1:1" ht="18.75" customHeight="1" x14ac:dyDescent="0.85"/>
    <row r="10" spans="1:1" ht="53.25" x14ac:dyDescent="1.1499999999999999">
      <c r="A10" s="291" t="s">
        <v>1557</v>
      </c>
    </row>
    <row r="11" spans="1:1" ht="36.75" x14ac:dyDescent="0.85"/>
    <row r="12" spans="1:1" ht="36.75" x14ac:dyDescent="0.85"/>
    <row r="13" spans="1:1" ht="36.75" x14ac:dyDescent="0.85">
      <c r="A13" s="290" t="s">
        <v>561</v>
      </c>
    </row>
    <row r="14" spans="1:1" ht="18.75" customHeight="1" x14ac:dyDescent="0.85"/>
    <row r="15" spans="1:1" ht="48" x14ac:dyDescent="1.05">
      <c r="A15" s="293" t="s">
        <v>1558</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77" t="s">
        <v>1879</v>
      </c>
      <c r="C3" s="1778"/>
      <c r="D3" s="1778"/>
      <c r="E3" s="1778"/>
      <c r="F3" s="1778"/>
      <c r="G3" s="1778"/>
      <c r="H3" s="1778"/>
      <c r="I3" s="1778"/>
    </row>
    <row r="4" spans="2:23" ht="18.75" customHeight="1" x14ac:dyDescent="0.85">
      <c r="B4" s="677"/>
      <c r="C4" s="678"/>
      <c r="D4" s="678"/>
      <c r="E4" s="678"/>
      <c r="F4" s="678"/>
      <c r="G4" s="678"/>
      <c r="H4" s="678"/>
      <c r="I4" s="678"/>
    </row>
    <row r="5" spans="2:23" ht="38.1" customHeight="1" x14ac:dyDescent="0.85">
      <c r="B5" s="1777" t="s">
        <v>1880</v>
      </c>
      <c r="C5" s="1777"/>
      <c r="D5" s="1777"/>
      <c r="E5" s="1777"/>
      <c r="F5" s="1777"/>
      <c r="G5" s="1777"/>
      <c r="H5" s="1777"/>
      <c r="I5" s="1777"/>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090" customFormat="1" ht="20.100000000000001" customHeight="1" x14ac:dyDescent="0.2">
      <c r="B7" s="1091" t="s">
        <v>715</v>
      </c>
      <c r="C7" s="1406"/>
      <c r="D7" s="1406"/>
      <c r="E7" s="1406"/>
      <c r="F7" s="1406"/>
      <c r="G7" s="1406"/>
      <c r="H7" s="1406"/>
      <c r="I7" s="1092" t="s">
        <v>1740</v>
      </c>
    </row>
    <row r="8" spans="2:23" ht="16.5" customHeight="1" thickBot="1" x14ac:dyDescent="0.7">
      <c r="B8" s="101"/>
      <c r="C8" s="1575"/>
      <c r="D8" s="1575"/>
      <c r="E8" s="1575"/>
      <c r="F8" s="1576"/>
      <c r="G8" s="1576"/>
      <c r="H8" s="1576"/>
      <c r="I8" s="99"/>
      <c r="J8" s="42"/>
      <c r="K8" s="42"/>
      <c r="L8" s="42"/>
      <c r="M8" s="42"/>
      <c r="N8" s="42"/>
      <c r="O8" s="42"/>
      <c r="P8" s="42"/>
      <c r="R8" s="42"/>
      <c r="S8" s="42"/>
      <c r="T8" s="42"/>
      <c r="U8" s="42"/>
    </row>
    <row r="9" spans="2:23" s="258" customFormat="1" ht="24.95" customHeight="1" thickTop="1" x14ac:dyDescent="0.7">
      <c r="B9" s="1937" t="s">
        <v>886</v>
      </c>
      <c r="C9" s="1764">
        <v>2012</v>
      </c>
      <c r="D9" s="1764">
        <v>2013</v>
      </c>
      <c r="E9" s="1764">
        <v>2014</v>
      </c>
      <c r="F9" s="1764" t="s">
        <v>1904</v>
      </c>
      <c r="G9" s="1764" t="s">
        <v>1910</v>
      </c>
      <c r="H9" s="1764" t="s">
        <v>1581</v>
      </c>
      <c r="I9" s="1940" t="s">
        <v>885</v>
      </c>
    </row>
    <row r="10" spans="2:23" s="258" customFormat="1" ht="24.95" customHeight="1" x14ac:dyDescent="0.7">
      <c r="B10" s="1938"/>
      <c r="C10" s="1765"/>
      <c r="D10" s="1765"/>
      <c r="E10" s="1765"/>
      <c r="F10" s="1765"/>
      <c r="G10" s="1765"/>
      <c r="H10" s="1765"/>
      <c r="I10" s="1975"/>
    </row>
    <row r="11" spans="2:23" s="258" customFormat="1" ht="24.95" customHeight="1" x14ac:dyDescent="0.7">
      <c r="B11" s="1939"/>
      <c r="C11" s="1766"/>
      <c r="D11" s="1766"/>
      <c r="E11" s="1766"/>
      <c r="F11" s="1766"/>
      <c r="G11" s="1766"/>
      <c r="H11" s="1766"/>
      <c r="I11" s="1976"/>
    </row>
    <row r="12" spans="2:23" s="258" customFormat="1" ht="15" customHeight="1" x14ac:dyDescent="0.7">
      <c r="B12" s="482"/>
      <c r="C12" s="565"/>
      <c r="D12" s="565"/>
      <c r="E12" s="565"/>
      <c r="F12" s="565"/>
      <c r="G12" s="565"/>
      <c r="H12" s="565"/>
      <c r="I12" s="575"/>
      <c r="N12" s="1397"/>
      <c r="O12" s="1397"/>
      <c r="P12" s="1397"/>
    </row>
    <row r="13" spans="2:23" s="365" customFormat="1" ht="38.1" customHeight="1" x14ac:dyDescent="0.2">
      <c r="B13" s="1314" t="s">
        <v>221</v>
      </c>
      <c r="C13" s="1275"/>
      <c r="D13" s="1275"/>
      <c r="E13" s="1275"/>
      <c r="F13" s="1275"/>
      <c r="G13" s="1275"/>
      <c r="H13" s="1275"/>
      <c r="I13" s="1404" t="s">
        <v>222</v>
      </c>
      <c r="J13" s="1399"/>
      <c r="K13" s="1399"/>
      <c r="L13" s="1399"/>
      <c r="M13" s="1399"/>
      <c r="N13" s="592"/>
      <c r="O13" s="592"/>
      <c r="P13" s="592"/>
    </row>
    <row r="14" spans="2:23" s="365" customFormat="1" ht="30.75" x14ac:dyDescent="0.2">
      <c r="B14" s="1094"/>
      <c r="C14" s="1275"/>
      <c r="D14" s="1275"/>
      <c r="E14" s="1275"/>
      <c r="F14" s="1275"/>
      <c r="G14" s="1275"/>
      <c r="H14" s="1275"/>
      <c r="I14" s="840"/>
    </row>
    <row r="15" spans="2:23" s="360" customFormat="1" ht="38.1" customHeight="1" x14ac:dyDescent="0.2">
      <c r="B15" s="1402" t="s">
        <v>437</v>
      </c>
      <c r="C15" s="864">
        <v>5360189</v>
      </c>
      <c r="D15" s="864">
        <v>5723551.2182906717</v>
      </c>
      <c r="E15" s="864">
        <v>7002931.7533019967</v>
      </c>
      <c r="F15" s="864">
        <v>8854361.1950335596</v>
      </c>
      <c r="G15" s="864">
        <v>11225797.906833353</v>
      </c>
      <c r="H15" s="864">
        <v>14895414.730329094</v>
      </c>
      <c r="I15" s="712" t="s">
        <v>767</v>
      </c>
    </row>
    <row r="16" spans="2:23" s="365" customFormat="1" ht="38.1" customHeight="1" x14ac:dyDescent="0.2">
      <c r="B16" s="1094" t="s">
        <v>768</v>
      </c>
      <c r="C16" s="868">
        <v>2335347</v>
      </c>
      <c r="D16" s="868">
        <v>2785990.5079068197</v>
      </c>
      <c r="E16" s="868">
        <v>3390916.9027822968</v>
      </c>
      <c r="F16" s="868">
        <v>4121705.4661655445</v>
      </c>
      <c r="G16" s="868">
        <v>5108765.0306282267</v>
      </c>
      <c r="H16" s="868">
        <v>6578241.6380252596</v>
      </c>
      <c r="I16" s="840" t="s">
        <v>769</v>
      </c>
      <c r="J16" s="360"/>
      <c r="K16" s="360"/>
      <c r="L16" s="360"/>
      <c r="M16" s="360"/>
      <c r="N16" s="360"/>
      <c r="P16" s="360"/>
    </row>
    <row r="17" spans="2:16" s="365" customFormat="1" ht="38.1" customHeight="1" x14ac:dyDescent="0.2">
      <c r="B17" s="1093" t="s">
        <v>770</v>
      </c>
      <c r="C17" s="864">
        <v>3024842</v>
      </c>
      <c r="D17" s="864">
        <v>2937560.710383852</v>
      </c>
      <c r="E17" s="864">
        <v>3612014.8505197</v>
      </c>
      <c r="F17" s="864">
        <v>4732655.7288680151</v>
      </c>
      <c r="G17" s="864">
        <v>6117032.8762051258</v>
      </c>
      <c r="H17" s="864">
        <v>8317173.0923038349</v>
      </c>
      <c r="I17" s="712" t="s">
        <v>771</v>
      </c>
      <c r="J17" s="360"/>
      <c r="K17" s="360"/>
      <c r="L17" s="360"/>
      <c r="M17" s="360"/>
      <c r="N17" s="360"/>
      <c r="P17" s="360"/>
    </row>
    <row r="18" spans="2:16" s="365" customFormat="1" ht="38.1" customHeight="1" x14ac:dyDescent="0.2">
      <c r="B18" s="1094" t="s">
        <v>772</v>
      </c>
      <c r="C18" s="868">
        <v>132560</v>
      </c>
      <c r="D18" s="868">
        <v>141889.75571602999</v>
      </c>
      <c r="E18" s="868">
        <v>170464.81629552122</v>
      </c>
      <c r="F18" s="868">
        <v>199402.45236166212</v>
      </c>
      <c r="G18" s="868">
        <v>244632.18548870058</v>
      </c>
      <c r="H18" s="868">
        <v>329583.74594235944</v>
      </c>
      <c r="I18" s="840" t="s">
        <v>773</v>
      </c>
      <c r="J18" s="360"/>
      <c r="K18" s="360"/>
      <c r="L18" s="360"/>
      <c r="M18" s="360"/>
      <c r="N18" s="360"/>
      <c r="P18" s="360"/>
    </row>
    <row r="19" spans="2:16" s="365" customFormat="1" ht="38.1" customHeight="1" x14ac:dyDescent="0.2">
      <c r="B19" s="1094" t="s">
        <v>774</v>
      </c>
      <c r="C19" s="868">
        <v>2892282</v>
      </c>
      <c r="D19" s="868">
        <v>2795670.9546678225</v>
      </c>
      <c r="E19" s="868">
        <v>3441550.0342241791</v>
      </c>
      <c r="F19" s="868">
        <v>4533253.2765063532</v>
      </c>
      <c r="G19" s="868">
        <v>5872400.690716425</v>
      </c>
      <c r="H19" s="868">
        <v>7987589.5463614706</v>
      </c>
      <c r="I19" s="840" t="s">
        <v>871</v>
      </c>
      <c r="J19" s="360"/>
      <c r="K19" s="360"/>
      <c r="L19" s="360"/>
      <c r="M19" s="360"/>
      <c r="N19" s="360"/>
      <c r="P19" s="360"/>
    </row>
    <row r="20" spans="2:16" s="365" customFormat="1" ht="38.1" customHeight="1" x14ac:dyDescent="0.2">
      <c r="B20" s="1094" t="s">
        <v>34</v>
      </c>
      <c r="C20" s="868">
        <v>-252966</v>
      </c>
      <c r="D20" s="868">
        <v>-273423.8</v>
      </c>
      <c r="E20" s="868">
        <v>-39764.704470825098</v>
      </c>
      <c r="F20" s="868">
        <v>67759.06</v>
      </c>
      <c r="G20" s="868">
        <v>416349.234</v>
      </c>
      <c r="H20" s="868">
        <v>442522.5</v>
      </c>
      <c r="I20" s="840" t="s">
        <v>3</v>
      </c>
      <c r="J20" s="360"/>
      <c r="K20" s="360"/>
      <c r="L20" s="360"/>
      <c r="M20" s="360"/>
      <c r="N20" s="360"/>
      <c r="P20" s="360"/>
    </row>
    <row r="21" spans="2:16" s="365" customFormat="1" ht="38.1" customHeight="1" x14ac:dyDescent="0.2">
      <c r="B21" s="1094" t="s">
        <v>835</v>
      </c>
      <c r="C21" s="868">
        <v>3277808</v>
      </c>
      <c r="D21" s="868">
        <v>3210984.5103838518</v>
      </c>
      <c r="E21" s="868">
        <v>3651779.5549905249</v>
      </c>
      <c r="F21" s="868">
        <v>4664896.6688680155</v>
      </c>
      <c r="G21" s="868">
        <v>5700683.6422051257</v>
      </c>
      <c r="H21" s="868">
        <v>7874650.5923038349</v>
      </c>
      <c r="I21" s="840" t="s">
        <v>219</v>
      </c>
      <c r="J21" s="360"/>
      <c r="K21" s="360"/>
      <c r="L21" s="360"/>
      <c r="M21" s="360"/>
      <c r="N21" s="360"/>
      <c r="P21" s="360"/>
    </row>
    <row r="22" spans="2:16" s="360" customFormat="1" ht="38.1" customHeight="1" x14ac:dyDescent="0.2">
      <c r="B22" s="1093" t="s">
        <v>2</v>
      </c>
      <c r="C22" s="864">
        <v>3145248</v>
      </c>
      <c r="D22" s="864">
        <v>3069094.7546678218</v>
      </c>
      <c r="E22" s="864">
        <v>3481314.7386950036</v>
      </c>
      <c r="F22" s="864">
        <v>4465494.2165063536</v>
      </c>
      <c r="G22" s="864">
        <v>5456051.4567164248</v>
      </c>
      <c r="H22" s="864">
        <v>7545066.8463614751</v>
      </c>
      <c r="I22" s="712" t="s">
        <v>220</v>
      </c>
    </row>
    <row r="23" spans="2:16" s="365" customFormat="1" ht="35.1" customHeight="1" thickBot="1" x14ac:dyDescent="0.25">
      <c r="B23" s="1403"/>
      <c r="C23" s="1528"/>
      <c r="D23" s="1528"/>
      <c r="E23" s="1528"/>
      <c r="F23" s="1528"/>
      <c r="G23" s="1528"/>
      <c r="H23" s="1528"/>
      <c r="I23" s="1405"/>
      <c r="K23" s="360"/>
      <c r="L23" s="360"/>
      <c r="M23" s="360"/>
      <c r="N23" s="360"/>
      <c r="O23" s="360"/>
      <c r="P23" s="360"/>
    </row>
    <row r="24" spans="2:16" s="365" customFormat="1" ht="15" customHeight="1" thickTop="1" x14ac:dyDescent="0.2">
      <c r="B24" s="1094"/>
      <c r="C24" s="868"/>
      <c r="D24" s="868"/>
      <c r="E24" s="868"/>
      <c r="F24" s="868"/>
      <c r="G24" s="868"/>
      <c r="H24" s="868"/>
      <c r="I24" s="840"/>
      <c r="K24" s="360"/>
      <c r="L24" s="360"/>
      <c r="M24" s="360"/>
      <c r="N24" s="360"/>
      <c r="O24" s="360"/>
      <c r="P24" s="360"/>
    </row>
    <row r="25" spans="2:16" s="365" customFormat="1" ht="38.1" customHeight="1" x14ac:dyDescent="0.2">
      <c r="B25" s="1314" t="s">
        <v>51</v>
      </c>
      <c r="C25" s="1400"/>
      <c r="D25" s="1400"/>
      <c r="E25" s="1400"/>
      <c r="F25" s="1400"/>
      <c r="G25" s="1400"/>
      <c r="H25" s="1400"/>
      <c r="I25" s="839" t="s">
        <v>406</v>
      </c>
      <c r="J25" s="1401"/>
      <c r="K25" s="360"/>
      <c r="L25" s="360"/>
      <c r="M25" s="360"/>
      <c r="N25" s="360"/>
      <c r="O25" s="360"/>
      <c r="P25" s="360"/>
    </row>
    <row r="26" spans="2:16" s="365" customFormat="1" ht="30.75" x14ac:dyDescent="0.2">
      <c r="B26" s="1094"/>
      <c r="C26" s="1400"/>
      <c r="D26" s="1400"/>
      <c r="E26" s="1400"/>
      <c r="F26" s="1400"/>
      <c r="G26" s="1400"/>
      <c r="H26" s="1400"/>
      <c r="I26" s="840"/>
      <c r="K26" s="360"/>
      <c r="L26" s="360"/>
      <c r="M26" s="360"/>
      <c r="N26" s="360"/>
      <c r="O26" s="360"/>
      <c r="P26" s="360"/>
    </row>
    <row r="27" spans="2:16" s="360" customFormat="1" ht="38.1" customHeight="1" x14ac:dyDescent="0.2">
      <c r="B27" s="1402" t="s">
        <v>437</v>
      </c>
      <c r="C27" s="864">
        <v>1982607</v>
      </c>
      <c r="D27" s="864">
        <v>1409141.2254640281</v>
      </c>
      <c r="E27" s="864">
        <v>1403029.9949579514</v>
      </c>
      <c r="F27" s="864">
        <v>1369358.5933216223</v>
      </c>
      <c r="G27" s="864">
        <v>1314056.06486337</v>
      </c>
      <c r="H27" s="864">
        <v>1351728.3753804949</v>
      </c>
      <c r="I27" s="712" t="s">
        <v>767</v>
      </c>
    </row>
    <row r="28" spans="2:16" s="365" customFormat="1" ht="38.1" customHeight="1" x14ac:dyDescent="0.2">
      <c r="B28" s="1094" t="s">
        <v>768</v>
      </c>
      <c r="C28" s="868">
        <v>850297</v>
      </c>
      <c r="D28" s="868">
        <v>574629.73593976314</v>
      </c>
      <c r="E28" s="868">
        <v>654559.48743012885</v>
      </c>
      <c r="F28" s="868">
        <v>644744.04636057501</v>
      </c>
      <c r="G28" s="868">
        <v>630239.89662894316</v>
      </c>
      <c r="H28" s="868">
        <v>672888.21296266501</v>
      </c>
      <c r="I28" s="840" t="s">
        <v>769</v>
      </c>
      <c r="K28" s="360"/>
      <c r="L28" s="360"/>
      <c r="M28" s="360"/>
      <c r="N28" s="360"/>
      <c r="O28" s="360"/>
      <c r="P28" s="360"/>
    </row>
    <row r="29" spans="2:16" s="365" customFormat="1" ht="38.1" customHeight="1" x14ac:dyDescent="0.2">
      <c r="B29" s="1093" t="s">
        <v>770</v>
      </c>
      <c r="C29" s="864">
        <v>1132310</v>
      </c>
      <c r="D29" s="864">
        <v>834511.48952426494</v>
      </c>
      <c r="E29" s="864">
        <v>748470.50752782251</v>
      </c>
      <c r="F29" s="864">
        <v>724614.54696104734</v>
      </c>
      <c r="G29" s="864">
        <v>683816.16823442688</v>
      </c>
      <c r="H29" s="864">
        <v>678840.16241782985</v>
      </c>
      <c r="I29" s="712" t="s">
        <v>771</v>
      </c>
      <c r="K29" s="360"/>
      <c r="L29" s="360"/>
      <c r="M29" s="360"/>
      <c r="N29" s="360"/>
      <c r="O29" s="360"/>
      <c r="P29" s="360"/>
    </row>
    <row r="30" spans="2:16" s="365" customFormat="1" ht="38.1" customHeight="1" x14ac:dyDescent="0.2">
      <c r="B30" s="1094" t="s">
        <v>772</v>
      </c>
      <c r="C30" s="868">
        <v>43931</v>
      </c>
      <c r="D30" s="868">
        <v>29847.731914817574</v>
      </c>
      <c r="E30" s="868">
        <v>29622.10418842818</v>
      </c>
      <c r="F30" s="868">
        <v>28464.44519872297</v>
      </c>
      <c r="G30" s="868">
        <v>27001.743824569839</v>
      </c>
      <c r="H30" s="868">
        <v>28129.141111665569</v>
      </c>
      <c r="I30" s="840" t="s">
        <v>773</v>
      </c>
      <c r="K30" s="360"/>
      <c r="L30" s="360"/>
      <c r="M30" s="360"/>
      <c r="N30" s="360"/>
      <c r="O30" s="360"/>
      <c r="P30" s="360"/>
    </row>
    <row r="31" spans="2:16" s="365" customFormat="1" ht="38.1" customHeight="1" x14ac:dyDescent="0.2">
      <c r="B31" s="1094" t="s">
        <v>774</v>
      </c>
      <c r="C31" s="868">
        <v>1088379</v>
      </c>
      <c r="D31" s="868">
        <v>804663.75760944746</v>
      </c>
      <c r="E31" s="868">
        <v>718848.40333939414</v>
      </c>
      <c r="F31" s="868">
        <v>696149.30176232499</v>
      </c>
      <c r="G31" s="868">
        <v>656813.92440986191</v>
      </c>
      <c r="H31" s="868">
        <v>650711.02130616433</v>
      </c>
      <c r="I31" s="840" t="s">
        <v>871</v>
      </c>
      <c r="K31" s="360"/>
      <c r="L31" s="360"/>
      <c r="M31" s="360"/>
      <c r="N31" s="360"/>
      <c r="O31" s="360"/>
      <c r="P31" s="360"/>
    </row>
    <row r="32" spans="2:16" s="365" customFormat="1" ht="38.1" customHeight="1" x14ac:dyDescent="0.2">
      <c r="B32" s="1094" t="s">
        <v>34</v>
      </c>
      <c r="C32" s="868">
        <v>-122971</v>
      </c>
      <c r="D32" s="868">
        <v>-120289</v>
      </c>
      <c r="E32" s="868">
        <v>-32801.426631939197</v>
      </c>
      <c r="F32" s="868">
        <v>3661.52708652823</v>
      </c>
      <c r="G32" s="868">
        <v>3451.5091006832599</v>
      </c>
      <c r="H32" s="868">
        <v>3953.5931021071701</v>
      </c>
      <c r="I32" s="840" t="s">
        <v>3</v>
      </c>
      <c r="K32" s="360"/>
      <c r="L32" s="360"/>
      <c r="M32" s="360"/>
      <c r="N32" s="360"/>
      <c r="O32" s="360"/>
      <c r="P32" s="360"/>
    </row>
    <row r="33" spans="2:16" s="365" customFormat="1" ht="38.1" customHeight="1" x14ac:dyDescent="0.2">
      <c r="B33" s="1094" t="s">
        <v>835</v>
      </c>
      <c r="C33" s="868">
        <v>1255281</v>
      </c>
      <c r="D33" s="868">
        <v>954800.48952426494</v>
      </c>
      <c r="E33" s="868">
        <v>781271.93415976176</v>
      </c>
      <c r="F33" s="868">
        <v>720953.01987451909</v>
      </c>
      <c r="G33" s="868">
        <v>680364.65913374361</v>
      </c>
      <c r="H33" s="868">
        <v>674886.56931572268</v>
      </c>
      <c r="I33" s="840" t="s">
        <v>219</v>
      </c>
      <c r="K33" s="360"/>
      <c r="L33" s="360"/>
      <c r="M33" s="360"/>
      <c r="N33" s="360"/>
      <c r="O33" s="360"/>
      <c r="P33" s="360"/>
    </row>
    <row r="34" spans="2:16" s="360" customFormat="1" ht="38.1" customHeight="1" x14ac:dyDescent="0.2">
      <c r="B34" s="1093" t="s">
        <v>2</v>
      </c>
      <c r="C34" s="864">
        <v>1211350</v>
      </c>
      <c r="D34" s="864">
        <v>924952.75760944735</v>
      </c>
      <c r="E34" s="864">
        <v>751649.82997133362</v>
      </c>
      <c r="F34" s="864">
        <v>692488.57467579609</v>
      </c>
      <c r="G34" s="864">
        <v>653362.91530917375</v>
      </c>
      <c r="H34" s="864">
        <v>646757.42820405716</v>
      </c>
      <c r="I34" s="712" t="s">
        <v>220</v>
      </c>
    </row>
    <row r="35" spans="2:16" s="258" customFormat="1" ht="35.1" customHeight="1" thickBot="1" x14ac:dyDescent="0.75">
      <c r="B35" s="577"/>
      <c r="C35" s="1529"/>
      <c r="D35" s="1529"/>
      <c r="E35" s="1529"/>
      <c r="F35" s="1529"/>
      <c r="G35" s="1529"/>
      <c r="H35" s="1529"/>
      <c r="I35" s="578"/>
      <c r="L35" s="359"/>
      <c r="M35" s="359"/>
      <c r="N35" s="359"/>
      <c r="O35" s="359"/>
      <c r="P35" s="359"/>
    </row>
    <row r="36" spans="2:16" ht="9" customHeight="1" thickTop="1" x14ac:dyDescent="0.5">
      <c r="B36" s="114"/>
      <c r="C36" s="115"/>
      <c r="D36" s="115"/>
      <c r="E36" s="115"/>
      <c r="F36" s="115"/>
      <c r="G36" s="115"/>
      <c r="H36" s="115"/>
      <c r="I36" s="115"/>
      <c r="J36" s="51"/>
      <c r="K36" s="51"/>
      <c r="L36" s="113"/>
      <c r="M36" s="113"/>
      <c r="N36" s="113"/>
      <c r="O36" s="113"/>
      <c r="P36" s="113"/>
    </row>
    <row r="37" spans="2:16" s="417" customFormat="1" ht="18.75" customHeight="1" x14ac:dyDescent="0.5">
      <c r="B37" s="334" t="s">
        <v>1766</v>
      </c>
      <c r="C37" s="334"/>
      <c r="D37" s="334"/>
      <c r="E37" s="334"/>
      <c r="F37" s="334"/>
      <c r="G37" s="334"/>
      <c r="H37" s="334"/>
      <c r="I37" s="334" t="s">
        <v>1767</v>
      </c>
      <c r="L37" s="418"/>
      <c r="M37" s="418"/>
      <c r="N37" s="418"/>
      <c r="O37" s="418"/>
      <c r="P37" s="1407"/>
    </row>
    <row r="38" spans="2:16" s="417" customFormat="1" ht="22.5" x14ac:dyDescent="0.5">
      <c r="B38" s="564"/>
      <c r="C38" s="1408"/>
      <c r="D38" s="1408"/>
      <c r="E38" s="1408"/>
      <c r="F38" s="1408"/>
      <c r="G38" s="1408"/>
      <c r="H38" s="1408"/>
      <c r="I38" s="700"/>
      <c r="L38" s="418"/>
      <c r="M38" s="418"/>
      <c r="N38" s="418"/>
      <c r="O38" s="418"/>
      <c r="P38" s="418"/>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56" t="s">
        <v>1881</v>
      </c>
      <c r="C3" s="1956"/>
      <c r="D3" s="1956"/>
      <c r="E3" s="1956"/>
      <c r="F3" s="1956"/>
      <c r="G3" s="1956"/>
      <c r="H3" s="1956"/>
      <c r="I3" s="1956"/>
      <c r="J3" s="109"/>
      <c r="K3" s="109"/>
      <c r="L3" s="109"/>
    </row>
    <row r="4" spans="2:20" s="5" customFormat="1" ht="25.5" customHeight="1" x14ac:dyDescent="0.5">
      <c r="B4" s="1527"/>
      <c r="C4" s="1527"/>
      <c r="D4" s="1527"/>
      <c r="E4" s="1527"/>
      <c r="F4" s="1527"/>
      <c r="G4" s="1527"/>
      <c r="H4" s="1527"/>
      <c r="I4" s="1527"/>
    </row>
    <row r="5" spans="2:20" ht="30" customHeight="1" x14ac:dyDescent="0.35">
      <c r="B5" s="1956" t="s">
        <v>1882</v>
      </c>
      <c r="C5" s="1956"/>
      <c r="D5" s="1956"/>
      <c r="E5" s="1956"/>
      <c r="F5" s="1956"/>
      <c r="G5" s="1956"/>
      <c r="H5" s="1956"/>
      <c r="I5" s="1956"/>
    </row>
    <row r="6" spans="2:20" s="5" customFormat="1" ht="19.5" customHeight="1" x14ac:dyDescent="0.65">
      <c r="C6" s="2"/>
      <c r="D6" s="2"/>
      <c r="E6" s="2"/>
      <c r="F6" s="2"/>
      <c r="G6" s="2"/>
      <c r="H6" s="2"/>
      <c r="I6" s="2"/>
      <c r="J6" s="2"/>
      <c r="K6" s="2"/>
      <c r="L6" s="2"/>
      <c r="M6" s="2"/>
      <c r="N6" s="2"/>
      <c r="O6" s="2"/>
      <c r="P6" s="2"/>
      <c r="Q6" s="2"/>
    </row>
    <row r="7" spans="2:20" s="417" customFormat="1" ht="22.5" customHeight="1" x14ac:dyDescent="0.5">
      <c r="B7" s="355" t="s">
        <v>1776</v>
      </c>
      <c r="G7" s="1573"/>
      <c r="H7" s="1573"/>
      <c r="I7" s="229" t="s">
        <v>1740</v>
      </c>
      <c r="K7" s="229"/>
    </row>
    <row r="8" spans="2:20" ht="18.75" customHeight="1" thickBot="1" x14ac:dyDescent="0.5">
      <c r="G8" s="106"/>
      <c r="H8" s="106"/>
    </row>
    <row r="9" spans="2:20" s="258" customFormat="1" ht="24.95" customHeight="1" thickTop="1" x14ac:dyDescent="0.7">
      <c r="B9" s="1761" t="s">
        <v>886</v>
      </c>
      <c r="C9" s="1764">
        <v>2012</v>
      </c>
      <c r="D9" s="1764">
        <v>2013</v>
      </c>
      <c r="E9" s="1764">
        <v>2014</v>
      </c>
      <c r="F9" s="1764" t="s">
        <v>1904</v>
      </c>
      <c r="G9" s="1764" t="s">
        <v>1910</v>
      </c>
      <c r="H9" s="1764" t="s">
        <v>1581</v>
      </c>
      <c r="I9" s="1758" t="s">
        <v>885</v>
      </c>
      <c r="K9" s="339"/>
    </row>
    <row r="10" spans="2:20" s="258" customFormat="1" ht="24.95" customHeight="1" x14ac:dyDescent="0.7">
      <c r="B10" s="1762"/>
      <c r="C10" s="1765"/>
      <c r="D10" s="1765"/>
      <c r="E10" s="1765"/>
      <c r="F10" s="1765"/>
      <c r="G10" s="1765"/>
      <c r="H10" s="1765"/>
      <c r="I10" s="1787"/>
    </row>
    <row r="11" spans="2:20" s="258" customFormat="1" ht="24.95" customHeight="1" x14ac:dyDescent="0.7">
      <c r="B11" s="1763"/>
      <c r="C11" s="1766"/>
      <c r="D11" s="1766"/>
      <c r="E11" s="1766"/>
      <c r="F11" s="1766"/>
      <c r="G11" s="1766"/>
      <c r="H11" s="1766"/>
      <c r="I11" s="1787"/>
    </row>
    <row r="12" spans="2:20" s="258" customFormat="1" ht="21" customHeight="1" x14ac:dyDescent="0.7">
      <c r="B12" s="1409"/>
      <c r="C12" s="1410"/>
      <c r="D12" s="1410"/>
      <c r="E12" s="1410"/>
      <c r="F12" s="1410"/>
      <c r="G12" s="1410"/>
      <c r="H12" s="1410"/>
      <c r="I12" s="1411"/>
    </row>
    <row r="13" spans="2:20" s="365" customFormat="1" ht="37.5" customHeight="1" x14ac:dyDescent="0.2">
      <c r="B13" s="836" t="s">
        <v>221</v>
      </c>
      <c r="C13" s="1413"/>
      <c r="D13" s="1413"/>
      <c r="E13" s="1413"/>
      <c r="F13" s="1413"/>
      <c r="G13" s="1413"/>
      <c r="H13" s="1413"/>
      <c r="I13" s="379" t="s">
        <v>222</v>
      </c>
    </row>
    <row r="14" spans="2:20" s="365" customFormat="1" ht="16.5" customHeight="1" x14ac:dyDescent="0.2">
      <c r="B14" s="836"/>
      <c r="C14" s="1415"/>
      <c r="D14" s="1415"/>
      <c r="E14" s="1415"/>
      <c r="F14" s="1415"/>
      <c r="G14" s="1415"/>
      <c r="H14" s="1415"/>
      <c r="I14" s="379"/>
    </row>
    <row r="15" spans="2:20" s="365" customFormat="1" ht="37.5" customHeight="1" x14ac:dyDescent="0.2">
      <c r="B15" s="597" t="s">
        <v>852</v>
      </c>
      <c r="C15" s="1415">
        <v>708790</v>
      </c>
      <c r="D15" s="1415">
        <v>737472.57099630835</v>
      </c>
      <c r="E15" s="1415">
        <v>970191.72621779901</v>
      </c>
      <c r="F15" s="1415">
        <v>1584906.4559717388</v>
      </c>
      <c r="G15" s="1415">
        <v>2093999.1151744733</v>
      </c>
      <c r="H15" s="1415">
        <v>3392532.6761161298</v>
      </c>
      <c r="I15" s="609" t="s">
        <v>854</v>
      </c>
      <c r="J15" s="833"/>
      <c r="K15" s="833"/>
      <c r="L15" s="833"/>
      <c r="M15" s="833"/>
    </row>
    <row r="16" spans="2:20" s="365" customFormat="1" ht="37.5" customHeight="1" x14ac:dyDescent="0.2">
      <c r="B16" s="597" t="s">
        <v>4</v>
      </c>
      <c r="C16" s="1415">
        <v>679183</v>
      </c>
      <c r="D16" s="1415">
        <v>600612.74133012898</v>
      </c>
      <c r="E16" s="1415">
        <v>629659.3158388359</v>
      </c>
      <c r="F16" s="1415">
        <v>661451.1248969431</v>
      </c>
      <c r="G16" s="1415">
        <v>921644.70664596488</v>
      </c>
      <c r="H16" s="1415">
        <v>1342155.0076059005</v>
      </c>
      <c r="I16" s="609" t="s">
        <v>645</v>
      </c>
      <c r="J16" s="833"/>
      <c r="K16" s="833"/>
      <c r="L16" s="833"/>
      <c r="M16" s="833"/>
    </row>
    <row r="17" spans="2:19" s="365" customFormat="1" ht="37.5" customHeight="1" x14ac:dyDescent="0.2">
      <c r="B17" s="597" t="s">
        <v>396</v>
      </c>
      <c r="C17" s="1415">
        <v>78504</v>
      </c>
      <c r="D17" s="1415">
        <v>80713</v>
      </c>
      <c r="E17" s="1415">
        <v>74511.215906388854</v>
      </c>
      <c r="F17" s="1415">
        <v>61344.268083799718</v>
      </c>
      <c r="G17" s="1415">
        <v>64077.080051772558</v>
      </c>
      <c r="H17" s="1415">
        <v>66119.641613316169</v>
      </c>
      <c r="I17" s="609" t="s">
        <v>696</v>
      </c>
      <c r="J17" s="833"/>
      <c r="K17" s="833"/>
      <c r="L17" s="833"/>
      <c r="M17" s="833"/>
    </row>
    <row r="18" spans="2:19" s="365" customFormat="1" ht="37.5" customHeight="1" x14ac:dyDescent="0.2">
      <c r="B18" s="597" t="s">
        <v>397</v>
      </c>
      <c r="C18" s="1415">
        <v>596288</v>
      </c>
      <c r="D18" s="1415">
        <v>415066.18984149228</v>
      </c>
      <c r="E18" s="1415">
        <v>579102.62304471713</v>
      </c>
      <c r="F18" s="1415">
        <v>836232.903849127</v>
      </c>
      <c r="G18" s="1415">
        <v>1221203.4222243996</v>
      </c>
      <c r="H18" s="1415">
        <v>1441493.1312343439</v>
      </c>
      <c r="I18" s="609" t="s">
        <v>697</v>
      </c>
      <c r="J18" s="833"/>
      <c r="K18" s="833"/>
      <c r="L18" s="833"/>
      <c r="M18" s="833"/>
    </row>
    <row r="19" spans="2:19" s="365" customFormat="1" ht="37.5" customHeight="1" x14ac:dyDescent="0.2">
      <c r="B19" s="597" t="s">
        <v>1582</v>
      </c>
      <c r="C19" s="1415">
        <v>326741</v>
      </c>
      <c r="D19" s="1415">
        <v>384819.50969384797</v>
      </c>
      <c r="E19" s="1415">
        <v>473810.45264597546</v>
      </c>
      <c r="F19" s="1415">
        <v>575201.80929740774</v>
      </c>
      <c r="G19" s="1415">
        <v>594752.88414485892</v>
      </c>
      <c r="H19" s="1415">
        <v>625841.23483552493</v>
      </c>
      <c r="I19" s="609" t="s">
        <v>699</v>
      </c>
      <c r="J19" s="833"/>
      <c r="K19" s="833"/>
      <c r="L19" s="833"/>
      <c r="M19" s="833"/>
    </row>
    <row r="20" spans="2:19" s="365" customFormat="1" ht="37.5" customHeight="1" x14ac:dyDescent="0.2">
      <c r="B20" s="597" t="s">
        <v>259</v>
      </c>
      <c r="C20" s="1415">
        <v>200537</v>
      </c>
      <c r="D20" s="1415">
        <v>145826.39110560605</v>
      </c>
      <c r="E20" s="1415">
        <v>149654.71667794837</v>
      </c>
      <c r="F20" s="1415">
        <v>148800.49570635951</v>
      </c>
      <c r="G20" s="1415">
        <v>167983.94087870521</v>
      </c>
      <c r="H20" s="1415">
        <v>152754.82768528914</v>
      </c>
      <c r="I20" s="609" t="s">
        <v>700</v>
      </c>
      <c r="J20" s="833"/>
      <c r="K20" s="833"/>
      <c r="L20" s="833"/>
      <c r="M20" s="833"/>
    </row>
    <row r="21" spans="2:19" s="365" customFormat="1" ht="37.5" customHeight="1" x14ac:dyDescent="0.2">
      <c r="B21" s="597" t="s">
        <v>399</v>
      </c>
      <c r="C21" s="1415">
        <v>76832</v>
      </c>
      <c r="D21" s="1415">
        <v>125892.70291907883</v>
      </c>
      <c r="E21" s="1415">
        <v>174883.4291991053</v>
      </c>
      <c r="F21" s="1415">
        <v>243555.34251502407</v>
      </c>
      <c r="G21" s="1415">
        <v>332022.43479342846</v>
      </c>
      <c r="H21" s="1415">
        <v>366792.85887548944</v>
      </c>
      <c r="I21" s="609" t="s">
        <v>646</v>
      </c>
      <c r="J21" s="833"/>
      <c r="K21" s="833"/>
      <c r="L21" s="833"/>
      <c r="M21" s="833"/>
    </row>
    <row r="22" spans="2:19" s="365" customFormat="1" ht="37.5" customHeight="1" x14ac:dyDescent="0.2">
      <c r="B22" s="597" t="s">
        <v>400</v>
      </c>
      <c r="C22" s="1415">
        <v>356566</v>
      </c>
      <c r="D22" s="1415">
        <v>444853.2</v>
      </c>
      <c r="E22" s="1415">
        <v>557116.75255156844</v>
      </c>
      <c r="F22" s="1415">
        <v>616392.65694300889</v>
      </c>
      <c r="G22" s="1415">
        <v>715818.28838355676</v>
      </c>
      <c r="H22" s="1415">
        <v>923345</v>
      </c>
      <c r="I22" s="609" t="s">
        <v>927</v>
      </c>
      <c r="J22" s="833"/>
      <c r="K22" s="833"/>
      <c r="L22" s="833"/>
      <c r="M22" s="833"/>
    </row>
    <row r="23" spans="2:19" s="365" customFormat="1" ht="37.5" customHeight="1" x14ac:dyDescent="0.2">
      <c r="B23" s="597" t="s">
        <v>121</v>
      </c>
      <c r="C23" s="1415">
        <v>1401</v>
      </c>
      <c r="D23" s="1415">
        <v>2304.1999999999998</v>
      </c>
      <c r="E23" s="1415">
        <v>3084.6184373617061</v>
      </c>
      <c r="F23" s="1415">
        <v>4770.6716046053107</v>
      </c>
      <c r="G23" s="1415">
        <v>5531.0039079658391</v>
      </c>
      <c r="H23" s="1415">
        <v>6138.4143378420804</v>
      </c>
      <c r="I23" s="609" t="s">
        <v>1266</v>
      </c>
      <c r="J23" s="833"/>
      <c r="K23" s="833"/>
      <c r="L23" s="833"/>
      <c r="M23" s="833"/>
    </row>
    <row r="24" spans="2:19" s="360" customFormat="1" ht="37.5" customHeight="1" x14ac:dyDescent="0.2">
      <c r="B24" s="595" t="s">
        <v>122</v>
      </c>
      <c r="C24" s="1416">
        <v>3024842</v>
      </c>
      <c r="D24" s="1416">
        <v>2937560.5058864634</v>
      </c>
      <c r="E24" s="1416">
        <v>3612014.8505197009</v>
      </c>
      <c r="F24" s="1416">
        <v>4732655.7288680142</v>
      </c>
      <c r="G24" s="1416">
        <v>6117032.8762051258</v>
      </c>
      <c r="H24" s="1416">
        <v>8317172.792303836</v>
      </c>
      <c r="I24" s="607" t="s">
        <v>332</v>
      </c>
      <c r="J24" s="833"/>
      <c r="K24" s="833"/>
      <c r="L24" s="833"/>
      <c r="M24" s="833"/>
      <c r="N24" s="365"/>
      <c r="O24" s="365"/>
      <c r="P24" s="365"/>
      <c r="Q24" s="365"/>
      <c r="R24" s="365"/>
    </row>
    <row r="25" spans="2:19" s="365" customFormat="1" ht="36" customHeight="1" thickBot="1" x14ac:dyDescent="0.25">
      <c r="B25" s="1417"/>
      <c r="C25" s="1671"/>
      <c r="D25" s="1671"/>
      <c r="E25" s="1671"/>
      <c r="F25" s="1671"/>
      <c r="G25" s="1671"/>
      <c r="H25" s="1671"/>
      <c r="I25" s="1379"/>
      <c r="J25" s="833"/>
      <c r="K25" s="833"/>
      <c r="L25" s="833"/>
      <c r="M25" s="833"/>
      <c r="N25" s="833"/>
      <c r="O25" s="833"/>
      <c r="P25" s="833"/>
      <c r="Q25" s="833"/>
      <c r="R25" s="833"/>
      <c r="S25" s="833"/>
    </row>
    <row r="26" spans="2:19" s="365" customFormat="1" ht="18.75" customHeight="1" thickTop="1" x14ac:dyDescent="0.2">
      <c r="B26" s="836"/>
      <c r="C26" s="1391"/>
      <c r="D26" s="1391"/>
      <c r="E26" s="1391"/>
      <c r="F26" s="1391"/>
      <c r="G26" s="1391"/>
      <c r="H26" s="1391"/>
      <c r="I26" s="379"/>
      <c r="J26" s="833"/>
      <c r="K26" s="833"/>
      <c r="L26" s="833"/>
      <c r="M26" s="833"/>
      <c r="N26" s="833"/>
      <c r="O26" s="833"/>
      <c r="P26" s="833"/>
      <c r="Q26" s="833"/>
      <c r="R26" s="833"/>
    </row>
    <row r="27" spans="2:19" s="365" customFormat="1" ht="37.5" customHeight="1" x14ac:dyDescent="0.2">
      <c r="B27" s="836" t="s">
        <v>51</v>
      </c>
      <c r="C27" s="1413"/>
      <c r="D27" s="1413"/>
      <c r="E27" s="1413"/>
      <c r="F27" s="1413"/>
      <c r="G27" s="1413"/>
      <c r="H27" s="1413"/>
      <c r="I27" s="379" t="s">
        <v>406</v>
      </c>
      <c r="J27" s="833"/>
      <c r="K27" s="833"/>
      <c r="L27" s="833"/>
      <c r="M27" s="833"/>
      <c r="N27" s="833"/>
      <c r="O27" s="833"/>
      <c r="P27" s="833"/>
      <c r="Q27" s="833"/>
      <c r="R27" s="833"/>
    </row>
    <row r="28" spans="2:19" s="365" customFormat="1" ht="15.75" customHeight="1" x14ac:dyDescent="0.2">
      <c r="B28" s="836"/>
      <c r="C28" s="1415"/>
      <c r="D28" s="1415"/>
      <c r="E28" s="1415"/>
      <c r="F28" s="1415"/>
      <c r="G28" s="1415"/>
      <c r="H28" s="1415"/>
      <c r="I28" s="379"/>
      <c r="J28" s="833"/>
      <c r="K28" s="833"/>
      <c r="L28" s="833"/>
      <c r="M28" s="833"/>
      <c r="N28" s="833"/>
      <c r="O28" s="833"/>
      <c r="P28" s="833"/>
      <c r="Q28" s="833"/>
      <c r="R28" s="833"/>
    </row>
    <row r="29" spans="2:19" s="365" customFormat="1" ht="37.5" customHeight="1" x14ac:dyDescent="0.2">
      <c r="B29" s="597" t="s">
        <v>852</v>
      </c>
      <c r="C29" s="1415">
        <v>209223</v>
      </c>
      <c r="D29" s="1415">
        <v>190992.69638392975</v>
      </c>
      <c r="E29" s="1415">
        <v>103666.06134661328</v>
      </c>
      <c r="F29" s="1415">
        <v>111903.88843462151</v>
      </c>
      <c r="G29" s="1415">
        <v>109704.84548324739</v>
      </c>
      <c r="H29" s="1415">
        <v>114323.13964442197</v>
      </c>
      <c r="I29" s="609" t="s">
        <v>854</v>
      </c>
      <c r="J29" s="833"/>
      <c r="K29" s="833"/>
      <c r="L29" s="833"/>
      <c r="M29" s="833"/>
      <c r="N29" s="833"/>
      <c r="O29" s="833"/>
      <c r="P29" s="833"/>
      <c r="Q29" s="833"/>
      <c r="R29" s="833"/>
    </row>
    <row r="30" spans="2:19" s="365" customFormat="1" ht="37.5" customHeight="1" x14ac:dyDescent="0.2">
      <c r="B30" s="597" t="s">
        <v>4</v>
      </c>
      <c r="C30" s="1415">
        <v>162290</v>
      </c>
      <c r="D30" s="1415">
        <v>50273.463758467493</v>
      </c>
      <c r="E30" s="1415">
        <v>61753</v>
      </c>
      <c r="F30" s="1415">
        <v>73045.265809398596</v>
      </c>
      <c r="G30" s="1415">
        <v>61753.720884629438</v>
      </c>
      <c r="H30" s="1415">
        <v>76511.979370861125</v>
      </c>
      <c r="I30" s="609" t="s">
        <v>645</v>
      </c>
      <c r="J30" s="833"/>
      <c r="K30" s="833"/>
      <c r="L30" s="833"/>
      <c r="M30" s="833"/>
      <c r="N30" s="833"/>
      <c r="O30" s="833"/>
      <c r="P30" s="833"/>
      <c r="Q30" s="833"/>
      <c r="R30" s="833"/>
    </row>
    <row r="31" spans="2:19" s="365" customFormat="1" ht="37.5" customHeight="1" x14ac:dyDescent="0.2">
      <c r="B31" s="597" t="s">
        <v>396</v>
      </c>
      <c r="C31" s="1415">
        <v>33624</v>
      </c>
      <c r="D31" s="1415">
        <v>32053.519231305858</v>
      </c>
      <c r="E31" s="1415">
        <v>28895.212771178412</v>
      </c>
      <c r="F31" s="1415">
        <v>27977.114819193252</v>
      </c>
      <c r="G31" s="1415">
        <v>27187.559778133225</v>
      </c>
      <c r="H31" s="1415">
        <v>27021.588774989676</v>
      </c>
      <c r="I31" s="609" t="s">
        <v>696</v>
      </c>
      <c r="J31" s="833"/>
      <c r="K31" s="833"/>
      <c r="L31" s="833"/>
      <c r="M31" s="833"/>
      <c r="N31" s="833"/>
      <c r="O31" s="833"/>
      <c r="P31" s="833"/>
      <c r="Q31" s="833"/>
      <c r="R31" s="833"/>
    </row>
    <row r="32" spans="2:19" s="365" customFormat="1" ht="37.5" customHeight="1" x14ac:dyDescent="0.2">
      <c r="B32" s="597" t="s">
        <v>397</v>
      </c>
      <c r="C32" s="1415">
        <v>216685</v>
      </c>
      <c r="D32" s="1415">
        <v>95281.24036478909</v>
      </c>
      <c r="E32" s="1415">
        <v>91224.368099854793</v>
      </c>
      <c r="F32" s="1415">
        <v>97507.643009055202</v>
      </c>
      <c r="G32" s="1415">
        <v>93744.518444470887</v>
      </c>
      <c r="H32" s="1415">
        <v>104472.47576616339</v>
      </c>
      <c r="I32" s="609" t="s">
        <v>697</v>
      </c>
      <c r="J32" s="833"/>
      <c r="K32" s="833"/>
      <c r="L32" s="833"/>
      <c r="M32" s="833"/>
      <c r="N32" s="833"/>
      <c r="O32" s="833"/>
      <c r="P32" s="833"/>
      <c r="Q32" s="833"/>
      <c r="R32" s="833"/>
    </row>
    <row r="33" spans="2:18" s="365" customFormat="1" ht="37.5" customHeight="1" x14ac:dyDescent="0.2">
      <c r="B33" s="597" t="s">
        <v>1582</v>
      </c>
      <c r="C33" s="1415">
        <v>178467</v>
      </c>
      <c r="D33" s="1415">
        <v>139702.23700471234</v>
      </c>
      <c r="E33" s="1415">
        <v>134035.24127852501</v>
      </c>
      <c r="F33" s="1415">
        <v>121230.1143027103</v>
      </c>
      <c r="G33" s="1415">
        <v>123299.83144121303</v>
      </c>
      <c r="H33" s="1415">
        <v>124819.65997828198</v>
      </c>
      <c r="I33" s="609" t="s">
        <v>699</v>
      </c>
      <c r="J33" s="833"/>
      <c r="K33" s="833"/>
      <c r="L33" s="833"/>
      <c r="M33" s="833"/>
      <c r="N33" s="833"/>
      <c r="O33" s="833"/>
      <c r="P33" s="833"/>
      <c r="Q33" s="833"/>
      <c r="R33" s="833"/>
    </row>
    <row r="34" spans="2:18" s="365" customFormat="1" ht="37.5" customHeight="1" x14ac:dyDescent="0.2">
      <c r="B34" s="597" t="s">
        <v>259</v>
      </c>
      <c r="C34" s="1415">
        <v>94164</v>
      </c>
      <c r="D34" s="1415">
        <v>82385</v>
      </c>
      <c r="E34" s="1415">
        <v>41990.147752078614</v>
      </c>
      <c r="F34" s="1415">
        <v>24137.680588059167</v>
      </c>
      <c r="G34" s="1415">
        <v>17925.651656321817</v>
      </c>
      <c r="H34" s="1415">
        <v>14124.605321778836</v>
      </c>
      <c r="I34" s="609" t="s">
        <v>700</v>
      </c>
      <c r="J34" s="833"/>
      <c r="K34" s="833"/>
      <c r="L34" s="833"/>
      <c r="M34" s="833"/>
      <c r="N34" s="833"/>
      <c r="O34" s="833"/>
      <c r="P34" s="833"/>
      <c r="Q34" s="833"/>
      <c r="R34" s="833"/>
    </row>
    <row r="35" spans="2:18" s="365" customFormat="1" ht="37.5" customHeight="1" x14ac:dyDescent="0.2">
      <c r="B35" s="597" t="s">
        <v>399</v>
      </c>
      <c r="C35" s="1415">
        <v>34731</v>
      </c>
      <c r="D35" s="1415">
        <v>38416.6490504416</v>
      </c>
      <c r="E35" s="1415">
        <v>42319.607408744901</v>
      </c>
      <c r="F35" s="1415">
        <v>43755.554657404246</v>
      </c>
      <c r="G35" s="1415">
        <v>44096.540564575873</v>
      </c>
      <c r="H35" s="1415">
        <v>32171.876112400321</v>
      </c>
      <c r="I35" s="609" t="s">
        <v>646</v>
      </c>
      <c r="J35" s="833"/>
      <c r="K35" s="833"/>
      <c r="L35" s="833"/>
      <c r="M35" s="833"/>
    </row>
    <row r="36" spans="2:18" s="365" customFormat="1" ht="37.5" customHeight="1" x14ac:dyDescent="0.2">
      <c r="B36" s="597" t="s">
        <v>400</v>
      </c>
      <c r="C36" s="1415">
        <v>202595</v>
      </c>
      <c r="D36" s="1415">
        <v>204530</v>
      </c>
      <c r="E36" s="1415">
        <v>243414.55464377967</v>
      </c>
      <c r="F36" s="1415">
        <v>223244.18387985093</v>
      </c>
      <c r="G36" s="1415">
        <v>204000.93299921835</v>
      </c>
      <c r="H36" s="1415">
        <v>183061.54309822229</v>
      </c>
      <c r="I36" s="609" t="s">
        <v>927</v>
      </c>
      <c r="J36" s="833"/>
      <c r="K36" s="833"/>
      <c r="L36" s="833"/>
      <c r="M36" s="833"/>
    </row>
    <row r="37" spans="2:18" s="365" customFormat="1" ht="37.5" customHeight="1" x14ac:dyDescent="0.2">
      <c r="B37" s="597" t="s">
        <v>121</v>
      </c>
      <c r="C37" s="1415">
        <v>531</v>
      </c>
      <c r="D37" s="1415">
        <v>876</v>
      </c>
      <c r="E37" s="1415">
        <v>1172.3142270475819</v>
      </c>
      <c r="F37" s="1415">
        <v>1813.1014607544842</v>
      </c>
      <c r="G37" s="1415">
        <v>2102.0669826216817</v>
      </c>
      <c r="H37" s="1415">
        <v>2333.2943507100667</v>
      </c>
      <c r="I37" s="609" t="s">
        <v>1266</v>
      </c>
      <c r="J37" s="833"/>
      <c r="K37" s="833"/>
      <c r="L37" s="833"/>
      <c r="M37" s="833"/>
    </row>
    <row r="38" spans="2:18" s="360" customFormat="1" ht="37.5" customHeight="1" x14ac:dyDescent="0.2">
      <c r="B38" s="595" t="s">
        <v>122</v>
      </c>
      <c r="C38" s="969">
        <v>1132310</v>
      </c>
      <c r="D38" s="969">
        <v>834510.80579364602</v>
      </c>
      <c r="E38" s="969">
        <v>748470.50752782228</v>
      </c>
      <c r="F38" s="969">
        <v>724614.54696104769</v>
      </c>
      <c r="G38" s="969">
        <v>683815.66823443177</v>
      </c>
      <c r="H38" s="969">
        <v>678840.16241782974</v>
      </c>
      <c r="I38" s="607" t="s">
        <v>332</v>
      </c>
      <c r="J38" s="363"/>
      <c r="K38" s="363"/>
      <c r="L38" s="363"/>
      <c r="M38" s="363"/>
      <c r="N38" s="365"/>
      <c r="O38" s="365"/>
      <c r="P38" s="365"/>
      <c r="Q38" s="365"/>
      <c r="R38" s="365"/>
    </row>
    <row r="39" spans="2:18" s="258" customFormat="1" ht="24.95" customHeight="1" thickBot="1" x14ac:dyDescent="0.75">
      <c r="B39" s="1418"/>
      <c r="C39" s="1574"/>
      <c r="D39" s="1574"/>
      <c r="E39" s="1574"/>
      <c r="F39" s="1574"/>
      <c r="G39" s="1574"/>
      <c r="H39" s="1574"/>
      <c r="I39" s="1412"/>
      <c r="N39" s="339"/>
      <c r="O39" s="339"/>
      <c r="P39" s="339"/>
      <c r="Q39" s="339"/>
      <c r="R39" s="339"/>
    </row>
    <row r="40" spans="2:18" ht="9" customHeight="1" thickTop="1" x14ac:dyDescent="0.5">
      <c r="N40" s="51"/>
      <c r="O40" s="51"/>
      <c r="P40" s="51"/>
      <c r="Q40" s="51"/>
      <c r="R40" s="51"/>
    </row>
    <row r="41" spans="2:18" s="37" customFormat="1" ht="9" customHeight="1" x14ac:dyDescent="0.5">
      <c r="N41" s="48"/>
      <c r="O41" s="48"/>
      <c r="P41" s="48"/>
      <c r="Q41" s="48"/>
      <c r="R41" s="48"/>
    </row>
    <row r="42" spans="2:18" s="417" customFormat="1" ht="18.75" customHeight="1" x14ac:dyDescent="0.5">
      <c r="B42" s="334" t="s">
        <v>1766</v>
      </c>
      <c r="C42" s="334"/>
      <c r="G42" s="1419"/>
      <c r="H42" s="1419"/>
      <c r="I42" s="334" t="s">
        <v>1767</v>
      </c>
    </row>
    <row r="43" spans="2:18" s="417" customFormat="1" ht="18.75" customHeight="1" x14ac:dyDescent="0.5">
      <c r="B43" s="564"/>
      <c r="I43" s="700"/>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77" t="s">
        <v>1883</v>
      </c>
      <c r="C3" s="1777"/>
      <c r="D3" s="1777"/>
      <c r="E3" s="1777"/>
      <c r="F3" s="1777"/>
      <c r="G3" s="1777"/>
      <c r="H3" s="1777"/>
      <c r="I3" s="1777"/>
    </row>
    <row r="4" spans="2:23" ht="12.75" customHeight="1" x14ac:dyDescent="0.85">
      <c r="B4" s="1561"/>
      <c r="C4" s="1561"/>
      <c r="D4" s="1561"/>
      <c r="E4" s="1561"/>
      <c r="F4" s="1561"/>
      <c r="G4" s="1561"/>
      <c r="H4" s="1561"/>
      <c r="I4" s="1561"/>
    </row>
    <row r="5" spans="2:23" ht="30" customHeight="1" x14ac:dyDescent="0.85">
      <c r="B5" s="1777" t="s">
        <v>1884</v>
      </c>
      <c r="C5" s="1777"/>
      <c r="D5" s="1777"/>
      <c r="E5" s="1777"/>
      <c r="F5" s="1777"/>
      <c r="G5" s="1777"/>
      <c r="H5" s="1777"/>
      <c r="I5" s="1777"/>
    </row>
    <row r="6" spans="2:23" s="5" customFormat="1" ht="19.5" customHeight="1" x14ac:dyDescent="0.65">
      <c r="C6" s="104"/>
      <c r="D6" s="104"/>
      <c r="E6" s="104"/>
      <c r="F6" s="104"/>
      <c r="G6" s="104"/>
      <c r="H6" s="104"/>
      <c r="I6" s="2"/>
      <c r="J6" s="2"/>
      <c r="K6" s="2"/>
      <c r="L6" s="2"/>
      <c r="M6" s="2"/>
      <c r="N6" s="2"/>
      <c r="O6" s="2"/>
      <c r="P6" s="2"/>
      <c r="Q6" s="2"/>
      <c r="R6" s="2"/>
      <c r="S6" s="2"/>
    </row>
    <row r="7" spans="2:23" s="417" customFormat="1" ht="24" customHeight="1" x14ac:dyDescent="0.5">
      <c r="B7" s="355" t="s">
        <v>1736</v>
      </c>
      <c r="C7" s="414"/>
      <c r="D7" s="414"/>
      <c r="E7" s="414"/>
      <c r="F7" s="414"/>
      <c r="G7" s="414"/>
      <c r="H7" s="414"/>
      <c r="I7" s="229" t="s">
        <v>1740</v>
      </c>
      <c r="J7" s="229"/>
      <c r="N7" s="229"/>
    </row>
    <row r="8" spans="2:23" ht="18.75" customHeight="1" thickBot="1" x14ac:dyDescent="0.4"/>
    <row r="9" spans="2:23" s="636" customFormat="1" ht="24.95" customHeight="1" thickTop="1" x14ac:dyDescent="0.7">
      <c r="B9" s="1943" t="s">
        <v>886</v>
      </c>
      <c r="C9" s="1764">
        <v>2012</v>
      </c>
      <c r="D9" s="1764">
        <v>2013</v>
      </c>
      <c r="E9" s="1764">
        <v>2014</v>
      </c>
      <c r="F9" s="1764" t="s">
        <v>1904</v>
      </c>
      <c r="G9" s="1764" t="s">
        <v>1910</v>
      </c>
      <c r="H9" s="1764" t="s">
        <v>1581</v>
      </c>
      <c r="I9" s="1920" t="s">
        <v>885</v>
      </c>
      <c r="J9" s="644"/>
      <c r="N9" s="644"/>
    </row>
    <row r="10" spans="2:23" s="636" customFormat="1" ht="24.95" customHeight="1" x14ac:dyDescent="0.7">
      <c r="B10" s="1944"/>
      <c r="C10" s="1765"/>
      <c r="D10" s="1765"/>
      <c r="E10" s="1765"/>
      <c r="F10" s="1765"/>
      <c r="G10" s="1765"/>
      <c r="H10" s="1765"/>
      <c r="I10" s="1977"/>
    </row>
    <row r="11" spans="2:23" s="636" customFormat="1" ht="24.95" customHeight="1" x14ac:dyDescent="0.7">
      <c r="B11" s="1945"/>
      <c r="C11" s="1766"/>
      <c r="D11" s="1766"/>
      <c r="E11" s="1766"/>
      <c r="F11" s="1766"/>
      <c r="G11" s="1766"/>
      <c r="H11" s="1766"/>
      <c r="I11" s="1978"/>
    </row>
    <row r="12" spans="2:23" s="636" customFormat="1" ht="21" customHeight="1" x14ac:dyDescent="0.7">
      <c r="B12" s="675"/>
      <c r="C12" s="399"/>
      <c r="D12" s="399"/>
      <c r="E12" s="399"/>
      <c r="F12" s="399"/>
      <c r="G12" s="399"/>
      <c r="H12" s="399"/>
      <c r="I12" s="699"/>
    </row>
    <row r="13" spans="2:23" s="1336" customFormat="1" ht="37.5" customHeight="1" x14ac:dyDescent="0.2">
      <c r="B13" s="714" t="s">
        <v>221</v>
      </c>
      <c r="C13" s="912"/>
      <c r="D13" s="912"/>
      <c r="E13" s="912"/>
      <c r="F13" s="912"/>
      <c r="G13" s="912"/>
      <c r="H13" s="912"/>
      <c r="I13" s="1042" t="s">
        <v>222</v>
      </c>
    </row>
    <row r="14" spans="2:23" s="1336" customFormat="1" ht="15.75" customHeight="1" x14ac:dyDescent="0.2">
      <c r="B14" s="838"/>
      <c r="C14" s="912"/>
      <c r="D14" s="912"/>
      <c r="E14" s="912"/>
      <c r="F14" s="912"/>
      <c r="G14" s="912"/>
      <c r="H14" s="912"/>
      <c r="I14" s="602"/>
    </row>
    <row r="15" spans="2:23" s="1336" customFormat="1" ht="37.5" customHeight="1" x14ac:dyDescent="0.2">
      <c r="B15" s="838" t="s">
        <v>61</v>
      </c>
      <c r="C15" s="855">
        <v>3241161</v>
      </c>
      <c r="D15" s="855">
        <v>3369174.710383852</v>
      </c>
      <c r="E15" s="855">
        <v>4767735.8505197</v>
      </c>
      <c r="F15" s="855">
        <v>5744831.588483341</v>
      </c>
      <c r="G15" s="855">
        <v>7777498.3824528148</v>
      </c>
      <c r="H15" s="855">
        <v>10530749.412705777</v>
      </c>
      <c r="I15" s="602" t="s">
        <v>863</v>
      </c>
    </row>
    <row r="16" spans="2:23" s="1336" customFormat="1" ht="37.5" customHeight="1" x14ac:dyDescent="0.2">
      <c r="B16" s="838" t="s">
        <v>408</v>
      </c>
      <c r="C16" s="1391">
        <v>440533</v>
      </c>
      <c r="D16" s="1391">
        <v>561497</v>
      </c>
      <c r="E16" s="1391">
        <v>708819.49759641767</v>
      </c>
      <c r="F16" s="1391">
        <v>799997.06957565702</v>
      </c>
      <c r="G16" s="1391">
        <v>1025154.0185232457</v>
      </c>
      <c r="H16" s="1391">
        <v>1376709.1463710826</v>
      </c>
      <c r="I16" s="602" t="s">
        <v>407</v>
      </c>
    </row>
    <row r="17" spans="2:9" s="1336" customFormat="1" ht="37.5" customHeight="1" x14ac:dyDescent="0.2">
      <c r="B17" s="838" t="s">
        <v>223</v>
      </c>
      <c r="C17" s="1391">
        <v>2800628</v>
      </c>
      <c r="D17" s="1391">
        <v>2807677.710383852</v>
      </c>
      <c r="E17" s="1391">
        <v>4058916.3529232824</v>
      </c>
      <c r="F17" s="1391">
        <v>4944834.5189076839</v>
      </c>
      <c r="G17" s="1391">
        <v>6752344.3639295688</v>
      </c>
      <c r="H17" s="1391">
        <v>9154040.2663346939</v>
      </c>
      <c r="I17" s="602" t="s">
        <v>224</v>
      </c>
    </row>
    <row r="18" spans="2:9" s="1336" customFormat="1" ht="37.5" customHeight="1" x14ac:dyDescent="0.2">
      <c r="B18" s="838" t="s">
        <v>62</v>
      </c>
      <c r="C18" s="855">
        <v>386818</v>
      </c>
      <c r="D18" s="855">
        <v>424662</v>
      </c>
      <c r="E18" s="855">
        <v>297496.36724406801</v>
      </c>
      <c r="F18" s="855">
        <v>399594.06860274798</v>
      </c>
      <c r="G18" s="855">
        <v>554723.68791278603</v>
      </c>
      <c r="H18" s="855">
        <v>521776.58729422343</v>
      </c>
      <c r="I18" s="602" t="s">
        <v>864</v>
      </c>
    </row>
    <row r="19" spans="2:9" s="1336" customFormat="1" ht="37.5" customHeight="1" x14ac:dyDescent="0.2">
      <c r="B19" s="838" t="s">
        <v>801</v>
      </c>
      <c r="C19" s="1391">
        <v>106760</v>
      </c>
      <c r="D19" s="1391">
        <v>62251</v>
      </c>
      <c r="E19" s="1391">
        <v>74183.367244067995</v>
      </c>
      <c r="F19" s="1391">
        <v>141590.06860274801</v>
      </c>
      <c r="G19" s="1391">
        <v>179087.687912786</v>
      </c>
      <c r="H19" s="1391">
        <v>268895.53405646002</v>
      </c>
      <c r="I19" s="602" t="s">
        <v>888</v>
      </c>
    </row>
    <row r="20" spans="2:9" s="1336" customFormat="1" ht="37.5" customHeight="1" x14ac:dyDescent="0.2">
      <c r="B20" s="838" t="s">
        <v>872</v>
      </c>
      <c r="C20" s="1391">
        <v>280058</v>
      </c>
      <c r="D20" s="1391">
        <v>362411</v>
      </c>
      <c r="E20" s="1391">
        <v>223313</v>
      </c>
      <c r="F20" s="1391">
        <v>258004</v>
      </c>
      <c r="G20" s="1391">
        <v>375636</v>
      </c>
      <c r="H20" s="1391">
        <v>252881.05323776341</v>
      </c>
      <c r="I20" s="602" t="s">
        <v>889</v>
      </c>
    </row>
    <row r="21" spans="2:9" s="1336" customFormat="1" ht="37.5" customHeight="1" x14ac:dyDescent="0.2">
      <c r="B21" s="838" t="s">
        <v>63</v>
      </c>
      <c r="C21" s="855">
        <v>-603137</v>
      </c>
      <c r="D21" s="855">
        <v>-856276</v>
      </c>
      <c r="E21" s="855">
        <v>-1453217</v>
      </c>
      <c r="F21" s="855">
        <v>-1411770</v>
      </c>
      <c r="G21" s="855">
        <v>-2215189</v>
      </c>
      <c r="H21" s="855">
        <v>-2735353</v>
      </c>
      <c r="I21" s="602" t="s">
        <v>865</v>
      </c>
    </row>
    <row r="22" spans="2:9" s="1336" customFormat="1" ht="37.5" customHeight="1" x14ac:dyDescent="0.2">
      <c r="B22" s="848" t="s">
        <v>64</v>
      </c>
      <c r="C22" s="1391">
        <v>233355</v>
      </c>
      <c r="D22" s="1391">
        <v>228484</v>
      </c>
      <c r="E22" s="1391">
        <v>253411</v>
      </c>
      <c r="F22" s="1391">
        <v>335244</v>
      </c>
      <c r="G22" s="1391">
        <v>568866</v>
      </c>
      <c r="H22" s="1391">
        <v>747200</v>
      </c>
      <c r="I22" s="1423" t="s">
        <v>225</v>
      </c>
    </row>
    <row r="23" spans="2:9" s="1336" customFormat="1" ht="37.5" customHeight="1" x14ac:dyDescent="0.2">
      <c r="B23" s="838" t="s">
        <v>65</v>
      </c>
      <c r="C23" s="1391">
        <v>836492</v>
      </c>
      <c r="D23" s="1391">
        <v>1084760</v>
      </c>
      <c r="E23" s="1391">
        <v>1706628</v>
      </c>
      <c r="F23" s="1391">
        <v>1747014</v>
      </c>
      <c r="G23" s="1391">
        <v>2784055</v>
      </c>
      <c r="H23" s="1391">
        <v>3482553</v>
      </c>
      <c r="I23" s="602" t="s">
        <v>317</v>
      </c>
    </row>
    <row r="24" spans="2:9" s="1337" customFormat="1" ht="37.5" customHeight="1" x14ac:dyDescent="0.2">
      <c r="B24" s="846" t="s">
        <v>890</v>
      </c>
      <c r="C24" s="854">
        <v>3024842</v>
      </c>
      <c r="D24" s="854">
        <v>2937560.710383852</v>
      </c>
      <c r="E24" s="854">
        <v>3612015.2177637676</v>
      </c>
      <c r="F24" s="854">
        <v>4732655.6570860893</v>
      </c>
      <c r="G24" s="854">
        <v>6117033.0703656012</v>
      </c>
      <c r="H24" s="854">
        <v>8317173</v>
      </c>
      <c r="I24" s="561" t="s">
        <v>318</v>
      </c>
    </row>
    <row r="25" spans="2:9" s="1336" customFormat="1" ht="24.95" customHeight="1" x14ac:dyDescent="0.2">
      <c r="B25" s="838"/>
      <c r="C25" s="1391"/>
      <c r="D25" s="1391"/>
      <c r="E25" s="1391"/>
      <c r="F25" s="1391"/>
      <c r="G25" s="1391"/>
      <c r="H25" s="1391"/>
      <c r="I25" s="602"/>
    </row>
    <row r="26" spans="2:9" s="1336" customFormat="1" ht="24.95" customHeight="1" thickBot="1" x14ac:dyDescent="0.25">
      <c r="B26" s="837"/>
      <c r="C26" s="1392"/>
      <c r="D26" s="1392"/>
      <c r="E26" s="1392"/>
      <c r="F26" s="1392"/>
      <c r="G26" s="1392"/>
      <c r="H26" s="1392"/>
      <c r="I26" s="1424"/>
    </row>
    <row r="27" spans="2:9" s="1336" customFormat="1" ht="22.5" customHeight="1" thickTop="1" x14ac:dyDescent="0.2">
      <c r="B27" s="1422"/>
      <c r="C27" s="1391"/>
      <c r="D27" s="1391"/>
      <c r="E27" s="1391"/>
      <c r="F27" s="1391"/>
      <c r="G27" s="1391"/>
      <c r="H27" s="1391"/>
      <c r="I27" s="1425"/>
    </row>
    <row r="28" spans="2:9" s="1336" customFormat="1" ht="37.5" customHeight="1" x14ac:dyDescent="0.2">
      <c r="B28" s="714" t="s">
        <v>51</v>
      </c>
      <c r="C28" s="1393"/>
      <c r="D28" s="1393"/>
      <c r="E28" s="1393"/>
      <c r="F28" s="1393"/>
      <c r="G28" s="1393"/>
      <c r="H28" s="1393"/>
      <c r="I28" s="1042" t="s">
        <v>406</v>
      </c>
    </row>
    <row r="29" spans="2:9" s="1336" customFormat="1" ht="15.75" customHeight="1" x14ac:dyDescent="0.2">
      <c r="B29" s="838"/>
      <c r="C29" s="1391"/>
      <c r="D29" s="1391"/>
      <c r="E29" s="1391"/>
      <c r="F29" s="1391"/>
      <c r="G29" s="1391"/>
      <c r="H29" s="1391"/>
      <c r="I29" s="602"/>
    </row>
    <row r="30" spans="2:9" s="1336" customFormat="1" ht="37.5" customHeight="1" x14ac:dyDescent="0.2">
      <c r="B30" s="838" t="s">
        <v>61</v>
      </c>
      <c r="C30" s="855">
        <v>1099522</v>
      </c>
      <c r="D30" s="855">
        <v>771384.47736950137</v>
      </c>
      <c r="E30" s="855">
        <v>735315.50752782251</v>
      </c>
      <c r="F30" s="855">
        <v>590032.3699569715</v>
      </c>
      <c r="G30" s="855">
        <v>571558.91265153163</v>
      </c>
      <c r="H30" s="855">
        <v>548535.48748882697</v>
      </c>
      <c r="I30" s="602" t="s">
        <v>863</v>
      </c>
    </row>
    <row r="31" spans="2:9" s="1336" customFormat="1" ht="37.5" customHeight="1" x14ac:dyDescent="0.2">
      <c r="B31" s="838" t="s">
        <v>408</v>
      </c>
      <c r="C31" s="1391">
        <v>235916</v>
      </c>
      <c r="D31" s="1391">
        <v>214182</v>
      </c>
      <c r="E31" s="1391">
        <v>269136.91987178498</v>
      </c>
      <c r="F31" s="1391">
        <v>251792.49959224349</v>
      </c>
      <c r="G31" s="1391">
        <v>230338.27658697058</v>
      </c>
      <c r="H31" s="1391">
        <v>215905</v>
      </c>
      <c r="I31" s="602" t="s">
        <v>407</v>
      </c>
    </row>
    <row r="32" spans="2:9" s="1336" customFormat="1" ht="37.5" customHeight="1" x14ac:dyDescent="0.2">
      <c r="B32" s="838" t="s">
        <v>223</v>
      </c>
      <c r="C32" s="1391">
        <v>863606</v>
      </c>
      <c r="D32" s="1391">
        <v>557202.47736950137</v>
      </c>
      <c r="E32" s="1391">
        <v>466178.58765603753</v>
      </c>
      <c r="F32" s="1391">
        <v>338239.87036472798</v>
      </c>
      <c r="G32" s="1391">
        <v>341220.63606456103</v>
      </c>
      <c r="H32" s="1391">
        <v>332630.48748882703</v>
      </c>
      <c r="I32" s="602" t="s">
        <v>224</v>
      </c>
    </row>
    <row r="33" spans="2:9" s="1336" customFormat="1" ht="37.5" customHeight="1" x14ac:dyDescent="0.2">
      <c r="B33" s="838" t="s">
        <v>62</v>
      </c>
      <c r="C33" s="855">
        <v>185935</v>
      </c>
      <c r="D33" s="855">
        <v>196164</v>
      </c>
      <c r="E33" s="855">
        <v>126939</v>
      </c>
      <c r="F33" s="855">
        <v>246558.97700407653</v>
      </c>
      <c r="G33" s="855">
        <v>221430.05558290059</v>
      </c>
      <c r="H33" s="855">
        <v>274128.7381139269</v>
      </c>
      <c r="I33" s="602" t="s">
        <v>864</v>
      </c>
    </row>
    <row r="34" spans="2:9" s="1336" customFormat="1" ht="37.5" customHeight="1" x14ac:dyDescent="0.2">
      <c r="B34" s="838" t="s">
        <v>801</v>
      </c>
      <c r="C34" s="1391">
        <v>48717</v>
      </c>
      <c r="D34" s="1391">
        <v>29316</v>
      </c>
      <c r="E34" s="1391">
        <v>24129</v>
      </c>
      <c r="F34" s="1391">
        <v>71481.359488196016</v>
      </c>
      <c r="G34" s="1391">
        <v>58898.208840633684</v>
      </c>
      <c r="H34" s="1391">
        <v>168204.67708835044</v>
      </c>
      <c r="I34" s="602" t="s">
        <v>888</v>
      </c>
    </row>
    <row r="35" spans="2:9" s="1336" customFormat="1" ht="37.5" customHeight="1" x14ac:dyDescent="0.2">
      <c r="B35" s="838" t="s">
        <v>872</v>
      </c>
      <c r="C35" s="1391">
        <v>137218</v>
      </c>
      <c r="D35" s="1391">
        <v>166848</v>
      </c>
      <c r="E35" s="1391">
        <v>102810</v>
      </c>
      <c r="F35" s="1391">
        <v>175077.6175158805</v>
      </c>
      <c r="G35" s="1391">
        <v>162531.84674226691</v>
      </c>
      <c r="H35" s="1391">
        <v>105924.06102557648</v>
      </c>
      <c r="I35" s="602" t="s">
        <v>889</v>
      </c>
    </row>
    <row r="36" spans="2:9" s="1336" customFormat="1" ht="37.5" customHeight="1" x14ac:dyDescent="0.2">
      <c r="B36" s="838" t="s">
        <v>63</v>
      </c>
      <c r="C36" s="855">
        <v>-153147</v>
      </c>
      <c r="D36" s="855">
        <v>-133037</v>
      </c>
      <c r="E36" s="855">
        <v>-113784</v>
      </c>
      <c r="F36" s="855">
        <v>-111976</v>
      </c>
      <c r="G36" s="855">
        <v>-109173</v>
      </c>
      <c r="H36" s="855">
        <v>-143822.42560275403</v>
      </c>
      <c r="I36" s="602" t="s">
        <v>865</v>
      </c>
    </row>
    <row r="37" spans="2:9" s="1336" customFormat="1" ht="37.5" customHeight="1" x14ac:dyDescent="0.2">
      <c r="B37" s="848" t="s">
        <v>64</v>
      </c>
      <c r="C37" s="1391">
        <v>69985</v>
      </c>
      <c r="D37" s="1391">
        <v>48628</v>
      </c>
      <c r="E37" s="1391">
        <v>41590</v>
      </c>
      <c r="F37" s="1391">
        <v>40930</v>
      </c>
      <c r="G37" s="1391">
        <v>39905</v>
      </c>
      <c r="H37" s="1391">
        <v>51869.462081128753</v>
      </c>
      <c r="I37" s="1423" t="s">
        <v>225</v>
      </c>
    </row>
    <row r="38" spans="2:9" s="1336" customFormat="1" ht="37.5" customHeight="1" x14ac:dyDescent="0.2">
      <c r="B38" s="838" t="s">
        <v>65</v>
      </c>
      <c r="C38" s="1391">
        <v>223132</v>
      </c>
      <c r="D38" s="1391">
        <v>181665</v>
      </c>
      <c r="E38" s="1391">
        <v>155374</v>
      </c>
      <c r="F38" s="1391">
        <v>152906</v>
      </c>
      <c r="G38" s="1391">
        <v>149078</v>
      </c>
      <c r="H38" s="1391">
        <v>195691.88768388279</v>
      </c>
      <c r="I38" s="602" t="s">
        <v>317</v>
      </c>
    </row>
    <row r="39" spans="2:9" s="1337" customFormat="1" ht="37.5" customHeight="1" x14ac:dyDescent="0.2">
      <c r="B39" s="846" t="s">
        <v>890</v>
      </c>
      <c r="C39" s="854">
        <v>1132310</v>
      </c>
      <c r="D39" s="854">
        <v>834511.47736950137</v>
      </c>
      <c r="E39" s="854">
        <v>748470.50752782251</v>
      </c>
      <c r="F39" s="854">
        <v>724615.34696104797</v>
      </c>
      <c r="G39" s="854">
        <v>683815.96823443216</v>
      </c>
      <c r="H39" s="854">
        <v>678841.79999999993</v>
      </c>
      <c r="I39" s="561" t="s">
        <v>318</v>
      </c>
    </row>
    <row r="40" spans="2:9" s="1336" customFormat="1" ht="24.95" customHeight="1" thickBot="1" x14ac:dyDescent="0.25">
      <c r="B40" s="837"/>
      <c r="C40" s="1421"/>
      <c r="D40" s="1421"/>
      <c r="E40" s="1421"/>
      <c r="F40" s="1421"/>
      <c r="G40" s="1421"/>
      <c r="H40" s="1421"/>
      <c r="I40" s="1420"/>
    </row>
    <row r="41" spans="2:9" ht="9" customHeight="1" thickTop="1" x14ac:dyDescent="0.35"/>
    <row r="42" spans="2:9" s="417" customFormat="1" ht="18.75" customHeight="1" x14ac:dyDescent="0.5">
      <c r="B42" s="334" t="s">
        <v>1766</v>
      </c>
      <c r="C42" s="334"/>
      <c r="D42" s="334"/>
      <c r="E42" s="334"/>
      <c r="F42" s="334"/>
      <c r="G42" s="334"/>
      <c r="H42" s="334"/>
      <c r="I42" s="334" t="s">
        <v>1767</v>
      </c>
    </row>
    <row r="43" spans="2:9" s="417" customFormat="1" ht="18.75" customHeight="1" x14ac:dyDescent="0.5">
      <c r="B43" s="564"/>
      <c r="I43" s="700"/>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7" t="s">
        <v>1885</v>
      </c>
      <c r="C3" s="1778"/>
      <c r="D3" s="1778"/>
      <c r="E3" s="1778"/>
      <c r="F3" s="1778"/>
      <c r="G3" s="1778"/>
      <c r="H3" s="1778"/>
      <c r="I3" s="1778"/>
    </row>
    <row r="4" spans="2:23" ht="14.25" customHeight="1" x14ac:dyDescent="0.85">
      <c r="B4" s="701"/>
      <c r="C4" s="678"/>
      <c r="D4" s="678"/>
      <c r="E4" s="678"/>
      <c r="F4" s="678"/>
      <c r="G4" s="678"/>
      <c r="H4" s="678"/>
      <c r="I4" s="678"/>
    </row>
    <row r="5" spans="2:23" ht="36.75" x14ac:dyDescent="0.85">
      <c r="B5" s="1777" t="s">
        <v>1886</v>
      </c>
      <c r="C5" s="1778"/>
      <c r="D5" s="1778"/>
      <c r="E5" s="1778"/>
      <c r="F5" s="1778"/>
      <c r="G5" s="1778"/>
      <c r="H5" s="1778"/>
      <c r="I5" s="1778"/>
    </row>
    <row r="6" spans="2:23" ht="19.5" customHeight="1" x14ac:dyDescent="0.65">
      <c r="B6" s="88"/>
      <c r="C6" s="86"/>
      <c r="D6" s="86"/>
      <c r="E6" s="86"/>
      <c r="F6" s="86"/>
      <c r="G6" s="86"/>
      <c r="H6" s="86"/>
      <c r="I6" s="86"/>
    </row>
    <row r="7" spans="2:23" s="37" customFormat="1" ht="20.25" customHeight="1" x14ac:dyDescent="0.5">
      <c r="B7" s="355" t="s">
        <v>1736</v>
      </c>
      <c r="C7" s="417"/>
      <c r="D7" s="417"/>
      <c r="E7" s="417"/>
      <c r="F7" s="417"/>
      <c r="G7" s="417"/>
      <c r="H7" s="417"/>
      <c r="I7" s="229" t="s">
        <v>1740</v>
      </c>
      <c r="J7" s="79"/>
      <c r="N7" s="79"/>
    </row>
    <row r="8" spans="2:23" ht="18.75" customHeight="1" thickBot="1" x14ac:dyDescent="0.4"/>
    <row r="9" spans="2:23" s="359" customFormat="1" ht="24.95" customHeight="1" thickTop="1" x14ac:dyDescent="0.7">
      <c r="B9" s="1943" t="s">
        <v>886</v>
      </c>
      <c r="C9" s="1764">
        <v>2012</v>
      </c>
      <c r="D9" s="1764">
        <v>2013</v>
      </c>
      <c r="E9" s="1764">
        <v>2014</v>
      </c>
      <c r="F9" s="1764">
        <v>2015</v>
      </c>
      <c r="G9" s="1764">
        <v>2016</v>
      </c>
      <c r="H9" s="1764" t="s">
        <v>1581</v>
      </c>
      <c r="I9" s="1946" t="s">
        <v>885</v>
      </c>
      <c r="J9" s="519"/>
      <c r="N9" s="519"/>
    </row>
    <row r="10" spans="2:23" s="359" customFormat="1" ht="24.95" customHeight="1" x14ac:dyDescent="0.7">
      <c r="B10" s="1944"/>
      <c r="C10" s="1765"/>
      <c r="D10" s="1765"/>
      <c r="E10" s="1765"/>
      <c r="F10" s="1765"/>
      <c r="G10" s="1765"/>
      <c r="H10" s="1765"/>
      <c r="I10" s="1979"/>
    </row>
    <row r="11" spans="2:23" s="359" customFormat="1" ht="24.95" customHeight="1" x14ac:dyDescent="0.7">
      <c r="B11" s="1945"/>
      <c r="C11" s="1766"/>
      <c r="D11" s="1766"/>
      <c r="E11" s="1766"/>
      <c r="F11" s="1766"/>
      <c r="G11" s="1766"/>
      <c r="H11" s="1766"/>
      <c r="I11" s="1980"/>
    </row>
    <row r="12" spans="2:23" s="359" customFormat="1" ht="15" customHeight="1" x14ac:dyDescent="0.7">
      <c r="B12" s="674"/>
      <c r="C12" s="397"/>
      <c r="D12" s="397"/>
      <c r="E12" s="397"/>
      <c r="F12" s="397"/>
      <c r="G12" s="397"/>
      <c r="H12" s="397"/>
      <c r="I12" s="681"/>
    </row>
    <row r="13" spans="2:23" s="592" customFormat="1" ht="36.950000000000003" customHeight="1" x14ac:dyDescent="0.2">
      <c r="B13" s="1429" t="s">
        <v>221</v>
      </c>
      <c r="C13" s="868"/>
      <c r="D13" s="868"/>
      <c r="E13" s="868"/>
      <c r="F13" s="868"/>
      <c r="G13" s="868"/>
      <c r="H13" s="868"/>
      <c r="I13" s="1430" t="s">
        <v>222</v>
      </c>
    </row>
    <row r="14" spans="2:23" s="592" customFormat="1" ht="15.75" customHeight="1" x14ac:dyDescent="0.2">
      <c r="B14" s="838"/>
      <c r="C14" s="868"/>
      <c r="D14" s="868"/>
      <c r="E14" s="868"/>
      <c r="F14" s="868"/>
      <c r="G14" s="868"/>
      <c r="H14" s="868"/>
      <c r="I14" s="851"/>
    </row>
    <row r="15" spans="2:23" s="554" customFormat="1" ht="36.75" customHeight="1" x14ac:dyDescent="0.2">
      <c r="B15" s="846" t="s">
        <v>409</v>
      </c>
      <c r="C15" s="864"/>
      <c r="D15" s="864"/>
      <c r="E15" s="864"/>
      <c r="F15" s="864"/>
      <c r="G15" s="864"/>
      <c r="H15" s="864"/>
      <c r="I15" s="850" t="s">
        <v>46</v>
      </c>
    </row>
    <row r="16" spans="2:23" s="592" customFormat="1" ht="36.950000000000003" customHeight="1" x14ac:dyDescent="0.2">
      <c r="B16" s="838" t="s">
        <v>852</v>
      </c>
      <c r="C16" s="855">
        <v>24030</v>
      </c>
      <c r="D16" s="855">
        <v>25251</v>
      </c>
      <c r="E16" s="855">
        <v>24457.352207418568</v>
      </c>
      <c r="F16" s="855">
        <v>22688.06366970126</v>
      </c>
      <c r="G16" s="855">
        <v>39623.125911692223</v>
      </c>
      <c r="H16" s="855">
        <v>89047.592942560819</v>
      </c>
      <c r="I16" s="851" t="s">
        <v>854</v>
      </c>
    </row>
    <row r="17" spans="2:10" s="592" customFormat="1" ht="36.950000000000003" customHeight="1" x14ac:dyDescent="0.2">
      <c r="B17" s="838" t="s">
        <v>47</v>
      </c>
      <c r="C17" s="855">
        <v>69716</v>
      </c>
      <c r="D17" s="855">
        <v>67124</v>
      </c>
      <c r="E17" s="855">
        <v>50285.898553945422</v>
      </c>
      <c r="F17" s="855">
        <v>108195.8182568074</v>
      </c>
      <c r="G17" s="855">
        <v>108195.8182568074</v>
      </c>
      <c r="H17" s="855">
        <v>124664.85891006839</v>
      </c>
      <c r="I17" s="851" t="s">
        <v>698</v>
      </c>
    </row>
    <row r="18" spans="2:10" s="592" customFormat="1" ht="36.950000000000003" customHeight="1" x14ac:dyDescent="0.2">
      <c r="B18" s="838" t="s">
        <v>1582</v>
      </c>
      <c r="C18" s="855">
        <v>32397</v>
      </c>
      <c r="D18" s="855">
        <v>30988</v>
      </c>
      <c r="E18" s="855">
        <v>17727.250236659216</v>
      </c>
      <c r="F18" s="855">
        <v>50716.292977205849</v>
      </c>
      <c r="G18" s="855">
        <v>50716.292977205849</v>
      </c>
      <c r="H18" s="855">
        <v>60555.462427799896</v>
      </c>
      <c r="I18" s="851" t="s">
        <v>699</v>
      </c>
    </row>
    <row r="19" spans="2:10" s="592" customFormat="1" ht="36.950000000000003" customHeight="1" x14ac:dyDescent="0.2">
      <c r="B19" s="838" t="s">
        <v>319</v>
      </c>
      <c r="C19" s="855">
        <v>194739</v>
      </c>
      <c r="D19" s="855">
        <v>225767</v>
      </c>
      <c r="E19" s="855">
        <v>136698</v>
      </c>
      <c r="F19" s="855">
        <v>118600.18606393778</v>
      </c>
      <c r="G19" s="855">
        <v>115495.16139030171</v>
      </c>
      <c r="H19" s="855">
        <v>119891.98263861284</v>
      </c>
      <c r="I19" s="851" t="s">
        <v>320</v>
      </c>
    </row>
    <row r="20" spans="2:10" s="592" customFormat="1" ht="36.950000000000003" customHeight="1" x14ac:dyDescent="0.2">
      <c r="B20" s="838" t="s">
        <v>849</v>
      </c>
      <c r="C20" s="855">
        <v>65936</v>
      </c>
      <c r="D20" s="855">
        <v>75532</v>
      </c>
      <c r="E20" s="855">
        <v>68328.047463225754</v>
      </c>
      <c r="F20" s="855">
        <v>99393.779417021869</v>
      </c>
      <c r="G20" s="855">
        <v>240693.09521630406</v>
      </c>
      <c r="H20" s="855">
        <v>127616.69037518164</v>
      </c>
      <c r="I20" s="851" t="s">
        <v>851</v>
      </c>
    </row>
    <row r="21" spans="2:10" s="592" customFormat="1" ht="36.950000000000003" customHeight="1" x14ac:dyDescent="0.2">
      <c r="B21" s="846" t="s">
        <v>853</v>
      </c>
      <c r="C21" s="854">
        <v>386818</v>
      </c>
      <c r="D21" s="854">
        <v>424662</v>
      </c>
      <c r="E21" s="854">
        <v>297496.54846124898</v>
      </c>
      <c r="F21" s="854">
        <v>399594.14038467419</v>
      </c>
      <c r="G21" s="854">
        <v>554723.49375231122</v>
      </c>
      <c r="H21" s="854">
        <v>521776.5872942236</v>
      </c>
      <c r="I21" s="850" t="s">
        <v>332</v>
      </c>
    </row>
    <row r="22" spans="2:10" s="592" customFormat="1" ht="17.25" customHeight="1" x14ac:dyDescent="0.2">
      <c r="B22" s="838"/>
      <c r="C22" s="855"/>
      <c r="D22" s="855"/>
      <c r="E22" s="855"/>
      <c r="F22" s="855"/>
      <c r="G22" s="855"/>
      <c r="H22" s="855"/>
      <c r="I22" s="851"/>
    </row>
    <row r="23" spans="2:10" s="592" customFormat="1" ht="36.950000000000003" customHeight="1" x14ac:dyDescent="0.2">
      <c r="B23" s="846" t="s">
        <v>48</v>
      </c>
      <c r="C23" s="854"/>
      <c r="D23" s="854"/>
      <c r="E23" s="854"/>
      <c r="F23" s="854"/>
      <c r="G23" s="854"/>
      <c r="H23" s="854"/>
      <c r="I23" s="850" t="s">
        <v>49</v>
      </c>
    </row>
    <row r="24" spans="2:10" s="592" customFormat="1" ht="36.950000000000003" customHeight="1" x14ac:dyDescent="0.2">
      <c r="B24" s="838" t="s">
        <v>319</v>
      </c>
      <c r="C24" s="855">
        <v>194739</v>
      </c>
      <c r="D24" s="855">
        <v>225767</v>
      </c>
      <c r="E24" s="855">
        <v>136698</v>
      </c>
      <c r="F24" s="855">
        <v>118600.18606393778</v>
      </c>
      <c r="G24" s="855">
        <v>115495.16139030171</v>
      </c>
      <c r="H24" s="855">
        <v>119891.98263861284</v>
      </c>
      <c r="I24" s="851" t="s">
        <v>320</v>
      </c>
      <c r="J24" s="1283"/>
    </row>
    <row r="25" spans="2:10" s="592" customFormat="1" ht="36.950000000000003" customHeight="1" x14ac:dyDescent="0.2">
      <c r="B25" s="838" t="s">
        <v>37</v>
      </c>
      <c r="C25" s="855">
        <v>14037</v>
      </c>
      <c r="D25" s="855">
        <v>13158</v>
      </c>
      <c r="E25" s="855">
        <v>7357.1910301566095</v>
      </c>
      <c r="F25" s="855">
        <v>26600</v>
      </c>
      <c r="G25" s="855">
        <v>97262</v>
      </c>
      <c r="H25" s="855">
        <v>44787</v>
      </c>
      <c r="I25" s="851" t="s">
        <v>50</v>
      </c>
      <c r="J25" s="1283"/>
    </row>
    <row r="26" spans="2:10" s="592" customFormat="1" ht="36.950000000000003" customHeight="1" x14ac:dyDescent="0.2">
      <c r="B26" s="838" t="s">
        <v>38</v>
      </c>
      <c r="C26" s="855">
        <v>39624</v>
      </c>
      <c r="D26" s="855">
        <v>18848</v>
      </c>
      <c r="E26" s="855">
        <v>35666.357431092372</v>
      </c>
      <c r="F26" s="855">
        <v>46409.37149887289</v>
      </c>
      <c r="G26" s="855">
        <v>56175.597757749209</v>
      </c>
      <c r="H26" s="855">
        <v>149706.59450276644</v>
      </c>
      <c r="I26" s="851" t="s">
        <v>39</v>
      </c>
      <c r="J26" s="1283"/>
    </row>
    <row r="27" spans="2:10" s="592" customFormat="1" ht="36.950000000000003" customHeight="1" x14ac:dyDescent="0.2">
      <c r="B27" s="838" t="s">
        <v>40</v>
      </c>
      <c r="C27" s="855">
        <v>22058</v>
      </c>
      <c r="D27" s="855">
        <v>35860</v>
      </c>
      <c r="E27" s="855">
        <v>23202</v>
      </c>
      <c r="F27" s="855">
        <v>25702.06843963161</v>
      </c>
      <c r="G27" s="855">
        <v>13229</v>
      </c>
      <c r="H27" s="855">
        <v>47698.286114335358</v>
      </c>
      <c r="I27" s="851" t="s">
        <v>427</v>
      </c>
      <c r="J27" s="1283"/>
    </row>
    <row r="28" spans="2:10" s="592" customFormat="1" ht="36.950000000000003" customHeight="1" x14ac:dyDescent="0.2">
      <c r="B28" s="838" t="s">
        <v>41</v>
      </c>
      <c r="C28" s="855">
        <v>116360</v>
      </c>
      <c r="D28" s="855">
        <v>131029</v>
      </c>
      <c r="E28" s="855">
        <v>94573</v>
      </c>
      <c r="F28" s="855">
        <v>182282.26995921577</v>
      </c>
      <c r="G28" s="855">
        <v>272561.71684980101</v>
      </c>
      <c r="H28" s="855">
        <v>159692.27588304499</v>
      </c>
      <c r="I28" s="853" t="s">
        <v>891</v>
      </c>
      <c r="J28" s="1283"/>
    </row>
    <row r="29" spans="2:10" s="592" customFormat="1" ht="36.950000000000003" customHeight="1" x14ac:dyDescent="0.2">
      <c r="B29" s="846" t="s">
        <v>853</v>
      </c>
      <c r="C29" s="854">
        <v>386818</v>
      </c>
      <c r="D29" s="854">
        <v>424662</v>
      </c>
      <c r="E29" s="854">
        <v>297496.54846124898</v>
      </c>
      <c r="F29" s="854">
        <v>399593.89596165804</v>
      </c>
      <c r="G29" s="854">
        <v>554723.47599785193</v>
      </c>
      <c r="H29" s="854">
        <v>521776.13913875964</v>
      </c>
      <c r="I29" s="850" t="s">
        <v>332</v>
      </c>
      <c r="J29" s="1283"/>
    </row>
    <row r="30" spans="2:10" s="592" customFormat="1" ht="30" customHeight="1" thickBot="1" x14ac:dyDescent="0.25">
      <c r="B30" s="837"/>
      <c r="C30" s="1530"/>
      <c r="D30" s="1530"/>
      <c r="E30" s="1530"/>
      <c r="F30" s="1530"/>
      <c r="G30" s="1530"/>
      <c r="H30" s="1530"/>
      <c r="I30" s="852"/>
    </row>
    <row r="31" spans="2:10" s="592" customFormat="1" ht="17.25" customHeight="1" thickTop="1" x14ac:dyDescent="0.2">
      <c r="B31" s="838"/>
      <c r="C31" s="855"/>
      <c r="D31" s="855"/>
      <c r="E31" s="855"/>
      <c r="F31" s="855"/>
      <c r="G31" s="855"/>
      <c r="H31" s="855"/>
      <c r="I31" s="851"/>
    </row>
    <row r="32" spans="2:10" s="592" customFormat="1" ht="36.950000000000003" customHeight="1" x14ac:dyDescent="0.2">
      <c r="B32" s="714" t="s">
        <v>51</v>
      </c>
      <c r="C32" s="857"/>
      <c r="D32" s="857"/>
      <c r="E32" s="857"/>
      <c r="F32" s="857"/>
      <c r="G32" s="857"/>
      <c r="H32" s="857"/>
      <c r="I32" s="849" t="s">
        <v>406</v>
      </c>
    </row>
    <row r="33" spans="2:10" s="592" customFormat="1" ht="15.75" customHeight="1" x14ac:dyDescent="0.2">
      <c r="B33" s="838"/>
      <c r="C33" s="855"/>
      <c r="D33" s="855"/>
      <c r="E33" s="855"/>
      <c r="F33" s="855"/>
      <c r="G33" s="855"/>
      <c r="H33" s="855"/>
      <c r="I33" s="851"/>
    </row>
    <row r="34" spans="2:10" s="592" customFormat="1" ht="36.950000000000003" customHeight="1" x14ac:dyDescent="0.2">
      <c r="B34" s="846" t="s">
        <v>409</v>
      </c>
      <c r="C34" s="855"/>
      <c r="D34" s="855"/>
      <c r="E34" s="855"/>
      <c r="F34" s="855"/>
      <c r="G34" s="855"/>
      <c r="H34" s="855"/>
      <c r="I34" s="850" t="s">
        <v>46</v>
      </c>
    </row>
    <row r="35" spans="2:10" s="592" customFormat="1" ht="36.950000000000003" customHeight="1" x14ac:dyDescent="0.2">
      <c r="B35" s="838" t="s">
        <v>852</v>
      </c>
      <c r="C35" s="855">
        <v>11614</v>
      </c>
      <c r="D35" s="855">
        <v>23573</v>
      </c>
      <c r="E35" s="855">
        <v>14829</v>
      </c>
      <c r="F35" s="855">
        <v>20476.72443364892</v>
      </c>
      <c r="G35" s="855">
        <v>18607.538751300806</v>
      </c>
      <c r="H35" s="855">
        <v>35800.791497554528</v>
      </c>
      <c r="I35" s="851" t="s">
        <v>854</v>
      </c>
    </row>
    <row r="36" spans="2:10" s="592" customFormat="1" ht="36.950000000000003" customHeight="1" x14ac:dyDescent="0.2">
      <c r="B36" s="838" t="s">
        <v>47</v>
      </c>
      <c r="C36" s="855">
        <v>38304</v>
      </c>
      <c r="D36" s="855">
        <v>37532</v>
      </c>
      <c r="E36" s="855">
        <v>20015</v>
      </c>
      <c r="F36" s="855">
        <v>59393.160760461535</v>
      </c>
      <c r="G36" s="855">
        <v>43027.245996569356</v>
      </c>
      <c r="H36" s="855">
        <v>96282.832403818349</v>
      </c>
      <c r="I36" s="851" t="s">
        <v>698</v>
      </c>
    </row>
    <row r="37" spans="2:10" s="592" customFormat="1" ht="36.950000000000003" customHeight="1" x14ac:dyDescent="0.2">
      <c r="B37" s="838" t="s">
        <v>1582</v>
      </c>
      <c r="C37" s="855">
        <v>14603</v>
      </c>
      <c r="D37" s="855">
        <v>15397</v>
      </c>
      <c r="E37" s="855">
        <v>8391</v>
      </c>
      <c r="F37" s="855">
        <v>19354.135055355655</v>
      </c>
      <c r="G37" s="855">
        <v>29196.962531573474</v>
      </c>
      <c r="H37" s="855">
        <v>36804.201567387448</v>
      </c>
      <c r="I37" s="851" t="s">
        <v>699</v>
      </c>
    </row>
    <row r="38" spans="2:10" s="592" customFormat="1" ht="36.950000000000003" customHeight="1" x14ac:dyDescent="0.2">
      <c r="B38" s="838" t="s">
        <v>319</v>
      </c>
      <c r="C38" s="855">
        <v>87960</v>
      </c>
      <c r="D38" s="855">
        <v>90233</v>
      </c>
      <c r="E38" s="855">
        <v>24649</v>
      </c>
      <c r="F38" s="855">
        <v>34277.510423103406</v>
      </c>
      <c r="G38" s="855">
        <v>33380.104448064078</v>
      </c>
      <c r="H38" s="855">
        <v>35158.93919020905</v>
      </c>
      <c r="I38" s="851" t="s">
        <v>320</v>
      </c>
    </row>
    <row r="39" spans="2:10" s="592" customFormat="1" ht="36.950000000000003" customHeight="1" x14ac:dyDescent="0.2">
      <c r="B39" s="838" t="s">
        <v>849</v>
      </c>
      <c r="C39" s="855">
        <v>33454</v>
      </c>
      <c r="D39" s="855">
        <v>29429</v>
      </c>
      <c r="E39" s="855">
        <v>59055</v>
      </c>
      <c r="F39" s="855">
        <v>113057.446331507</v>
      </c>
      <c r="G39" s="855">
        <v>97218.203855392887</v>
      </c>
      <c r="H39" s="855">
        <v>70082.309000017689</v>
      </c>
      <c r="I39" s="851" t="s">
        <v>851</v>
      </c>
    </row>
    <row r="40" spans="2:10" s="592" customFormat="1" ht="36.950000000000003" customHeight="1" x14ac:dyDescent="0.2">
      <c r="B40" s="846" t="s">
        <v>853</v>
      </c>
      <c r="C40" s="854">
        <v>185935</v>
      </c>
      <c r="D40" s="854">
        <v>196164</v>
      </c>
      <c r="E40" s="854">
        <v>126939</v>
      </c>
      <c r="F40" s="854">
        <v>246558.97700407653</v>
      </c>
      <c r="G40" s="854">
        <v>221430.05558290059</v>
      </c>
      <c r="H40" s="854">
        <v>274129.07365898706</v>
      </c>
      <c r="I40" s="850" t="s">
        <v>332</v>
      </c>
    </row>
    <row r="41" spans="2:10" s="592" customFormat="1" ht="17.25" customHeight="1" x14ac:dyDescent="0.2">
      <c r="B41" s="838"/>
      <c r="C41" s="855"/>
      <c r="D41" s="855"/>
      <c r="E41" s="855"/>
      <c r="F41" s="855"/>
      <c r="G41" s="855"/>
      <c r="H41" s="855"/>
      <c r="I41" s="851"/>
    </row>
    <row r="42" spans="2:10" s="592" customFormat="1" ht="36.950000000000003" customHeight="1" x14ac:dyDescent="0.2">
      <c r="B42" s="846" t="s">
        <v>48</v>
      </c>
      <c r="C42" s="855"/>
      <c r="D42" s="855"/>
      <c r="E42" s="855"/>
      <c r="F42" s="855"/>
      <c r="G42" s="855"/>
      <c r="H42" s="855"/>
      <c r="I42" s="850" t="s">
        <v>49</v>
      </c>
    </row>
    <row r="43" spans="2:10" s="592" customFormat="1" ht="36.950000000000003" customHeight="1" x14ac:dyDescent="0.2">
      <c r="B43" s="838" t="s">
        <v>319</v>
      </c>
      <c r="C43" s="855">
        <v>87960</v>
      </c>
      <c r="D43" s="855">
        <v>90233</v>
      </c>
      <c r="E43" s="855">
        <v>24649</v>
      </c>
      <c r="F43" s="855">
        <v>34277.510423103406</v>
      </c>
      <c r="G43" s="855">
        <v>33380.104448064078</v>
      </c>
      <c r="H43" s="855">
        <v>35158.93919020905</v>
      </c>
      <c r="I43" s="851" t="s">
        <v>320</v>
      </c>
      <c r="J43" s="1283"/>
    </row>
    <row r="44" spans="2:10" s="592" customFormat="1" ht="36.950000000000003" customHeight="1" x14ac:dyDescent="0.2">
      <c r="B44" s="838" t="s">
        <v>37</v>
      </c>
      <c r="C44" s="855">
        <v>7716</v>
      </c>
      <c r="D44" s="855">
        <v>6850</v>
      </c>
      <c r="E44" s="855">
        <v>3024</v>
      </c>
      <c r="F44" s="855">
        <v>7687.9319141665037</v>
      </c>
      <c r="G44" s="855">
        <v>10096.446985651557</v>
      </c>
      <c r="H44" s="855">
        <v>13134.484564257764</v>
      </c>
      <c r="I44" s="851" t="s">
        <v>50</v>
      </c>
      <c r="J44" s="1283"/>
    </row>
    <row r="45" spans="2:10" s="592" customFormat="1" ht="36.950000000000003" customHeight="1" x14ac:dyDescent="0.2">
      <c r="B45" s="838" t="s">
        <v>38</v>
      </c>
      <c r="C45" s="855">
        <v>11558</v>
      </c>
      <c r="D45" s="855">
        <v>5538</v>
      </c>
      <c r="E45" s="855">
        <v>14706</v>
      </c>
      <c r="F45" s="855">
        <v>13413.113149963265</v>
      </c>
      <c r="G45" s="855">
        <v>14245.051457669031</v>
      </c>
      <c r="H45" s="855">
        <v>43902.227126910977</v>
      </c>
      <c r="I45" s="851" t="s">
        <v>39</v>
      </c>
      <c r="J45" s="1283"/>
    </row>
    <row r="46" spans="2:10" s="592" customFormat="1" ht="36.950000000000003" customHeight="1" x14ac:dyDescent="0.2">
      <c r="B46" s="838" t="s">
        <v>40</v>
      </c>
      <c r="C46" s="855">
        <v>9847</v>
      </c>
      <c r="D46" s="855">
        <v>16009</v>
      </c>
      <c r="E46" s="855">
        <v>31193</v>
      </c>
      <c r="F46" s="855">
        <v>10799.188420013281</v>
      </c>
      <c r="G46" s="855">
        <v>71016.068557770894</v>
      </c>
      <c r="H46" s="855">
        <v>34070.204367382394</v>
      </c>
      <c r="I46" s="851" t="s">
        <v>427</v>
      </c>
      <c r="J46" s="1283"/>
    </row>
    <row r="47" spans="2:10" s="592" customFormat="1" ht="36.950000000000003" customHeight="1" x14ac:dyDescent="0.2">
      <c r="B47" s="838" t="s">
        <v>41</v>
      </c>
      <c r="C47" s="855">
        <v>68854</v>
      </c>
      <c r="D47" s="855">
        <v>77533</v>
      </c>
      <c r="E47" s="855">
        <v>53367</v>
      </c>
      <c r="F47" s="855">
        <v>180381.23309683008</v>
      </c>
      <c r="G47" s="855">
        <v>92692.384133745043</v>
      </c>
      <c r="H47" s="855">
        <v>147863.21841022687</v>
      </c>
      <c r="I47" s="853" t="s">
        <v>891</v>
      </c>
      <c r="J47" s="1283"/>
    </row>
    <row r="48" spans="2:10" s="592" customFormat="1" ht="36.950000000000003" customHeight="1" x14ac:dyDescent="0.2">
      <c r="B48" s="846" t="s">
        <v>853</v>
      </c>
      <c r="C48" s="854">
        <v>185935</v>
      </c>
      <c r="D48" s="854">
        <v>196163</v>
      </c>
      <c r="E48" s="854">
        <v>126939</v>
      </c>
      <c r="F48" s="854">
        <v>246558.97700407653</v>
      </c>
      <c r="G48" s="854">
        <v>221430.05558290059</v>
      </c>
      <c r="H48" s="854">
        <v>274129.07365898706</v>
      </c>
      <c r="I48" s="850" t="s">
        <v>332</v>
      </c>
      <c r="J48" s="1283"/>
    </row>
    <row r="49" spans="2:9" s="592" customFormat="1" ht="30" customHeight="1" thickBot="1" x14ac:dyDescent="0.25">
      <c r="B49" s="837"/>
      <c r="C49" s="1426"/>
      <c r="D49" s="1427"/>
      <c r="E49" s="1427"/>
      <c r="F49" s="1427"/>
      <c r="G49" s="1427"/>
      <c r="H49" s="1427"/>
      <c r="I49" s="1428"/>
    </row>
    <row r="50" spans="2:9" ht="9" customHeight="1" thickTop="1" x14ac:dyDescent="0.35"/>
    <row r="51" spans="2:9" s="417" customFormat="1" ht="18.75" customHeight="1" x14ac:dyDescent="0.5">
      <c r="B51" s="334" t="s">
        <v>1766</v>
      </c>
      <c r="C51" s="334"/>
      <c r="D51" s="334"/>
      <c r="E51" s="334"/>
      <c r="F51" s="334"/>
      <c r="G51" s="334"/>
      <c r="H51" s="334"/>
      <c r="I51" s="334" t="s">
        <v>1767</v>
      </c>
    </row>
    <row r="52" spans="2:9" s="417" customFormat="1" ht="18.75" customHeight="1" x14ac:dyDescent="0.5">
      <c r="B52" s="564"/>
      <c r="I52" s="700"/>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7" t="s">
        <v>1887</v>
      </c>
      <c r="C3" s="1778"/>
      <c r="D3" s="1778"/>
      <c r="E3" s="1778"/>
      <c r="F3" s="1778"/>
      <c r="G3" s="1778"/>
      <c r="H3" s="1778"/>
      <c r="I3" s="1916"/>
    </row>
    <row r="4" spans="2:22" ht="10.5" customHeight="1" x14ac:dyDescent="0.85">
      <c r="B4" s="701"/>
      <c r="C4" s="678"/>
      <c r="D4" s="678"/>
      <c r="E4" s="678"/>
      <c r="F4" s="678"/>
      <c r="G4" s="678"/>
      <c r="H4" s="678"/>
      <c r="I4" s="469"/>
    </row>
    <row r="5" spans="2:22" ht="36.75" x14ac:dyDescent="0.85">
      <c r="B5" s="1777" t="s">
        <v>1888</v>
      </c>
      <c r="C5" s="1777"/>
      <c r="D5" s="1777"/>
      <c r="E5" s="1777"/>
      <c r="F5" s="1777"/>
      <c r="G5" s="1777"/>
      <c r="H5" s="1777"/>
      <c r="I5" s="1981"/>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9" customFormat="1" ht="24.95" customHeight="1" thickTop="1" x14ac:dyDescent="0.7">
      <c r="B9" s="1943" t="s">
        <v>886</v>
      </c>
      <c r="C9" s="1764">
        <v>2012</v>
      </c>
      <c r="D9" s="1764">
        <v>2013</v>
      </c>
      <c r="E9" s="1764">
        <v>2014</v>
      </c>
      <c r="F9" s="1764">
        <v>2015</v>
      </c>
      <c r="G9" s="1764">
        <v>2016</v>
      </c>
      <c r="H9" s="1764">
        <v>2017</v>
      </c>
      <c r="I9" s="1946" t="s">
        <v>885</v>
      </c>
      <c r="J9" s="519"/>
      <c r="N9" s="519"/>
    </row>
    <row r="10" spans="2:22" s="359" customFormat="1" ht="24.95" customHeight="1" x14ac:dyDescent="0.7">
      <c r="B10" s="1944"/>
      <c r="C10" s="1765"/>
      <c r="D10" s="1765"/>
      <c r="E10" s="1765"/>
      <c r="F10" s="1765"/>
      <c r="G10" s="1765"/>
      <c r="H10" s="1765"/>
      <c r="I10" s="1979"/>
    </row>
    <row r="11" spans="2:22" s="359" customFormat="1" ht="24.95" customHeight="1" x14ac:dyDescent="0.7">
      <c r="B11" s="1945"/>
      <c r="C11" s="1766"/>
      <c r="D11" s="1766"/>
      <c r="E11" s="1766"/>
      <c r="F11" s="1766"/>
      <c r="G11" s="1766"/>
      <c r="H11" s="1766"/>
      <c r="I11" s="1980"/>
    </row>
    <row r="12" spans="2:22" s="359" customFormat="1" ht="15" customHeight="1" x14ac:dyDescent="0.7">
      <c r="B12" s="675"/>
      <c r="C12" s="463"/>
      <c r="D12" s="463"/>
      <c r="E12" s="463"/>
      <c r="F12" s="463"/>
      <c r="G12" s="463"/>
      <c r="H12" s="463"/>
      <c r="I12" s="686"/>
    </row>
    <row r="13" spans="2:22" s="845" customFormat="1" ht="24.95" customHeight="1" x14ac:dyDescent="0.2">
      <c r="B13" s="714" t="s">
        <v>1584</v>
      </c>
      <c r="C13" s="1431"/>
      <c r="D13" s="1431"/>
      <c r="E13" s="1431"/>
      <c r="F13" s="1431"/>
      <c r="G13" s="1431"/>
      <c r="H13" s="1431"/>
      <c r="I13" s="849" t="s">
        <v>1585</v>
      </c>
    </row>
    <row r="14" spans="2:22" s="592" customFormat="1" ht="15" customHeight="1" x14ac:dyDescent="0.2">
      <c r="B14" s="838"/>
      <c r="C14" s="1053"/>
      <c r="D14" s="1053"/>
      <c r="E14" s="1053"/>
      <c r="F14" s="1053"/>
      <c r="G14" s="1053"/>
      <c r="H14" s="1053"/>
      <c r="I14" s="851"/>
    </row>
    <row r="15" spans="2:22" s="592" customFormat="1" ht="24.95" customHeight="1" x14ac:dyDescent="0.2">
      <c r="B15" s="713" t="s">
        <v>892</v>
      </c>
      <c r="C15" s="361"/>
      <c r="D15" s="361"/>
      <c r="E15" s="361"/>
      <c r="F15" s="361"/>
      <c r="G15" s="361"/>
      <c r="H15" s="361"/>
      <c r="I15" s="850" t="s">
        <v>692</v>
      </c>
    </row>
    <row r="16" spans="2:22" s="592" customFormat="1" ht="24.95" customHeight="1" x14ac:dyDescent="0.2">
      <c r="B16" s="838" t="s">
        <v>686</v>
      </c>
      <c r="C16" s="868">
        <v>149</v>
      </c>
      <c r="D16" s="868">
        <v>146.9</v>
      </c>
      <c r="E16" s="868">
        <v>94.8</v>
      </c>
      <c r="F16" s="868">
        <v>185</v>
      </c>
      <c r="G16" s="868">
        <v>110.8</v>
      </c>
      <c r="H16" s="868">
        <v>116.7</v>
      </c>
      <c r="I16" s="851" t="s">
        <v>339</v>
      </c>
    </row>
    <row r="17" spans="1:15" s="592" customFormat="1" ht="24.95" customHeight="1" x14ac:dyDescent="0.2">
      <c r="B17" s="838" t="s">
        <v>687</v>
      </c>
      <c r="C17" s="868">
        <v>154</v>
      </c>
      <c r="D17" s="868">
        <v>147.19999999999999</v>
      </c>
      <c r="E17" s="868">
        <v>99.4</v>
      </c>
      <c r="F17" s="868">
        <v>127.7</v>
      </c>
      <c r="G17" s="868">
        <v>125.5</v>
      </c>
      <c r="H17" s="868">
        <v>149</v>
      </c>
      <c r="I17" s="851" t="s">
        <v>691</v>
      </c>
    </row>
    <row r="18" spans="1:15" s="592" customFormat="1" ht="24.95" customHeight="1" x14ac:dyDescent="0.2">
      <c r="B18" s="838" t="s">
        <v>688</v>
      </c>
      <c r="C18" s="868">
        <v>122</v>
      </c>
      <c r="D18" s="868">
        <v>98.6</v>
      </c>
      <c r="E18" s="868">
        <v>110.1</v>
      </c>
      <c r="F18" s="868">
        <v>120.8</v>
      </c>
      <c r="G18" s="868">
        <v>113.2</v>
      </c>
      <c r="H18" s="868">
        <v>129</v>
      </c>
      <c r="I18" s="851" t="s">
        <v>340</v>
      </c>
    </row>
    <row r="19" spans="1:15" s="592" customFormat="1" ht="24.95" customHeight="1" x14ac:dyDescent="0.2">
      <c r="B19" s="838" t="s">
        <v>689</v>
      </c>
      <c r="C19" s="868">
        <v>64</v>
      </c>
      <c r="D19" s="868">
        <v>28</v>
      </c>
      <c r="E19" s="868">
        <v>22.3</v>
      </c>
      <c r="F19" s="868">
        <v>22.6</v>
      </c>
      <c r="G19" s="868">
        <v>19.7</v>
      </c>
      <c r="H19" s="868">
        <v>19</v>
      </c>
      <c r="I19" s="851" t="s">
        <v>341</v>
      </c>
    </row>
    <row r="20" spans="1:15" s="592" customFormat="1" ht="24.95" customHeight="1" x14ac:dyDescent="0.2">
      <c r="B20" s="838" t="s">
        <v>342</v>
      </c>
      <c r="C20" s="868">
        <v>116</v>
      </c>
      <c r="D20" s="868">
        <v>104.2</v>
      </c>
      <c r="E20" s="868">
        <v>73.2</v>
      </c>
      <c r="F20" s="868">
        <v>103.8</v>
      </c>
      <c r="G20" s="868">
        <v>97.5</v>
      </c>
      <c r="H20" s="868">
        <v>101</v>
      </c>
      <c r="I20" s="851" t="s">
        <v>343</v>
      </c>
    </row>
    <row r="21" spans="1:15" s="592" customFormat="1" ht="24.95" customHeight="1" x14ac:dyDescent="0.2">
      <c r="B21" s="838" t="s">
        <v>1583</v>
      </c>
      <c r="C21" s="868">
        <v>155</v>
      </c>
      <c r="D21" s="868">
        <v>510.6</v>
      </c>
      <c r="E21" s="868">
        <v>537.1</v>
      </c>
      <c r="F21" s="868">
        <v>577.4</v>
      </c>
      <c r="G21" s="868">
        <v>537</v>
      </c>
      <c r="H21" s="868">
        <v>1289</v>
      </c>
      <c r="I21" s="851" t="s">
        <v>1586</v>
      </c>
    </row>
    <row r="22" spans="1:15" s="554" customFormat="1" ht="24.95" customHeight="1" x14ac:dyDescent="0.2">
      <c r="A22" s="592"/>
      <c r="B22" s="846" t="s">
        <v>853</v>
      </c>
      <c r="C22" s="864">
        <v>119.98130841121494</v>
      </c>
      <c r="D22" s="864">
        <v>137.68146417445482</v>
      </c>
      <c r="E22" s="864">
        <v>114.99112149532711</v>
      </c>
      <c r="F22" s="864">
        <v>154.87383177570092</v>
      </c>
      <c r="G22" s="864">
        <v>127.43457943925232</v>
      </c>
      <c r="H22" s="864">
        <v>198.97959501557631</v>
      </c>
      <c r="I22" s="850" t="s">
        <v>332</v>
      </c>
      <c r="J22" s="592"/>
      <c r="K22" s="592"/>
      <c r="L22" s="592"/>
      <c r="M22" s="592"/>
      <c r="N22" s="592"/>
      <c r="O22" s="592"/>
    </row>
    <row r="23" spans="1:15" s="592" customFormat="1" ht="15" customHeight="1" x14ac:dyDescent="0.2">
      <c r="B23" s="838"/>
      <c r="C23" s="868"/>
      <c r="D23" s="868"/>
      <c r="E23" s="868"/>
      <c r="F23" s="868"/>
      <c r="G23" s="868"/>
      <c r="H23" s="868"/>
      <c r="I23" s="851"/>
    </row>
    <row r="24" spans="1:15" s="554" customFormat="1" ht="24.95" customHeight="1" x14ac:dyDescent="0.2">
      <c r="B24" s="713" t="s">
        <v>893</v>
      </c>
      <c r="C24" s="864"/>
      <c r="D24" s="864"/>
      <c r="E24" s="864"/>
      <c r="F24" s="864"/>
      <c r="G24" s="864"/>
      <c r="H24" s="864"/>
      <c r="I24" s="850" t="s">
        <v>896</v>
      </c>
      <c r="J24" s="592"/>
      <c r="K24" s="592"/>
      <c r="L24" s="592"/>
      <c r="M24" s="592"/>
      <c r="N24" s="592"/>
      <c r="O24" s="592"/>
    </row>
    <row r="25" spans="1:15" s="592" customFormat="1" ht="24.95" customHeight="1" x14ac:dyDescent="0.2">
      <c r="B25" s="838" t="s">
        <v>305</v>
      </c>
      <c r="C25" s="868">
        <v>150</v>
      </c>
      <c r="D25" s="868">
        <v>144</v>
      </c>
      <c r="E25" s="868">
        <v>141.30000000000001</v>
      </c>
      <c r="F25" s="868">
        <v>120.7</v>
      </c>
      <c r="G25" s="868">
        <v>128.19999999999999</v>
      </c>
      <c r="H25" s="868">
        <v>115</v>
      </c>
      <c r="I25" s="851" t="s">
        <v>302</v>
      </c>
    </row>
    <row r="26" spans="1:15" s="592" customFormat="1" ht="24.95" customHeight="1" x14ac:dyDescent="0.2">
      <c r="B26" s="838" t="s">
        <v>733</v>
      </c>
      <c r="C26" s="868">
        <v>107</v>
      </c>
      <c r="D26" s="868">
        <v>100.1</v>
      </c>
      <c r="E26" s="868">
        <v>98.5</v>
      </c>
      <c r="F26" s="868">
        <v>84.4</v>
      </c>
      <c r="G26" s="868">
        <v>86.5</v>
      </c>
      <c r="H26" s="868">
        <v>84</v>
      </c>
      <c r="I26" s="851" t="s">
        <v>303</v>
      </c>
    </row>
    <row r="27" spans="1:15" s="592" customFormat="1" ht="24.95" customHeight="1" x14ac:dyDescent="0.2">
      <c r="B27" s="838" t="s">
        <v>734</v>
      </c>
      <c r="C27" s="868">
        <v>117</v>
      </c>
      <c r="D27" s="868">
        <v>96.9</v>
      </c>
      <c r="E27" s="868">
        <v>88.1</v>
      </c>
      <c r="F27" s="868">
        <v>80</v>
      </c>
      <c r="G27" s="868">
        <v>84</v>
      </c>
      <c r="H27" s="868">
        <v>82</v>
      </c>
      <c r="I27" s="851" t="s">
        <v>304</v>
      </c>
    </row>
    <row r="28" spans="1:15" s="592" customFormat="1" ht="24.95" customHeight="1" x14ac:dyDescent="0.2">
      <c r="B28" s="838" t="s">
        <v>735</v>
      </c>
      <c r="C28" s="868">
        <v>141</v>
      </c>
      <c r="D28" s="868">
        <v>137.19999999999999</v>
      </c>
      <c r="E28" s="868">
        <v>133.30000000000001</v>
      </c>
      <c r="F28" s="868">
        <v>108.8</v>
      </c>
      <c r="G28" s="868">
        <v>110.8</v>
      </c>
      <c r="H28" s="868">
        <v>102</v>
      </c>
      <c r="I28" s="851" t="s">
        <v>897</v>
      </c>
    </row>
    <row r="29" spans="1:15" s="592" customFormat="1" ht="24.95" customHeight="1" x14ac:dyDescent="0.2">
      <c r="B29" s="838" t="s">
        <v>690</v>
      </c>
      <c r="C29" s="868">
        <v>94</v>
      </c>
      <c r="D29" s="868">
        <v>65.2</v>
      </c>
      <c r="E29" s="868">
        <v>77.099999999999994</v>
      </c>
      <c r="F29" s="868">
        <v>55.6</v>
      </c>
      <c r="G29" s="868">
        <v>67.099999999999994</v>
      </c>
      <c r="H29" s="868">
        <v>72</v>
      </c>
      <c r="I29" s="851" t="s">
        <v>827</v>
      </c>
    </row>
    <row r="30" spans="1:15" s="554" customFormat="1" ht="24.95" customHeight="1" x14ac:dyDescent="0.2">
      <c r="A30" s="592"/>
      <c r="B30" s="846" t="s">
        <v>853</v>
      </c>
      <c r="C30" s="864">
        <v>119.8100558659218</v>
      </c>
      <c r="D30" s="864">
        <v>111.90418994413407</v>
      </c>
      <c r="E30" s="864">
        <v>109.82402234636874</v>
      </c>
      <c r="F30" s="864">
        <v>93.966480446927378</v>
      </c>
      <c r="G30" s="864">
        <v>97.900279329608949</v>
      </c>
      <c r="H30" s="864">
        <v>92.519553072625698</v>
      </c>
      <c r="I30" s="850" t="s">
        <v>332</v>
      </c>
      <c r="J30" s="592"/>
      <c r="K30" s="592"/>
      <c r="L30" s="592"/>
      <c r="M30" s="592"/>
      <c r="N30" s="592"/>
      <c r="O30" s="592"/>
    </row>
    <row r="31" spans="1:15" s="592" customFormat="1" ht="24.95" customHeight="1" thickBot="1" x14ac:dyDescent="0.25">
      <c r="B31" s="706"/>
      <c r="C31" s="1572"/>
      <c r="D31" s="1572"/>
      <c r="E31" s="1572"/>
      <c r="F31" s="1572"/>
      <c r="G31" s="1572"/>
      <c r="H31" s="1572"/>
      <c r="I31" s="708"/>
    </row>
    <row r="32" spans="1:15" s="592" customFormat="1" ht="15" customHeight="1" thickTop="1" x14ac:dyDescent="0.2">
      <c r="B32" s="838"/>
      <c r="C32" s="868"/>
      <c r="D32" s="868"/>
      <c r="E32" s="868"/>
      <c r="F32" s="868"/>
      <c r="G32" s="868"/>
      <c r="H32" s="868"/>
      <c r="I32" s="851"/>
    </row>
    <row r="33" spans="2:15" s="845" customFormat="1" ht="24.95" customHeight="1" x14ac:dyDescent="0.2">
      <c r="B33" s="714" t="s">
        <v>894</v>
      </c>
      <c r="C33" s="1400"/>
      <c r="D33" s="1400"/>
      <c r="E33" s="1400"/>
      <c r="F33" s="1400"/>
      <c r="G33" s="1400"/>
      <c r="H33" s="1400"/>
      <c r="I33" s="849" t="s">
        <v>895</v>
      </c>
      <c r="J33" s="592"/>
      <c r="K33" s="592"/>
      <c r="L33" s="592"/>
      <c r="M33" s="592"/>
      <c r="N33" s="592"/>
      <c r="O33" s="592"/>
    </row>
    <row r="34" spans="2:15" s="592" customFormat="1" ht="15" customHeight="1" x14ac:dyDescent="0.2">
      <c r="B34" s="838"/>
      <c r="C34" s="868"/>
      <c r="D34" s="868"/>
      <c r="E34" s="868"/>
      <c r="F34" s="868"/>
      <c r="G34" s="868"/>
      <c r="H34" s="868"/>
      <c r="I34" s="851"/>
    </row>
    <row r="35" spans="2:15" s="592" customFormat="1" ht="24.95" customHeight="1" x14ac:dyDescent="0.2">
      <c r="B35" s="713" t="s">
        <v>892</v>
      </c>
      <c r="C35" s="854">
        <v>10665.402</v>
      </c>
      <c r="D35" s="854">
        <v>8587</v>
      </c>
      <c r="E35" s="854">
        <v>6458.3015079999996</v>
      </c>
      <c r="F35" s="854">
        <v>8920.4</v>
      </c>
      <c r="G35" s="854">
        <v>6942.7106968589997</v>
      </c>
      <c r="H35" s="854">
        <v>7562.2841741553893</v>
      </c>
      <c r="I35" s="850" t="s">
        <v>692</v>
      </c>
    </row>
    <row r="36" spans="2:15" s="592" customFormat="1" ht="24.95" customHeight="1" x14ac:dyDescent="0.2">
      <c r="B36" s="838" t="s">
        <v>344</v>
      </c>
      <c r="C36" s="855">
        <v>3609</v>
      </c>
      <c r="D36" s="855">
        <v>3182.1</v>
      </c>
      <c r="E36" s="855">
        <v>2024.3</v>
      </c>
      <c r="F36" s="855">
        <v>2861.6</v>
      </c>
      <c r="G36" s="855">
        <v>1726.2</v>
      </c>
      <c r="H36" s="855">
        <v>1850.7401826387218</v>
      </c>
      <c r="I36" s="851" t="s">
        <v>345</v>
      </c>
    </row>
    <row r="37" spans="2:15" s="592" customFormat="1" ht="24.95" customHeight="1" x14ac:dyDescent="0.2">
      <c r="B37" s="838" t="s">
        <v>346</v>
      </c>
      <c r="C37" s="855">
        <v>728.1</v>
      </c>
      <c r="D37" s="855">
        <v>910.9</v>
      </c>
      <c r="E37" s="855">
        <v>600.1</v>
      </c>
      <c r="F37" s="855">
        <v>1614.9</v>
      </c>
      <c r="G37" s="855">
        <v>954.5</v>
      </c>
      <c r="H37" s="855">
        <v>990.05299151666668</v>
      </c>
      <c r="I37" s="851" t="s">
        <v>347</v>
      </c>
    </row>
    <row r="38" spans="2:15" s="592" customFormat="1" ht="24.95" customHeight="1" x14ac:dyDescent="0.2">
      <c r="B38" s="838" t="s">
        <v>348</v>
      </c>
      <c r="C38" s="855">
        <v>257.7</v>
      </c>
      <c r="D38" s="855">
        <v>109.1</v>
      </c>
      <c r="E38" s="855">
        <v>67</v>
      </c>
      <c r="F38" s="855">
        <v>89.1</v>
      </c>
      <c r="G38" s="855">
        <v>79.347200000000001</v>
      </c>
      <c r="H38" s="855">
        <v>91.852999999999994</v>
      </c>
      <c r="I38" s="851" t="s">
        <v>349</v>
      </c>
    </row>
    <row r="39" spans="2:15" s="592" customFormat="1" ht="24.95" customHeight="1" x14ac:dyDescent="0.2">
      <c r="B39" s="838" t="s">
        <v>350</v>
      </c>
      <c r="C39" s="855">
        <v>130.19999999999999</v>
      </c>
      <c r="D39" s="855">
        <v>129.4</v>
      </c>
      <c r="E39" s="855">
        <v>74.8</v>
      </c>
      <c r="F39" s="855">
        <v>98.7</v>
      </c>
      <c r="G39" s="855">
        <v>113.459</v>
      </c>
      <c r="H39" s="855">
        <v>137.8527</v>
      </c>
      <c r="I39" s="851" t="s">
        <v>351</v>
      </c>
    </row>
    <row r="40" spans="2:15" s="592" customFormat="1" ht="24.95" customHeight="1" x14ac:dyDescent="0.2">
      <c r="B40" s="838" t="s">
        <v>352</v>
      </c>
      <c r="C40" s="855">
        <v>55.9</v>
      </c>
      <c r="D40" s="855">
        <v>53</v>
      </c>
      <c r="E40" s="855">
        <v>27.3</v>
      </c>
      <c r="F40" s="855">
        <v>53</v>
      </c>
      <c r="G40" s="855">
        <v>30.699000000000002</v>
      </c>
      <c r="H40" s="855">
        <v>41.332300000000004</v>
      </c>
      <c r="I40" s="851" t="s">
        <v>693</v>
      </c>
    </row>
    <row r="41" spans="2:15" s="592" customFormat="1" ht="24.95" customHeight="1" x14ac:dyDescent="0.2">
      <c r="B41" s="838" t="s">
        <v>353</v>
      </c>
      <c r="C41" s="855">
        <v>698.1</v>
      </c>
      <c r="D41" s="855">
        <v>441.7</v>
      </c>
      <c r="E41" s="855">
        <v>539.6</v>
      </c>
      <c r="F41" s="855">
        <v>505.2</v>
      </c>
      <c r="G41" s="855">
        <v>507.4</v>
      </c>
      <c r="H41" s="855">
        <v>562.41600000000005</v>
      </c>
      <c r="I41" s="851" t="s">
        <v>354</v>
      </c>
    </row>
    <row r="42" spans="2:15" s="592" customFormat="1" ht="24.95" customHeight="1" x14ac:dyDescent="0.2">
      <c r="B42" s="838" t="s">
        <v>355</v>
      </c>
      <c r="C42" s="855">
        <v>783.87400000000002</v>
      </c>
      <c r="D42" s="855">
        <v>499.7</v>
      </c>
      <c r="E42" s="855">
        <v>669</v>
      </c>
      <c r="F42" s="855">
        <v>722.6</v>
      </c>
      <c r="G42" s="855">
        <v>866.4</v>
      </c>
      <c r="H42" s="855">
        <v>1174.134</v>
      </c>
      <c r="I42" s="851" t="s">
        <v>356</v>
      </c>
    </row>
    <row r="43" spans="2:15" s="592" customFormat="1" ht="24.95" customHeight="1" x14ac:dyDescent="0.2">
      <c r="B43" s="838" t="s">
        <v>357</v>
      </c>
      <c r="C43" s="855">
        <v>64.3</v>
      </c>
      <c r="D43" s="855">
        <v>87.6</v>
      </c>
      <c r="E43" s="855">
        <v>75.900000000000006</v>
      </c>
      <c r="F43" s="855">
        <v>96.2</v>
      </c>
      <c r="G43" s="855">
        <v>79.099999999999994</v>
      </c>
      <c r="H43" s="855">
        <v>83.369</v>
      </c>
      <c r="I43" s="851" t="s">
        <v>717</v>
      </c>
    </row>
    <row r="44" spans="2:15" s="592" customFormat="1" ht="24.95" customHeight="1" x14ac:dyDescent="0.2">
      <c r="B44" s="838" t="s">
        <v>492</v>
      </c>
      <c r="C44" s="855">
        <v>592.70000000000005</v>
      </c>
      <c r="D44" s="855">
        <v>169.1</v>
      </c>
      <c r="E44" s="855">
        <v>162.4</v>
      </c>
      <c r="F44" s="855">
        <v>130.5</v>
      </c>
      <c r="G44" s="855">
        <v>40.700000000000003</v>
      </c>
      <c r="H44" s="855">
        <v>34.042000000000002</v>
      </c>
      <c r="I44" s="851" t="s">
        <v>898</v>
      </c>
    </row>
    <row r="45" spans="2:15" s="592" customFormat="1" ht="24.95" customHeight="1" x14ac:dyDescent="0.2">
      <c r="B45" s="838" t="s">
        <v>493</v>
      </c>
      <c r="C45" s="855">
        <v>15.6</v>
      </c>
      <c r="D45" s="855">
        <v>15.8</v>
      </c>
      <c r="E45" s="855">
        <v>14.7</v>
      </c>
      <c r="F45" s="855">
        <v>11.9</v>
      </c>
      <c r="G45" s="855">
        <v>8.3000000000000007</v>
      </c>
      <c r="H45" s="855">
        <v>14.089</v>
      </c>
      <c r="I45" s="851" t="s">
        <v>494</v>
      </c>
    </row>
    <row r="46" spans="2:15" s="592" customFormat="1" ht="24.95" customHeight="1" x14ac:dyDescent="0.2">
      <c r="B46" s="838" t="s">
        <v>495</v>
      </c>
      <c r="C46" s="855">
        <v>1027.9000000000001</v>
      </c>
      <c r="D46" s="855">
        <v>316.89999999999998</v>
      </c>
      <c r="E46" s="855">
        <v>65.3</v>
      </c>
      <c r="F46" s="855">
        <v>29.3</v>
      </c>
      <c r="G46" s="855">
        <v>10.7</v>
      </c>
      <c r="H46" s="855">
        <v>17.838000000000001</v>
      </c>
      <c r="I46" s="851" t="s">
        <v>496</v>
      </c>
    </row>
    <row r="47" spans="2:15" s="592" customFormat="1" ht="24.95" customHeight="1" x14ac:dyDescent="0.2">
      <c r="B47" s="838" t="s">
        <v>497</v>
      </c>
      <c r="C47" s="855">
        <v>13.1</v>
      </c>
      <c r="D47" s="855">
        <v>15.4</v>
      </c>
      <c r="E47" s="855">
        <v>17.899999999999999</v>
      </c>
      <c r="F47" s="855">
        <v>15.4</v>
      </c>
      <c r="G47" s="855">
        <v>19.899999999999999</v>
      </c>
      <c r="H47" s="855">
        <v>15.943</v>
      </c>
      <c r="I47" s="851" t="s">
        <v>899</v>
      </c>
    </row>
    <row r="48" spans="2:15" s="592" customFormat="1" ht="24.95" customHeight="1" x14ac:dyDescent="0.2">
      <c r="B48" s="838" t="s">
        <v>498</v>
      </c>
      <c r="C48" s="855">
        <v>1049.761</v>
      </c>
      <c r="D48" s="855">
        <v>842.1</v>
      </c>
      <c r="E48" s="855">
        <v>392.21436</v>
      </c>
      <c r="F48" s="855">
        <v>913.3</v>
      </c>
      <c r="G48" s="855">
        <v>668.44099700900006</v>
      </c>
      <c r="H48" s="855">
        <v>849.91899999999998</v>
      </c>
      <c r="I48" s="851" t="s">
        <v>499</v>
      </c>
    </row>
    <row r="49" spans="2:15" s="592" customFormat="1" ht="24.95" customHeight="1" x14ac:dyDescent="0.2">
      <c r="B49" s="838" t="s">
        <v>500</v>
      </c>
      <c r="C49" s="855">
        <v>362.50099999999998</v>
      </c>
      <c r="D49" s="855">
        <v>306.89999999999998</v>
      </c>
      <c r="E49" s="855">
        <v>195.92951199999999</v>
      </c>
      <c r="F49" s="855">
        <v>181.7</v>
      </c>
      <c r="G49" s="855">
        <v>212.83416930000001</v>
      </c>
      <c r="H49" s="855">
        <v>239.33699999999999</v>
      </c>
      <c r="I49" s="851" t="s">
        <v>501</v>
      </c>
    </row>
    <row r="50" spans="2:15" s="592" customFormat="1" ht="24.95" customHeight="1" x14ac:dyDescent="0.2">
      <c r="B50" s="838" t="s">
        <v>502</v>
      </c>
      <c r="C50" s="855">
        <v>349.166</v>
      </c>
      <c r="D50" s="855">
        <v>256.60000000000002</v>
      </c>
      <c r="E50" s="855">
        <v>397.85763600000007</v>
      </c>
      <c r="F50" s="855">
        <v>307.2</v>
      </c>
      <c r="G50" s="855">
        <v>451.73033055000002</v>
      </c>
      <c r="H50" s="855">
        <v>308.98500000000001</v>
      </c>
      <c r="I50" s="851" t="s">
        <v>300</v>
      </c>
    </row>
    <row r="51" spans="2:15" s="592" customFormat="1" ht="24.95" customHeight="1" x14ac:dyDescent="0.2">
      <c r="B51" s="838" t="s">
        <v>301</v>
      </c>
      <c r="C51" s="855">
        <v>927.5</v>
      </c>
      <c r="D51" s="855">
        <v>1250.7</v>
      </c>
      <c r="E51" s="855">
        <v>1134</v>
      </c>
      <c r="F51" s="855">
        <v>1289.8</v>
      </c>
      <c r="G51" s="855">
        <v>1173</v>
      </c>
      <c r="H51" s="855">
        <v>1150.3809999999999</v>
      </c>
      <c r="I51" s="851" t="s">
        <v>731</v>
      </c>
    </row>
    <row r="52" spans="2:15" s="592" customFormat="1" ht="15" customHeight="1" x14ac:dyDescent="0.2">
      <c r="B52" s="838"/>
      <c r="C52" s="855"/>
      <c r="D52" s="855"/>
      <c r="E52" s="855"/>
      <c r="F52" s="855"/>
      <c r="G52" s="855"/>
      <c r="H52" s="855"/>
      <c r="I52" s="851"/>
    </row>
    <row r="53" spans="2:15" s="554" customFormat="1" ht="24.95" customHeight="1" x14ac:dyDescent="0.2">
      <c r="B53" s="713" t="s">
        <v>893</v>
      </c>
      <c r="C53" s="854">
        <v>5439.6850000000004</v>
      </c>
      <c r="D53" s="854">
        <v>4849.9269999999997</v>
      </c>
      <c r="E53" s="854">
        <v>4572.9297999999999</v>
      </c>
      <c r="F53" s="854">
        <v>4031.4670000000001</v>
      </c>
      <c r="G53" s="854">
        <v>4141.8629999999994</v>
      </c>
      <c r="H53" s="854">
        <v>3966.1089099999999</v>
      </c>
      <c r="I53" s="850" t="s">
        <v>896</v>
      </c>
      <c r="J53" s="592"/>
      <c r="K53" s="592"/>
      <c r="L53" s="592"/>
      <c r="M53" s="592"/>
      <c r="N53" s="592"/>
      <c r="O53" s="592"/>
    </row>
    <row r="54" spans="2:15" s="592" customFormat="1" ht="24.95" customHeight="1" x14ac:dyDescent="0.2">
      <c r="B54" s="838" t="s">
        <v>1642</v>
      </c>
      <c r="C54" s="855">
        <v>20.285</v>
      </c>
      <c r="D54" s="855">
        <v>19.927</v>
      </c>
      <c r="E54" s="855">
        <v>19.341000000000001</v>
      </c>
      <c r="F54" s="855">
        <v>15.467000000000001</v>
      </c>
      <c r="G54" s="855">
        <v>15.863</v>
      </c>
      <c r="H54" s="855">
        <v>14.81</v>
      </c>
      <c r="I54" s="851" t="s">
        <v>1267</v>
      </c>
    </row>
    <row r="55" spans="2:15" s="592" customFormat="1" ht="24.95" customHeight="1" x14ac:dyDescent="0.2">
      <c r="B55" s="838" t="s">
        <v>732</v>
      </c>
      <c r="C55" s="855">
        <v>2967.1490000000003</v>
      </c>
      <c r="D55" s="855">
        <v>2466</v>
      </c>
      <c r="E55" s="855">
        <v>2242.4559999999997</v>
      </c>
      <c r="F55" s="855">
        <v>2038</v>
      </c>
      <c r="G55" s="855">
        <v>2137</v>
      </c>
      <c r="H55" s="855">
        <v>2077.29891</v>
      </c>
      <c r="I55" s="853" t="s">
        <v>900</v>
      </c>
    </row>
    <row r="56" spans="2:15" s="592" customFormat="1" ht="24.95" customHeight="1" x14ac:dyDescent="0.2">
      <c r="B56" s="838" t="s">
        <v>1641</v>
      </c>
      <c r="C56" s="855">
        <v>2452.2510000000002</v>
      </c>
      <c r="D56" s="855">
        <v>2364</v>
      </c>
      <c r="E56" s="855">
        <v>2311.1328000000003</v>
      </c>
      <c r="F56" s="855">
        <v>1978</v>
      </c>
      <c r="G56" s="855">
        <v>1989</v>
      </c>
      <c r="H56" s="855">
        <v>1874</v>
      </c>
      <c r="I56" s="851" t="s">
        <v>1640</v>
      </c>
    </row>
    <row r="57" spans="2:15" s="359" customFormat="1" ht="24.95" customHeight="1" thickBot="1" x14ac:dyDescent="0.75">
      <c r="B57" s="707"/>
      <c r="C57" s="704"/>
      <c r="D57" s="705"/>
      <c r="E57" s="705"/>
      <c r="F57" s="705"/>
      <c r="G57" s="705"/>
      <c r="H57" s="1534"/>
      <c r="I57" s="709"/>
      <c r="J57" s="592"/>
      <c r="K57" s="592"/>
      <c r="L57" s="592"/>
      <c r="M57" s="592"/>
      <c r="N57" s="592"/>
      <c r="O57" s="592"/>
    </row>
    <row r="58" spans="2:15" ht="9" customHeight="1" thickTop="1" x14ac:dyDescent="0.35">
      <c r="J58" s="592"/>
      <c r="K58" s="592"/>
      <c r="L58" s="592"/>
      <c r="M58" s="592"/>
      <c r="N58" s="592"/>
      <c r="O58" s="592"/>
    </row>
    <row r="59" spans="2:15" s="417" customFormat="1" ht="18.75" customHeight="1" x14ac:dyDescent="0.5">
      <c r="B59" s="334" t="s">
        <v>1766</v>
      </c>
      <c r="I59" s="356" t="s">
        <v>1767</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W55"/>
  <sheetViews>
    <sheetView rightToLeft="1" view="pageBreakPreview" zoomScale="50" zoomScaleNormal="50" zoomScaleSheetLayoutView="50" workbookViewId="0"/>
  </sheetViews>
  <sheetFormatPr defaultRowHeight="15" x14ac:dyDescent="0.35"/>
  <cols>
    <col min="1" max="1" width="9.140625" style="48"/>
    <col min="2" max="2" width="54.42578125" style="48" customWidth="1"/>
    <col min="3" max="3" width="15.5703125" style="48" customWidth="1"/>
    <col min="4" max="9" width="15" style="48" customWidth="1"/>
    <col min="10" max="10" width="56.140625" style="48" customWidth="1"/>
    <col min="11" max="11" width="9.140625" style="48"/>
    <col min="12" max="12" width="9.28515625" style="48" bestFit="1" customWidth="1"/>
    <col min="13" max="13" width="9.7109375" style="48" bestFit="1" customWidth="1"/>
    <col min="14" max="14" width="9" style="48" bestFit="1" customWidth="1"/>
    <col min="15"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85">
      <c r="B3" s="1777" t="s">
        <v>1889</v>
      </c>
      <c r="C3" s="1778"/>
      <c r="D3" s="1778"/>
      <c r="E3" s="1778"/>
      <c r="F3" s="1778"/>
      <c r="G3" s="1778"/>
      <c r="H3" s="1778"/>
      <c r="I3" s="1778"/>
      <c r="J3" s="1778"/>
    </row>
    <row r="4" spans="2:23" ht="14.25" customHeight="1" x14ac:dyDescent="0.85">
      <c r="B4" s="702"/>
      <c r="C4" s="678"/>
      <c r="D4" s="469"/>
      <c r="E4" s="469"/>
      <c r="F4" s="469"/>
      <c r="G4" s="469"/>
      <c r="H4" s="469"/>
      <c r="I4" s="469"/>
      <c r="J4" s="469"/>
    </row>
    <row r="5" spans="2:23" ht="29.25" customHeight="1" x14ac:dyDescent="0.85">
      <c r="B5" s="1983" t="s">
        <v>1890</v>
      </c>
      <c r="C5" s="1778"/>
      <c r="D5" s="1778"/>
      <c r="E5" s="1778"/>
      <c r="F5" s="1778"/>
      <c r="G5" s="1778"/>
      <c r="H5" s="1778"/>
      <c r="I5" s="1778"/>
      <c r="J5" s="1778"/>
    </row>
    <row r="6" spans="2:23" s="5" customFormat="1" ht="19.5" customHeight="1" x14ac:dyDescent="0.65">
      <c r="D6" s="2"/>
      <c r="E6" s="2"/>
      <c r="F6" s="2"/>
      <c r="G6" s="2"/>
      <c r="H6" s="2"/>
      <c r="I6" s="2"/>
      <c r="J6" s="2"/>
      <c r="K6" s="2"/>
      <c r="L6" s="2"/>
      <c r="M6" s="2"/>
      <c r="N6" s="2"/>
      <c r="O6" s="2"/>
      <c r="P6" s="2"/>
      <c r="Q6" s="2"/>
      <c r="R6" s="2"/>
      <c r="S6" s="2"/>
      <c r="T6" s="2"/>
      <c r="U6" s="2"/>
    </row>
    <row r="7" spans="2:23" ht="22.5" x14ac:dyDescent="0.5">
      <c r="B7" s="720" t="s">
        <v>1782</v>
      </c>
      <c r="C7" s="99"/>
      <c r="D7" s="100"/>
      <c r="E7" s="100"/>
      <c r="F7" s="100"/>
      <c r="G7" s="100"/>
      <c r="H7" s="100"/>
      <c r="I7" s="100"/>
      <c r="J7" s="724" t="s">
        <v>1782</v>
      </c>
      <c r="N7" s="100"/>
    </row>
    <row r="8" spans="2:23" s="5" customFormat="1" ht="19.5" customHeight="1" thickBot="1" x14ac:dyDescent="0.7">
      <c r="D8" s="2"/>
      <c r="E8" s="2"/>
      <c r="F8" s="2"/>
      <c r="G8" s="2"/>
      <c r="H8" s="2"/>
      <c r="I8" s="2"/>
      <c r="J8" s="2"/>
      <c r="K8" s="2"/>
      <c r="L8" s="2"/>
      <c r="M8" s="2"/>
      <c r="N8" s="2"/>
      <c r="O8" s="2"/>
      <c r="P8" s="2"/>
      <c r="Q8" s="2"/>
      <c r="R8" s="2"/>
      <c r="S8" s="2"/>
      <c r="T8" s="2"/>
      <c r="U8" s="2"/>
    </row>
    <row r="9" spans="2:23" s="258" customFormat="1" ht="24.95" customHeight="1" thickTop="1" x14ac:dyDescent="0.7">
      <c r="B9" s="1937" t="s">
        <v>886</v>
      </c>
      <c r="C9" s="230"/>
      <c r="D9" s="1764">
        <v>2012</v>
      </c>
      <c r="E9" s="1764">
        <v>2013</v>
      </c>
      <c r="F9" s="1764">
        <v>2014</v>
      </c>
      <c r="G9" s="1764">
        <v>2015</v>
      </c>
      <c r="H9" s="1764">
        <v>2016</v>
      </c>
      <c r="I9" s="1764">
        <v>2017</v>
      </c>
      <c r="J9" s="1940" t="s">
        <v>885</v>
      </c>
      <c r="L9" s="1982"/>
      <c r="M9" s="1982"/>
      <c r="N9" s="1982"/>
    </row>
    <row r="10" spans="2:23" s="258" customFormat="1" ht="24.95" customHeight="1" x14ac:dyDescent="0.7">
      <c r="B10" s="1938"/>
      <c r="C10" s="1672" t="s">
        <v>308</v>
      </c>
      <c r="D10" s="1765"/>
      <c r="E10" s="1765"/>
      <c r="F10" s="1765"/>
      <c r="G10" s="1765"/>
      <c r="H10" s="1765"/>
      <c r="I10" s="1765"/>
      <c r="J10" s="1975"/>
      <c r="L10" s="1982"/>
      <c r="M10" s="1982"/>
      <c r="N10" s="1982"/>
    </row>
    <row r="11" spans="2:23" s="258" customFormat="1" ht="24.95" customHeight="1" x14ac:dyDescent="0.7">
      <c r="B11" s="1939"/>
      <c r="C11" s="1691" t="s">
        <v>309</v>
      </c>
      <c r="D11" s="1766"/>
      <c r="E11" s="1766"/>
      <c r="F11" s="1766"/>
      <c r="G11" s="1766"/>
      <c r="H11" s="1766"/>
      <c r="I11" s="1766"/>
      <c r="J11" s="1976"/>
      <c r="M11" s="257"/>
    </row>
    <row r="12" spans="2:23" s="258" customFormat="1" ht="17.25" customHeight="1" x14ac:dyDescent="0.7">
      <c r="B12" s="343"/>
      <c r="C12" s="1673"/>
      <c r="D12" s="562"/>
      <c r="E12" s="562"/>
      <c r="F12" s="562"/>
      <c r="G12" s="562"/>
      <c r="H12" s="562"/>
      <c r="I12" s="562"/>
      <c r="J12" s="1432"/>
    </row>
    <row r="13" spans="2:23" s="360" customFormat="1" ht="37.5" customHeight="1" x14ac:dyDescent="0.2">
      <c r="B13" s="454" t="s">
        <v>512</v>
      </c>
      <c r="C13" s="1674">
        <v>60.743463881052485</v>
      </c>
      <c r="D13" s="1209">
        <v>31</v>
      </c>
      <c r="E13" s="1209">
        <v>3</v>
      </c>
      <c r="F13" s="1209">
        <v>4</v>
      </c>
      <c r="G13" s="1209">
        <v>3</v>
      </c>
      <c r="H13" s="1209">
        <v>2</v>
      </c>
      <c r="I13" s="1209">
        <v>3</v>
      </c>
      <c r="J13" s="712" t="s">
        <v>785</v>
      </c>
      <c r="M13" s="363"/>
      <c r="O13" s="940"/>
      <c r="P13" s="940"/>
      <c r="Q13" s="940"/>
      <c r="R13" s="1535"/>
      <c r="S13" s="1535"/>
      <c r="T13" s="1535"/>
    </row>
    <row r="14" spans="2:23" s="365" customFormat="1" ht="17.25" customHeight="1" x14ac:dyDescent="0.2">
      <c r="B14" s="454"/>
      <c r="C14" s="1674"/>
      <c r="D14" s="1209"/>
      <c r="E14" s="1209"/>
      <c r="F14" s="1209"/>
      <c r="G14" s="1209"/>
      <c r="H14" s="1209"/>
      <c r="I14" s="1209"/>
      <c r="J14" s="712"/>
      <c r="M14" s="833"/>
      <c r="O14" s="940"/>
      <c r="P14" s="940"/>
      <c r="Q14" s="940"/>
      <c r="R14" s="1535"/>
      <c r="S14" s="1535"/>
      <c r="T14" s="1535"/>
    </row>
    <row r="15" spans="2:23" s="360" customFormat="1" ht="37.5" customHeight="1" x14ac:dyDescent="0.2">
      <c r="B15" s="454" t="s">
        <v>786</v>
      </c>
      <c r="C15" s="1674">
        <v>33.816162877946333</v>
      </c>
      <c r="D15" s="1209">
        <v>67</v>
      </c>
      <c r="E15" s="1209">
        <v>39</v>
      </c>
      <c r="F15" s="1209">
        <v>30</v>
      </c>
      <c r="G15" s="1209">
        <v>30</v>
      </c>
      <c r="H15" s="1209">
        <v>28</v>
      </c>
      <c r="I15" s="1209">
        <v>26</v>
      </c>
      <c r="J15" s="712" t="s">
        <v>167</v>
      </c>
      <c r="M15" s="363"/>
      <c r="O15" s="940"/>
      <c r="P15" s="940"/>
      <c r="Q15" s="940"/>
      <c r="R15" s="1535"/>
      <c r="S15" s="1535"/>
      <c r="T15" s="1535"/>
    </row>
    <row r="16" spans="2:23" s="365" customFormat="1" ht="37.5" customHeight="1" x14ac:dyDescent="0.2">
      <c r="B16" s="618" t="s">
        <v>168</v>
      </c>
      <c r="C16" s="1239">
        <v>5.7478443487774511</v>
      </c>
      <c r="D16" s="1275">
        <v>85</v>
      </c>
      <c r="E16" s="1275">
        <v>53</v>
      </c>
      <c r="F16" s="1275">
        <v>51</v>
      </c>
      <c r="G16" s="1275">
        <v>38</v>
      </c>
      <c r="H16" s="1275">
        <v>45</v>
      </c>
      <c r="I16" s="1275">
        <v>40</v>
      </c>
      <c r="J16" s="840" t="s">
        <v>684</v>
      </c>
      <c r="O16" s="940"/>
      <c r="P16" s="940"/>
      <c r="Q16" s="940"/>
      <c r="R16" s="1535"/>
      <c r="S16" s="1535"/>
      <c r="T16" s="1535"/>
    </row>
    <row r="17" spans="2:20" s="365" customFormat="1" ht="37.5" customHeight="1" x14ac:dyDescent="0.2">
      <c r="B17" s="618" t="s">
        <v>169</v>
      </c>
      <c r="C17" s="1239">
        <v>2.116038380442574</v>
      </c>
      <c r="D17" s="1275">
        <v>72</v>
      </c>
      <c r="E17" s="1275">
        <v>38</v>
      </c>
      <c r="F17" s="1275">
        <v>38</v>
      </c>
      <c r="G17" s="1275">
        <v>38</v>
      </c>
      <c r="H17" s="1275">
        <v>42</v>
      </c>
      <c r="I17" s="1275">
        <v>38</v>
      </c>
      <c r="J17" s="840" t="s">
        <v>494</v>
      </c>
      <c r="O17" s="940"/>
      <c r="P17" s="940"/>
      <c r="Q17" s="940"/>
      <c r="R17" s="1535"/>
      <c r="S17" s="1535"/>
      <c r="T17" s="1535"/>
    </row>
    <row r="18" spans="2:20" s="365" customFormat="1" ht="37.5" customHeight="1" x14ac:dyDescent="0.2">
      <c r="B18" s="618" t="s">
        <v>170</v>
      </c>
      <c r="C18" s="1239">
        <v>2.5970514631600565</v>
      </c>
      <c r="D18" s="1275">
        <v>44</v>
      </c>
      <c r="E18" s="1275">
        <v>7</v>
      </c>
      <c r="F18" s="1275">
        <v>8</v>
      </c>
      <c r="G18" s="1275">
        <v>6</v>
      </c>
      <c r="H18" s="1275">
        <v>11</v>
      </c>
      <c r="I18" s="1275">
        <v>15</v>
      </c>
      <c r="J18" s="840" t="s">
        <v>171</v>
      </c>
      <c r="O18" s="940"/>
      <c r="P18" s="940"/>
      <c r="Q18" s="940"/>
      <c r="R18" s="1535"/>
      <c r="S18" s="1535"/>
      <c r="T18" s="1535"/>
    </row>
    <row r="19" spans="2:20" s="365" customFormat="1" ht="37.5" customHeight="1" x14ac:dyDescent="0.2">
      <c r="B19" s="618" t="s">
        <v>52</v>
      </c>
      <c r="C19" s="1239">
        <v>0.16704463046877291</v>
      </c>
      <c r="D19" s="1275">
        <v>43</v>
      </c>
      <c r="E19" s="1275">
        <v>56</v>
      </c>
      <c r="F19" s="1275">
        <v>53</v>
      </c>
      <c r="G19" s="1275">
        <v>24</v>
      </c>
      <c r="H19" s="1275">
        <v>21</v>
      </c>
      <c r="I19" s="1275">
        <v>25</v>
      </c>
      <c r="J19" s="840" t="s">
        <v>508</v>
      </c>
      <c r="O19" s="940"/>
      <c r="P19" s="940"/>
      <c r="Q19" s="940"/>
      <c r="R19" s="1535"/>
      <c r="S19" s="1535"/>
      <c r="T19" s="1535"/>
    </row>
    <row r="20" spans="2:20" s="365" customFormat="1" ht="37.5" customHeight="1" x14ac:dyDescent="0.2">
      <c r="B20" s="618" t="s">
        <v>82</v>
      </c>
      <c r="C20" s="1239">
        <v>9.8088942358074943E-2</v>
      </c>
      <c r="D20" s="1275">
        <v>53</v>
      </c>
      <c r="E20" s="1275">
        <v>21</v>
      </c>
      <c r="F20" s="1275">
        <v>34</v>
      </c>
      <c r="G20" s="1275">
        <v>34</v>
      </c>
      <c r="H20" s="1275">
        <v>54</v>
      </c>
      <c r="I20" s="1275">
        <v>64</v>
      </c>
      <c r="J20" s="840" t="s">
        <v>901</v>
      </c>
      <c r="O20" s="940"/>
      <c r="P20" s="940"/>
      <c r="Q20" s="940"/>
      <c r="R20" s="1535"/>
      <c r="S20" s="1535"/>
      <c r="T20" s="1535"/>
    </row>
    <row r="21" spans="2:20" s="365" customFormat="1" ht="37.5" customHeight="1" x14ac:dyDescent="0.2">
      <c r="B21" s="618" t="s">
        <v>83</v>
      </c>
      <c r="C21" s="1239">
        <v>2.3055093289291118E-2</v>
      </c>
      <c r="D21" s="1275">
        <v>62</v>
      </c>
      <c r="E21" s="1275">
        <v>37</v>
      </c>
      <c r="F21" s="1275">
        <v>37</v>
      </c>
      <c r="G21" s="1275">
        <v>15</v>
      </c>
      <c r="H21" s="1275">
        <v>20</v>
      </c>
      <c r="I21" s="1275">
        <v>29</v>
      </c>
      <c r="J21" s="840" t="s">
        <v>507</v>
      </c>
      <c r="O21" s="940"/>
      <c r="P21" s="940"/>
      <c r="Q21" s="940"/>
      <c r="R21" s="1535"/>
      <c r="S21" s="1535"/>
      <c r="T21" s="1535"/>
    </row>
    <row r="22" spans="2:20" s="365" customFormat="1" ht="37.5" customHeight="1" x14ac:dyDescent="0.2">
      <c r="B22" s="618" t="s">
        <v>84</v>
      </c>
      <c r="C22" s="1239">
        <v>6.2248751881086015E-2</v>
      </c>
      <c r="D22" s="1275">
        <v>0</v>
      </c>
      <c r="E22" s="1275">
        <v>0</v>
      </c>
      <c r="F22" s="1275">
        <v>71</v>
      </c>
      <c r="G22" s="1275">
        <v>131</v>
      </c>
      <c r="H22" s="1275">
        <v>105</v>
      </c>
      <c r="I22" s="1275">
        <v>156</v>
      </c>
      <c r="J22" s="840" t="s">
        <v>85</v>
      </c>
      <c r="O22" s="940"/>
      <c r="P22" s="940"/>
      <c r="Q22" s="940"/>
      <c r="R22" s="1535"/>
      <c r="S22" s="1535"/>
      <c r="T22" s="1535"/>
    </row>
    <row r="23" spans="2:20" s="365" customFormat="1" ht="37.5" customHeight="1" x14ac:dyDescent="0.2">
      <c r="B23" s="618" t="s">
        <v>86</v>
      </c>
      <c r="C23" s="1239">
        <v>18.304905704668446</v>
      </c>
      <c r="D23" s="1275">
        <v>67</v>
      </c>
      <c r="E23" s="1275">
        <v>41</v>
      </c>
      <c r="F23" s="1275">
        <v>27</v>
      </c>
      <c r="G23" s="1275">
        <v>31</v>
      </c>
      <c r="H23" s="1275">
        <v>27</v>
      </c>
      <c r="I23" s="1275">
        <v>24</v>
      </c>
      <c r="J23" s="840" t="s">
        <v>358</v>
      </c>
      <c r="O23" s="940"/>
      <c r="P23" s="940"/>
      <c r="Q23" s="940"/>
      <c r="R23" s="1535"/>
      <c r="S23" s="1535"/>
      <c r="T23" s="1535"/>
    </row>
    <row r="24" spans="2:20" s="365" customFormat="1" ht="37.5" customHeight="1" x14ac:dyDescent="0.2">
      <c r="B24" s="618" t="s">
        <v>359</v>
      </c>
      <c r="C24" s="1239">
        <v>1.209973214173433</v>
      </c>
      <c r="D24" s="1275">
        <v>56</v>
      </c>
      <c r="E24" s="1275">
        <v>27</v>
      </c>
      <c r="F24" s="1275">
        <v>31</v>
      </c>
      <c r="G24" s="1275">
        <v>29</v>
      </c>
      <c r="H24" s="1275">
        <v>14</v>
      </c>
      <c r="I24" s="1275">
        <v>18</v>
      </c>
      <c r="J24" s="840" t="s">
        <v>360</v>
      </c>
      <c r="O24" s="940"/>
      <c r="P24" s="940"/>
      <c r="Q24" s="940"/>
      <c r="R24" s="1535"/>
      <c r="S24" s="1535"/>
      <c r="T24" s="1535"/>
    </row>
    <row r="25" spans="2:20" s="365" customFormat="1" ht="37.5" customHeight="1" x14ac:dyDescent="0.2">
      <c r="B25" s="618" t="s">
        <v>79</v>
      </c>
      <c r="C25" s="1239">
        <v>0.16515830465419457</v>
      </c>
      <c r="D25" s="1275">
        <v>25</v>
      </c>
      <c r="E25" s="1275">
        <v>4</v>
      </c>
      <c r="F25" s="1275">
        <v>4</v>
      </c>
      <c r="G25" s="1275">
        <v>0</v>
      </c>
      <c r="H25" s="1275">
        <v>1</v>
      </c>
      <c r="I25" s="1275">
        <v>1</v>
      </c>
      <c r="J25" s="840" t="s">
        <v>80</v>
      </c>
      <c r="O25" s="940"/>
      <c r="P25" s="940"/>
      <c r="Q25" s="940"/>
      <c r="R25" s="1535"/>
      <c r="S25" s="1535"/>
      <c r="T25" s="1535"/>
    </row>
    <row r="26" spans="2:20" s="365" customFormat="1" ht="37.5" customHeight="1" x14ac:dyDescent="0.2">
      <c r="B26" s="618" t="s">
        <v>81</v>
      </c>
      <c r="C26" s="1239">
        <v>1.5799026655879678</v>
      </c>
      <c r="D26" s="1275">
        <v>68</v>
      </c>
      <c r="E26" s="1275">
        <v>36</v>
      </c>
      <c r="F26" s="1275">
        <v>36</v>
      </c>
      <c r="G26" s="1275">
        <v>29</v>
      </c>
      <c r="H26" s="1275">
        <v>30</v>
      </c>
      <c r="I26" s="1275">
        <v>29</v>
      </c>
      <c r="J26" s="840" t="s">
        <v>1273</v>
      </c>
      <c r="O26" s="940"/>
      <c r="P26" s="940"/>
      <c r="Q26" s="940"/>
      <c r="R26" s="1535"/>
      <c r="S26" s="1535"/>
      <c r="T26" s="1535"/>
    </row>
    <row r="27" spans="2:20" s="365" customFormat="1" ht="37.5" customHeight="1" x14ac:dyDescent="0.2">
      <c r="B27" s="618" t="s">
        <v>533</v>
      </c>
      <c r="C27" s="1239">
        <v>0.42798636815211333</v>
      </c>
      <c r="D27" s="1275">
        <v>2</v>
      </c>
      <c r="E27" s="1275">
        <v>2</v>
      </c>
      <c r="F27" s="1275">
        <v>2</v>
      </c>
      <c r="G27" s="1275">
        <v>1</v>
      </c>
      <c r="H27" s="1275">
        <v>1</v>
      </c>
      <c r="I27" s="1275">
        <v>28</v>
      </c>
      <c r="J27" s="840" t="s">
        <v>506</v>
      </c>
      <c r="O27" s="940"/>
      <c r="P27" s="940"/>
      <c r="Q27" s="940"/>
      <c r="R27" s="1535"/>
      <c r="S27" s="1535"/>
      <c r="T27" s="1535"/>
    </row>
    <row r="28" spans="2:20" s="365" customFormat="1" ht="37.5" customHeight="1" x14ac:dyDescent="0.2">
      <c r="B28" s="618" t="s">
        <v>330</v>
      </c>
      <c r="C28" s="1239">
        <v>6.3506302424138267E-2</v>
      </c>
      <c r="D28" s="1275">
        <v>0</v>
      </c>
      <c r="E28" s="1275">
        <v>0</v>
      </c>
      <c r="F28" s="1275">
        <v>0</v>
      </c>
      <c r="G28" s="1275">
        <v>259</v>
      </c>
      <c r="H28" s="1275">
        <v>128</v>
      </c>
      <c r="I28" s="1275">
        <v>81</v>
      </c>
      <c r="J28" s="840" t="s">
        <v>125</v>
      </c>
      <c r="O28" s="940"/>
      <c r="P28" s="940"/>
      <c r="Q28" s="940"/>
      <c r="R28" s="1535"/>
      <c r="S28" s="1535"/>
      <c r="T28" s="1535"/>
    </row>
    <row r="29" spans="2:20" s="365" customFormat="1" ht="37.5" customHeight="1" x14ac:dyDescent="0.2">
      <c r="B29" s="618" t="s">
        <v>534</v>
      </c>
      <c r="C29" s="1239">
        <v>0.31962742969244506</v>
      </c>
      <c r="D29" s="1275">
        <v>28</v>
      </c>
      <c r="E29" s="1275">
        <v>27</v>
      </c>
      <c r="F29" s="1275">
        <v>27</v>
      </c>
      <c r="G29" s="1275">
        <v>0</v>
      </c>
      <c r="H29" s="1275">
        <v>0</v>
      </c>
      <c r="I29" s="1275">
        <v>0</v>
      </c>
      <c r="J29" s="840" t="s">
        <v>535</v>
      </c>
      <c r="O29" s="940"/>
      <c r="P29" s="940"/>
      <c r="Q29" s="940"/>
      <c r="R29" s="1535"/>
      <c r="S29" s="1535"/>
      <c r="T29" s="1535"/>
    </row>
    <row r="30" spans="2:20" s="365" customFormat="1" ht="37.5" customHeight="1" x14ac:dyDescent="0.2">
      <c r="B30" s="618" t="s">
        <v>536</v>
      </c>
      <c r="C30" s="1239">
        <v>0.41226698636396025</v>
      </c>
      <c r="D30" s="1275">
        <v>50</v>
      </c>
      <c r="E30" s="1275">
        <v>24</v>
      </c>
      <c r="F30" s="1275">
        <v>24</v>
      </c>
      <c r="G30" s="1275">
        <v>32</v>
      </c>
      <c r="H30" s="1275">
        <v>24</v>
      </c>
      <c r="I30" s="1275">
        <v>32</v>
      </c>
      <c r="J30" s="840" t="s">
        <v>537</v>
      </c>
      <c r="O30" s="940"/>
      <c r="P30" s="940"/>
      <c r="Q30" s="940"/>
      <c r="R30" s="1535"/>
      <c r="S30" s="1535"/>
      <c r="T30" s="1535"/>
    </row>
    <row r="31" spans="2:20" s="365" customFormat="1" ht="37.5" customHeight="1" x14ac:dyDescent="0.2">
      <c r="B31" s="618" t="s">
        <v>538</v>
      </c>
      <c r="C31" s="1239">
        <v>0.48164185798900905</v>
      </c>
      <c r="D31" s="1275">
        <v>9</v>
      </c>
      <c r="E31" s="1275">
        <v>1</v>
      </c>
      <c r="F31" s="1275">
        <v>1</v>
      </c>
      <c r="G31" s="1275">
        <v>2</v>
      </c>
      <c r="H31" s="1275">
        <v>14</v>
      </c>
      <c r="I31" s="1275">
        <v>18</v>
      </c>
      <c r="J31" s="840" t="s">
        <v>902</v>
      </c>
      <c r="O31" s="940"/>
      <c r="P31" s="940"/>
      <c r="Q31" s="940"/>
      <c r="R31" s="1535"/>
      <c r="S31" s="1535"/>
      <c r="T31" s="1535"/>
    </row>
    <row r="32" spans="2:20" s="365" customFormat="1" ht="37.5" customHeight="1" x14ac:dyDescent="0.2">
      <c r="B32" s="618" t="s">
        <v>539</v>
      </c>
      <c r="C32" s="1239">
        <v>3.9822433863321023E-2</v>
      </c>
      <c r="D32" s="1275">
        <v>67</v>
      </c>
      <c r="E32" s="1275">
        <v>67</v>
      </c>
      <c r="F32" s="1275">
        <v>67</v>
      </c>
      <c r="G32" s="1275">
        <v>130</v>
      </c>
      <c r="H32" s="1275">
        <v>107</v>
      </c>
      <c r="I32" s="1275">
        <v>138</v>
      </c>
      <c r="J32" s="840" t="s">
        <v>1274</v>
      </c>
      <c r="O32" s="940"/>
      <c r="P32" s="940"/>
      <c r="Q32" s="940"/>
      <c r="R32" s="1535"/>
      <c r="S32" s="1535"/>
      <c r="T32" s="1535"/>
    </row>
    <row r="33" spans="2:20" s="365" customFormat="1" ht="17.25" customHeight="1" x14ac:dyDescent="0.2">
      <c r="B33" s="454"/>
      <c r="C33" s="1674"/>
      <c r="D33" s="1209"/>
      <c r="E33" s="1209"/>
      <c r="F33" s="1209"/>
      <c r="G33" s="1209"/>
      <c r="H33" s="1209"/>
      <c r="I33" s="1209"/>
      <c r="J33" s="712"/>
      <c r="M33" s="833"/>
      <c r="O33" s="940"/>
      <c r="P33" s="940"/>
      <c r="Q33" s="940"/>
      <c r="R33" s="1535"/>
      <c r="S33" s="1535"/>
      <c r="T33" s="1535"/>
    </row>
    <row r="34" spans="2:20" s="360" customFormat="1" ht="37.5" customHeight="1" x14ac:dyDescent="0.2">
      <c r="B34" s="454" t="s">
        <v>540</v>
      </c>
      <c r="C34" s="1674">
        <v>5.4403732410011774</v>
      </c>
      <c r="D34" s="959">
        <v>92</v>
      </c>
      <c r="E34" s="959">
        <v>66</v>
      </c>
      <c r="F34" s="959">
        <v>66</v>
      </c>
      <c r="G34" s="959">
        <v>45</v>
      </c>
      <c r="H34" s="959">
        <v>42</v>
      </c>
      <c r="I34" s="959">
        <v>47</v>
      </c>
      <c r="J34" s="712" t="s">
        <v>908</v>
      </c>
      <c r="M34" s="363"/>
      <c r="O34" s="940"/>
      <c r="P34" s="940"/>
      <c r="Q34" s="940"/>
      <c r="R34" s="1535"/>
      <c r="S34" s="1535"/>
      <c r="T34" s="1535"/>
    </row>
    <row r="35" spans="2:20" s="365" customFormat="1" ht="37.5" customHeight="1" x14ac:dyDescent="0.2">
      <c r="B35" s="618" t="s">
        <v>903</v>
      </c>
      <c r="C35" s="1239">
        <v>4.7732426779119628</v>
      </c>
      <c r="D35" s="843">
        <v>92</v>
      </c>
      <c r="E35" s="843">
        <v>64</v>
      </c>
      <c r="F35" s="843">
        <v>64</v>
      </c>
      <c r="G35" s="843">
        <v>43</v>
      </c>
      <c r="H35" s="843">
        <v>41</v>
      </c>
      <c r="I35" s="843">
        <v>46</v>
      </c>
      <c r="J35" s="840" t="s">
        <v>909</v>
      </c>
      <c r="O35" s="940"/>
      <c r="P35" s="940"/>
      <c r="Q35" s="940"/>
      <c r="R35" s="1535"/>
      <c r="S35" s="1535"/>
      <c r="T35" s="1535"/>
    </row>
    <row r="36" spans="2:20" s="365" customFormat="1" ht="37.5" customHeight="1" x14ac:dyDescent="0.2">
      <c r="B36" s="618" t="s">
        <v>647</v>
      </c>
      <c r="C36" s="1239">
        <v>0.66713056308921459</v>
      </c>
      <c r="D36" s="843">
        <v>89</v>
      </c>
      <c r="E36" s="843">
        <v>91</v>
      </c>
      <c r="F36" s="843">
        <v>91</v>
      </c>
      <c r="G36" s="843">
        <v>78</v>
      </c>
      <c r="H36" s="843">
        <v>58</v>
      </c>
      <c r="I36" s="843">
        <v>63</v>
      </c>
      <c r="J36" s="840" t="s">
        <v>685</v>
      </c>
      <c r="O36" s="940"/>
      <c r="P36" s="940"/>
      <c r="Q36" s="940"/>
      <c r="R36" s="1535"/>
      <c r="S36" s="1535"/>
      <c r="T36" s="1535"/>
    </row>
    <row r="37" spans="2:20" s="365" customFormat="1" ht="17.25" customHeight="1" x14ac:dyDescent="0.2">
      <c r="B37" s="454"/>
      <c r="C37" s="1674"/>
      <c r="D37" s="1209"/>
      <c r="E37" s="1209"/>
      <c r="F37" s="1209"/>
      <c r="G37" s="1209"/>
      <c r="H37" s="1209"/>
      <c r="I37" s="1209"/>
      <c r="J37" s="712"/>
      <c r="M37" s="833"/>
      <c r="O37" s="940"/>
      <c r="P37" s="940"/>
      <c r="Q37" s="940"/>
      <c r="R37" s="1535"/>
      <c r="S37" s="1535"/>
      <c r="T37" s="1535"/>
    </row>
    <row r="38" spans="2:20" s="360" customFormat="1" ht="37.5" customHeight="1" x14ac:dyDescent="0.2">
      <c r="B38" s="454" t="s">
        <v>306</v>
      </c>
      <c r="C38" s="1674">
        <v>100</v>
      </c>
      <c r="D38" s="959">
        <v>38</v>
      </c>
      <c r="E38" s="959">
        <v>10</v>
      </c>
      <c r="F38" s="959">
        <v>9</v>
      </c>
      <c r="G38" s="959">
        <v>8</v>
      </c>
      <c r="H38" s="959">
        <v>7</v>
      </c>
      <c r="I38" s="959">
        <v>8</v>
      </c>
      <c r="J38" s="712" t="s">
        <v>307</v>
      </c>
      <c r="L38" s="365"/>
      <c r="O38" s="940"/>
      <c r="P38" s="940"/>
      <c r="Q38" s="940"/>
      <c r="R38" s="1535"/>
      <c r="S38" s="1535"/>
      <c r="T38" s="1535"/>
    </row>
    <row r="39" spans="2:20" s="258" customFormat="1" ht="27" customHeight="1" thickBot="1" x14ac:dyDescent="0.75">
      <c r="B39" s="351"/>
      <c r="C39" s="1529"/>
      <c r="D39" s="1536"/>
      <c r="E39" s="1536"/>
      <c r="F39" s="1536"/>
      <c r="G39" s="1536"/>
      <c r="H39" s="1536"/>
      <c r="I39" s="1536"/>
      <c r="J39" s="1398"/>
      <c r="R39" s="1535"/>
      <c r="S39" s="1535"/>
      <c r="T39" s="1535"/>
    </row>
    <row r="40" spans="2:20" ht="9" customHeight="1" thickTop="1" x14ac:dyDescent="0.5">
      <c r="B40" s="37"/>
      <c r="C40" s="37"/>
      <c r="D40" s="37"/>
      <c r="E40" s="37"/>
      <c r="F40" s="37"/>
      <c r="G40" s="37"/>
      <c r="H40" s="37"/>
      <c r="I40" s="37"/>
      <c r="J40" s="37"/>
    </row>
    <row r="41" spans="2:20" s="417" customFormat="1" ht="18.75" customHeight="1" x14ac:dyDescent="0.5">
      <c r="B41" s="334" t="s">
        <v>1766</v>
      </c>
      <c r="J41" s="356" t="s">
        <v>1767</v>
      </c>
    </row>
    <row r="42" spans="2:20" ht="18" x14ac:dyDescent="0.45">
      <c r="C42" s="101"/>
    </row>
    <row r="43" spans="2:20" ht="18" x14ac:dyDescent="0.45">
      <c r="C43" s="101"/>
    </row>
    <row r="44" spans="2:20" ht="18" x14ac:dyDescent="0.45">
      <c r="C44" s="101"/>
    </row>
    <row r="45" spans="2:20" ht="18" x14ac:dyDescent="0.45">
      <c r="C45" s="101"/>
    </row>
    <row r="46" spans="2:20" ht="18" x14ac:dyDescent="0.45">
      <c r="C46" s="101"/>
    </row>
    <row r="47" spans="2:20" ht="18" x14ac:dyDescent="0.45">
      <c r="C47" s="101"/>
    </row>
    <row r="48" spans="2:20"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11">
    <mergeCell ref="L9:N10"/>
    <mergeCell ref="B3:J3"/>
    <mergeCell ref="B5:J5"/>
    <mergeCell ref="B9:B11"/>
    <mergeCell ref="J9:J11"/>
    <mergeCell ref="D9:D11"/>
    <mergeCell ref="E9:E11"/>
    <mergeCell ref="H9:H11"/>
    <mergeCell ref="F9:F11"/>
    <mergeCell ref="G9:G11"/>
    <mergeCell ref="I9:I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77" t="s">
        <v>1891</v>
      </c>
      <c r="C3" s="1778"/>
      <c r="D3" s="1778"/>
      <c r="E3" s="1778"/>
      <c r="F3" s="1778"/>
      <c r="G3" s="1778"/>
      <c r="H3" s="1778"/>
      <c r="I3" s="1778"/>
    </row>
    <row r="4" spans="1:23" ht="10.5" customHeight="1" x14ac:dyDescent="0.85">
      <c r="B4" s="702"/>
      <c r="C4" s="678"/>
      <c r="D4" s="678"/>
      <c r="E4" s="678"/>
      <c r="F4" s="678"/>
      <c r="G4" s="678"/>
      <c r="H4" s="678"/>
      <c r="I4" s="469"/>
    </row>
    <row r="5" spans="1:23" ht="36.75" x14ac:dyDescent="0.85">
      <c r="B5" s="1777" t="s">
        <v>1892</v>
      </c>
      <c r="C5" s="1778"/>
      <c r="D5" s="1778"/>
      <c r="E5" s="1778"/>
      <c r="F5" s="1778"/>
      <c r="G5" s="1778"/>
      <c r="H5" s="1778"/>
      <c r="I5" s="1778"/>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5" t="s">
        <v>1777</v>
      </c>
      <c r="C7" s="417"/>
      <c r="D7" s="417"/>
      <c r="E7" s="417"/>
      <c r="F7" s="417"/>
      <c r="G7" s="417"/>
      <c r="H7" s="417"/>
      <c r="I7" s="229" t="s">
        <v>1778</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37" t="s">
        <v>886</v>
      </c>
      <c r="C9" s="1764">
        <v>2012</v>
      </c>
      <c r="D9" s="1764">
        <v>2013</v>
      </c>
      <c r="E9" s="1764">
        <v>2014</v>
      </c>
      <c r="F9" s="1764">
        <v>2015</v>
      </c>
      <c r="G9" s="1764">
        <v>2016</v>
      </c>
      <c r="H9" s="1764">
        <v>2017</v>
      </c>
      <c r="I9" s="1940" t="s">
        <v>885</v>
      </c>
      <c r="J9" s="339"/>
      <c r="N9" s="339"/>
    </row>
    <row r="10" spans="1:23" s="258" customFormat="1" ht="23.1" customHeight="1" x14ac:dyDescent="0.7">
      <c r="B10" s="1938"/>
      <c r="C10" s="1765"/>
      <c r="D10" s="1765"/>
      <c r="E10" s="1765"/>
      <c r="F10" s="1765"/>
      <c r="G10" s="1765"/>
      <c r="H10" s="1765"/>
      <c r="I10" s="1975"/>
    </row>
    <row r="11" spans="1:23" s="258" customFormat="1" ht="22.5" customHeight="1" x14ac:dyDescent="0.7">
      <c r="B11" s="1939"/>
      <c r="C11" s="1766"/>
      <c r="D11" s="1766"/>
      <c r="E11" s="1766"/>
      <c r="F11" s="1766"/>
      <c r="G11" s="1766"/>
      <c r="H11" s="1766"/>
      <c r="I11" s="1976"/>
    </row>
    <row r="12" spans="1:23" s="258" customFormat="1" ht="15" customHeight="1" x14ac:dyDescent="0.7">
      <c r="B12" s="1434"/>
      <c r="C12" s="711"/>
      <c r="D12" s="711"/>
      <c r="E12" s="711"/>
      <c r="F12" s="711"/>
      <c r="G12" s="711"/>
      <c r="H12" s="711"/>
      <c r="I12" s="574"/>
    </row>
    <row r="13" spans="1:23" s="365" customFormat="1" ht="23.1" customHeight="1" x14ac:dyDescent="0.2">
      <c r="B13" s="1435" t="s">
        <v>230</v>
      </c>
      <c r="C13" s="1275"/>
      <c r="D13" s="1275"/>
      <c r="E13" s="1275"/>
      <c r="F13" s="1275"/>
      <c r="G13" s="1275"/>
      <c r="H13" s="1275"/>
      <c r="I13" s="839" t="s">
        <v>231</v>
      </c>
    </row>
    <row r="14" spans="1:23" s="365" customFormat="1" ht="9.9499999999999993" customHeight="1" x14ac:dyDescent="0.2">
      <c r="B14" s="1436"/>
      <c r="C14" s="1209"/>
      <c r="D14" s="1209"/>
      <c r="E14" s="1209"/>
      <c r="F14" s="1209"/>
      <c r="G14" s="1209"/>
      <c r="H14" s="1209"/>
      <c r="I14" s="839"/>
    </row>
    <row r="15" spans="1:23" s="365" customFormat="1" ht="23.1" customHeight="1" x14ac:dyDescent="0.2">
      <c r="B15" s="713" t="s">
        <v>232</v>
      </c>
      <c r="C15" s="854">
        <v>30305</v>
      </c>
      <c r="D15" s="854">
        <v>29455</v>
      </c>
      <c r="E15" s="854">
        <v>31563</v>
      </c>
      <c r="F15" s="854">
        <v>29424</v>
      </c>
      <c r="G15" s="854">
        <v>34249</v>
      </c>
      <c r="H15" s="854">
        <v>38662</v>
      </c>
      <c r="I15" s="712" t="s">
        <v>274</v>
      </c>
    </row>
    <row r="16" spans="1:23" s="365" customFormat="1" ht="23.1" customHeight="1" x14ac:dyDescent="0.2">
      <c r="B16" s="596" t="s">
        <v>168</v>
      </c>
      <c r="C16" s="855">
        <v>6711</v>
      </c>
      <c r="D16" s="855">
        <v>6523</v>
      </c>
      <c r="E16" s="855">
        <v>7397</v>
      </c>
      <c r="F16" s="855">
        <v>7750</v>
      </c>
      <c r="G16" s="855">
        <v>7459</v>
      </c>
      <c r="H16" s="855">
        <v>7555</v>
      </c>
      <c r="I16" s="840" t="s">
        <v>684</v>
      </c>
    </row>
    <row r="17" spans="2:9" s="365" customFormat="1" ht="23.1" customHeight="1" x14ac:dyDescent="0.2">
      <c r="B17" s="596" t="s">
        <v>169</v>
      </c>
      <c r="C17" s="855">
        <v>3261</v>
      </c>
      <c r="D17" s="855">
        <v>3712</v>
      </c>
      <c r="E17" s="855">
        <v>3712</v>
      </c>
      <c r="F17" s="855">
        <v>3712</v>
      </c>
      <c r="G17" s="855">
        <v>4148</v>
      </c>
      <c r="H17" s="855">
        <v>5913</v>
      </c>
      <c r="I17" s="840" t="s">
        <v>494</v>
      </c>
    </row>
    <row r="18" spans="2:9" s="365" customFormat="1" ht="23.1" customHeight="1" x14ac:dyDescent="0.2">
      <c r="B18" s="596" t="s">
        <v>170</v>
      </c>
      <c r="C18" s="855">
        <v>6450</v>
      </c>
      <c r="D18" s="855">
        <v>6450</v>
      </c>
      <c r="E18" s="855">
        <v>6450</v>
      </c>
      <c r="F18" s="855">
        <v>4850</v>
      </c>
      <c r="G18" s="855">
        <v>5987</v>
      </c>
      <c r="H18" s="855">
        <v>7193</v>
      </c>
      <c r="I18" s="840" t="s">
        <v>171</v>
      </c>
    </row>
    <row r="19" spans="2:9" s="365" customFormat="1" ht="23.1" customHeight="1" x14ac:dyDescent="0.2">
      <c r="B19" s="596" t="s">
        <v>52</v>
      </c>
      <c r="C19" s="855">
        <v>539</v>
      </c>
      <c r="D19" s="855">
        <v>532</v>
      </c>
      <c r="E19" s="855">
        <v>536</v>
      </c>
      <c r="F19" s="855">
        <v>426</v>
      </c>
      <c r="G19" s="855">
        <v>522</v>
      </c>
      <c r="H19" s="855">
        <v>659</v>
      </c>
      <c r="I19" s="840" t="s">
        <v>508</v>
      </c>
    </row>
    <row r="20" spans="2:9" s="365" customFormat="1" ht="23.1" customHeight="1" x14ac:dyDescent="0.2">
      <c r="B20" s="596" t="s">
        <v>82</v>
      </c>
      <c r="C20" s="855">
        <v>233</v>
      </c>
      <c r="D20" s="855">
        <v>240</v>
      </c>
      <c r="E20" s="855">
        <v>274</v>
      </c>
      <c r="F20" s="855">
        <v>274</v>
      </c>
      <c r="G20" s="855">
        <v>318</v>
      </c>
      <c r="H20" s="855">
        <v>356</v>
      </c>
      <c r="I20" s="840" t="s">
        <v>901</v>
      </c>
    </row>
    <row r="21" spans="2:9" s="365" customFormat="1" ht="23.1" customHeight="1" x14ac:dyDescent="0.2">
      <c r="B21" s="596" t="s">
        <v>83</v>
      </c>
      <c r="C21" s="855">
        <v>32</v>
      </c>
      <c r="D21" s="855">
        <v>32</v>
      </c>
      <c r="E21" s="855">
        <v>29</v>
      </c>
      <c r="F21" s="855">
        <v>27</v>
      </c>
      <c r="G21" s="855">
        <v>26</v>
      </c>
      <c r="H21" s="855">
        <v>22</v>
      </c>
      <c r="I21" s="840" t="s">
        <v>507</v>
      </c>
    </row>
    <row r="22" spans="2:9" s="365" customFormat="1" ht="23.1" customHeight="1" x14ac:dyDescent="0.2">
      <c r="B22" s="596" t="s">
        <v>84</v>
      </c>
      <c r="C22" s="855">
        <v>88</v>
      </c>
      <c r="D22" s="855">
        <v>104</v>
      </c>
      <c r="E22" s="855">
        <v>126</v>
      </c>
      <c r="F22" s="855">
        <v>128</v>
      </c>
      <c r="G22" s="855">
        <v>136</v>
      </c>
      <c r="H22" s="855">
        <v>170</v>
      </c>
      <c r="I22" s="840" t="s">
        <v>85</v>
      </c>
    </row>
    <row r="23" spans="2:9" s="365" customFormat="1" ht="23.1" customHeight="1" x14ac:dyDescent="0.2">
      <c r="B23" s="596" t="s">
        <v>86</v>
      </c>
      <c r="C23" s="855">
        <v>3917</v>
      </c>
      <c r="D23" s="855">
        <v>3604</v>
      </c>
      <c r="E23" s="855">
        <v>4071</v>
      </c>
      <c r="F23" s="855">
        <v>4568</v>
      </c>
      <c r="G23" s="855">
        <v>5238</v>
      </c>
      <c r="H23" s="855">
        <v>5637</v>
      </c>
      <c r="I23" s="840" t="s">
        <v>358</v>
      </c>
    </row>
    <row r="24" spans="2:9" s="365" customFormat="1" ht="23.1" customHeight="1" x14ac:dyDescent="0.2">
      <c r="B24" s="596" t="s">
        <v>359</v>
      </c>
      <c r="C24" s="855">
        <v>1983</v>
      </c>
      <c r="D24" s="855">
        <v>1914</v>
      </c>
      <c r="E24" s="855">
        <v>2034</v>
      </c>
      <c r="F24" s="855">
        <v>2095</v>
      </c>
      <c r="G24" s="855">
        <v>2218</v>
      </c>
      <c r="H24" s="855">
        <v>2429</v>
      </c>
      <c r="I24" s="840" t="s">
        <v>360</v>
      </c>
    </row>
    <row r="25" spans="2:9" s="365" customFormat="1" ht="23.1" customHeight="1" x14ac:dyDescent="0.2">
      <c r="B25" s="596" t="s">
        <v>79</v>
      </c>
      <c r="C25" s="855">
        <v>297</v>
      </c>
      <c r="D25" s="855">
        <v>239</v>
      </c>
      <c r="E25" s="855">
        <v>252</v>
      </c>
      <c r="F25" s="855">
        <v>252</v>
      </c>
      <c r="G25" s="855">
        <v>240</v>
      </c>
      <c r="H25" s="855">
        <v>253</v>
      </c>
      <c r="I25" s="840" t="s">
        <v>80</v>
      </c>
    </row>
    <row r="26" spans="2:9" s="365" customFormat="1" ht="23.1" customHeight="1" x14ac:dyDescent="0.2">
      <c r="B26" s="596" t="s">
        <v>81</v>
      </c>
      <c r="C26" s="855">
        <v>5393</v>
      </c>
      <c r="D26" s="855">
        <v>5030</v>
      </c>
      <c r="E26" s="855">
        <v>5223</v>
      </c>
      <c r="F26" s="855">
        <v>3916</v>
      </c>
      <c r="G26" s="855">
        <v>6474</v>
      </c>
      <c r="H26" s="855">
        <v>6844</v>
      </c>
      <c r="I26" s="840" t="s">
        <v>1273</v>
      </c>
    </row>
    <row r="27" spans="2:9" s="365" customFormat="1" ht="23.1" customHeight="1" x14ac:dyDescent="0.2">
      <c r="B27" s="596" t="s">
        <v>533</v>
      </c>
      <c r="C27" s="855">
        <v>374</v>
      </c>
      <c r="D27" s="855">
        <v>335</v>
      </c>
      <c r="E27" s="855">
        <v>365</v>
      </c>
      <c r="F27" s="855">
        <v>357</v>
      </c>
      <c r="G27" s="855">
        <v>388</v>
      </c>
      <c r="H27" s="855">
        <v>554</v>
      </c>
      <c r="I27" s="840" t="s">
        <v>506</v>
      </c>
    </row>
    <row r="28" spans="2:9" s="365" customFormat="1" ht="23.1" customHeight="1" x14ac:dyDescent="0.2">
      <c r="B28" s="596" t="s">
        <v>330</v>
      </c>
      <c r="C28" s="855">
        <v>110</v>
      </c>
      <c r="D28" s="855">
        <v>110</v>
      </c>
      <c r="E28" s="855">
        <v>108</v>
      </c>
      <c r="F28" s="855">
        <v>124</v>
      </c>
      <c r="G28" s="855">
        <v>92</v>
      </c>
      <c r="H28" s="855">
        <v>102</v>
      </c>
      <c r="I28" s="840" t="s">
        <v>125</v>
      </c>
    </row>
    <row r="29" spans="2:9" s="365" customFormat="1" ht="23.1" customHeight="1" x14ac:dyDescent="0.2">
      <c r="B29" s="596" t="s">
        <v>534</v>
      </c>
      <c r="C29" s="855">
        <v>180</v>
      </c>
      <c r="D29" s="855">
        <v>180</v>
      </c>
      <c r="E29" s="855">
        <v>377</v>
      </c>
      <c r="F29" s="855">
        <v>307</v>
      </c>
      <c r="G29" s="855">
        <v>281</v>
      </c>
      <c r="H29" s="855">
        <v>237</v>
      </c>
      <c r="I29" s="840" t="s">
        <v>535</v>
      </c>
    </row>
    <row r="30" spans="2:9" s="365" customFormat="1" ht="23.1" customHeight="1" x14ac:dyDescent="0.2">
      <c r="B30" s="596" t="s">
        <v>536</v>
      </c>
      <c r="C30" s="855">
        <v>493</v>
      </c>
      <c r="D30" s="855">
        <v>206</v>
      </c>
      <c r="E30" s="855">
        <v>386</v>
      </c>
      <c r="F30" s="855">
        <v>417</v>
      </c>
      <c r="G30" s="855">
        <v>497</v>
      </c>
      <c r="H30" s="855">
        <v>525</v>
      </c>
      <c r="I30" s="840" t="s">
        <v>537</v>
      </c>
    </row>
    <row r="31" spans="2:9" s="365" customFormat="1" ht="23.1" customHeight="1" x14ac:dyDescent="0.2">
      <c r="B31" s="596" t="s">
        <v>538</v>
      </c>
      <c r="C31" s="855">
        <v>209</v>
      </c>
      <c r="D31" s="855">
        <v>209</v>
      </c>
      <c r="E31" s="855">
        <v>186</v>
      </c>
      <c r="F31" s="855">
        <v>188</v>
      </c>
      <c r="G31" s="855">
        <v>193</v>
      </c>
      <c r="H31" s="855">
        <v>191</v>
      </c>
      <c r="I31" s="840" t="s">
        <v>902</v>
      </c>
    </row>
    <row r="32" spans="2:9" s="365" customFormat="1" ht="23.1" customHeight="1" x14ac:dyDescent="0.2">
      <c r="B32" s="596" t="s">
        <v>539</v>
      </c>
      <c r="C32" s="855">
        <v>35</v>
      </c>
      <c r="D32" s="855">
        <v>35</v>
      </c>
      <c r="E32" s="855">
        <v>37</v>
      </c>
      <c r="F32" s="855">
        <v>33</v>
      </c>
      <c r="G32" s="855">
        <v>32</v>
      </c>
      <c r="H32" s="855">
        <v>22</v>
      </c>
      <c r="I32" s="840" t="s">
        <v>1274</v>
      </c>
    </row>
    <row r="33" spans="2:14" s="365" customFormat="1" ht="9.9499999999999993" customHeight="1" x14ac:dyDescent="0.2">
      <c r="B33" s="714"/>
      <c r="C33" s="854"/>
      <c r="D33" s="854"/>
      <c r="E33" s="854"/>
      <c r="F33" s="854"/>
      <c r="G33" s="854"/>
      <c r="H33" s="854"/>
      <c r="I33" s="839"/>
    </row>
    <row r="34" spans="2:14" s="365" customFormat="1" ht="23.1" customHeight="1" x14ac:dyDescent="0.2">
      <c r="B34" s="713" t="s">
        <v>512</v>
      </c>
      <c r="C34" s="854">
        <v>7871</v>
      </c>
      <c r="D34" s="854">
        <v>7840</v>
      </c>
      <c r="E34" s="854">
        <v>9075</v>
      </c>
      <c r="F34" s="854">
        <v>9518</v>
      </c>
      <c r="G34" s="854">
        <v>10389</v>
      </c>
      <c r="H34" s="854">
        <v>11057</v>
      </c>
      <c r="I34" s="712" t="s">
        <v>785</v>
      </c>
    </row>
    <row r="35" spans="2:14" s="365" customFormat="1" ht="9.9499999999999993" customHeight="1" x14ac:dyDescent="0.2">
      <c r="B35" s="714"/>
      <c r="C35" s="854"/>
      <c r="D35" s="854"/>
      <c r="E35" s="854"/>
      <c r="F35" s="854"/>
      <c r="G35" s="854"/>
      <c r="H35" s="854"/>
      <c r="I35" s="839"/>
    </row>
    <row r="36" spans="2:14" s="365" customFormat="1" ht="23.1" customHeight="1" x14ac:dyDescent="0.2">
      <c r="B36" s="713" t="s">
        <v>275</v>
      </c>
      <c r="C36" s="854">
        <v>21646</v>
      </c>
      <c r="D36" s="854">
        <v>25931</v>
      </c>
      <c r="E36" s="854">
        <v>26097</v>
      </c>
      <c r="F36" s="854">
        <v>27229</v>
      </c>
      <c r="G36" s="854">
        <v>30989</v>
      </c>
      <c r="H36" s="854">
        <v>34117</v>
      </c>
      <c r="I36" s="712" t="s">
        <v>276</v>
      </c>
    </row>
    <row r="37" spans="2:14" s="365" customFormat="1" ht="9.9499999999999993" customHeight="1" x14ac:dyDescent="0.2">
      <c r="B37" s="714"/>
      <c r="C37" s="854"/>
      <c r="D37" s="854"/>
      <c r="E37" s="854"/>
      <c r="F37" s="854"/>
      <c r="G37" s="854"/>
      <c r="H37" s="854"/>
      <c r="I37" s="839"/>
    </row>
    <row r="38" spans="2:14" s="365" customFormat="1" ht="23.1" customHeight="1" x14ac:dyDescent="0.2">
      <c r="B38" s="713" t="s">
        <v>853</v>
      </c>
      <c r="C38" s="854">
        <v>59822</v>
      </c>
      <c r="D38" s="854">
        <v>63226</v>
      </c>
      <c r="E38" s="854">
        <v>66735</v>
      </c>
      <c r="F38" s="854">
        <v>66171</v>
      </c>
      <c r="G38" s="854">
        <v>75627</v>
      </c>
      <c r="H38" s="854">
        <v>83836</v>
      </c>
      <c r="I38" s="712" t="s">
        <v>332</v>
      </c>
    </row>
    <row r="39" spans="2:14" s="365" customFormat="1" ht="15" customHeight="1" thickBot="1" x14ac:dyDescent="0.25">
      <c r="B39" s="838"/>
      <c r="C39" s="855"/>
      <c r="D39" s="855"/>
      <c r="E39" s="855"/>
      <c r="F39" s="855"/>
      <c r="G39" s="855"/>
      <c r="H39" s="855"/>
      <c r="I39" s="840"/>
    </row>
    <row r="40" spans="2:14" s="365" customFormat="1" ht="15" customHeight="1" thickTop="1" x14ac:dyDescent="0.2">
      <c r="B40" s="1437"/>
      <c r="C40" s="1110"/>
      <c r="D40" s="1110"/>
      <c r="E40" s="1110"/>
      <c r="F40" s="1110"/>
      <c r="G40" s="1110"/>
      <c r="H40" s="1110"/>
      <c r="I40" s="1438"/>
    </row>
    <row r="41" spans="2:14" s="365" customFormat="1" ht="23.1" customHeight="1" x14ac:dyDescent="0.2">
      <c r="B41" s="714" t="s">
        <v>784</v>
      </c>
      <c r="C41" s="855"/>
      <c r="D41" s="855"/>
      <c r="E41" s="855"/>
      <c r="F41" s="855"/>
      <c r="G41" s="855"/>
      <c r="H41" s="855"/>
      <c r="I41" s="839" t="s">
        <v>141</v>
      </c>
    </row>
    <row r="42" spans="2:14" s="365" customFormat="1" ht="9.9499999999999993" customHeight="1" x14ac:dyDescent="0.2">
      <c r="B42" s="714"/>
      <c r="C42" s="854"/>
      <c r="D42" s="854"/>
      <c r="E42" s="854"/>
      <c r="F42" s="854"/>
      <c r="G42" s="854"/>
      <c r="H42" s="854"/>
      <c r="I42" s="839"/>
    </row>
    <row r="43" spans="2:14" s="365" customFormat="1" ht="23.1" customHeight="1" x14ac:dyDescent="0.2">
      <c r="B43" s="713" t="s">
        <v>232</v>
      </c>
      <c r="C43" s="854">
        <v>76259</v>
      </c>
      <c r="D43" s="854">
        <v>71624</v>
      </c>
      <c r="E43" s="854">
        <v>71141</v>
      </c>
      <c r="F43" s="854">
        <v>63335</v>
      </c>
      <c r="G43" s="854">
        <v>61294</v>
      </c>
      <c r="H43" s="854">
        <v>57852</v>
      </c>
      <c r="I43" s="712" t="s">
        <v>274</v>
      </c>
    </row>
    <row r="44" spans="2:14" s="365" customFormat="1" ht="23.1" customHeight="1" x14ac:dyDescent="0.2">
      <c r="B44" s="596" t="s">
        <v>168</v>
      </c>
      <c r="C44" s="855">
        <v>21042</v>
      </c>
      <c r="D44" s="855">
        <v>19521</v>
      </c>
      <c r="E44" s="855">
        <v>19589</v>
      </c>
      <c r="F44" s="855">
        <v>15417</v>
      </c>
      <c r="G44" s="855">
        <v>14619</v>
      </c>
      <c r="H44" s="855">
        <v>13059</v>
      </c>
      <c r="I44" s="840" t="s">
        <v>684</v>
      </c>
      <c r="J44" s="1208"/>
      <c r="K44" s="1208"/>
      <c r="L44" s="1208"/>
      <c r="M44" s="1208"/>
      <c r="N44" s="1208"/>
    </row>
    <row r="45" spans="2:14" s="365" customFormat="1" ht="23.1" customHeight="1" x14ac:dyDescent="0.2">
      <c r="B45" s="596" t="s">
        <v>169</v>
      </c>
      <c r="C45" s="855">
        <v>10474</v>
      </c>
      <c r="D45" s="855">
        <v>10473</v>
      </c>
      <c r="E45" s="855">
        <v>10473</v>
      </c>
      <c r="F45" s="855">
        <v>10473</v>
      </c>
      <c r="G45" s="855">
        <v>11314</v>
      </c>
      <c r="H45" s="855">
        <v>10676</v>
      </c>
      <c r="I45" s="840" t="s">
        <v>494</v>
      </c>
      <c r="J45" s="1208"/>
      <c r="K45" s="1208"/>
      <c r="L45" s="1208"/>
      <c r="M45" s="1208"/>
      <c r="N45" s="1208"/>
    </row>
    <row r="46" spans="2:14" s="365" customFormat="1" ht="23.1" customHeight="1" x14ac:dyDescent="0.2">
      <c r="B46" s="596" t="s">
        <v>170</v>
      </c>
      <c r="C46" s="855">
        <v>11144</v>
      </c>
      <c r="D46" s="855">
        <v>11144</v>
      </c>
      <c r="E46" s="855">
        <v>11144</v>
      </c>
      <c r="F46" s="855">
        <v>9849</v>
      </c>
      <c r="G46" s="855">
        <v>10959</v>
      </c>
      <c r="H46" s="855">
        <v>10763</v>
      </c>
      <c r="I46" s="840" t="s">
        <v>171</v>
      </c>
      <c r="J46" s="1208"/>
      <c r="K46" s="1208"/>
      <c r="L46" s="1208"/>
      <c r="M46" s="1208"/>
      <c r="N46" s="1208"/>
    </row>
    <row r="47" spans="2:14" s="365" customFormat="1" ht="23.1" customHeight="1" x14ac:dyDescent="0.2">
      <c r="B47" s="596" t="s">
        <v>52</v>
      </c>
      <c r="C47" s="855">
        <v>1379</v>
      </c>
      <c r="D47" s="855">
        <v>1396</v>
      </c>
      <c r="E47" s="855">
        <v>1396</v>
      </c>
      <c r="F47" s="855">
        <v>839</v>
      </c>
      <c r="G47" s="855">
        <v>860</v>
      </c>
      <c r="H47" s="855">
        <v>1066</v>
      </c>
      <c r="I47" s="840" t="s">
        <v>508</v>
      </c>
      <c r="J47" s="1208"/>
      <c r="K47" s="1208"/>
      <c r="L47" s="1208"/>
      <c r="M47" s="1208"/>
      <c r="N47" s="1208"/>
    </row>
    <row r="48" spans="2:14" s="365" customFormat="1" ht="23.1" customHeight="1" x14ac:dyDescent="0.2">
      <c r="B48" s="596" t="s">
        <v>82</v>
      </c>
      <c r="C48" s="855">
        <v>856</v>
      </c>
      <c r="D48" s="855">
        <v>738</v>
      </c>
      <c r="E48" s="855">
        <v>665</v>
      </c>
      <c r="F48" s="855">
        <v>665</v>
      </c>
      <c r="G48" s="855">
        <v>567</v>
      </c>
      <c r="H48" s="855">
        <v>522</v>
      </c>
      <c r="I48" s="840" t="s">
        <v>901</v>
      </c>
      <c r="J48" s="1208"/>
      <c r="K48" s="1208"/>
      <c r="L48" s="1208"/>
      <c r="M48" s="1208"/>
      <c r="N48" s="1208"/>
    </row>
    <row r="49" spans="2:14" s="365" customFormat="1" ht="23.1" customHeight="1" x14ac:dyDescent="0.2">
      <c r="B49" s="596" t="s">
        <v>83</v>
      </c>
      <c r="C49" s="855">
        <v>62</v>
      </c>
      <c r="D49" s="855">
        <v>52</v>
      </c>
      <c r="E49" s="855">
        <v>43</v>
      </c>
      <c r="F49" s="855">
        <v>38</v>
      </c>
      <c r="G49" s="855">
        <v>32</v>
      </c>
      <c r="H49" s="855">
        <v>22</v>
      </c>
      <c r="I49" s="840" t="s">
        <v>507</v>
      </c>
      <c r="J49" s="1208"/>
      <c r="K49" s="1208"/>
      <c r="L49" s="1208"/>
      <c r="M49" s="1208"/>
      <c r="N49" s="1208"/>
    </row>
    <row r="50" spans="2:14" s="365" customFormat="1" ht="23.1" customHeight="1" x14ac:dyDescent="0.2">
      <c r="B50" s="596" t="s">
        <v>84</v>
      </c>
      <c r="C50" s="855">
        <v>457</v>
      </c>
      <c r="D50" s="855">
        <v>432</v>
      </c>
      <c r="E50" s="855">
        <v>426</v>
      </c>
      <c r="F50" s="855">
        <v>427</v>
      </c>
      <c r="G50" s="855">
        <v>287</v>
      </c>
      <c r="H50" s="855">
        <v>281</v>
      </c>
      <c r="I50" s="840" t="s">
        <v>85</v>
      </c>
      <c r="J50" s="1208"/>
      <c r="K50" s="1208"/>
      <c r="L50" s="1208"/>
      <c r="M50" s="1208"/>
      <c r="N50" s="1208"/>
    </row>
    <row r="51" spans="2:14" s="365" customFormat="1" ht="23.1" customHeight="1" x14ac:dyDescent="0.2">
      <c r="B51" s="596" t="s">
        <v>86</v>
      </c>
      <c r="C51" s="855">
        <v>7160</v>
      </c>
      <c r="D51" s="855">
        <v>7059</v>
      </c>
      <c r="E51" s="855">
        <v>7149</v>
      </c>
      <c r="F51" s="855">
        <v>6971</v>
      </c>
      <c r="G51" s="855">
        <v>6791</v>
      </c>
      <c r="H51" s="855">
        <v>6671</v>
      </c>
      <c r="I51" s="840" t="s">
        <v>358</v>
      </c>
      <c r="J51" s="1208"/>
      <c r="K51" s="1208"/>
      <c r="L51" s="1208"/>
      <c r="M51" s="1208"/>
      <c r="N51" s="1208"/>
    </row>
    <row r="52" spans="2:14" s="365" customFormat="1" ht="23.1" customHeight="1" x14ac:dyDescent="0.2">
      <c r="B52" s="596" t="s">
        <v>359</v>
      </c>
      <c r="C52" s="855">
        <v>5250</v>
      </c>
      <c r="D52" s="855">
        <v>4717</v>
      </c>
      <c r="E52" s="855">
        <v>4611</v>
      </c>
      <c r="F52" s="855">
        <v>4623</v>
      </c>
      <c r="G52" s="855">
        <v>3464</v>
      </c>
      <c r="H52" s="855">
        <v>3304</v>
      </c>
      <c r="I52" s="840" t="s">
        <v>360</v>
      </c>
      <c r="J52" s="1208"/>
      <c r="K52" s="1208"/>
      <c r="L52" s="1208"/>
      <c r="M52" s="1208"/>
      <c r="N52" s="1208"/>
    </row>
    <row r="53" spans="2:14" s="365" customFormat="1" ht="23.1" customHeight="1" x14ac:dyDescent="0.2">
      <c r="B53" s="596" t="s">
        <v>79</v>
      </c>
      <c r="C53" s="855">
        <v>956</v>
      </c>
      <c r="D53" s="855">
        <v>642</v>
      </c>
      <c r="E53" s="855">
        <v>633</v>
      </c>
      <c r="F53" s="855">
        <v>633</v>
      </c>
      <c r="G53" s="855">
        <v>408</v>
      </c>
      <c r="H53" s="855">
        <v>345</v>
      </c>
      <c r="I53" s="840" t="s">
        <v>80</v>
      </c>
      <c r="J53" s="1208"/>
      <c r="K53" s="1208"/>
      <c r="L53" s="1208"/>
      <c r="M53" s="1208"/>
      <c r="N53" s="1208"/>
    </row>
    <row r="54" spans="2:14" s="365" customFormat="1" ht="23.1" customHeight="1" x14ac:dyDescent="0.2">
      <c r="B54" s="596" t="s">
        <v>81</v>
      </c>
      <c r="C54" s="855">
        <v>13778</v>
      </c>
      <c r="D54" s="855">
        <v>12756</v>
      </c>
      <c r="E54" s="855">
        <v>11753</v>
      </c>
      <c r="F54" s="855">
        <v>10705</v>
      </c>
      <c r="G54" s="855">
        <v>9579</v>
      </c>
      <c r="H54" s="855">
        <v>8885</v>
      </c>
      <c r="I54" s="840" t="s">
        <v>1273</v>
      </c>
      <c r="J54" s="1208"/>
      <c r="K54" s="1208"/>
      <c r="L54" s="1208"/>
      <c r="M54" s="1208"/>
      <c r="N54" s="1208"/>
    </row>
    <row r="55" spans="2:14" s="365" customFormat="1" ht="23.1" customHeight="1" x14ac:dyDescent="0.2">
      <c r="B55" s="596" t="s">
        <v>533</v>
      </c>
      <c r="C55" s="855">
        <v>1043</v>
      </c>
      <c r="D55" s="855">
        <v>852</v>
      </c>
      <c r="E55" s="855">
        <v>776</v>
      </c>
      <c r="F55" s="855">
        <v>700</v>
      </c>
      <c r="G55" s="855">
        <v>641</v>
      </c>
      <c r="H55" s="855">
        <v>738</v>
      </c>
      <c r="I55" s="840" t="s">
        <v>506</v>
      </c>
      <c r="J55" s="1208"/>
      <c r="K55" s="1208"/>
      <c r="L55" s="1208"/>
      <c r="M55" s="1208"/>
      <c r="N55" s="1208"/>
    </row>
    <row r="56" spans="2:14" s="365" customFormat="1" ht="23.1" customHeight="1" x14ac:dyDescent="0.2">
      <c r="B56" s="596" t="s">
        <v>330</v>
      </c>
      <c r="C56" s="855">
        <v>361</v>
      </c>
      <c r="D56" s="855">
        <v>361</v>
      </c>
      <c r="E56" s="855">
        <v>267</v>
      </c>
      <c r="F56" s="855">
        <v>215</v>
      </c>
      <c r="G56" s="855">
        <v>203</v>
      </c>
      <c r="H56" s="855">
        <v>179</v>
      </c>
      <c r="I56" s="840" t="s">
        <v>125</v>
      </c>
      <c r="J56" s="1208"/>
      <c r="K56" s="1208"/>
      <c r="L56" s="1208"/>
      <c r="M56" s="1208"/>
      <c r="N56" s="1208"/>
    </row>
    <row r="57" spans="2:14" s="365" customFormat="1" ht="23.1" customHeight="1" x14ac:dyDescent="0.2">
      <c r="B57" s="596" t="s">
        <v>534</v>
      </c>
      <c r="C57" s="855">
        <v>456</v>
      </c>
      <c r="D57" s="855">
        <v>456</v>
      </c>
      <c r="E57" s="855">
        <v>903</v>
      </c>
      <c r="F57" s="855">
        <v>687</v>
      </c>
      <c r="G57" s="855">
        <v>536</v>
      </c>
      <c r="H57" s="855">
        <v>372</v>
      </c>
      <c r="I57" s="840" t="s">
        <v>535</v>
      </c>
      <c r="J57" s="1208"/>
      <c r="K57" s="1208"/>
      <c r="L57" s="1208"/>
      <c r="M57" s="1208"/>
      <c r="N57" s="1208"/>
    </row>
    <row r="58" spans="2:14" s="365" customFormat="1" ht="23.1" customHeight="1" x14ac:dyDescent="0.2">
      <c r="B58" s="596" t="s">
        <v>536</v>
      </c>
      <c r="C58" s="855">
        <v>1170</v>
      </c>
      <c r="D58" s="855">
        <v>354</v>
      </c>
      <c r="E58" s="855">
        <v>772</v>
      </c>
      <c r="F58" s="855">
        <v>636</v>
      </c>
      <c r="G58" s="855">
        <v>656</v>
      </c>
      <c r="H58" s="855">
        <v>632</v>
      </c>
      <c r="I58" s="840" t="s">
        <v>537</v>
      </c>
      <c r="J58" s="1208"/>
      <c r="K58" s="1208"/>
      <c r="L58" s="1208"/>
      <c r="M58" s="1208"/>
      <c r="N58" s="1208"/>
    </row>
    <row r="59" spans="2:14" s="365" customFormat="1" ht="23.1" customHeight="1" x14ac:dyDescent="0.2">
      <c r="B59" s="596" t="s">
        <v>538</v>
      </c>
      <c r="C59" s="855">
        <v>564</v>
      </c>
      <c r="D59" s="855">
        <v>564</v>
      </c>
      <c r="E59" s="855">
        <v>455</v>
      </c>
      <c r="F59" s="855">
        <v>385</v>
      </c>
      <c r="G59" s="855">
        <v>323</v>
      </c>
      <c r="H59" s="855">
        <v>295</v>
      </c>
      <c r="I59" s="840" t="s">
        <v>902</v>
      </c>
      <c r="J59" s="1208"/>
      <c r="K59" s="1208"/>
      <c r="L59" s="1208"/>
      <c r="M59" s="1208"/>
      <c r="N59" s="1208"/>
    </row>
    <row r="60" spans="2:14" s="365" customFormat="1" ht="23.1" customHeight="1" x14ac:dyDescent="0.2">
      <c r="B60" s="596" t="s">
        <v>539</v>
      </c>
      <c r="C60" s="855">
        <v>107</v>
      </c>
      <c r="D60" s="855">
        <v>107</v>
      </c>
      <c r="E60" s="855">
        <v>86</v>
      </c>
      <c r="F60" s="855">
        <v>72</v>
      </c>
      <c r="G60" s="855">
        <v>55</v>
      </c>
      <c r="H60" s="855">
        <v>42</v>
      </c>
      <c r="I60" s="840" t="s">
        <v>1274</v>
      </c>
      <c r="J60" s="1208"/>
      <c r="K60" s="1208"/>
      <c r="L60" s="1208"/>
      <c r="M60" s="1208"/>
      <c r="N60" s="1208"/>
    </row>
    <row r="61" spans="2:14" s="365" customFormat="1" ht="9.9499999999999993" customHeight="1" x14ac:dyDescent="0.2">
      <c r="B61" s="714"/>
      <c r="C61" s="854"/>
      <c r="D61" s="854"/>
      <c r="E61" s="854"/>
      <c r="F61" s="854"/>
      <c r="G61" s="854"/>
      <c r="H61" s="854"/>
      <c r="I61" s="839"/>
      <c r="J61" s="1208"/>
      <c r="K61" s="1208"/>
      <c r="L61" s="1208"/>
      <c r="M61" s="1208"/>
      <c r="N61" s="1208"/>
    </row>
    <row r="62" spans="2:14" s="365" customFormat="1" ht="23.1" customHeight="1" x14ac:dyDescent="0.2">
      <c r="B62" s="713" t="s">
        <v>512</v>
      </c>
      <c r="C62" s="854">
        <v>22143</v>
      </c>
      <c r="D62" s="854">
        <v>21410</v>
      </c>
      <c r="E62" s="854">
        <v>21286</v>
      </c>
      <c r="F62" s="854">
        <v>18345</v>
      </c>
      <c r="G62" s="854">
        <v>16791</v>
      </c>
      <c r="H62" s="854">
        <v>15379</v>
      </c>
      <c r="I62" s="712" t="s">
        <v>785</v>
      </c>
      <c r="J62" s="1208"/>
      <c r="K62" s="1208"/>
      <c r="L62" s="1208"/>
      <c r="M62" s="1208"/>
      <c r="N62" s="1208"/>
    </row>
    <row r="63" spans="2:14" s="365" customFormat="1" ht="9.9499999999999993" customHeight="1" x14ac:dyDescent="0.2">
      <c r="B63" s="714"/>
      <c r="C63" s="854"/>
      <c r="D63" s="854"/>
      <c r="E63" s="854"/>
      <c r="F63" s="854"/>
      <c r="G63" s="854"/>
      <c r="H63" s="854"/>
      <c r="I63" s="839"/>
      <c r="J63" s="833"/>
      <c r="K63" s="833"/>
      <c r="L63" s="833"/>
      <c r="M63" s="833"/>
      <c r="N63" s="833"/>
    </row>
    <row r="64" spans="2:14" s="365" customFormat="1" ht="23.1" customHeight="1" x14ac:dyDescent="0.2">
      <c r="B64" s="713" t="s">
        <v>275</v>
      </c>
      <c r="C64" s="854">
        <v>65655</v>
      </c>
      <c r="D64" s="854">
        <v>64752</v>
      </c>
      <c r="E64" s="854">
        <v>63893</v>
      </c>
      <c r="F64" s="854">
        <v>58311</v>
      </c>
      <c r="G64" s="854">
        <v>56260</v>
      </c>
      <c r="H64" s="854">
        <v>55351</v>
      </c>
      <c r="I64" s="712" t="s">
        <v>276</v>
      </c>
      <c r="J64" s="833"/>
      <c r="K64" s="833"/>
      <c r="L64" s="833"/>
      <c r="M64" s="833"/>
      <c r="N64" s="833"/>
    </row>
    <row r="65" spans="2:14" s="365" customFormat="1" ht="9.9499999999999993" customHeight="1" x14ac:dyDescent="0.2">
      <c r="B65" s="714"/>
      <c r="C65" s="854"/>
      <c r="D65" s="854"/>
      <c r="E65" s="854"/>
      <c r="F65" s="854"/>
      <c r="G65" s="854"/>
      <c r="H65" s="854"/>
      <c r="I65" s="839"/>
      <c r="J65" s="833"/>
      <c r="K65" s="833"/>
      <c r="L65" s="833"/>
      <c r="M65" s="833"/>
      <c r="N65" s="833"/>
    </row>
    <row r="66" spans="2:14" s="365" customFormat="1" ht="23.1" customHeight="1" x14ac:dyDescent="0.2">
      <c r="B66" s="713" t="s">
        <v>853</v>
      </c>
      <c r="C66" s="854">
        <v>164057</v>
      </c>
      <c r="D66" s="854">
        <v>157786</v>
      </c>
      <c r="E66" s="854">
        <v>156320</v>
      </c>
      <c r="F66" s="854">
        <v>139991</v>
      </c>
      <c r="G66" s="854">
        <v>134345</v>
      </c>
      <c r="H66" s="854">
        <v>128582</v>
      </c>
      <c r="I66" s="712" t="s">
        <v>332</v>
      </c>
      <c r="J66" s="833"/>
      <c r="K66" s="833"/>
      <c r="L66" s="833"/>
      <c r="M66" s="833"/>
      <c r="N66" s="833"/>
    </row>
    <row r="67" spans="2:14" s="258" customFormat="1" ht="15" customHeight="1" thickBot="1" x14ac:dyDescent="0.75">
      <c r="B67" s="1433"/>
      <c r="C67" s="1537"/>
      <c r="D67" s="1537"/>
      <c r="E67" s="1537"/>
      <c r="F67" s="1537"/>
      <c r="G67" s="1537"/>
      <c r="H67" s="1537"/>
      <c r="I67" s="703"/>
    </row>
    <row r="68" spans="2:14" ht="9" customHeight="1" thickTop="1" x14ac:dyDescent="0.35"/>
    <row r="69" spans="2:14" s="37" customFormat="1" ht="18.75" customHeight="1" x14ac:dyDescent="0.5">
      <c r="B69" s="334" t="s">
        <v>1766</v>
      </c>
      <c r="C69" s="417"/>
      <c r="D69" s="417"/>
      <c r="E69" s="417"/>
      <c r="F69" s="417"/>
      <c r="G69" s="417"/>
      <c r="H69" s="417"/>
      <c r="I69" s="356" t="s">
        <v>1767</v>
      </c>
    </row>
    <row r="70" spans="2:14" ht="22.5" x14ac:dyDescent="0.5">
      <c r="B70" s="357" t="s">
        <v>1899</v>
      </c>
      <c r="C70" s="417"/>
      <c r="D70" s="417"/>
      <c r="E70" s="417"/>
      <c r="F70" s="417"/>
      <c r="G70" s="417"/>
      <c r="H70" s="417"/>
      <c r="I70" s="356" t="s">
        <v>1900</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56" t="s">
        <v>1893</v>
      </c>
      <c r="C3" s="1984"/>
      <c r="D3" s="1984"/>
      <c r="E3" s="1984"/>
      <c r="F3" s="1984"/>
      <c r="G3" s="1984"/>
      <c r="H3" s="1984"/>
      <c r="I3" s="1984"/>
    </row>
    <row r="4" spans="2:23" ht="10.5" customHeight="1" x14ac:dyDescent="0.35">
      <c r="B4" s="1444"/>
      <c r="C4" s="1445"/>
      <c r="D4" s="1445"/>
      <c r="E4" s="1445"/>
      <c r="F4" s="1445"/>
      <c r="G4" s="1445"/>
      <c r="H4" s="1445"/>
      <c r="I4" s="1381"/>
    </row>
    <row r="5" spans="2:23" ht="27.75" customHeight="1" x14ac:dyDescent="0.35">
      <c r="B5" s="1956" t="s">
        <v>1894</v>
      </c>
      <c r="C5" s="1956"/>
      <c r="D5" s="1956"/>
      <c r="E5" s="1956"/>
      <c r="F5" s="1956"/>
      <c r="G5" s="1956"/>
      <c r="H5" s="1956"/>
      <c r="I5" s="1956"/>
    </row>
    <row r="6" spans="2:23" ht="19.5" customHeight="1" x14ac:dyDescent="0.65">
      <c r="B6" s="88"/>
      <c r="C6" s="86"/>
      <c r="D6" s="90"/>
      <c r="E6" s="86"/>
      <c r="F6" s="86"/>
      <c r="G6" s="86"/>
      <c r="H6" s="86"/>
      <c r="I6" s="86"/>
    </row>
    <row r="7" spans="2:23" s="37" customFormat="1" ht="22.5" x14ac:dyDescent="0.5">
      <c r="B7" s="355" t="s">
        <v>1779</v>
      </c>
      <c r="C7" s="472"/>
      <c r="D7" s="472"/>
      <c r="E7" s="472"/>
      <c r="F7" s="472"/>
      <c r="G7" s="472"/>
      <c r="H7" s="472"/>
      <c r="I7" s="229" t="s">
        <v>1780</v>
      </c>
      <c r="J7" s="79"/>
      <c r="N7" s="79"/>
    </row>
    <row r="8" spans="2:23" ht="18.75" customHeight="1" thickBot="1" x14ac:dyDescent="0.4"/>
    <row r="9" spans="2:23" s="258" customFormat="1" ht="23.1" customHeight="1" thickTop="1" x14ac:dyDescent="0.7">
      <c r="B9" s="1937" t="s">
        <v>886</v>
      </c>
      <c r="C9" s="1764">
        <v>2012</v>
      </c>
      <c r="D9" s="1764">
        <v>2013</v>
      </c>
      <c r="E9" s="1764">
        <v>2014</v>
      </c>
      <c r="F9" s="1764">
        <v>2015</v>
      </c>
      <c r="G9" s="1764">
        <v>2016</v>
      </c>
      <c r="H9" s="1764">
        <v>2017</v>
      </c>
      <c r="I9" s="1940" t="s">
        <v>885</v>
      </c>
      <c r="J9" s="339"/>
      <c r="N9" s="339"/>
    </row>
    <row r="10" spans="2:23" s="258" customFormat="1" ht="23.1" customHeight="1" x14ac:dyDescent="0.7">
      <c r="B10" s="1938"/>
      <c r="C10" s="1765"/>
      <c r="D10" s="1765"/>
      <c r="E10" s="1765"/>
      <c r="F10" s="1765"/>
      <c r="G10" s="1765"/>
      <c r="H10" s="1765"/>
      <c r="I10" s="1975"/>
    </row>
    <row r="11" spans="2:23" s="258" customFormat="1" ht="23.1" customHeight="1" x14ac:dyDescent="0.7">
      <c r="B11" s="1939"/>
      <c r="C11" s="1766"/>
      <c r="D11" s="1766"/>
      <c r="E11" s="1766"/>
      <c r="F11" s="1766"/>
      <c r="G11" s="1766"/>
      <c r="H11" s="1766"/>
      <c r="I11" s="1976"/>
    </row>
    <row r="12" spans="2:23" s="258" customFormat="1" ht="9.9499999999999993" customHeight="1" x14ac:dyDescent="0.7">
      <c r="B12" s="576"/>
      <c r="C12" s="383"/>
      <c r="D12" s="383"/>
      <c r="E12" s="383"/>
      <c r="F12" s="383"/>
      <c r="G12" s="383"/>
      <c r="H12" s="383"/>
      <c r="I12" s="571"/>
    </row>
    <row r="13" spans="2:23" s="365" customFormat="1" ht="23.1" customHeight="1" x14ac:dyDescent="0.2">
      <c r="B13" s="1439" t="s">
        <v>541</v>
      </c>
      <c r="C13" s="855"/>
      <c r="D13" s="855"/>
      <c r="E13" s="855"/>
      <c r="F13" s="855"/>
      <c r="G13" s="855"/>
      <c r="H13" s="855"/>
      <c r="I13" s="839" t="s">
        <v>542</v>
      </c>
    </row>
    <row r="14" spans="2:23" s="365" customFormat="1" ht="9.9499999999999993" customHeight="1" x14ac:dyDescent="0.2">
      <c r="B14" s="1440"/>
      <c r="C14" s="868"/>
      <c r="D14" s="868"/>
      <c r="E14" s="868"/>
      <c r="F14" s="868"/>
      <c r="G14" s="868"/>
      <c r="H14" s="868"/>
      <c r="I14" s="840"/>
    </row>
    <row r="15" spans="2:23" s="365" customFormat="1" ht="23.1" customHeight="1" x14ac:dyDescent="0.2">
      <c r="B15" s="1440" t="s">
        <v>874</v>
      </c>
      <c r="C15" s="868">
        <v>1129.778</v>
      </c>
      <c r="D15" s="868">
        <v>610.32899999999995</v>
      </c>
      <c r="E15" s="868">
        <v>609.70699999999999</v>
      </c>
      <c r="F15" s="868">
        <v>657.18099999999993</v>
      </c>
      <c r="G15" s="868">
        <v>904.96699999999998</v>
      </c>
      <c r="H15" s="868">
        <v>1119.921</v>
      </c>
      <c r="I15" s="1442" t="s">
        <v>873</v>
      </c>
    </row>
    <row r="16" spans="2:23" s="365" customFormat="1" ht="23.1" customHeight="1" x14ac:dyDescent="0.2">
      <c r="B16" s="1440" t="s">
        <v>42</v>
      </c>
      <c r="C16" s="868">
        <v>52.768000000000029</v>
      </c>
      <c r="D16" s="868">
        <v>9.6110000000001037</v>
      </c>
      <c r="E16" s="868">
        <v>11.79200000000003</v>
      </c>
      <c r="F16" s="868">
        <v>15.489000000000033</v>
      </c>
      <c r="G16" s="868">
        <v>26.42</v>
      </c>
      <c r="H16" s="868">
        <v>29.209</v>
      </c>
      <c r="I16" s="840" t="s">
        <v>43</v>
      </c>
    </row>
    <row r="17" spans="2:9" s="365" customFormat="1" ht="23.1" customHeight="1" x14ac:dyDescent="0.2">
      <c r="B17" s="1440" t="s">
        <v>44</v>
      </c>
      <c r="C17" s="868">
        <v>31.609000000000005</v>
      </c>
      <c r="D17" s="868">
        <v>11.961</v>
      </c>
      <c r="E17" s="868">
        <v>16.975999999999999</v>
      </c>
      <c r="F17" s="868">
        <v>40.618000000000002</v>
      </c>
      <c r="G17" s="868">
        <v>54.9</v>
      </c>
      <c r="H17" s="868">
        <v>64.263000000000005</v>
      </c>
      <c r="I17" s="840" t="s">
        <v>45</v>
      </c>
    </row>
    <row r="18" spans="2:9" s="365" customFormat="1" ht="23.1" customHeight="1" x14ac:dyDescent="0.2">
      <c r="B18" s="1440" t="s">
        <v>24</v>
      </c>
      <c r="C18" s="868">
        <v>326.91700000000003</v>
      </c>
      <c r="D18" s="868">
        <v>21.584999999999994</v>
      </c>
      <c r="E18" s="868">
        <v>12.930999999999999</v>
      </c>
      <c r="F18" s="868">
        <v>13.516999999999999</v>
      </c>
      <c r="G18" s="868">
        <v>20.725000000000001</v>
      </c>
      <c r="H18" s="868">
        <v>32.549999999999997</v>
      </c>
      <c r="I18" s="840" t="s">
        <v>25</v>
      </c>
    </row>
    <row r="19" spans="2:9" s="365" customFormat="1" ht="23.1" customHeight="1" x14ac:dyDescent="0.2">
      <c r="B19" s="1440" t="s">
        <v>26</v>
      </c>
      <c r="C19" s="868">
        <v>23.247999999999998</v>
      </c>
      <c r="D19" s="868">
        <v>18.088999999999999</v>
      </c>
      <c r="E19" s="868">
        <v>25.361000000000001</v>
      </c>
      <c r="F19" s="868">
        <v>27.805</v>
      </c>
      <c r="G19" s="868">
        <v>36.32</v>
      </c>
      <c r="H19" s="868">
        <v>45.146999999999998</v>
      </c>
      <c r="I19" s="840" t="s">
        <v>27</v>
      </c>
    </row>
    <row r="20" spans="2:9" s="365" customFormat="1" ht="23.1" customHeight="1" x14ac:dyDescent="0.2">
      <c r="B20" s="1441" t="s">
        <v>853</v>
      </c>
      <c r="C20" s="864">
        <v>1564.3200000000002</v>
      </c>
      <c r="D20" s="864">
        <v>671.57500000000005</v>
      </c>
      <c r="E20" s="864">
        <v>676.76700000000005</v>
      </c>
      <c r="F20" s="864">
        <v>754.61</v>
      </c>
      <c r="G20" s="864">
        <v>1043.3319999999999</v>
      </c>
      <c r="H20" s="864">
        <v>1291.0899999999999</v>
      </c>
      <c r="I20" s="712" t="s">
        <v>332</v>
      </c>
    </row>
    <row r="21" spans="2:9" s="365" customFormat="1" ht="9.9499999999999993" customHeight="1" x14ac:dyDescent="0.2">
      <c r="B21" s="1440"/>
      <c r="C21" s="868"/>
      <c r="D21" s="868"/>
      <c r="E21" s="868"/>
      <c r="F21" s="868"/>
      <c r="G21" s="868"/>
      <c r="H21" s="868"/>
      <c r="I21" s="840"/>
    </row>
    <row r="22" spans="2:9" s="365" customFormat="1" ht="23.1" customHeight="1" x14ac:dyDescent="0.2">
      <c r="B22" s="1439" t="s">
        <v>917</v>
      </c>
      <c r="C22" s="868"/>
      <c r="D22" s="868"/>
      <c r="E22" s="868"/>
      <c r="F22" s="868"/>
      <c r="G22" s="868"/>
      <c r="H22" s="868"/>
      <c r="I22" s="1404" t="s">
        <v>916</v>
      </c>
    </row>
    <row r="23" spans="2:9" s="365" customFormat="1" ht="9.9499999999999993" customHeight="1" x14ac:dyDescent="0.2">
      <c r="B23" s="1440"/>
      <c r="C23" s="868"/>
      <c r="D23" s="868"/>
      <c r="E23" s="868"/>
      <c r="F23" s="868"/>
      <c r="G23" s="868"/>
      <c r="H23" s="868"/>
      <c r="I23" s="840"/>
    </row>
    <row r="24" spans="2:9" s="365" customFormat="1" ht="23.1" customHeight="1" x14ac:dyDescent="0.2">
      <c r="B24" s="1440" t="s">
        <v>28</v>
      </c>
      <c r="C24" s="868">
        <v>293.28800000000001</v>
      </c>
      <c r="D24" s="868">
        <v>123.70700000000001</v>
      </c>
      <c r="E24" s="868">
        <v>109.318</v>
      </c>
      <c r="F24" s="868">
        <v>255.16200000000001</v>
      </c>
      <c r="G24" s="868">
        <v>619.13</v>
      </c>
      <c r="H24" s="868">
        <v>955.274</v>
      </c>
      <c r="I24" s="840" t="s">
        <v>29</v>
      </c>
    </row>
    <row r="25" spans="2:9" s="365" customFormat="1" ht="23.1" customHeight="1" x14ac:dyDescent="0.2">
      <c r="B25" s="1440" t="s">
        <v>30</v>
      </c>
      <c r="C25" s="868">
        <v>478.7</v>
      </c>
      <c r="D25" s="868">
        <v>48.180999999999997</v>
      </c>
      <c r="E25" s="868">
        <v>65.125</v>
      </c>
      <c r="F25" s="868">
        <v>73.266999999999996</v>
      </c>
      <c r="G25" s="868">
        <v>102.962</v>
      </c>
      <c r="H25" s="868">
        <v>150.03800000000001</v>
      </c>
      <c r="I25" s="840" t="s">
        <v>568</v>
      </c>
    </row>
    <row r="26" spans="2:9" s="365" customFormat="1" ht="23.1" customHeight="1" x14ac:dyDescent="0.2">
      <c r="B26" s="1441" t="s">
        <v>853</v>
      </c>
      <c r="C26" s="864">
        <v>771.98800000000006</v>
      </c>
      <c r="D26" s="864">
        <v>171.88800000000001</v>
      </c>
      <c r="E26" s="864">
        <v>174.44299999999998</v>
      </c>
      <c r="F26" s="864">
        <v>328.42899999999997</v>
      </c>
      <c r="G26" s="864">
        <v>722.09199999999998</v>
      </c>
      <c r="H26" s="864">
        <v>1105.3119999999999</v>
      </c>
      <c r="I26" s="712" t="s">
        <v>332</v>
      </c>
    </row>
    <row r="27" spans="2:9" s="365" customFormat="1" ht="9.9499999999999993" customHeight="1" x14ac:dyDescent="0.2">
      <c r="B27" s="1440"/>
      <c r="C27" s="868"/>
      <c r="D27" s="868"/>
      <c r="E27" s="868"/>
      <c r="F27" s="868"/>
      <c r="G27" s="868"/>
      <c r="H27" s="868"/>
      <c r="I27" s="840"/>
    </row>
    <row r="28" spans="2:9" s="365" customFormat="1" ht="60" customHeight="1" x14ac:dyDescent="0.2">
      <c r="B28" s="1439" t="s">
        <v>1463</v>
      </c>
      <c r="C28" s="868"/>
      <c r="D28" s="868"/>
      <c r="E28" s="868"/>
      <c r="F28" s="868"/>
      <c r="G28" s="868"/>
      <c r="H28" s="868"/>
      <c r="I28" s="1443" t="s">
        <v>1464</v>
      </c>
    </row>
    <row r="29" spans="2:9" s="365" customFormat="1" ht="9.9499999999999993" customHeight="1" x14ac:dyDescent="0.2">
      <c r="B29" s="1440"/>
      <c r="C29" s="868"/>
      <c r="D29" s="868"/>
      <c r="E29" s="868"/>
      <c r="F29" s="868"/>
      <c r="G29" s="868"/>
      <c r="H29" s="868"/>
      <c r="I29" s="840"/>
    </row>
    <row r="30" spans="2:9" s="365" customFormat="1" ht="23.1" customHeight="1" x14ac:dyDescent="0.2">
      <c r="B30" s="1440" t="s">
        <v>1212</v>
      </c>
      <c r="C30" s="868">
        <v>793.65099999999995</v>
      </c>
      <c r="D30" s="868">
        <v>152.92699999999999</v>
      </c>
      <c r="E30" s="868">
        <v>0</v>
      </c>
      <c r="F30" s="868">
        <v>0</v>
      </c>
      <c r="G30" s="868">
        <v>0</v>
      </c>
      <c r="H30" s="868">
        <v>0</v>
      </c>
      <c r="I30" s="840" t="s">
        <v>1217</v>
      </c>
    </row>
    <row r="31" spans="2:9" s="365" customFormat="1" ht="23.1" customHeight="1" x14ac:dyDescent="0.2">
      <c r="B31" s="1440" t="s">
        <v>1213</v>
      </c>
      <c r="C31" s="868">
        <v>968.19600000000003</v>
      </c>
      <c r="D31" s="868">
        <v>1395.595</v>
      </c>
      <c r="E31" s="868">
        <v>1485.2550000000001</v>
      </c>
      <c r="F31" s="868">
        <v>1067.883</v>
      </c>
      <c r="G31" s="868">
        <v>1604.8579999999999</v>
      </c>
      <c r="H31" s="868">
        <v>1752.748</v>
      </c>
      <c r="I31" s="840" t="s">
        <v>1218</v>
      </c>
    </row>
    <row r="32" spans="2:9" s="365" customFormat="1" ht="23.1" customHeight="1" x14ac:dyDescent="0.2">
      <c r="B32" s="1440" t="s">
        <v>1214</v>
      </c>
      <c r="C32" s="868">
        <v>136.38800000000001</v>
      </c>
      <c r="D32" s="868">
        <v>0</v>
      </c>
      <c r="E32" s="868">
        <v>0</v>
      </c>
      <c r="F32" s="868">
        <v>0</v>
      </c>
      <c r="G32" s="868">
        <v>0</v>
      </c>
      <c r="H32" s="868">
        <v>0</v>
      </c>
      <c r="I32" s="840" t="s">
        <v>1219</v>
      </c>
    </row>
    <row r="33" spans="2:22" s="365" customFormat="1" ht="23.1" customHeight="1" x14ac:dyDescent="0.2">
      <c r="B33" s="1440" t="s">
        <v>1215</v>
      </c>
      <c r="C33" s="868">
        <v>69.477000000000004</v>
      </c>
      <c r="D33" s="868">
        <v>60.381999999999998</v>
      </c>
      <c r="E33" s="868">
        <v>35.131</v>
      </c>
      <c r="F33" s="868">
        <v>9.4510000000000005</v>
      </c>
      <c r="G33" s="868">
        <v>0</v>
      </c>
      <c r="H33" s="868">
        <v>0</v>
      </c>
      <c r="I33" s="840" t="s">
        <v>1220</v>
      </c>
    </row>
    <row r="34" spans="2:22" s="365" customFormat="1" ht="23.1" customHeight="1" x14ac:dyDescent="0.2">
      <c r="B34" s="1440" t="s">
        <v>1216</v>
      </c>
      <c r="C34" s="868">
        <v>2019.4389999999999</v>
      </c>
      <c r="D34" s="868">
        <v>1330.8899999999999</v>
      </c>
      <c r="E34" s="868">
        <v>884.12800000000016</v>
      </c>
      <c r="F34" s="868">
        <v>522.44399999999996</v>
      </c>
      <c r="G34" s="868">
        <v>644.70100000000002</v>
      </c>
      <c r="H34" s="868">
        <v>638.154</v>
      </c>
      <c r="I34" s="840" t="s">
        <v>27</v>
      </c>
      <c r="M34" s="833"/>
    </row>
    <row r="35" spans="2:22" s="365" customFormat="1" ht="23.1" customHeight="1" x14ac:dyDescent="0.2">
      <c r="B35" s="1441" t="s">
        <v>853</v>
      </c>
      <c r="C35" s="864">
        <v>3987.1509999999998</v>
      </c>
      <c r="D35" s="864">
        <v>2939.7939999999999</v>
      </c>
      <c r="E35" s="864">
        <v>2404.5140000000001</v>
      </c>
      <c r="F35" s="864">
        <v>1599.7780000000002</v>
      </c>
      <c r="G35" s="864">
        <v>2249.5590000000002</v>
      </c>
      <c r="H35" s="864">
        <v>2390.902</v>
      </c>
      <c r="I35" s="712" t="s">
        <v>332</v>
      </c>
    </row>
    <row r="36" spans="2:22" s="51" customFormat="1" ht="9.9499999999999993" customHeight="1" thickBot="1" x14ac:dyDescent="0.55000000000000004">
      <c r="B36" s="94"/>
      <c r="C36" s="95"/>
      <c r="D36" s="96"/>
      <c r="E36" s="96"/>
      <c r="F36" s="96"/>
      <c r="G36" s="96"/>
      <c r="H36" s="1532"/>
      <c r="I36" s="97"/>
    </row>
    <row r="37" spans="2:22" ht="23.25" thickTop="1" x14ac:dyDescent="0.5">
      <c r="B37" s="334" t="s">
        <v>1766</v>
      </c>
      <c r="C37" s="417"/>
      <c r="D37" s="417"/>
      <c r="E37" s="417"/>
      <c r="F37" s="417"/>
      <c r="G37" s="417"/>
      <c r="H37" s="417"/>
      <c r="I37" s="356" t="s">
        <v>1767</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Y50"/>
  <sheetViews>
    <sheetView rightToLeft="1" view="pageBreakPreview" zoomScale="50" zoomScaleNormal="50" zoomScaleSheetLayoutView="50" workbookViewId="0"/>
  </sheetViews>
  <sheetFormatPr defaultRowHeight="15" x14ac:dyDescent="0.35"/>
  <cols>
    <col min="1" max="1" width="9.140625" style="48"/>
    <col min="2" max="2" width="65.5703125" style="57" customWidth="1"/>
    <col min="3" max="8" width="14.28515625" style="57" customWidth="1"/>
    <col min="9" max="9" width="62.7109375" style="57" customWidth="1"/>
    <col min="10" max="16384" width="9.140625" style="48"/>
  </cols>
  <sheetData>
    <row r="1" spans="2:25" s="76" customFormat="1" ht="19.5" customHeight="1" x14ac:dyDescent="0.65">
      <c r="B1" s="73"/>
      <c r="C1" s="74"/>
      <c r="D1" s="74"/>
      <c r="E1" s="74"/>
      <c r="F1" s="74"/>
      <c r="G1" s="74"/>
      <c r="H1" s="74"/>
      <c r="I1" s="74"/>
      <c r="J1" s="75"/>
      <c r="K1" s="75"/>
      <c r="L1" s="75"/>
      <c r="M1" s="75"/>
      <c r="N1" s="75"/>
      <c r="O1" s="75"/>
      <c r="P1" s="75"/>
      <c r="Q1" s="75"/>
      <c r="R1" s="75"/>
      <c r="S1" s="75"/>
      <c r="T1" s="75"/>
      <c r="U1" s="75"/>
      <c r="V1" s="75"/>
      <c r="W1" s="75"/>
      <c r="X1" s="75"/>
      <c r="Y1" s="75"/>
    </row>
    <row r="2" spans="2:25" s="76" customFormat="1" ht="19.5" customHeight="1" x14ac:dyDescent="0.65">
      <c r="B2" s="74"/>
      <c r="C2" s="74"/>
      <c r="D2" s="74"/>
      <c r="E2" s="74"/>
      <c r="F2" s="74"/>
      <c r="G2" s="74"/>
      <c r="H2" s="74"/>
      <c r="I2" s="74"/>
      <c r="J2" s="75"/>
      <c r="K2" s="75"/>
      <c r="L2" s="75"/>
      <c r="M2" s="75"/>
      <c r="N2" s="75"/>
      <c r="O2" s="75"/>
      <c r="P2" s="75"/>
      <c r="Q2" s="75"/>
      <c r="R2" s="75"/>
      <c r="S2" s="75"/>
      <c r="T2" s="75"/>
      <c r="U2" s="75"/>
      <c r="V2" s="75"/>
      <c r="W2" s="75"/>
      <c r="X2" s="75"/>
    </row>
    <row r="3" spans="2:25" ht="36.75" x14ac:dyDescent="0.85">
      <c r="B3" s="1754" t="s">
        <v>1895</v>
      </c>
      <c r="C3" s="1754"/>
      <c r="D3" s="1754"/>
      <c r="E3" s="1754"/>
      <c r="F3" s="1754"/>
      <c r="G3" s="1754"/>
      <c r="H3" s="1754"/>
      <c r="I3" s="1754"/>
    </row>
    <row r="4" spans="2:25" ht="10.5" customHeight="1" x14ac:dyDescent="0.85">
      <c r="B4" s="722"/>
      <c r="C4" s="723"/>
      <c r="D4" s="723"/>
      <c r="E4" s="723"/>
      <c r="F4" s="723"/>
      <c r="G4" s="723"/>
      <c r="H4" s="723"/>
      <c r="I4" s="557"/>
    </row>
    <row r="5" spans="2:25" ht="30.75" customHeight="1" x14ac:dyDescent="0.35">
      <c r="B5" s="1871" t="s">
        <v>1896</v>
      </c>
      <c r="C5" s="1871"/>
      <c r="D5" s="1871"/>
      <c r="E5" s="1871"/>
      <c r="F5" s="1871"/>
      <c r="G5" s="1871"/>
      <c r="H5" s="1871"/>
      <c r="I5" s="1871"/>
    </row>
    <row r="6" spans="2:25" ht="19.5" customHeight="1" x14ac:dyDescent="0.65">
      <c r="B6" s="78"/>
      <c r="C6" s="77"/>
      <c r="D6" s="77"/>
      <c r="E6" s="77"/>
      <c r="F6" s="77"/>
      <c r="G6" s="77"/>
      <c r="H6" s="77"/>
      <c r="I6" s="77"/>
    </row>
    <row r="7" spans="2:25" s="417" customFormat="1" ht="22.5" x14ac:dyDescent="0.5">
      <c r="B7" s="720" t="s">
        <v>1781</v>
      </c>
      <c r="C7" s="555"/>
      <c r="D7" s="555"/>
      <c r="E7" s="555"/>
      <c r="F7" s="555"/>
      <c r="G7" s="555"/>
      <c r="H7" s="555"/>
      <c r="I7" s="721" t="s">
        <v>1782</v>
      </c>
      <c r="J7" s="229"/>
      <c r="K7" s="229"/>
      <c r="L7" s="229"/>
      <c r="P7" s="229"/>
    </row>
    <row r="8" spans="2:25" ht="18.75" customHeight="1" thickBot="1" x14ac:dyDescent="0.4"/>
    <row r="9" spans="2:25" s="258" customFormat="1" ht="24.95" customHeight="1" thickTop="1" x14ac:dyDescent="0.7">
      <c r="B9" s="1963" t="s">
        <v>886</v>
      </c>
      <c r="C9" s="1764">
        <v>2012</v>
      </c>
      <c r="D9" s="1764">
        <v>2013</v>
      </c>
      <c r="E9" s="1764">
        <v>2014</v>
      </c>
      <c r="F9" s="1764">
        <v>2015</v>
      </c>
      <c r="G9" s="1764">
        <v>2016</v>
      </c>
      <c r="H9" s="1764">
        <v>2017</v>
      </c>
      <c r="I9" s="1985" t="s">
        <v>885</v>
      </c>
      <c r="J9" s="339"/>
      <c r="K9" s="339"/>
      <c r="L9" s="339"/>
      <c r="P9" s="339"/>
    </row>
    <row r="10" spans="2:25" s="258" customFormat="1" ht="24.95" customHeight="1" x14ac:dyDescent="0.7">
      <c r="B10" s="1964"/>
      <c r="C10" s="1765"/>
      <c r="D10" s="1765"/>
      <c r="E10" s="1765"/>
      <c r="F10" s="1765"/>
      <c r="G10" s="1765"/>
      <c r="H10" s="1765"/>
      <c r="I10" s="1986"/>
    </row>
    <row r="11" spans="2:25" s="258" customFormat="1" ht="24.95" customHeight="1" x14ac:dyDescent="0.7">
      <c r="B11" s="1965"/>
      <c r="C11" s="1766"/>
      <c r="D11" s="1766"/>
      <c r="E11" s="1766"/>
      <c r="F11" s="1766"/>
      <c r="G11" s="1766"/>
      <c r="H11" s="1766"/>
      <c r="I11" s="1987"/>
    </row>
    <row r="12" spans="2:25" s="320" customFormat="1" ht="15" customHeight="1" x14ac:dyDescent="0.7">
      <c r="B12" s="715"/>
      <c r="C12" s="667"/>
      <c r="D12" s="667"/>
      <c r="E12" s="667"/>
      <c r="F12" s="667"/>
      <c r="G12" s="667"/>
      <c r="H12" s="667"/>
      <c r="I12" s="716"/>
      <c r="K12" s="258"/>
      <c r="L12" s="258"/>
      <c r="M12" s="258"/>
      <c r="N12" s="258"/>
    </row>
    <row r="13" spans="2:25" s="360" customFormat="1" ht="34.5" customHeight="1" x14ac:dyDescent="0.2">
      <c r="B13" s="717" t="s">
        <v>1601</v>
      </c>
      <c r="C13" s="1446"/>
      <c r="D13" s="1446"/>
      <c r="E13" s="1446"/>
      <c r="F13" s="1446"/>
      <c r="G13" s="1446"/>
      <c r="H13" s="1446"/>
      <c r="I13" s="1449" t="s">
        <v>1602</v>
      </c>
      <c r="K13" s="1263"/>
      <c r="L13" s="1263"/>
      <c r="M13" s="1263"/>
      <c r="N13" s="365"/>
      <c r="O13" s="363"/>
      <c r="P13" s="363"/>
      <c r="Q13" s="363"/>
      <c r="R13" s="363"/>
      <c r="S13" s="363"/>
    </row>
    <row r="14" spans="2:25" s="365" customFormat="1" ht="30" customHeight="1" x14ac:dyDescent="0.2">
      <c r="B14" s="1447" t="s">
        <v>725</v>
      </c>
      <c r="C14" s="1414">
        <v>174.46</v>
      </c>
      <c r="D14" s="1414">
        <v>359.55</v>
      </c>
      <c r="E14" s="1414">
        <v>569.16242825739118</v>
      </c>
      <c r="F14" s="1414">
        <v>811.31</v>
      </c>
      <c r="G14" s="1414">
        <v>865.31610946503645</v>
      </c>
      <c r="H14" s="1414">
        <v>826.05663581124759</v>
      </c>
      <c r="I14" s="1450" t="s">
        <v>280</v>
      </c>
      <c r="O14" s="363"/>
      <c r="P14" s="363"/>
      <c r="Q14" s="363"/>
      <c r="R14" s="363"/>
    </row>
    <row r="15" spans="2:25" s="365" customFormat="1" ht="30" customHeight="1" x14ac:dyDescent="0.2">
      <c r="B15" s="1447" t="s">
        <v>915</v>
      </c>
      <c r="C15" s="1414">
        <v>158.1</v>
      </c>
      <c r="D15" s="1414">
        <v>250.2</v>
      </c>
      <c r="E15" s="1414">
        <v>310.78908079295974</v>
      </c>
      <c r="F15" s="1414">
        <v>361.18369463670814</v>
      </c>
      <c r="G15" s="1414">
        <v>596.25178533581561</v>
      </c>
      <c r="H15" s="1414">
        <v>953.23203610263488</v>
      </c>
      <c r="I15" s="1450" t="s">
        <v>450</v>
      </c>
      <c r="O15" s="363"/>
      <c r="P15" s="363"/>
      <c r="Q15" s="363"/>
      <c r="R15" s="363"/>
    </row>
    <row r="16" spans="2:25" s="365" customFormat="1" ht="30" customHeight="1" x14ac:dyDescent="0.2">
      <c r="B16" s="1447" t="s">
        <v>451</v>
      </c>
      <c r="C16" s="1414">
        <v>123.86</v>
      </c>
      <c r="D16" s="1414">
        <v>128.69999999999999</v>
      </c>
      <c r="E16" s="1414">
        <v>430.92795102643038</v>
      </c>
      <c r="F16" s="1414">
        <v>449.91</v>
      </c>
      <c r="G16" s="1414">
        <v>397.42027839407228</v>
      </c>
      <c r="H16" s="1414">
        <v>779.98435824016019</v>
      </c>
      <c r="I16" s="1450" t="s">
        <v>452</v>
      </c>
      <c r="O16" s="363"/>
      <c r="P16" s="363"/>
      <c r="Q16" s="363"/>
      <c r="R16" s="363"/>
    </row>
    <row r="17" spans="2:18" s="365" customFormat="1" ht="30" customHeight="1" x14ac:dyDescent="0.2">
      <c r="B17" s="1447" t="s">
        <v>636</v>
      </c>
      <c r="C17" s="1414">
        <v>117.51</v>
      </c>
      <c r="D17" s="1414">
        <v>128.12</v>
      </c>
      <c r="E17" s="1414">
        <v>250.69663054862241</v>
      </c>
      <c r="F17" s="1414">
        <v>368.96</v>
      </c>
      <c r="G17" s="1414">
        <v>511.39502557531705</v>
      </c>
      <c r="H17" s="1414">
        <v>737.56010463006771</v>
      </c>
      <c r="I17" s="1450" t="s">
        <v>869</v>
      </c>
      <c r="O17" s="363"/>
      <c r="P17" s="363"/>
      <c r="Q17" s="363"/>
      <c r="R17" s="363"/>
    </row>
    <row r="18" spans="2:18" s="365" customFormat="1" ht="13.5" customHeight="1" x14ac:dyDescent="0.2">
      <c r="B18" s="717"/>
      <c r="C18" s="1416"/>
      <c r="D18" s="1416"/>
      <c r="E18" s="1416"/>
      <c r="F18" s="1416"/>
      <c r="G18" s="1416"/>
      <c r="H18" s="1416"/>
      <c r="I18" s="1449"/>
      <c r="O18" s="363"/>
      <c r="P18" s="363"/>
      <c r="Q18" s="363"/>
      <c r="R18" s="363"/>
    </row>
    <row r="19" spans="2:18" s="365" customFormat="1" ht="30" customHeight="1" x14ac:dyDescent="0.2">
      <c r="B19" s="1448" t="s">
        <v>306</v>
      </c>
      <c r="C19" s="1416">
        <v>160.35</v>
      </c>
      <c r="D19" s="1416">
        <v>298.07</v>
      </c>
      <c r="E19" s="1416">
        <v>465.27941237560651</v>
      </c>
      <c r="F19" s="1416">
        <v>609.79</v>
      </c>
      <c r="G19" s="1416">
        <v>790.0276945387451</v>
      </c>
      <c r="H19" s="1416">
        <v>816.03767021660406</v>
      </c>
      <c r="I19" s="1451" t="s">
        <v>438</v>
      </c>
      <c r="O19" s="363"/>
      <c r="P19" s="363"/>
      <c r="Q19" s="363"/>
      <c r="R19" s="363"/>
    </row>
    <row r="20" spans="2:18" s="365" customFormat="1" ht="30" customHeight="1" x14ac:dyDescent="0.2">
      <c r="B20" s="1448"/>
      <c r="C20" s="1416"/>
      <c r="D20" s="1416"/>
      <c r="E20" s="1416"/>
      <c r="F20" s="1416"/>
      <c r="G20" s="1416"/>
      <c r="H20" s="1416"/>
      <c r="I20" s="1451"/>
      <c r="O20" s="363"/>
      <c r="P20" s="363"/>
      <c r="Q20" s="363"/>
      <c r="R20" s="363"/>
    </row>
    <row r="21" spans="2:18" s="365" customFormat="1" ht="60" customHeight="1" x14ac:dyDescent="0.2">
      <c r="B21" s="717" t="s">
        <v>1603</v>
      </c>
      <c r="C21" s="1068"/>
      <c r="D21" s="1068"/>
      <c r="E21" s="1068"/>
      <c r="F21" s="1068"/>
      <c r="G21" s="1068"/>
      <c r="H21" s="1068"/>
      <c r="I21" s="1452" t="s">
        <v>1604</v>
      </c>
      <c r="O21" s="363"/>
      <c r="P21" s="363"/>
      <c r="Q21" s="363"/>
      <c r="R21" s="363"/>
    </row>
    <row r="22" spans="2:18" s="365" customFormat="1" ht="30" customHeight="1" x14ac:dyDescent="0.2">
      <c r="B22" s="1447" t="s">
        <v>380</v>
      </c>
      <c r="C22" s="1414">
        <v>153.76</v>
      </c>
      <c r="D22" s="1414">
        <v>166.66</v>
      </c>
      <c r="E22" s="1414">
        <v>271.40243902439028</v>
      </c>
      <c r="F22" s="1414">
        <v>331.32621890863931</v>
      </c>
      <c r="G22" s="1414">
        <v>445.37196060296839</v>
      </c>
      <c r="H22" s="1414">
        <v>814.55366280655767</v>
      </c>
      <c r="I22" s="1450" t="s">
        <v>339</v>
      </c>
      <c r="O22" s="363"/>
      <c r="P22" s="363"/>
      <c r="Q22" s="363"/>
      <c r="R22" s="363"/>
    </row>
    <row r="23" spans="2:18" s="360" customFormat="1" ht="30" customHeight="1" x14ac:dyDescent="0.2">
      <c r="B23" s="1447" t="s">
        <v>914</v>
      </c>
      <c r="C23" s="1414">
        <v>71.44</v>
      </c>
      <c r="D23" s="1414">
        <v>109.98</v>
      </c>
      <c r="E23" s="1414">
        <v>230.2138440163842</v>
      </c>
      <c r="F23" s="1414">
        <v>363.21449477238309</v>
      </c>
      <c r="G23" s="1414">
        <v>660.64209405635188</v>
      </c>
      <c r="H23" s="1414">
        <v>660.19610413569001</v>
      </c>
      <c r="I23" s="1450" t="s">
        <v>14</v>
      </c>
      <c r="K23" s="365"/>
      <c r="L23" s="365"/>
      <c r="M23" s="365"/>
      <c r="N23" s="365"/>
      <c r="O23" s="363"/>
      <c r="P23" s="363"/>
      <c r="Q23" s="363"/>
      <c r="R23" s="363"/>
    </row>
    <row r="24" spans="2:18" s="365" customFormat="1" ht="30" customHeight="1" x14ac:dyDescent="0.2">
      <c r="B24" s="1447" t="s">
        <v>1591</v>
      </c>
      <c r="C24" s="1414">
        <v>204.58</v>
      </c>
      <c r="D24" s="1414">
        <v>193.4</v>
      </c>
      <c r="E24" s="1414">
        <v>752.6525817370831</v>
      </c>
      <c r="F24" s="1414" t="s">
        <v>709</v>
      </c>
      <c r="G24" s="1414">
        <v>2272.6137333331721</v>
      </c>
      <c r="H24" s="1414">
        <v>2912.0633042378149</v>
      </c>
      <c r="I24" s="1450" t="s">
        <v>1592</v>
      </c>
      <c r="O24" s="363"/>
      <c r="P24" s="363"/>
      <c r="Q24" s="363"/>
      <c r="R24" s="363"/>
    </row>
    <row r="25" spans="2:18" s="360" customFormat="1" ht="30" customHeight="1" x14ac:dyDescent="0.2">
      <c r="B25" s="1447" t="s">
        <v>634</v>
      </c>
      <c r="C25" s="1414">
        <v>134.9</v>
      </c>
      <c r="D25" s="1414">
        <v>310.22000000000003</v>
      </c>
      <c r="E25" s="1414">
        <v>430.63926887483569</v>
      </c>
      <c r="F25" s="1414">
        <v>853.8532082205943</v>
      </c>
      <c r="G25" s="1414">
        <v>1176.5175378822976</v>
      </c>
      <c r="H25" s="1414">
        <v>1425.5633405593046</v>
      </c>
      <c r="I25" s="1450" t="s">
        <v>635</v>
      </c>
      <c r="K25" s="365"/>
      <c r="L25" s="365"/>
      <c r="M25" s="365"/>
      <c r="N25" s="365"/>
      <c r="O25" s="363"/>
      <c r="P25" s="363"/>
      <c r="Q25" s="363"/>
      <c r="R25" s="363"/>
    </row>
    <row r="26" spans="2:18" s="365" customFormat="1" ht="15" customHeight="1" x14ac:dyDescent="0.2">
      <c r="B26" s="717"/>
      <c r="C26" s="1416"/>
      <c r="D26" s="1416"/>
      <c r="E26" s="1416"/>
      <c r="F26" s="1416"/>
      <c r="G26" s="1416"/>
      <c r="H26" s="1416"/>
      <c r="I26" s="1449"/>
      <c r="O26" s="363"/>
      <c r="P26" s="363"/>
      <c r="Q26" s="363"/>
      <c r="R26" s="363"/>
    </row>
    <row r="27" spans="2:18" s="360" customFormat="1" ht="30" customHeight="1" x14ac:dyDescent="0.2">
      <c r="B27" s="1448" t="s">
        <v>306</v>
      </c>
      <c r="C27" s="1416">
        <v>138.02000000000001</v>
      </c>
      <c r="D27" s="1416">
        <v>281.95999999999998</v>
      </c>
      <c r="E27" s="1416">
        <v>410.38548007155049</v>
      </c>
      <c r="F27" s="1416">
        <v>763.87399068019135</v>
      </c>
      <c r="G27" s="1416">
        <v>1082.7813536369797</v>
      </c>
      <c r="H27" s="1416">
        <v>1346.9589299769386</v>
      </c>
      <c r="I27" s="1451" t="s">
        <v>438</v>
      </c>
      <c r="K27" s="365"/>
      <c r="L27" s="365"/>
      <c r="M27" s="365"/>
      <c r="N27" s="365"/>
      <c r="O27" s="363"/>
      <c r="P27" s="363"/>
      <c r="Q27" s="363"/>
      <c r="R27" s="363"/>
    </row>
    <row r="28" spans="2:18" s="258" customFormat="1" ht="30" customHeight="1" thickBot="1" x14ac:dyDescent="0.75">
      <c r="B28" s="718"/>
      <c r="C28" s="1533"/>
      <c r="D28" s="1533"/>
      <c r="E28" s="1533"/>
      <c r="F28" s="1533"/>
      <c r="G28" s="1533"/>
      <c r="H28" s="1533"/>
      <c r="I28" s="719"/>
      <c r="O28" s="344"/>
      <c r="P28" s="344"/>
      <c r="Q28" s="344"/>
      <c r="R28" s="344"/>
    </row>
    <row r="29" spans="2:18" s="42" customFormat="1" ht="16.5" customHeight="1" thickTop="1" x14ac:dyDescent="0.65">
      <c r="B29" s="83"/>
      <c r="C29" s="57"/>
      <c r="D29" s="57"/>
      <c r="E29" s="57"/>
      <c r="F29" s="57"/>
      <c r="G29" s="57"/>
      <c r="H29" s="57"/>
      <c r="I29" s="57"/>
      <c r="K29" s="43"/>
      <c r="L29" s="43"/>
      <c r="M29" s="43"/>
      <c r="N29" s="43"/>
      <c r="O29" s="52"/>
      <c r="P29" s="52"/>
      <c r="Q29" s="52"/>
      <c r="R29" s="52"/>
    </row>
    <row r="30" spans="2:18" s="417" customFormat="1" ht="22.5" x14ac:dyDescent="0.5">
      <c r="B30" s="415" t="s">
        <v>1766</v>
      </c>
      <c r="C30" s="1453"/>
      <c r="D30" s="1453"/>
      <c r="E30" s="1453"/>
      <c r="F30" s="1453"/>
      <c r="G30" s="1453"/>
      <c r="H30" s="1453"/>
      <c r="I30" s="1454" t="s">
        <v>1767</v>
      </c>
      <c r="K30" s="229"/>
      <c r="L30" s="229"/>
      <c r="M30" s="229"/>
      <c r="N30" s="229"/>
      <c r="O30" s="414"/>
      <c r="P30" s="414"/>
      <c r="Q30" s="414"/>
      <c r="R30" s="414"/>
    </row>
    <row r="31" spans="2:18" s="42" customFormat="1" ht="30" customHeight="1" x14ac:dyDescent="0.65">
      <c r="B31" s="57"/>
      <c r="C31" s="84"/>
      <c r="D31" s="84"/>
      <c r="E31" s="84"/>
      <c r="F31" s="84"/>
      <c r="G31" s="84"/>
      <c r="H31" s="84"/>
      <c r="I31" s="57"/>
      <c r="O31" s="52"/>
      <c r="P31" s="52"/>
      <c r="Q31" s="52"/>
      <c r="R31" s="52"/>
    </row>
    <row r="32" spans="2:18" s="42" customFormat="1" ht="30" customHeight="1" x14ac:dyDescent="0.65">
      <c r="B32" s="57"/>
      <c r="C32" s="57"/>
      <c r="D32" s="57"/>
      <c r="E32" s="57"/>
      <c r="F32" s="57"/>
      <c r="G32" s="57"/>
      <c r="H32" s="57"/>
      <c r="I32" s="57"/>
      <c r="K32" s="43"/>
      <c r="L32" s="43"/>
      <c r="M32" s="43"/>
      <c r="N32" s="43"/>
      <c r="O32" s="52"/>
      <c r="P32" s="52"/>
      <c r="Q32" s="52"/>
      <c r="R32" s="52"/>
    </row>
    <row r="33" spans="2:18" s="42" customFormat="1" ht="30" customHeight="1" x14ac:dyDescent="0.65">
      <c r="B33" s="57"/>
      <c r="C33" s="57"/>
      <c r="D33" s="57"/>
      <c r="E33" s="57"/>
      <c r="F33" s="57"/>
      <c r="G33" s="57"/>
      <c r="H33" s="57"/>
      <c r="I33" s="57"/>
      <c r="O33" s="52"/>
      <c r="P33" s="52"/>
      <c r="Q33" s="52"/>
      <c r="R33" s="52"/>
    </row>
    <row r="34" spans="2:18" s="42" customFormat="1" ht="30" customHeight="1" x14ac:dyDescent="0.65">
      <c r="B34" s="57"/>
      <c r="C34" s="57"/>
      <c r="D34" s="57"/>
      <c r="E34" s="57"/>
      <c r="F34" s="57"/>
      <c r="G34" s="57"/>
      <c r="H34" s="57"/>
      <c r="I34" s="57"/>
      <c r="K34" s="43"/>
      <c r="L34" s="43"/>
      <c r="M34" s="43"/>
      <c r="N34" s="43"/>
      <c r="O34" s="52"/>
      <c r="P34" s="52"/>
      <c r="Q34" s="52"/>
      <c r="R34" s="52"/>
    </row>
    <row r="35" spans="2:18" s="42" customFormat="1" ht="15" customHeight="1" x14ac:dyDescent="0.65">
      <c r="B35" s="57"/>
      <c r="C35" s="57"/>
      <c r="D35" s="57"/>
      <c r="E35" s="57"/>
      <c r="F35" s="57"/>
      <c r="G35" s="57"/>
      <c r="H35" s="57"/>
      <c r="I35" s="57"/>
      <c r="O35" s="52"/>
      <c r="P35" s="52"/>
      <c r="Q35" s="52"/>
      <c r="R35" s="52"/>
    </row>
    <row r="36" spans="2:18" s="43" customFormat="1" ht="30" customHeight="1" x14ac:dyDescent="0.65">
      <c r="B36" s="57"/>
      <c r="C36" s="57"/>
      <c r="D36" s="57"/>
      <c r="E36" s="57"/>
      <c r="F36" s="57"/>
      <c r="G36" s="57"/>
      <c r="H36" s="57"/>
      <c r="I36" s="57"/>
      <c r="K36" s="42"/>
      <c r="L36" s="42"/>
      <c r="M36" s="42"/>
      <c r="N36" s="42"/>
      <c r="O36" s="52"/>
      <c r="P36" s="52"/>
      <c r="Q36" s="52"/>
      <c r="R36" s="52"/>
    </row>
    <row r="37" spans="2:18" s="42" customFormat="1" ht="15" customHeight="1" x14ac:dyDescent="0.65">
      <c r="B37" s="57"/>
      <c r="C37" s="57"/>
      <c r="D37" s="57"/>
      <c r="E37" s="57"/>
      <c r="F37" s="57"/>
      <c r="G37" s="57"/>
      <c r="H37" s="57"/>
      <c r="I37" s="57"/>
      <c r="O37" s="52"/>
      <c r="P37" s="52"/>
      <c r="Q37" s="52"/>
      <c r="R37" s="52"/>
    </row>
    <row r="38" spans="2:18" s="43" customFormat="1" ht="30" customHeight="1" x14ac:dyDescent="0.65">
      <c r="B38" s="57"/>
      <c r="C38" s="57"/>
      <c r="D38" s="57"/>
      <c r="E38" s="57"/>
      <c r="F38" s="57"/>
      <c r="G38" s="57"/>
      <c r="H38" s="57"/>
      <c r="I38" s="57"/>
      <c r="K38" s="42"/>
      <c r="L38" s="42"/>
      <c r="M38" s="42"/>
      <c r="N38" s="42"/>
      <c r="O38" s="52"/>
      <c r="P38" s="52"/>
      <c r="Q38" s="52"/>
      <c r="R38" s="52"/>
    </row>
    <row r="39" spans="2:18" s="42" customFormat="1" ht="15" customHeight="1" x14ac:dyDescent="0.65">
      <c r="B39" s="57"/>
      <c r="C39" s="57"/>
      <c r="D39" s="57"/>
      <c r="E39" s="57"/>
      <c r="F39" s="57"/>
      <c r="G39" s="57"/>
      <c r="H39" s="57"/>
      <c r="I39" s="57"/>
      <c r="O39" s="52"/>
      <c r="P39" s="52"/>
      <c r="Q39" s="52"/>
      <c r="R39" s="52"/>
    </row>
    <row r="40" spans="2:18" s="43" customFormat="1" ht="30" customHeight="1" x14ac:dyDescent="0.65">
      <c r="B40" s="57"/>
      <c r="C40" s="57"/>
      <c r="D40" s="57"/>
      <c r="E40" s="57"/>
      <c r="F40" s="57"/>
      <c r="G40" s="57"/>
      <c r="H40" s="57"/>
      <c r="I40" s="57"/>
      <c r="K40" s="42"/>
      <c r="L40" s="42"/>
      <c r="M40" s="42"/>
      <c r="N40" s="42"/>
      <c r="O40" s="52"/>
      <c r="P40" s="52"/>
      <c r="Q40" s="52"/>
      <c r="R40" s="52"/>
    </row>
    <row r="41" spans="2:18" s="51" customFormat="1" ht="24.95" customHeight="1" x14ac:dyDescent="0.65">
      <c r="B41" s="57"/>
      <c r="C41" s="57"/>
      <c r="D41" s="57"/>
      <c r="E41" s="57"/>
      <c r="F41" s="57"/>
      <c r="G41" s="57"/>
      <c r="H41" s="57"/>
      <c r="I41" s="57"/>
      <c r="K41" s="42"/>
      <c r="L41" s="42"/>
      <c r="M41" s="42"/>
      <c r="N41" s="42"/>
    </row>
    <row r="42" spans="2:18" ht="9" customHeight="1" x14ac:dyDescent="0.65">
      <c r="K42" s="42"/>
      <c r="L42" s="42"/>
      <c r="M42" s="42"/>
      <c r="N42" s="42"/>
    </row>
    <row r="43" spans="2:18" s="37" customFormat="1" ht="18.75" customHeight="1" x14ac:dyDescent="0.65">
      <c r="B43" s="57"/>
      <c r="C43" s="57"/>
      <c r="D43" s="57"/>
      <c r="E43" s="57"/>
      <c r="F43" s="57"/>
      <c r="G43" s="57"/>
      <c r="H43" s="57"/>
      <c r="I43" s="57"/>
      <c r="K43" s="43"/>
      <c r="L43" s="43"/>
      <c r="M43" s="43"/>
      <c r="N43" s="43"/>
    </row>
    <row r="44" spans="2:18" ht="27" x14ac:dyDescent="0.65">
      <c r="K44" s="42"/>
      <c r="L44" s="42"/>
      <c r="M44" s="42"/>
      <c r="N44" s="42"/>
    </row>
    <row r="45" spans="2:18" ht="27" x14ac:dyDescent="0.65">
      <c r="K45" s="43"/>
      <c r="L45" s="43"/>
      <c r="M45" s="43"/>
      <c r="N45" s="43"/>
    </row>
    <row r="46" spans="2:18" ht="27" x14ac:dyDescent="0.65">
      <c r="K46" s="42"/>
      <c r="L46" s="42"/>
      <c r="M46" s="42"/>
      <c r="N46" s="42"/>
    </row>
    <row r="47" spans="2:18" ht="27" x14ac:dyDescent="0.65">
      <c r="K47" s="43"/>
      <c r="L47" s="43"/>
      <c r="M47" s="43"/>
      <c r="N47" s="43"/>
    </row>
    <row r="48" spans="2:18" ht="23.25" x14ac:dyDescent="0.5">
      <c r="K48" s="51"/>
      <c r="L48" s="51"/>
      <c r="M48" s="51"/>
      <c r="N48" s="51"/>
    </row>
    <row r="50" spans="11:14" ht="21.75" x14ac:dyDescent="0.5">
      <c r="K50" s="37"/>
      <c r="L50" s="37"/>
      <c r="M50" s="37"/>
      <c r="N50" s="37"/>
    </row>
  </sheetData>
  <mergeCells count="10">
    <mergeCell ref="B3:I3"/>
    <mergeCell ref="B5:I5"/>
    <mergeCell ref="B9:B11"/>
    <mergeCell ref="I9:I11"/>
    <mergeCell ref="C9:C11"/>
    <mergeCell ref="D9:D11"/>
    <mergeCell ref="G9:G11"/>
    <mergeCell ref="E9:E11"/>
    <mergeCell ref="F9:F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59" customFormat="1" ht="36.75" x14ac:dyDescent="0.85">
      <c r="B3" s="1756" t="s">
        <v>1733</v>
      </c>
      <c r="C3" s="1756"/>
      <c r="D3" s="1756"/>
      <c r="E3" s="1756"/>
      <c r="F3" s="1756"/>
      <c r="G3" s="1756"/>
      <c r="H3" s="1756"/>
      <c r="I3" s="1756"/>
      <c r="J3" s="1570"/>
      <c r="K3" s="1570"/>
    </row>
    <row r="4" spans="2:17" s="1559" customFormat="1" ht="12.75" customHeight="1" x14ac:dyDescent="0.85">
      <c r="J4" s="1570"/>
      <c r="K4" s="1570"/>
    </row>
    <row r="5" spans="2:17" s="1559" customFormat="1" ht="36.75" x14ac:dyDescent="0.85">
      <c r="B5" s="1756" t="s">
        <v>1790</v>
      </c>
      <c r="C5" s="1757"/>
      <c r="D5" s="1757"/>
      <c r="E5" s="1757"/>
      <c r="F5" s="1757"/>
      <c r="G5" s="1757"/>
      <c r="H5" s="1757"/>
      <c r="I5" s="1757"/>
      <c r="J5" s="1571"/>
      <c r="K5" s="1571"/>
      <c r="L5" s="1560"/>
      <c r="M5" s="1560"/>
      <c r="N5" s="1560"/>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18" customFormat="1" ht="24" customHeight="1" thickTop="1" x14ac:dyDescent="0.7">
      <c r="B9" s="1761" t="s">
        <v>886</v>
      </c>
      <c r="C9" s="1764">
        <v>2012</v>
      </c>
      <c r="D9" s="1764">
        <v>2013</v>
      </c>
      <c r="E9" s="1764">
        <v>2014</v>
      </c>
      <c r="F9" s="1764" t="s">
        <v>1904</v>
      </c>
      <c r="G9" s="1764" t="s">
        <v>1910</v>
      </c>
      <c r="H9" s="1764" t="s">
        <v>1581</v>
      </c>
      <c r="I9" s="1758" t="s">
        <v>885</v>
      </c>
      <c r="J9" s="317"/>
      <c r="K9" s="317"/>
      <c r="L9" s="317"/>
      <c r="M9" s="317"/>
      <c r="N9" s="317"/>
      <c r="Q9" s="319"/>
    </row>
    <row r="10" spans="2:17" s="256" customFormat="1" ht="24" customHeight="1" x14ac:dyDescent="0.7">
      <c r="B10" s="1762"/>
      <c r="C10" s="1765"/>
      <c r="D10" s="1765"/>
      <c r="E10" s="1765"/>
      <c r="F10" s="1765"/>
      <c r="G10" s="1765"/>
      <c r="H10" s="1765"/>
      <c r="I10" s="1759"/>
      <c r="J10" s="317"/>
      <c r="K10" s="317"/>
      <c r="L10" s="317"/>
      <c r="M10" s="317"/>
      <c r="N10" s="317"/>
    </row>
    <row r="11" spans="2:17" s="320" customFormat="1" ht="24" customHeight="1" x14ac:dyDescent="0.7">
      <c r="B11" s="1763"/>
      <c r="C11" s="1766"/>
      <c r="D11" s="1766"/>
      <c r="E11" s="1766"/>
      <c r="F11" s="1766"/>
      <c r="G11" s="1766"/>
      <c r="H11" s="1766"/>
      <c r="I11" s="1760"/>
      <c r="J11" s="317"/>
      <c r="K11" s="317"/>
      <c r="L11" s="317"/>
      <c r="M11" s="317"/>
      <c r="N11" s="317"/>
    </row>
    <row r="12" spans="2:17" s="328" customFormat="1" ht="24" customHeight="1" x14ac:dyDescent="0.7">
      <c r="B12" s="321"/>
      <c r="C12" s="323"/>
      <c r="D12" s="323"/>
      <c r="E12" s="323"/>
      <c r="F12" s="324"/>
      <c r="G12" s="323"/>
      <c r="H12" s="323"/>
      <c r="I12" s="325"/>
      <c r="J12" s="327"/>
      <c r="K12" s="327"/>
      <c r="L12" s="326"/>
      <c r="M12" s="327"/>
      <c r="N12" s="327"/>
    </row>
    <row r="13" spans="2:17" s="753" customFormat="1" ht="24" customHeight="1" x14ac:dyDescent="0.2">
      <c r="B13" s="983" t="s">
        <v>73</v>
      </c>
      <c r="C13" s="749"/>
      <c r="D13" s="749"/>
      <c r="E13" s="749"/>
      <c r="F13" s="749"/>
      <c r="G13" s="750"/>
      <c r="H13" s="750"/>
      <c r="I13" s="987" t="s">
        <v>1580</v>
      </c>
      <c r="J13" s="1577"/>
      <c r="K13" s="1577"/>
      <c r="L13" s="751"/>
      <c r="M13" s="752"/>
      <c r="N13" s="751"/>
    </row>
    <row r="14" spans="2:17" s="753" customFormat="1" ht="14.1" customHeight="1" x14ac:dyDescent="0.2">
      <c r="B14" s="984"/>
      <c r="C14" s="750"/>
      <c r="D14" s="750"/>
      <c r="E14" s="750"/>
      <c r="F14" s="750"/>
      <c r="G14" s="750"/>
      <c r="H14" s="750"/>
      <c r="I14" s="491"/>
      <c r="J14" s="1578"/>
      <c r="K14" s="1578"/>
      <c r="L14" s="752"/>
      <c r="N14" s="752"/>
      <c r="Q14" s="754"/>
    </row>
    <row r="15" spans="2:17" s="834" customFormat="1" ht="24" customHeight="1" x14ac:dyDescent="0.2">
      <c r="B15" s="985" t="s">
        <v>1643</v>
      </c>
      <c r="C15" s="329">
        <v>21639</v>
      </c>
      <c r="D15" s="329">
        <v>22169</v>
      </c>
      <c r="E15" s="329">
        <v>20982</v>
      </c>
      <c r="F15" s="329">
        <v>21139</v>
      </c>
      <c r="G15" s="329">
        <v>21296</v>
      </c>
      <c r="H15" s="329">
        <v>21700</v>
      </c>
      <c r="I15" s="988" t="s">
        <v>1644</v>
      </c>
      <c r="J15" s="876"/>
      <c r="K15" s="876"/>
      <c r="L15" s="876"/>
      <c r="M15" s="877"/>
      <c r="N15" s="878"/>
      <c r="O15" s="878"/>
      <c r="P15" s="878"/>
      <c r="Q15" s="878"/>
    </row>
    <row r="16" spans="2:17" s="834" customFormat="1" ht="24" customHeight="1" x14ac:dyDescent="0.2">
      <c r="B16" s="985" t="s">
        <v>1360</v>
      </c>
      <c r="C16" s="329" t="s">
        <v>850</v>
      </c>
      <c r="D16" s="329">
        <v>3804.552288262073</v>
      </c>
      <c r="E16" s="329">
        <v>3219.7260000000001</v>
      </c>
      <c r="F16" s="329">
        <v>2611.1950000000002</v>
      </c>
      <c r="G16" s="329">
        <v>3192.1480000000001</v>
      </c>
      <c r="H16" s="329">
        <v>3431.4229999999998</v>
      </c>
      <c r="I16" s="988" t="s">
        <v>1359</v>
      </c>
      <c r="J16" s="876"/>
      <c r="K16" s="876"/>
      <c r="L16" s="876"/>
      <c r="M16" s="876"/>
      <c r="N16" s="878"/>
      <c r="O16" s="878"/>
      <c r="P16" s="878"/>
      <c r="Q16" s="878"/>
    </row>
    <row r="17" spans="2:18" s="834" customFormat="1" ht="24" customHeight="1" x14ac:dyDescent="0.2">
      <c r="B17" s="985" t="s">
        <v>1704</v>
      </c>
      <c r="C17" s="880" t="s">
        <v>850</v>
      </c>
      <c r="D17" s="880">
        <v>40.588894192844911</v>
      </c>
      <c r="E17" s="880">
        <v>44.548317079038981</v>
      </c>
      <c r="F17" s="880">
        <v>48.374552512366151</v>
      </c>
      <c r="G17" s="880">
        <v>36.146133759646148</v>
      </c>
      <c r="H17" s="880">
        <v>32.62329144226895</v>
      </c>
      <c r="I17" s="988" t="s">
        <v>1705</v>
      </c>
      <c r="J17" s="876"/>
      <c r="K17" s="876"/>
      <c r="L17" s="876"/>
      <c r="M17" s="876"/>
      <c r="N17" s="878"/>
      <c r="O17" s="878"/>
      <c r="P17" s="878"/>
      <c r="Q17" s="878"/>
    </row>
    <row r="18" spans="2:18" s="753" customFormat="1" ht="24" customHeight="1" x14ac:dyDescent="0.2">
      <c r="B18" s="984"/>
      <c r="C18" s="882"/>
      <c r="D18" s="882"/>
      <c r="E18" s="882"/>
      <c r="F18" s="882"/>
      <c r="G18" s="882"/>
      <c r="H18" s="882"/>
      <c r="I18" s="491"/>
      <c r="J18" s="876"/>
      <c r="K18" s="876"/>
      <c r="L18" s="876"/>
      <c r="M18" s="876"/>
      <c r="N18" s="878"/>
      <c r="O18" s="878"/>
      <c r="P18" s="878"/>
      <c r="Q18" s="878"/>
      <c r="R18" s="834"/>
    </row>
    <row r="19" spans="2:18" s="834" customFormat="1" ht="24" customHeight="1" x14ac:dyDescent="0.2">
      <c r="B19" s="983" t="s">
        <v>859</v>
      </c>
      <c r="C19" s="883"/>
      <c r="D19" s="883"/>
      <c r="E19" s="883"/>
      <c r="F19" s="883"/>
      <c r="G19" s="883"/>
      <c r="H19" s="883"/>
      <c r="I19" s="612" t="s">
        <v>858</v>
      </c>
      <c r="J19" s="876"/>
      <c r="K19" s="876"/>
      <c r="L19" s="876"/>
      <c r="M19" s="876"/>
      <c r="N19" s="884"/>
      <c r="O19" s="884"/>
      <c r="P19" s="878"/>
      <c r="Q19" s="878"/>
    </row>
    <row r="20" spans="2:18" s="753" customFormat="1" ht="14.1" customHeight="1" x14ac:dyDescent="0.2">
      <c r="B20" s="984"/>
      <c r="C20" s="882"/>
      <c r="D20" s="882"/>
      <c r="E20" s="882"/>
      <c r="F20" s="882"/>
      <c r="G20" s="882"/>
      <c r="H20" s="882"/>
      <c r="I20" s="491"/>
      <c r="J20" s="876"/>
      <c r="K20" s="876"/>
      <c r="L20" s="876"/>
      <c r="M20" s="876"/>
      <c r="N20" s="878"/>
      <c r="O20" s="878"/>
      <c r="P20" s="878"/>
      <c r="Q20" s="878"/>
      <c r="R20" s="834"/>
    </row>
    <row r="21" spans="2:18" s="834" customFormat="1" ht="24" customHeight="1" x14ac:dyDescent="0.2">
      <c r="B21" s="985" t="s">
        <v>1565</v>
      </c>
      <c r="C21" s="331">
        <v>3024.8420000000001</v>
      </c>
      <c r="D21" s="331">
        <v>2937.5605058864635</v>
      </c>
      <c r="E21" s="331">
        <v>3612.0148505197008</v>
      </c>
      <c r="F21" s="331">
        <v>4732.6557288680142</v>
      </c>
      <c r="G21" s="331">
        <v>6117.0328762051258</v>
      </c>
      <c r="H21" s="331">
        <v>8317.1727923038361</v>
      </c>
      <c r="I21" s="988" t="s">
        <v>1566</v>
      </c>
      <c r="J21" s="876"/>
      <c r="K21" s="876"/>
      <c r="L21" s="876"/>
      <c r="M21" s="876"/>
      <c r="N21" s="878"/>
      <c r="O21" s="878"/>
      <c r="P21" s="878"/>
      <c r="Q21" s="878"/>
    </row>
    <row r="22" spans="2:18" s="834" customFormat="1" ht="24" customHeight="1" x14ac:dyDescent="0.2">
      <c r="B22" s="985" t="s">
        <v>860</v>
      </c>
      <c r="C22" s="885">
        <v>-26.339017077253246</v>
      </c>
      <c r="D22" s="885">
        <v>-26.300146974446392</v>
      </c>
      <c r="E22" s="885">
        <v>-10.310267724334221</v>
      </c>
      <c r="F22" s="885">
        <v>-3.187294666501983</v>
      </c>
      <c r="G22" s="885">
        <v>-5.6304250166825724</v>
      </c>
      <c r="H22" s="885">
        <v>-0.72760921513372878</v>
      </c>
      <c r="I22" s="988" t="s">
        <v>1567</v>
      </c>
      <c r="J22" s="876"/>
      <c r="K22" s="876"/>
      <c r="L22" s="876"/>
      <c r="M22" s="876"/>
      <c r="N22" s="878"/>
      <c r="O22" s="878"/>
      <c r="P22" s="878"/>
      <c r="Q22" s="878"/>
    </row>
    <row r="23" spans="2:18" s="834" customFormat="1" ht="24" customHeight="1" x14ac:dyDescent="0.2">
      <c r="B23" s="985" t="s">
        <v>1576</v>
      </c>
      <c r="C23" s="879">
        <v>2236.6819271779768</v>
      </c>
      <c r="D23" s="880">
        <v>1472.2426908068501</v>
      </c>
      <c r="E23" s="880">
        <v>1249.8261218681346</v>
      </c>
      <c r="F23" s="880">
        <v>1049.6700185065158</v>
      </c>
      <c r="G23" s="880">
        <v>811.74179784018747</v>
      </c>
      <c r="H23" s="880">
        <v>745.04556452532893</v>
      </c>
      <c r="I23" s="988" t="s">
        <v>1577</v>
      </c>
      <c r="J23" s="876"/>
      <c r="K23" s="876"/>
      <c r="L23" s="876"/>
      <c r="M23" s="876"/>
      <c r="N23" s="878"/>
      <c r="O23" s="878"/>
      <c r="P23" s="878"/>
      <c r="Q23" s="878"/>
    </row>
    <row r="24" spans="2:18" s="834" customFormat="1" ht="24" customHeight="1" x14ac:dyDescent="0.2">
      <c r="B24" s="985" t="s">
        <v>1708</v>
      </c>
      <c r="C24" s="879">
        <v>36.476658466539114</v>
      </c>
      <c r="D24" s="879">
        <v>82.356228757756142</v>
      </c>
      <c r="E24" s="879">
        <v>22.538871382570292</v>
      </c>
      <c r="F24" s="879">
        <v>38.45764214584544</v>
      </c>
      <c r="G24" s="879">
        <v>47.703869911996108</v>
      </c>
      <c r="H24" s="879">
        <v>18.076168734961652</v>
      </c>
      <c r="I24" s="988" t="s">
        <v>1709</v>
      </c>
      <c r="J24" s="876"/>
      <c r="K24" s="876"/>
      <c r="L24" s="876"/>
      <c r="M24" s="876"/>
      <c r="N24" s="886"/>
      <c r="O24" s="878"/>
      <c r="P24" s="878"/>
      <c r="Q24" s="878"/>
    </row>
    <row r="25" spans="2:18" s="753" customFormat="1" ht="24" customHeight="1" x14ac:dyDescent="0.2">
      <c r="B25" s="984"/>
      <c r="C25" s="880"/>
      <c r="D25" s="880"/>
      <c r="E25" s="880"/>
      <c r="F25" s="880"/>
      <c r="G25" s="880"/>
      <c r="H25" s="880"/>
      <c r="I25" s="491"/>
      <c r="J25" s="876"/>
      <c r="K25" s="876"/>
      <c r="L25" s="876"/>
      <c r="M25" s="876"/>
      <c r="N25" s="878"/>
      <c r="O25" s="878"/>
      <c r="P25" s="878"/>
      <c r="Q25" s="878"/>
      <c r="R25" s="834"/>
    </row>
    <row r="26" spans="2:18" s="834" customFormat="1" ht="24" customHeight="1" x14ac:dyDescent="0.2">
      <c r="B26" s="983" t="s">
        <v>928</v>
      </c>
      <c r="C26" s="883"/>
      <c r="D26" s="883"/>
      <c r="E26" s="883"/>
      <c r="F26" s="883"/>
      <c r="G26" s="883"/>
      <c r="H26" s="883"/>
      <c r="I26" s="612" t="s">
        <v>929</v>
      </c>
      <c r="J26" s="876"/>
      <c r="K26" s="876"/>
      <c r="L26" s="876"/>
      <c r="M26" s="876"/>
      <c r="N26" s="878"/>
      <c r="O26" s="878"/>
      <c r="P26" s="878"/>
      <c r="Q26" s="878"/>
    </row>
    <row r="27" spans="2:18" s="753" customFormat="1" ht="14.1" customHeight="1" x14ac:dyDescent="0.2">
      <c r="B27" s="984"/>
      <c r="C27" s="882"/>
      <c r="D27" s="882"/>
      <c r="E27" s="882"/>
      <c r="F27" s="882"/>
      <c r="G27" s="882"/>
      <c r="H27" s="882"/>
      <c r="I27" s="491"/>
      <c r="J27" s="876"/>
      <c r="K27" s="876"/>
      <c r="L27" s="876"/>
      <c r="M27" s="876"/>
      <c r="N27" s="878"/>
      <c r="O27" s="878"/>
      <c r="P27" s="878"/>
      <c r="Q27" s="878"/>
      <c r="R27" s="834"/>
    </row>
    <row r="28" spans="2:18" s="753" customFormat="1" ht="9" customHeight="1" x14ac:dyDescent="0.2">
      <c r="B28" s="984"/>
      <c r="C28" s="882"/>
      <c r="D28" s="882"/>
      <c r="E28" s="882"/>
      <c r="F28" s="882"/>
      <c r="G28" s="882"/>
      <c r="H28" s="882"/>
      <c r="I28" s="491"/>
      <c r="J28" s="876"/>
      <c r="K28" s="876"/>
      <c r="L28" s="876"/>
      <c r="M28" s="876"/>
      <c r="N28" s="878"/>
      <c r="O28" s="878"/>
      <c r="P28" s="878"/>
      <c r="Q28" s="878"/>
      <c r="R28" s="834"/>
    </row>
    <row r="29" spans="2:18" s="834" customFormat="1" ht="24" customHeight="1" x14ac:dyDescent="0.2">
      <c r="B29" s="985" t="s">
        <v>1606</v>
      </c>
      <c r="C29" s="879">
        <v>8.0003341493146536</v>
      </c>
      <c r="D29" s="879">
        <v>8.9999999999999982</v>
      </c>
      <c r="E29" s="879">
        <v>8.9999999999999982</v>
      </c>
      <c r="F29" s="879">
        <v>8.9999999999999982</v>
      </c>
      <c r="G29" s="879">
        <v>8.9999999999999982</v>
      </c>
      <c r="H29" s="879">
        <v>9.0008017349828116</v>
      </c>
      <c r="I29" s="988" t="s">
        <v>1605</v>
      </c>
      <c r="J29" s="876"/>
      <c r="K29" s="876"/>
      <c r="L29" s="1602"/>
      <c r="M29" s="1602"/>
      <c r="N29" s="1602"/>
      <c r="O29" s="1602"/>
      <c r="P29" s="1602"/>
      <c r="Q29" s="876"/>
    </row>
    <row r="30" spans="2:18" s="753" customFormat="1" ht="9" customHeight="1" x14ac:dyDescent="0.2">
      <c r="B30" s="984"/>
      <c r="C30" s="882"/>
      <c r="D30" s="882"/>
      <c r="E30" s="882"/>
      <c r="F30" s="882"/>
      <c r="G30" s="882"/>
      <c r="H30" s="882"/>
      <c r="I30" s="491"/>
      <c r="J30" s="876"/>
      <c r="K30" s="876"/>
      <c r="L30" s="1602"/>
      <c r="M30" s="1602"/>
      <c r="N30" s="1602"/>
      <c r="O30" s="1602"/>
      <c r="P30" s="1602"/>
      <c r="Q30" s="878"/>
      <c r="R30" s="834"/>
    </row>
    <row r="31" spans="2:18" s="834" customFormat="1" ht="24" customHeight="1" x14ac:dyDescent="0.2">
      <c r="B31" s="985" t="s">
        <v>1791</v>
      </c>
      <c r="C31" s="879">
        <v>99.0522985628415</v>
      </c>
      <c r="D31" s="879">
        <v>165.66927947843828</v>
      </c>
      <c r="E31" s="879">
        <v>233.97934623383577</v>
      </c>
      <c r="F31" s="879">
        <v>331.75576748479409</v>
      </c>
      <c r="G31" s="879">
        <v>639.99974148237743</v>
      </c>
      <c r="H31" s="879">
        <v>682.91945401534224</v>
      </c>
      <c r="I31" s="988" t="s">
        <v>1792</v>
      </c>
      <c r="J31" s="876"/>
      <c r="K31" s="876"/>
      <c r="L31" s="1602"/>
      <c r="M31" s="1602"/>
      <c r="N31" s="1602"/>
      <c r="O31" s="1602"/>
      <c r="P31" s="1602"/>
      <c r="Q31" s="878"/>
    </row>
    <row r="32" spans="2:18" s="834" customFormat="1" ht="24" customHeight="1" x14ac:dyDescent="0.2">
      <c r="B32" s="985" t="s">
        <v>1794</v>
      </c>
      <c r="C32" s="879">
        <v>64.685300546448076</v>
      </c>
      <c r="D32" s="879">
        <v>108.87943835616437</v>
      </c>
      <c r="E32" s="879">
        <v>154.18963013698652</v>
      </c>
      <c r="F32" s="879">
        <v>237.21539726027424</v>
      </c>
      <c r="G32" s="879">
        <v>460.55016393442651</v>
      </c>
      <c r="H32" s="879">
        <v>492.52035616438297</v>
      </c>
      <c r="I32" s="988" t="s">
        <v>1793</v>
      </c>
      <c r="J32" s="876"/>
      <c r="K32" s="876"/>
      <c r="L32" s="1602"/>
      <c r="M32" s="1602"/>
      <c r="N32" s="1602"/>
      <c r="O32" s="1602"/>
      <c r="P32" s="1602"/>
      <c r="Q32" s="878"/>
    </row>
    <row r="33" spans="2:18" s="753" customFormat="1" ht="24" customHeight="1" x14ac:dyDescent="0.2">
      <c r="B33" s="984"/>
      <c r="C33" s="882"/>
      <c r="D33" s="882"/>
      <c r="E33" s="882"/>
      <c r="F33" s="882"/>
      <c r="G33" s="882"/>
      <c r="H33" s="882"/>
      <c r="I33" s="491"/>
      <c r="J33" s="876"/>
      <c r="K33" s="876"/>
      <c r="L33" s="876"/>
      <c r="M33" s="876"/>
      <c r="N33" s="878"/>
      <c r="O33" s="878"/>
      <c r="P33" s="878"/>
      <c r="Q33" s="878"/>
      <c r="R33" s="834"/>
    </row>
    <row r="34" spans="2:18" s="834" customFormat="1" ht="24" customHeight="1" x14ac:dyDescent="0.2">
      <c r="B34" s="983" t="s">
        <v>1611</v>
      </c>
      <c r="C34" s="883"/>
      <c r="D34" s="883"/>
      <c r="E34" s="883"/>
      <c r="F34" s="883"/>
      <c r="G34" s="883"/>
      <c r="H34" s="883"/>
      <c r="I34" s="612" t="s">
        <v>862</v>
      </c>
      <c r="J34" s="876"/>
      <c r="K34" s="876"/>
      <c r="L34" s="876"/>
      <c r="M34" s="876"/>
      <c r="N34" s="878"/>
      <c r="O34" s="878"/>
      <c r="P34" s="878"/>
      <c r="Q34" s="878"/>
    </row>
    <row r="35" spans="2:18" s="753" customFormat="1" ht="14.1" customHeight="1" x14ac:dyDescent="0.2">
      <c r="B35" s="984"/>
      <c r="C35" s="882"/>
      <c r="D35" s="882"/>
      <c r="E35" s="882"/>
      <c r="F35" s="882"/>
      <c r="G35" s="882"/>
      <c r="H35" s="882"/>
      <c r="I35" s="491"/>
      <c r="J35" s="876"/>
      <c r="K35" s="876"/>
      <c r="L35" s="876"/>
      <c r="M35" s="876"/>
      <c r="N35" s="878"/>
      <c r="O35" s="878"/>
      <c r="P35" s="878"/>
      <c r="Q35" s="878"/>
      <c r="R35" s="834"/>
    </row>
    <row r="36" spans="2:18" s="834" customFormat="1" ht="24" customHeight="1" x14ac:dyDescent="0.2">
      <c r="B36" s="985" t="s">
        <v>1350</v>
      </c>
      <c r="C36" s="331">
        <v>216.76710710334049</v>
      </c>
      <c r="D36" s="331">
        <v>199.13921458616298</v>
      </c>
      <c r="E36" s="331">
        <v>185.46616816727288</v>
      </c>
      <c r="F36" s="331">
        <v>551.20756234647831</v>
      </c>
      <c r="G36" s="331">
        <v>1099.09841946443</v>
      </c>
      <c r="H36" s="329">
        <v>1259.5693427602362</v>
      </c>
      <c r="I36" s="988" t="s">
        <v>1352</v>
      </c>
      <c r="J36" s="876"/>
      <c r="K36" s="876"/>
      <c r="L36" s="876"/>
      <c r="M36" s="876"/>
      <c r="N36" s="878"/>
      <c r="O36" s="878"/>
      <c r="P36" s="878"/>
      <c r="Q36" s="878"/>
    </row>
    <row r="37" spans="2:18" s="834" customFormat="1" ht="24" customHeight="1" x14ac:dyDescent="0.2">
      <c r="B37" s="990" t="s">
        <v>582</v>
      </c>
      <c r="C37" s="331">
        <v>59.75738029826875</v>
      </c>
      <c r="D37" s="331">
        <v>53.003801267923635</v>
      </c>
      <c r="E37" s="331">
        <v>58.070063225782157</v>
      </c>
      <c r="F37" s="331">
        <v>48.728614828613999</v>
      </c>
      <c r="G37" s="331">
        <v>15.393767959439282</v>
      </c>
      <c r="H37" s="329">
        <v>58.505054788285896</v>
      </c>
      <c r="I37" s="989" t="s">
        <v>589</v>
      </c>
      <c r="J37" s="876"/>
      <c r="K37" s="876"/>
      <c r="L37" s="876"/>
      <c r="M37" s="876"/>
      <c r="N37" s="878"/>
      <c r="O37" s="878"/>
      <c r="P37" s="878"/>
      <c r="Q37" s="878"/>
    </row>
    <row r="38" spans="2:18" s="834" customFormat="1" ht="24" customHeight="1" x14ac:dyDescent="0.2">
      <c r="B38" s="985" t="s">
        <v>1469</v>
      </c>
      <c r="C38" s="331">
        <v>740.95053625974458</v>
      </c>
      <c r="D38" s="331">
        <v>955.55878411482013</v>
      </c>
      <c r="E38" s="331">
        <v>1438.0466951419285</v>
      </c>
      <c r="F38" s="331">
        <v>1472.8853038232307</v>
      </c>
      <c r="G38" s="331">
        <v>2320.0796860475498</v>
      </c>
      <c r="H38" s="329">
        <v>2980.026609346487</v>
      </c>
      <c r="I38" s="988" t="s">
        <v>1354</v>
      </c>
      <c r="J38" s="876"/>
      <c r="K38" s="876"/>
      <c r="L38" s="876"/>
      <c r="M38" s="876"/>
      <c r="N38" s="878"/>
      <c r="O38" s="878"/>
      <c r="P38" s="878"/>
      <c r="Q38" s="878"/>
    </row>
    <row r="39" spans="2:18" s="834" customFormat="1" ht="24" customHeight="1" x14ac:dyDescent="0.2">
      <c r="B39" s="985" t="s">
        <v>995</v>
      </c>
      <c r="C39" s="331">
        <v>360.1343667226314</v>
      </c>
      <c r="D39" s="331">
        <v>592.73252021077815</v>
      </c>
      <c r="E39" s="331">
        <v>585.80320244856978</v>
      </c>
      <c r="F39" s="331">
        <v>735.72964126137026</v>
      </c>
      <c r="G39" s="331">
        <v>1063.881239589409</v>
      </c>
      <c r="H39" s="329">
        <v>1383.5492043096122</v>
      </c>
      <c r="I39" s="989" t="s">
        <v>589</v>
      </c>
      <c r="J39" s="876"/>
      <c r="K39" s="876"/>
      <c r="L39" s="876"/>
      <c r="M39" s="876"/>
      <c r="N39" s="878"/>
      <c r="O39" s="878"/>
      <c r="P39" s="878"/>
      <c r="Q39" s="878"/>
    </row>
    <row r="40" spans="2:18" s="834" customFormat="1" ht="24" customHeight="1" x14ac:dyDescent="0.2">
      <c r="B40" s="985" t="s">
        <v>1351</v>
      </c>
      <c r="C40" s="868">
        <v>-509.7811908069242</v>
      </c>
      <c r="D40" s="868">
        <v>-730.64121992907292</v>
      </c>
      <c r="E40" s="868">
        <v>-1149.1353210626944</v>
      </c>
      <c r="F40" s="868">
        <v>-395.01727423740948</v>
      </c>
      <c r="G40" s="868">
        <v>-316.33491156213853</v>
      </c>
      <c r="H40" s="868">
        <v>-82.933257701268872</v>
      </c>
      <c r="I40" s="988" t="s">
        <v>1353</v>
      </c>
      <c r="J40" s="876"/>
      <c r="K40" s="876"/>
      <c r="L40" s="876"/>
      <c r="M40" s="876"/>
      <c r="N40" s="878"/>
      <c r="O40" s="878"/>
      <c r="P40" s="878"/>
      <c r="Q40" s="878"/>
    </row>
    <row r="41" spans="2:18" s="834" customFormat="1" ht="24" customHeight="1" x14ac:dyDescent="0.2">
      <c r="B41" s="985" t="s">
        <v>857</v>
      </c>
      <c r="C41" s="885">
        <v>-16.851848022710662</v>
      </c>
      <c r="D41" s="885">
        <v>-24.8723802782945</v>
      </c>
      <c r="E41" s="885">
        <v>-31.814246857189843</v>
      </c>
      <c r="F41" s="885">
        <v>-8.3466302403511641</v>
      </c>
      <c r="G41" s="885">
        <v>-5.1713783130488231</v>
      </c>
      <c r="H41" s="885">
        <v>-0.99713279707270064</v>
      </c>
      <c r="I41" s="988" t="s">
        <v>1</v>
      </c>
      <c r="J41" s="876"/>
      <c r="K41" s="876"/>
      <c r="L41" s="876"/>
      <c r="M41" s="876"/>
      <c r="N41" s="878"/>
      <c r="O41" s="878"/>
      <c r="P41" s="878"/>
      <c r="Q41" s="878"/>
    </row>
    <row r="42" spans="2:18" s="758" customFormat="1" ht="24" customHeight="1" thickBot="1" x14ac:dyDescent="0.25">
      <c r="B42" s="986"/>
      <c r="C42" s="1690"/>
      <c r="D42" s="1690"/>
      <c r="E42" s="1690"/>
      <c r="F42" s="1690"/>
      <c r="G42" s="1690"/>
      <c r="H42" s="1690"/>
      <c r="I42" s="755"/>
      <c r="J42" s="756"/>
      <c r="K42" s="756"/>
      <c r="L42" s="756"/>
      <c r="M42" s="756"/>
      <c r="N42" s="757"/>
    </row>
    <row r="43" spans="2:18" s="182" customFormat="1" ht="9" customHeight="1" thickTop="1" x14ac:dyDescent="0.65">
      <c r="B43" s="180"/>
      <c r="C43" s="176"/>
      <c r="D43" s="176"/>
      <c r="E43" s="176"/>
      <c r="F43" s="176"/>
      <c r="G43" s="176"/>
      <c r="H43" s="176"/>
      <c r="I43" s="176"/>
      <c r="J43" s="176"/>
      <c r="K43" s="176"/>
      <c r="L43" s="176"/>
      <c r="M43" s="176"/>
      <c r="N43" s="289"/>
      <c r="R43" s="133"/>
    </row>
    <row r="44" spans="2:18" s="334" customFormat="1" ht="22.5" x14ac:dyDescent="0.5">
      <c r="B44" s="334" t="s">
        <v>1734</v>
      </c>
      <c r="I44" s="334" t="s">
        <v>1735</v>
      </c>
    </row>
    <row r="45" spans="2:18" s="334" customFormat="1" ht="51" customHeight="1" x14ac:dyDescent="0.5">
      <c r="B45" s="1769" t="s">
        <v>1927</v>
      </c>
      <c r="C45" s="1769"/>
      <c r="D45" s="1769"/>
      <c r="E45" s="1770" t="s">
        <v>1928</v>
      </c>
      <c r="F45" s="1770"/>
      <c r="G45" s="1770"/>
      <c r="H45" s="1770"/>
      <c r="I45" s="1770"/>
      <c r="J45" s="1625"/>
      <c r="K45" s="1625"/>
      <c r="L45" s="1625"/>
    </row>
    <row r="46" spans="2:18" s="334" customFormat="1" ht="47.25" customHeight="1" x14ac:dyDescent="0.5">
      <c r="B46" s="1767"/>
      <c r="C46" s="1767"/>
      <c r="D46" s="1767"/>
      <c r="E46" s="1767"/>
      <c r="F46" s="1768"/>
      <c r="G46" s="1768"/>
      <c r="H46" s="1768"/>
      <c r="I46" s="1768"/>
      <c r="J46" s="1569"/>
      <c r="K46" s="1569"/>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46:E46"/>
    <mergeCell ref="F46:I46"/>
    <mergeCell ref="G9:G11"/>
    <mergeCell ref="C9:C11"/>
    <mergeCell ref="E9:E11"/>
    <mergeCell ref="H9:H11"/>
    <mergeCell ref="B45:D45"/>
    <mergeCell ref="E45:I45"/>
    <mergeCell ref="B3:I3"/>
    <mergeCell ref="B5:I5"/>
    <mergeCell ref="I9:I11"/>
    <mergeCell ref="B9:B11"/>
    <mergeCell ref="F9:F11"/>
    <mergeCell ref="D9:D11"/>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1.42578125" style="57" customWidth="1"/>
    <col min="3" max="3" width="14" style="57" customWidth="1"/>
    <col min="4" max="12" width="15.42578125" style="57" customWidth="1"/>
    <col min="13" max="21" width="16.5703125" style="57" customWidth="1"/>
    <col min="22" max="22" width="70.42578125" style="57" customWidth="1"/>
    <col min="23" max="24" width="9.140625" style="57"/>
    <col min="25" max="25" width="11.140625" style="57" customWidth="1"/>
    <col min="26" max="16384" width="9.140625" style="57"/>
  </cols>
  <sheetData>
    <row r="1" spans="1:42" s="5" customFormat="1" ht="19.5" customHeight="1" x14ac:dyDescent="0.65">
      <c r="B1" s="2"/>
      <c r="C1" s="2"/>
      <c r="D1" s="2"/>
      <c r="E1" s="2"/>
      <c r="F1" s="2"/>
      <c r="G1" s="2"/>
      <c r="H1" s="2"/>
      <c r="I1" s="2"/>
      <c r="J1" s="2"/>
      <c r="K1" s="2"/>
      <c r="L1" s="2"/>
      <c r="M1" s="2"/>
      <c r="N1" s="2"/>
      <c r="O1" s="2"/>
      <c r="P1" s="2"/>
      <c r="Q1" s="2"/>
      <c r="R1" s="2"/>
      <c r="S1" s="2"/>
      <c r="T1" s="2"/>
      <c r="U1" s="2"/>
      <c r="V1" s="2"/>
      <c r="W1" s="2"/>
      <c r="X1" s="2"/>
    </row>
    <row r="2" spans="1:42" s="5" customFormat="1" ht="19.5" customHeight="1" x14ac:dyDescent="0.65">
      <c r="B2" s="2"/>
      <c r="C2" s="2"/>
      <c r="D2" s="2"/>
      <c r="E2" s="2"/>
      <c r="F2" s="2"/>
      <c r="G2" s="2"/>
      <c r="H2" s="2"/>
      <c r="I2" s="2"/>
      <c r="J2" s="2"/>
      <c r="K2" s="2"/>
      <c r="L2" s="2"/>
      <c r="M2" s="2"/>
      <c r="N2" s="2"/>
      <c r="O2" s="2"/>
      <c r="P2" s="2"/>
      <c r="Q2" s="2"/>
      <c r="R2" s="2"/>
      <c r="S2" s="2"/>
      <c r="T2" s="2"/>
      <c r="U2" s="2"/>
      <c r="V2" s="2"/>
      <c r="W2" s="2"/>
      <c r="X2" s="2"/>
    </row>
    <row r="3" spans="1:42" s="5" customFormat="1" ht="19.5" customHeight="1" x14ac:dyDescent="0.65">
      <c r="B3" s="2"/>
      <c r="C3" s="2"/>
      <c r="D3" s="2"/>
      <c r="E3" s="2"/>
      <c r="F3" s="2"/>
      <c r="G3" s="2"/>
      <c r="H3" s="2"/>
      <c r="I3" s="2"/>
      <c r="J3" s="2"/>
      <c r="K3" s="2"/>
      <c r="L3" s="2"/>
      <c r="M3" s="2"/>
      <c r="N3" s="2"/>
      <c r="O3" s="2"/>
      <c r="P3" s="2"/>
      <c r="Q3" s="2"/>
      <c r="R3" s="2"/>
      <c r="S3" s="2"/>
      <c r="T3" s="2"/>
      <c r="U3" s="2"/>
      <c r="V3" s="2"/>
      <c r="W3" s="2"/>
      <c r="X3" s="2"/>
    </row>
    <row r="4" spans="1:42" s="557" customFormat="1" ht="36.75" customHeight="1" x14ac:dyDescent="0.85">
      <c r="B4" s="1754" t="s">
        <v>1963</v>
      </c>
      <c r="C4" s="1754"/>
      <c r="D4" s="1754"/>
      <c r="E4" s="1754"/>
      <c r="F4" s="1754"/>
      <c r="G4" s="1754"/>
      <c r="H4" s="1754"/>
      <c r="I4" s="1754"/>
      <c r="J4" s="1754"/>
      <c r="K4" s="1754"/>
      <c r="L4" s="1754"/>
      <c r="M4" s="1756" t="s">
        <v>1962</v>
      </c>
      <c r="N4" s="1756"/>
      <c r="O4" s="1756"/>
      <c r="P4" s="1756"/>
      <c r="Q4" s="1756"/>
      <c r="R4" s="1756"/>
      <c r="S4" s="1756"/>
      <c r="T4" s="1756"/>
      <c r="U4" s="1756"/>
      <c r="V4" s="1756"/>
      <c r="Y4" s="1756"/>
      <c r="Z4" s="1756"/>
      <c r="AA4" s="1756"/>
      <c r="AB4" s="1756"/>
      <c r="AC4" s="1756"/>
      <c r="AD4" s="1756"/>
      <c r="AE4" s="1756"/>
      <c r="AF4" s="1756"/>
      <c r="AG4" s="1756"/>
      <c r="AH4" s="1756"/>
      <c r="AI4" s="1756"/>
      <c r="AJ4" s="1756"/>
      <c r="AK4" s="1756"/>
      <c r="AL4" s="1756"/>
      <c r="AM4" s="1756"/>
      <c r="AN4" s="1756"/>
      <c r="AO4" s="1756"/>
      <c r="AP4" s="1756"/>
    </row>
    <row r="5" spans="1:42" s="5" customFormat="1" ht="19.5" customHeight="1" x14ac:dyDescent="0.65">
      <c r="F5" s="2"/>
      <c r="G5" s="2"/>
      <c r="H5" s="2"/>
      <c r="I5" s="2"/>
      <c r="J5" s="2"/>
      <c r="K5" s="2"/>
      <c r="L5" s="2"/>
      <c r="M5" s="2"/>
      <c r="N5" s="2"/>
      <c r="O5" s="2"/>
      <c r="P5" s="2"/>
      <c r="Q5" s="2"/>
      <c r="R5" s="2"/>
      <c r="S5" s="2"/>
      <c r="T5" s="2"/>
      <c r="U5" s="2"/>
    </row>
    <row r="6" spans="1:42" s="5" customFormat="1" ht="19.5" customHeight="1" x14ac:dyDescent="0.65">
      <c r="F6" s="2"/>
      <c r="G6" s="2"/>
      <c r="H6" s="2"/>
      <c r="I6" s="2"/>
      <c r="J6" s="2"/>
      <c r="K6" s="2"/>
      <c r="L6" s="2"/>
      <c r="M6" s="2"/>
      <c r="N6" s="2"/>
      <c r="O6" s="2"/>
      <c r="P6" s="2"/>
      <c r="Q6" s="2"/>
      <c r="R6" s="2"/>
      <c r="S6" s="2"/>
      <c r="T6" s="2"/>
      <c r="U6" s="2"/>
    </row>
    <row r="7" spans="1:42" s="555" customFormat="1" ht="22.5" x14ac:dyDescent="0.5">
      <c r="B7" s="720" t="s">
        <v>1782</v>
      </c>
      <c r="C7" s="720"/>
      <c r="D7" s="725"/>
      <c r="E7" s="725"/>
      <c r="V7" s="724" t="s">
        <v>1782</v>
      </c>
    </row>
    <row r="8" spans="1:42" s="5" customFormat="1" ht="19.5" customHeight="1" thickBot="1" x14ac:dyDescent="0.7">
      <c r="F8" s="2"/>
      <c r="G8" s="2"/>
      <c r="H8" s="2"/>
      <c r="I8" s="2"/>
      <c r="J8" s="2"/>
      <c r="K8" s="2"/>
      <c r="L8" s="2"/>
      <c r="M8" s="2"/>
      <c r="N8" s="2"/>
      <c r="O8" s="2"/>
      <c r="P8" s="2"/>
      <c r="Q8" s="2"/>
      <c r="R8" s="2"/>
      <c r="S8" s="2"/>
      <c r="T8" s="2"/>
      <c r="U8" s="2"/>
    </row>
    <row r="9" spans="1:42" s="727" customFormat="1" ht="24.95" customHeight="1" thickTop="1" x14ac:dyDescent="0.7">
      <c r="A9" s="547"/>
      <c r="B9" s="1963" t="s">
        <v>886</v>
      </c>
      <c r="C9" s="726"/>
      <c r="D9" s="1764">
        <v>2012</v>
      </c>
      <c r="E9" s="1764">
        <v>2013</v>
      </c>
      <c r="F9" s="1764">
        <v>2014</v>
      </c>
      <c r="G9" s="1764">
        <v>2015</v>
      </c>
      <c r="H9" s="1764">
        <v>2016</v>
      </c>
      <c r="I9" s="1764">
        <v>2017</v>
      </c>
      <c r="J9" s="1785">
        <v>2017</v>
      </c>
      <c r="K9" s="1786"/>
      <c r="L9" s="1786"/>
      <c r="M9" s="1783">
        <v>2017</v>
      </c>
      <c r="N9" s="1783"/>
      <c r="O9" s="1783"/>
      <c r="P9" s="1783"/>
      <c r="Q9" s="1783"/>
      <c r="R9" s="1783"/>
      <c r="S9" s="1783"/>
      <c r="T9" s="1783"/>
      <c r="U9" s="1784"/>
      <c r="V9" s="1872" t="s">
        <v>885</v>
      </c>
    </row>
    <row r="10" spans="1:42" s="560" customFormat="1" ht="24.95" customHeight="1" x14ac:dyDescent="0.2">
      <c r="B10" s="1964"/>
      <c r="C10" s="1677" t="s">
        <v>1667</v>
      </c>
      <c r="D10" s="1765"/>
      <c r="E10" s="1765"/>
      <c r="F10" s="1765"/>
      <c r="G10" s="1765"/>
      <c r="H10" s="1765"/>
      <c r="I10" s="1765"/>
      <c r="J10" s="367" t="s">
        <v>373</v>
      </c>
      <c r="K10" s="368" t="s">
        <v>374</v>
      </c>
      <c r="L10" s="368" t="s">
        <v>375</v>
      </c>
      <c r="M10" s="368" t="s">
        <v>376</v>
      </c>
      <c r="N10" s="368" t="s">
        <v>377</v>
      </c>
      <c r="O10" s="368" t="s">
        <v>367</v>
      </c>
      <c r="P10" s="368" t="s">
        <v>368</v>
      </c>
      <c r="Q10" s="368" t="s">
        <v>369</v>
      </c>
      <c r="R10" s="368" t="s">
        <v>370</v>
      </c>
      <c r="S10" s="368" t="s">
        <v>371</v>
      </c>
      <c r="T10" s="368" t="s">
        <v>372</v>
      </c>
      <c r="U10" s="369" t="s">
        <v>1471</v>
      </c>
      <c r="V10" s="1988"/>
    </row>
    <row r="11" spans="1:42" s="736" customFormat="1" ht="24.95" customHeight="1" x14ac:dyDescent="0.2">
      <c r="A11" s="560"/>
      <c r="B11" s="1965"/>
      <c r="C11" s="1678" t="s">
        <v>323</v>
      </c>
      <c r="D11" s="1766"/>
      <c r="E11" s="1766"/>
      <c r="F11" s="1766"/>
      <c r="G11" s="1766"/>
      <c r="H11" s="1766"/>
      <c r="I11" s="1766"/>
      <c r="J11" s="370" t="s">
        <v>672</v>
      </c>
      <c r="K11" s="371" t="s">
        <v>149</v>
      </c>
      <c r="L11" s="371" t="s">
        <v>150</v>
      </c>
      <c r="M11" s="371" t="s">
        <v>151</v>
      </c>
      <c r="N11" s="371" t="s">
        <v>366</v>
      </c>
      <c r="O11" s="371" t="s">
        <v>666</v>
      </c>
      <c r="P11" s="371" t="s">
        <v>667</v>
      </c>
      <c r="Q11" s="371" t="s">
        <v>668</v>
      </c>
      <c r="R11" s="371" t="s">
        <v>669</v>
      </c>
      <c r="S11" s="371" t="s">
        <v>670</v>
      </c>
      <c r="T11" s="371" t="s">
        <v>671</v>
      </c>
      <c r="U11" s="372" t="s">
        <v>665</v>
      </c>
      <c r="V11" s="1989"/>
    </row>
    <row r="12" spans="1:42" s="547" customFormat="1" ht="15" customHeight="1" x14ac:dyDescent="0.7">
      <c r="B12" s="728"/>
      <c r="C12" s="1675"/>
      <c r="D12" s="1675"/>
      <c r="E12" s="1675"/>
      <c r="F12" s="1679"/>
      <c r="G12" s="1679"/>
      <c r="H12" s="1679"/>
      <c r="I12" s="1679"/>
      <c r="J12" s="732"/>
      <c r="K12" s="729"/>
      <c r="L12" s="729"/>
      <c r="M12" s="729"/>
      <c r="N12" s="729"/>
      <c r="O12" s="729"/>
      <c r="P12" s="729"/>
      <c r="Q12" s="729"/>
      <c r="R12" s="729"/>
      <c r="S12" s="729"/>
      <c r="T12" s="729"/>
      <c r="U12" s="730"/>
      <c r="V12" s="733"/>
    </row>
    <row r="13" spans="1:42" s="545" customFormat="1" ht="24.95" customHeight="1" x14ac:dyDescent="0.2">
      <c r="A13" s="1088"/>
      <c r="B13" s="846" t="s">
        <v>103</v>
      </c>
      <c r="C13" s="854">
        <v>399.01688846262368</v>
      </c>
      <c r="D13" s="854">
        <v>150.82964712435978</v>
      </c>
      <c r="E13" s="854">
        <v>316.32826478284863</v>
      </c>
      <c r="F13" s="927">
        <v>378.03149463799582</v>
      </c>
      <c r="G13" s="927">
        <v>512.11002742655671</v>
      </c>
      <c r="H13" s="927">
        <v>807.26596331089115</v>
      </c>
      <c r="I13" s="927">
        <v>944.33042277835693</v>
      </c>
      <c r="J13" s="965">
        <v>953.63080781247902</v>
      </c>
      <c r="K13" s="966">
        <v>949.09152137083129</v>
      </c>
      <c r="L13" s="966">
        <v>976.58382480200783</v>
      </c>
      <c r="M13" s="966">
        <v>978.19941989721735</v>
      </c>
      <c r="N13" s="966">
        <v>958.16927790462285</v>
      </c>
      <c r="O13" s="966">
        <v>930.02346660876697</v>
      </c>
      <c r="P13" s="966">
        <v>923.37989566899876</v>
      </c>
      <c r="Q13" s="966">
        <v>925.98938625698338</v>
      </c>
      <c r="R13" s="1455">
        <v>933.97185827935232</v>
      </c>
      <c r="S13" s="1455">
        <v>937.04903555475528</v>
      </c>
      <c r="T13" s="1455">
        <v>930.00249180744333</v>
      </c>
      <c r="U13" s="1456">
        <v>935.87408737682301</v>
      </c>
      <c r="V13" s="1459" t="s">
        <v>1147</v>
      </c>
      <c r="Y13" s="1457"/>
      <c r="Z13" s="1458"/>
    </row>
    <row r="14" spans="1:42" s="546" customFormat="1" ht="24.95" customHeight="1" x14ac:dyDescent="0.2">
      <c r="A14" s="545"/>
      <c r="B14" s="846" t="s">
        <v>104</v>
      </c>
      <c r="C14" s="854">
        <v>378.03413289273698</v>
      </c>
      <c r="D14" s="854">
        <v>149.97775410692262</v>
      </c>
      <c r="E14" s="854">
        <v>313.34074626662505</v>
      </c>
      <c r="F14" s="927">
        <v>378.82965679483897</v>
      </c>
      <c r="G14" s="927">
        <v>510.39424712494838</v>
      </c>
      <c r="H14" s="927">
        <v>802.40785812033073</v>
      </c>
      <c r="I14" s="927">
        <v>937.27510477569706</v>
      </c>
      <c r="J14" s="965">
        <v>948.98014751391952</v>
      </c>
      <c r="K14" s="966">
        <v>944.75809049171721</v>
      </c>
      <c r="L14" s="966">
        <v>971.67771447663722</v>
      </c>
      <c r="M14" s="966">
        <v>972.99684961755838</v>
      </c>
      <c r="N14" s="966">
        <v>951.72231561245258</v>
      </c>
      <c r="O14" s="966">
        <v>921.32665145679539</v>
      </c>
      <c r="P14" s="966">
        <v>914.58223169461519</v>
      </c>
      <c r="Q14" s="966">
        <v>916.4479762524694</v>
      </c>
      <c r="R14" s="1455">
        <v>924.65467057163482</v>
      </c>
      <c r="S14" s="1455">
        <v>928.73528235268293</v>
      </c>
      <c r="T14" s="1455">
        <v>921.86784705647256</v>
      </c>
      <c r="U14" s="1456">
        <v>929.55148021141019</v>
      </c>
      <c r="V14" s="1459" t="s">
        <v>280</v>
      </c>
      <c r="Y14" s="1457"/>
    </row>
    <row r="15" spans="1:42" s="546" customFormat="1" ht="24.95" customHeight="1" x14ac:dyDescent="0.2">
      <c r="B15" s="1496" t="s">
        <v>1783</v>
      </c>
      <c r="C15" s="855">
        <v>57.086602777937543</v>
      </c>
      <c r="D15" s="855">
        <v>151.44641796514506</v>
      </c>
      <c r="E15" s="855">
        <v>325.35462422455151</v>
      </c>
      <c r="F15" s="1391">
        <v>370.60281234376504</v>
      </c>
      <c r="G15" s="1391">
        <v>486.5476073129434</v>
      </c>
      <c r="H15" s="1391">
        <v>736.99929003931902</v>
      </c>
      <c r="I15" s="1391">
        <v>895.37577087143018</v>
      </c>
      <c r="J15" s="1040">
        <v>877.19632736574692</v>
      </c>
      <c r="K15" s="1041">
        <v>889.36262304875515</v>
      </c>
      <c r="L15" s="1041">
        <v>902.07292148200384</v>
      </c>
      <c r="M15" s="1041">
        <v>887.70614125911163</v>
      </c>
      <c r="N15" s="1041">
        <v>888.88720974531543</v>
      </c>
      <c r="O15" s="1041">
        <v>893.43012885797373</v>
      </c>
      <c r="P15" s="1041">
        <v>898.90729758038538</v>
      </c>
      <c r="Q15" s="1041">
        <v>888.03857344816061</v>
      </c>
      <c r="R15" s="1270">
        <v>897.30424301557719</v>
      </c>
      <c r="S15" s="1270">
        <v>911.06948156394355</v>
      </c>
      <c r="T15" s="1270">
        <v>909.34339082951487</v>
      </c>
      <c r="U15" s="1271">
        <v>901.19091226067405</v>
      </c>
      <c r="V15" s="1461" t="s">
        <v>410</v>
      </c>
      <c r="Y15" s="1457"/>
    </row>
    <row r="16" spans="1:42" s="546" customFormat="1" ht="24.95" customHeight="1" x14ac:dyDescent="0.2">
      <c r="B16" s="1496" t="s">
        <v>105</v>
      </c>
      <c r="C16" s="855">
        <v>72.962838047206901</v>
      </c>
      <c r="D16" s="855">
        <v>143.16219910642906</v>
      </c>
      <c r="E16" s="855">
        <v>288.23597568721067</v>
      </c>
      <c r="F16" s="1391">
        <v>340.50172461752635</v>
      </c>
      <c r="G16" s="1391">
        <v>474.32364267795759</v>
      </c>
      <c r="H16" s="1391">
        <v>724.73919256125794</v>
      </c>
      <c r="I16" s="1391">
        <v>815.20948682393248</v>
      </c>
      <c r="J16" s="1040">
        <v>789.45941647932295</v>
      </c>
      <c r="K16" s="1041">
        <v>770.41688900616725</v>
      </c>
      <c r="L16" s="1041">
        <v>808.74794393507909</v>
      </c>
      <c r="M16" s="1041">
        <v>795.87574175968837</v>
      </c>
      <c r="N16" s="1041">
        <v>808.61928194970199</v>
      </c>
      <c r="O16" s="1041">
        <v>848.40190575267366</v>
      </c>
      <c r="P16" s="1041">
        <v>827.84703520416554</v>
      </c>
      <c r="Q16" s="1041">
        <v>845.83231090092158</v>
      </c>
      <c r="R16" s="1270">
        <v>843.80701929806708</v>
      </c>
      <c r="S16" s="1270">
        <v>820.30614512224463</v>
      </c>
      <c r="T16" s="1270">
        <v>799.34219752098932</v>
      </c>
      <c r="U16" s="1271">
        <v>823.85795495816728</v>
      </c>
      <c r="V16" s="1461" t="s">
        <v>411</v>
      </c>
      <c r="Y16" s="1457"/>
    </row>
    <row r="17" spans="1:25" s="546" customFormat="1" ht="24.95" customHeight="1" x14ac:dyDescent="0.2">
      <c r="B17" s="1496" t="s">
        <v>106</v>
      </c>
      <c r="C17" s="855">
        <v>8.0561706142358585</v>
      </c>
      <c r="D17" s="855">
        <v>152.27946044206453</v>
      </c>
      <c r="E17" s="855">
        <v>341.42371268792834</v>
      </c>
      <c r="F17" s="1391">
        <v>371.74609871685334</v>
      </c>
      <c r="G17" s="1391">
        <v>554.50088080500348</v>
      </c>
      <c r="H17" s="1391">
        <v>1032.0073305805038</v>
      </c>
      <c r="I17" s="1391">
        <v>1196.7549021999432</v>
      </c>
      <c r="J17" s="1040">
        <v>1209.814391025292</v>
      </c>
      <c r="K17" s="1041">
        <v>1164.022070863012</v>
      </c>
      <c r="L17" s="1041">
        <v>1213.528395075919</v>
      </c>
      <c r="M17" s="1041">
        <v>1192.5648964779186</v>
      </c>
      <c r="N17" s="1041">
        <v>1184.2966044539148</v>
      </c>
      <c r="O17" s="1041">
        <v>1214.2031955298623</v>
      </c>
      <c r="P17" s="1041">
        <v>1187.8839019226664</v>
      </c>
      <c r="Q17" s="1041">
        <v>1195.6926870199616</v>
      </c>
      <c r="R17" s="1270">
        <v>1219.0110279040052</v>
      </c>
      <c r="S17" s="1270">
        <v>1202.8258786759079</v>
      </c>
      <c r="T17" s="1270">
        <v>1182.6876307057007</v>
      </c>
      <c r="U17" s="1271">
        <v>1194.5281467451541</v>
      </c>
      <c r="V17" s="1461" t="s">
        <v>413</v>
      </c>
      <c r="Y17" s="1457"/>
    </row>
    <row r="18" spans="1:25" s="546" customFormat="1" ht="24.95" customHeight="1" x14ac:dyDescent="0.2">
      <c r="B18" s="1496" t="s">
        <v>107</v>
      </c>
      <c r="C18" s="855">
        <v>48.388398004160635</v>
      </c>
      <c r="D18" s="855">
        <v>166.52766086773909</v>
      </c>
      <c r="E18" s="855">
        <v>377.71895615331186</v>
      </c>
      <c r="F18" s="1391">
        <v>507.10328155719071</v>
      </c>
      <c r="G18" s="1391">
        <v>585.83020282055293</v>
      </c>
      <c r="H18" s="1391">
        <v>924.50505167412246</v>
      </c>
      <c r="I18" s="1391">
        <v>1073.9107150385241</v>
      </c>
      <c r="J18" s="1040">
        <v>1077.2521129459558</v>
      </c>
      <c r="K18" s="1041">
        <v>1053.4717024606705</v>
      </c>
      <c r="L18" s="1041">
        <v>1059.7069030108223</v>
      </c>
      <c r="M18" s="1041">
        <v>1062.4293575429999</v>
      </c>
      <c r="N18" s="1041">
        <v>1054.8449551721671</v>
      </c>
      <c r="O18" s="1041">
        <v>1035.5700808595625</v>
      </c>
      <c r="P18" s="1041">
        <v>1062.01269006399</v>
      </c>
      <c r="Q18" s="1041">
        <v>1078.1636070104132</v>
      </c>
      <c r="R18" s="1270">
        <v>1098.4339609736664</v>
      </c>
      <c r="S18" s="1270">
        <v>1107.2050724248777</v>
      </c>
      <c r="T18" s="1270">
        <v>1088.4178882474137</v>
      </c>
      <c r="U18" s="1271">
        <v>1109.4202497497506</v>
      </c>
      <c r="V18" s="1461" t="s">
        <v>1787</v>
      </c>
      <c r="Y18" s="1457"/>
    </row>
    <row r="19" spans="1:25" s="546" customFormat="1" ht="24.95" customHeight="1" x14ac:dyDescent="0.2">
      <c r="B19" s="1496" t="s">
        <v>108</v>
      </c>
      <c r="C19" s="855">
        <v>46.405669769295265</v>
      </c>
      <c r="D19" s="855">
        <v>150.85025258449278</v>
      </c>
      <c r="E19" s="855">
        <v>323.03340297922557</v>
      </c>
      <c r="F19" s="1391">
        <v>360.62937540221941</v>
      </c>
      <c r="G19" s="1391">
        <v>500.86557471736597</v>
      </c>
      <c r="H19" s="1391">
        <v>823.29514228848973</v>
      </c>
      <c r="I19" s="1391">
        <v>1047.2601937015897</v>
      </c>
      <c r="J19" s="1040">
        <v>1017.5216230274882</v>
      </c>
      <c r="K19" s="1041">
        <v>999.73070533593318</v>
      </c>
      <c r="L19" s="1041">
        <v>1016.5406358463415</v>
      </c>
      <c r="M19" s="1041">
        <v>1034.480522184949</v>
      </c>
      <c r="N19" s="1041">
        <v>1036.8039953879741</v>
      </c>
      <c r="O19" s="1041">
        <v>1024.4801917606085</v>
      </c>
      <c r="P19" s="1041">
        <v>1047.1263226583151</v>
      </c>
      <c r="Q19" s="1041">
        <v>1070.2469877590888</v>
      </c>
      <c r="R19" s="1270">
        <v>1096.8221209129927</v>
      </c>
      <c r="S19" s="1270">
        <v>1101.0925412194442</v>
      </c>
      <c r="T19" s="1270">
        <v>1060.6629767291424</v>
      </c>
      <c r="U19" s="1271">
        <v>1061.6137015967984</v>
      </c>
      <c r="V19" s="1461" t="s">
        <v>412</v>
      </c>
      <c r="Y19" s="1457"/>
    </row>
    <row r="20" spans="1:25" s="546" customFormat="1" ht="24.95" customHeight="1" x14ac:dyDescent="0.2">
      <c r="B20" s="1496" t="s">
        <v>109</v>
      </c>
      <c r="C20" s="855">
        <v>32.217764461368198</v>
      </c>
      <c r="D20" s="855">
        <v>145.80314606290713</v>
      </c>
      <c r="E20" s="855">
        <v>293.72359528397135</v>
      </c>
      <c r="F20" s="1391">
        <v>379.93440732278742</v>
      </c>
      <c r="G20" s="1391">
        <v>529.64761055154815</v>
      </c>
      <c r="H20" s="1391">
        <v>878.13677596533137</v>
      </c>
      <c r="I20" s="1391">
        <v>950.62151473193228</v>
      </c>
      <c r="J20" s="1040">
        <v>838.3657533469277</v>
      </c>
      <c r="K20" s="1041">
        <v>800.21316309926169</v>
      </c>
      <c r="L20" s="1041">
        <v>929.23658850049549</v>
      </c>
      <c r="M20" s="1041">
        <v>936.91729576575165</v>
      </c>
      <c r="N20" s="1041">
        <v>953.66946640993592</v>
      </c>
      <c r="O20" s="1041">
        <v>1020.5764993918253</v>
      </c>
      <c r="P20" s="1041">
        <v>992.41153151922617</v>
      </c>
      <c r="Q20" s="1041">
        <v>1003.5826037720375</v>
      </c>
      <c r="R20" s="1270">
        <v>1002.7605945126739</v>
      </c>
      <c r="S20" s="1270">
        <v>968.26675516484602</v>
      </c>
      <c r="T20" s="1270">
        <v>1004.8153785696981</v>
      </c>
      <c r="U20" s="1271">
        <v>956.64254673050948</v>
      </c>
      <c r="V20" s="1461" t="s">
        <v>414</v>
      </c>
      <c r="Y20" s="1457"/>
    </row>
    <row r="21" spans="1:25" s="546" customFormat="1" ht="24.95" customHeight="1" x14ac:dyDescent="0.2">
      <c r="B21" s="1496" t="s">
        <v>1579</v>
      </c>
      <c r="C21" s="855">
        <v>73.540166713736824</v>
      </c>
      <c r="D21" s="855">
        <v>143.36732851492354</v>
      </c>
      <c r="E21" s="855">
        <v>298.03142394114388</v>
      </c>
      <c r="F21" s="1391">
        <v>355.73801910993785</v>
      </c>
      <c r="G21" s="1391">
        <v>515.34103910319322</v>
      </c>
      <c r="H21" s="1391">
        <v>779.51444338443378</v>
      </c>
      <c r="I21" s="1391">
        <v>893.85067474695745</v>
      </c>
      <c r="J21" s="1040">
        <v>1053.8727705508531</v>
      </c>
      <c r="K21" s="1041">
        <v>1081.8139558075088</v>
      </c>
      <c r="L21" s="1041">
        <v>1089.2173964353415</v>
      </c>
      <c r="M21" s="1041">
        <v>1115.2394866142627</v>
      </c>
      <c r="N21" s="1041">
        <v>989.9787134473803</v>
      </c>
      <c r="O21" s="1041">
        <v>785.86247501568164</v>
      </c>
      <c r="P21" s="1041">
        <v>756.87936372490731</v>
      </c>
      <c r="Q21" s="1041">
        <v>720.26744065913726</v>
      </c>
      <c r="R21" s="1270">
        <v>724.76113121812227</v>
      </c>
      <c r="S21" s="1270">
        <v>783.03800584147223</v>
      </c>
      <c r="T21" s="1270">
        <v>797.7407611331937</v>
      </c>
      <c r="U21" s="1271">
        <v>827.53659651563169</v>
      </c>
      <c r="V21" s="1461" t="s">
        <v>381</v>
      </c>
      <c r="Y21" s="1457"/>
    </row>
    <row r="22" spans="1:25" s="546" customFormat="1" ht="24.95" customHeight="1" x14ac:dyDescent="0.2">
      <c r="B22" s="1496" t="s">
        <v>110</v>
      </c>
      <c r="C22" s="855">
        <v>26.834210274048914</v>
      </c>
      <c r="D22" s="855">
        <v>157.34120776177281</v>
      </c>
      <c r="E22" s="855">
        <v>290.69624094549658</v>
      </c>
      <c r="F22" s="1391">
        <v>374.64488727896446</v>
      </c>
      <c r="G22" s="1391">
        <v>501.48112431043268</v>
      </c>
      <c r="H22" s="1391">
        <v>866.06579839621293</v>
      </c>
      <c r="I22" s="1391">
        <v>1030.3252800840771</v>
      </c>
      <c r="J22" s="1040">
        <v>1030.4287984172045</v>
      </c>
      <c r="K22" s="1041">
        <v>1045.1623139773099</v>
      </c>
      <c r="L22" s="1041">
        <v>1060.9494920717407</v>
      </c>
      <c r="M22" s="1041">
        <v>1060.684604840839</v>
      </c>
      <c r="N22" s="1041">
        <v>1063.3014063513015</v>
      </c>
      <c r="O22" s="1041">
        <v>1041.5271530644786</v>
      </c>
      <c r="P22" s="1041">
        <v>1031.982018005677</v>
      </c>
      <c r="Q22" s="1041">
        <v>1033.9209001312531</v>
      </c>
      <c r="R22" s="1270">
        <v>1034.2625061328176</v>
      </c>
      <c r="S22" s="1270">
        <v>1004.1234971799058</v>
      </c>
      <c r="T22" s="1270">
        <v>982.13921656565515</v>
      </c>
      <c r="U22" s="1271">
        <v>975.42145427074479</v>
      </c>
      <c r="V22" s="1461" t="s">
        <v>1786</v>
      </c>
      <c r="Y22" s="1457"/>
    </row>
    <row r="23" spans="1:25" s="546" customFormat="1" ht="24.95" customHeight="1" x14ac:dyDescent="0.2">
      <c r="B23" s="1496" t="s">
        <v>111</v>
      </c>
      <c r="C23" s="855">
        <v>12.5423122307468</v>
      </c>
      <c r="D23" s="855">
        <v>148.11380673051943</v>
      </c>
      <c r="E23" s="855">
        <v>291.0329198708115</v>
      </c>
      <c r="F23" s="1391">
        <v>357.75937758182948</v>
      </c>
      <c r="G23" s="1391">
        <v>485.26766112065974</v>
      </c>
      <c r="H23" s="1391">
        <v>659.64065982837189</v>
      </c>
      <c r="I23" s="1391">
        <v>758.57929663292418</v>
      </c>
      <c r="J23" s="1040">
        <v>782.53426847234834</v>
      </c>
      <c r="K23" s="1041">
        <v>800.3155469004929</v>
      </c>
      <c r="L23" s="1041">
        <v>804.19477671920822</v>
      </c>
      <c r="M23" s="1041">
        <v>749.07280552168447</v>
      </c>
      <c r="N23" s="1041">
        <v>740.12854653379316</v>
      </c>
      <c r="O23" s="1041">
        <v>744.15432869130257</v>
      </c>
      <c r="P23" s="1041">
        <v>729.32672037005693</v>
      </c>
      <c r="Q23" s="1041">
        <v>759.35887292286691</v>
      </c>
      <c r="R23" s="1270">
        <v>759.84861320207858</v>
      </c>
      <c r="S23" s="1270">
        <v>729.04637449098527</v>
      </c>
      <c r="T23" s="1270">
        <v>753.81481713277799</v>
      </c>
      <c r="U23" s="1271">
        <v>751.15588863749599</v>
      </c>
      <c r="V23" s="1461" t="s">
        <v>126</v>
      </c>
      <c r="Y23" s="1457"/>
    </row>
    <row r="24" spans="1:25" s="546" customFormat="1" ht="24.75" customHeight="1" x14ac:dyDescent="0.2">
      <c r="A24" s="545"/>
      <c r="B24" s="846" t="s">
        <v>298</v>
      </c>
      <c r="C24" s="854">
        <v>20.982755569886699</v>
      </c>
      <c r="D24" s="854">
        <v>166.1777093505824</v>
      </c>
      <c r="E24" s="854">
        <v>370.1526525292515</v>
      </c>
      <c r="F24" s="927">
        <v>363.65147015240933</v>
      </c>
      <c r="G24" s="927">
        <v>543.02224562366519</v>
      </c>
      <c r="H24" s="927">
        <v>894.79162585308188</v>
      </c>
      <c r="I24" s="927">
        <v>1071.4419937316843</v>
      </c>
      <c r="J24" s="965">
        <v>1037.4190560951681</v>
      </c>
      <c r="K24" s="966">
        <v>1027.1644312601077</v>
      </c>
      <c r="L24" s="966">
        <v>1064.9743680054598</v>
      </c>
      <c r="M24" s="966">
        <v>1071.9311100908062</v>
      </c>
      <c r="N24" s="966">
        <v>1074.3204569904813</v>
      </c>
      <c r="O24" s="966">
        <v>1086.7089393034214</v>
      </c>
      <c r="P24" s="966">
        <v>1081.8823030844869</v>
      </c>
      <c r="Q24" s="966">
        <v>1097.8914343753506</v>
      </c>
      <c r="R24" s="1455">
        <v>1101.8342233702749</v>
      </c>
      <c r="S24" s="1455">
        <v>1086.833103350888</v>
      </c>
      <c r="T24" s="1455">
        <v>1076.5596665589364</v>
      </c>
      <c r="U24" s="1456">
        <v>1049.78483229483</v>
      </c>
      <c r="V24" s="1459" t="s">
        <v>1268</v>
      </c>
      <c r="Y24" s="1457"/>
    </row>
    <row r="25" spans="1:25" s="546" customFormat="1" ht="25.5" customHeight="1" x14ac:dyDescent="0.2">
      <c r="B25" s="1496" t="s">
        <v>112</v>
      </c>
      <c r="C25" s="855">
        <v>17.067989776850691</v>
      </c>
      <c r="D25" s="855">
        <v>166.85744988711807</v>
      </c>
      <c r="E25" s="855">
        <v>377.63721681431042</v>
      </c>
      <c r="F25" s="1391">
        <v>351.12189845019969</v>
      </c>
      <c r="G25" s="1391">
        <v>517.20923447142616</v>
      </c>
      <c r="H25" s="1391">
        <v>837.9915976350552</v>
      </c>
      <c r="I25" s="1391">
        <v>1021.3920601723695</v>
      </c>
      <c r="J25" s="1040">
        <v>970.31599403446944</v>
      </c>
      <c r="K25" s="1041">
        <v>959.91768752173653</v>
      </c>
      <c r="L25" s="1041">
        <v>1003.9371933255593</v>
      </c>
      <c r="M25" s="1041">
        <v>1013.9954996597858</v>
      </c>
      <c r="N25" s="1041">
        <v>1026.3615504747352</v>
      </c>
      <c r="O25" s="1041">
        <v>1052.3659508840296</v>
      </c>
      <c r="P25" s="1041">
        <v>1052.4305324608811</v>
      </c>
      <c r="Q25" s="1041">
        <v>1052.7267938322509</v>
      </c>
      <c r="R25" s="1270">
        <v>1057.573912844259</v>
      </c>
      <c r="S25" s="1270">
        <v>1040.3185884575814</v>
      </c>
      <c r="T25" s="1270">
        <v>1029.8385049302653</v>
      </c>
      <c r="U25" s="1271">
        <v>996.92251364288165</v>
      </c>
      <c r="V25" s="1461" t="s">
        <v>1785</v>
      </c>
      <c r="Y25" s="1457"/>
    </row>
    <row r="26" spans="1:25" s="545" customFormat="1" ht="24.95" customHeight="1" x14ac:dyDescent="0.2">
      <c r="B26" s="1496" t="s">
        <v>543</v>
      </c>
      <c r="C26" s="855">
        <v>3.9147657930360089</v>
      </c>
      <c r="D26" s="855">
        <v>163.21410816934679</v>
      </c>
      <c r="E26" s="855">
        <v>337.52069612235306</v>
      </c>
      <c r="F26" s="1391">
        <v>418.27915748483139</v>
      </c>
      <c r="G26" s="1391">
        <v>655.56440874358748</v>
      </c>
      <c r="H26" s="1391">
        <v>1142.4341036418402</v>
      </c>
      <c r="I26" s="1391">
        <v>1289.654729686941</v>
      </c>
      <c r="J26" s="1040">
        <v>1329.981737439934</v>
      </c>
      <c r="K26" s="1041">
        <v>1320.3535504392887</v>
      </c>
      <c r="L26" s="1041">
        <v>1331.0903832464271</v>
      </c>
      <c r="M26" s="1041">
        <v>1324.5246134649594</v>
      </c>
      <c r="N26" s="1041">
        <v>1283.4165228587988</v>
      </c>
      <c r="O26" s="1041">
        <v>1236.4409555306534</v>
      </c>
      <c r="P26" s="1041">
        <v>1210.2890958504997</v>
      </c>
      <c r="Q26" s="1041">
        <v>1294.8047783194668</v>
      </c>
      <c r="R26" s="1270">
        <v>1294.8047783194668</v>
      </c>
      <c r="S26" s="1270">
        <v>1289.6317653005799</v>
      </c>
      <c r="T26" s="1270">
        <v>1280.2592877366085</v>
      </c>
      <c r="U26" s="1271">
        <v>1280.2592877366085</v>
      </c>
      <c r="V26" s="1461" t="s">
        <v>68</v>
      </c>
      <c r="Y26" s="1457"/>
    </row>
    <row r="27" spans="1:25" s="545" customFormat="1" ht="15" customHeight="1" x14ac:dyDescent="0.2">
      <c r="B27" s="838"/>
      <c r="C27" s="855"/>
      <c r="D27" s="854"/>
      <c r="E27" s="854"/>
      <c r="F27" s="927"/>
      <c r="G27" s="927"/>
      <c r="H27" s="927"/>
      <c r="I27" s="927"/>
      <c r="J27" s="1040"/>
      <c r="K27" s="1041"/>
      <c r="L27" s="1041"/>
      <c r="M27" s="1041"/>
      <c r="N27" s="1041"/>
      <c r="O27" s="1041"/>
      <c r="P27" s="1041"/>
      <c r="Q27" s="1041"/>
      <c r="R27" s="1270"/>
      <c r="S27" s="1270"/>
      <c r="T27" s="1270"/>
      <c r="U27" s="1271"/>
      <c r="V27" s="1459"/>
      <c r="Y27" s="1457"/>
    </row>
    <row r="28" spans="1:25" s="546" customFormat="1" ht="25.5" customHeight="1" x14ac:dyDescent="0.2">
      <c r="B28" s="846" t="s">
        <v>544</v>
      </c>
      <c r="C28" s="854">
        <v>18.716351969882183</v>
      </c>
      <c r="D28" s="854">
        <v>176.04545835223902</v>
      </c>
      <c r="E28" s="854">
        <v>329.20618379007516</v>
      </c>
      <c r="F28" s="927">
        <v>417.45034112777086</v>
      </c>
      <c r="G28" s="927">
        <v>656.66642241786008</v>
      </c>
      <c r="H28" s="927">
        <v>906.25353675056078</v>
      </c>
      <c r="I28" s="927">
        <v>1138.2650418153073</v>
      </c>
      <c r="J28" s="965">
        <v>1114.2555174075976</v>
      </c>
      <c r="K28" s="966">
        <v>1138.1531059652045</v>
      </c>
      <c r="L28" s="966">
        <v>1154.31771002141</v>
      </c>
      <c r="M28" s="966">
        <v>1120.0293692387277</v>
      </c>
      <c r="N28" s="966">
        <v>1143.1246169113526</v>
      </c>
      <c r="O28" s="966">
        <v>1140.3364940920926</v>
      </c>
      <c r="P28" s="966">
        <v>1144.3182595283029</v>
      </c>
      <c r="Q28" s="966">
        <v>1152.9477515376002</v>
      </c>
      <c r="R28" s="1455">
        <v>1142.0169869683207</v>
      </c>
      <c r="S28" s="1455">
        <v>1147.3822254618999</v>
      </c>
      <c r="T28" s="1455">
        <v>1161.3718341713661</v>
      </c>
      <c r="U28" s="1456">
        <v>1100.9266304798125</v>
      </c>
      <c r="V28" s="1459" t="s">
        <v>69</v>
      </c>
      <c r="Y28" s="1457"/>
    </row>
    <row r="29" spans="1:25" s="545" customFormat="1" ht="24.95" customHeight="1" x14ac:dyDescent="0.2">
      <c r="B29" s="838" t="s">
        <v>299</v>
      </c>
      <c r="C29" s="855">
        <v>0.63159649664168371</v>
      </c>
      <c r="D29" s="855">
        <v>182.97307937312439</v>
      </c>
      <c r="E29" s="855">
        <v>404.02714126290357</v>
      </c>
      <c r="F29" s="1391">
        <v>494.62942331724236</v>
      </c>
      <c r="G29" s="1391">
        <v>741.8395167203347</v>
      </c>
      <c r="H29" s="1391">
        <v>1175.5121127545863</v>
      </c>
      <c r="I29" s="1391">
        <v>1542.8268825892194</v>
      </c>
      <c r="J29" s="1040">
        <v>1429.2180393241731</v>
      </c>
      <c r="K29" s="1041">
        <v>1491.9161357403202</v>
      </c>
      <c r="L29" s="1041">
        <v>1560.7778657720464</v>
      </c>
      <c r="M29" s="1041">
        <v>1536.273575149472</v>
      </c>
      <c r="N29" s="1041">
        <v>1579.0419368115956</v>
      </c>
      <c r="O29" s="1041">
        <v>1627.2750360855032</v>
      </c>
      <c r="P29" s="1041">
        <v>1626.1379204473506</v>
      </c>
      <c r="Q29" s="1041">
        <v>1614.5953027766602</v>
      </c>
      <c r="R29" s="1270">
        <v>1526.351330706231</v>
      </c>
      <c r="S29" s="1270">
        <v>1534.9985379939731</v>
      </c>
      <c r="T29" s="1270">
        <v>1511.9133026525913</v>
      </c>
      <c r="U29" s="1271">
        <v>1475.423607610715</v>
      </c>
      <c r="V29" s="1460" t="s">
        <v>924</v>
      </c>
      <c r="Y29" s="1457"/>
    </row>
    <row r="30" spans="1:25" s="546" customFormat="1" ht="25.5" customHeight="1" x14ac:dyDescent="0.2">
      <c r="B30" s="838" t="s">
        <v>581</v>
      </c>
      <c r="C30" s="855">
        <v>18.084755473240499</v>
      </c>
      <c r="D30" s="855">
        <v>175.80351639325997</v>
      </c>
      <c r="E30" s="855">
        <v>326.5931180682224</v>
      </c>
      <c r="F30" s="1391">
        <v>414.75491967200281</v>
      </c>
      <c r="G30" s="1391">
        <v>653.69181609547024</v>
      </c>
      <c r="H30" s="1391">
        <v>896.84988329522332</v>
      </c>
      <c r="I30" s="1391">
        <v>1124.1360235000859</v>
      </c>
      <c r="J30" s="1040">
        <v>1103.2556879816323</v>
      </c>
      <c r="K30" s="1041">
        <v>1125.7981979556425</v>
      </c>
      <c r="L30" s="1041">
        <v>1140.1223944819551</v>
      </c>
      <c r="M30" s="1041">
        <v>1105.4923530988287</v>
      </c>
      <c r="N30" s="1041">
        <v>1127.9005320470694</v>
      </c>
      <c r="O30" s="1041">
        <v>1123.3305313817912</v>
      </c>
      <c r="P30" s="1041">
        <v>1127.4910698933729</v>
      </c>
      <c r="Q30" s="1041">
        <v>1136.8250576766168</v>
      </c>
      <c r="R30" s="1270">
        <v>1128.5943987888384</v>
      </c>
      <c r="S30" s="1270">
        <v>1133.8450169882399</v>
      </c>
      <c r="T30" s="1270">
        <v>1149.1294367694234</v>
      </c>
      <c r="U30" s="1271">
        <v>1087.8476049376222</v>
      </c>
      <c r="V30" s="1460" t="s">
        <v>494</v>
      </c>
      <c r="Y30" s="1457"/>
    </row>
    <row r="31" spans="1:25" s="546" customFormat="1" ht="15" customHeight="1" x14ac:dyDescent="0.2">
      <c r="B31" s="838"/>
      <c r="C31" s="855"/>
      <c r="D31" s="854"/>
      <c r="E31" s="854"/>
      <c r="F31" s="927"/>
      <c r="G31" s="927"/>
      <c r="H31" s="927"/>
      <c r="I31" s="927"/>
      <c r="J31" s="1040"/>
      <c r="K31" s="1041"/>
      <c r="L31" s="1041"/>
      <c r="M31" s="1041"/>
      <c r="N31" s="1041"/>
      <c r="O31" s="1041"/>
      <c r="P31" s="1041"/>
      <c r="Q31" s="1041"/>
      <c r="R31" s="1270"/>
      <c r="S31" s="1270"/>
      <c r="T31" s="1270"/>
      <c r="U31" s="1271"/>
      <c r="V31" s="1460"/>
      <c r="Y31" s="1457"/>
    </row>
    <row r="32" spans="1:25" s="545" customFormat="1" ht="24.95" customHeight="1" x14ac:dyDescent="0.2">
      <c r="B32" s="846" t="s">
        <v>545</v>
      </c>
      <c r="C32" s="854">
        <v>55.859606166734309</v>
      </c>
      <c r="D32" s="854">
        <v>139.16718447676297</v>
      </c>
      <c r="E32" s="854">
        <v>269.28823779882975</v>
      </c>
      <c r="F32" s="927">
        <v>343.0630330327092</v>
      </c>
      <c r="G32" s="927">
        <v>508.83999413194562</v>
      </c>
      <c r="H32" s="927">
        <v>747.37800628804507</v>
      </c>
      <c r="I32" s="927">
        <v>932.36512198847004</v>
      </c>
      <c r="J32" s="965">
        <v>909.42206924275058</v>
      </c>
      <c r="K32" s="966">
        <v>909.42206924275058</v>
      </c>
      <c r="L32" s="966">
        <v>923.34751332118844</v>
      </c>
      <c r="M32" s="966">
        <v>923.34751332118844</v>
      </c>
      <c r="N32" s="966">
        <v>923.34751332118844</v>
      </c>
      <c r="O32" s="966">
        <v>932.0922197810537</v>
      </c>
      <c r="P32" s="966">
        <v>932.0922197810537</v>
      </c>
      <c r="Q32" s="966">
        <v>932.0922197810537</v>
      </c>
      <c r="R32" s="1455">
        <v>950.5405302953161</v>
      </c>
      <c r="S32" s="1455">
        <v>950.5405302953161</v>
      </c>
      <c r="T32" s="1455">
        <v>950.5405302953161</v>
      </c>
      <c r="U32" s="1456">
        <v>951.59653518346158</v>
      </c>
      <c r="V32" s="1459" t="s">
        <v>70</v>
      </c>
      <c r="Y32" s="1457"/>
    </row>
    <row r="33" spans="2:25" s="546" customFormat="1" ht="25.5" customHeight="1" x14ac:dyDescent="0.2">
      <c r="B33" s="838" t="s">
        <v>843</v>
      </c>
      <c r="C33" s="855">
        <v>44.304256426915657</v>
      </c>
      <c r="D33" s="855">
        <v>136.62047234653411</v>
      </c>
      <c r="E33" s="855">
        <v>262.01931818006443</v>
      </c>
      <c r="F33" s="1391">
        <v>337.58998678158827</v>
      </c>
      <c r="G33" s="1391">
        <v>479.56623887187084</v>
      </c>
      <c r="H33" s="1391">
        <v>710.9348033115358</v>
      </c>
      <c r="I33" s="1391">
        <v>889.31027885515584</v>
      </c>
      <c r="J33" s="1040">
        <v>872.18481954389836</v>
      </c>
      <c r="K33" s="1041">
        <v>872.18481954389836</v>
      </c>
      <c r="L33" s="1041">
        <v>883.6607463255923</v>
      </c>
      <c r="M33" s="1041">
        <v>883.6607463255923</v>
      </c>
      <c r="N33" s="1041">
        <v>883.6607463255923</v>
      </c>
      <c r="O33" s="1041">
        <v>890.11895371178048</v>
      </c>
      <c r="P33" s="1041">
        <v>890.11895371178048</v>
      </c>
      <c r="Q33" s="1041">
        <v>890.11895371178048</v>
      </c>
      <c r="R33" s="1270">
        <v>898.97518616821549</v>
      </c>
      <c r="S33" s="1270">
        <v>898.97518616821549</v>
      </c>
      <c r="T33" s="1270">
        <v>898.97518616821549</v>
      </c>
      <c r="U33" s="1271">
        <v>909.08904855730782</v>
      </c>
      <c r="V33" s="1460" t="s">
        <v>321</v>
      </c>
      <c r="Y33" s="1457"/>
    </row>
    <row r="34" spans="2:25" s="545" customFormat="1" ht="24.95" customHeight="1" x14ac:dyDescent="0.2">
      <c r="B34" s="838" t="s">
        <v>213</v>
      </c>
      <c r="C34" s="855">
        <v>11.555349739818656</v>
      </c>
      <c r="D34" s="855">
        <v>148.93150920978198</v>
      </c>
      <c r="E34" s="855">
        <v>297.15793330676269</v>
      </c>
      <c r="F34" s="1391">
        <v>364.0471875590294</v>
      </c>
      <c r="G34" s="1391">
        <v>621.07822047934383</v>
      </c>
      <c r="H34" s="1391">
        <v>887.10454386965318</v>
      </c>
      <c r="I34" s="1391">
        <v>1097.4412861504127</v>
      </c>
      <c r="J34" s="1040">
        <v>1052.1930538029226</v>
      </c>
      <c r="K34" s="1041">
        <v>1052.1930538029226</v>
      </c>
      <c r="L34" s="1041">
        <v>1075.5101688286391</v>
      </c>
      <c r="M34" s="1041">
        <v>1075.5101688286391</v>
      </c>
      <c r="N34" s="1041">
        <v>1075.5101688286391</v>
      </c>
      <c r="O34" s="1041">
        <v>1093.0215196187089</v>
      </c>
      <c r="P34" s="1041">
        <v>1093.0215196187089</v>
      </c>
      <c r="Q34" s="1041">
        <v>1093.0215196187089</v>
      </c>
      <c r="R34" s="1270">
        <v>1148.2467252949193</v>
      </c>
      <c r="S34" s="1270">
        <v>1148.2467252949193</v>
      </c>
      <c r="T34" s="1270">
        <v>1148.2467252949193</v>
      </c>
      <c r="U34" s="1271">
        <v>1114.5740849723049</v>
      </c>
      <c r="V34" s="1460" t="s">
        <v>549</v>
      </c>
      <c r="Y34" s="1457"/>
    </row>
    <row r="35" spans="2:25" s="545" customFormat="1" ht="15" customHeight="1" x14ac:dyDescent="0.2">
      <c r="B35" s="838"/>
      <c r="C35" s="855"/>
      <c r="D35" s="854"/>
      <c r="E35" s="854"/>
      <c r="F35" s="927"/>
      <c r="G35" s="927"/>
      <c r="H35" s="927"/>
      <c r="I35" s="927"/>
      <c r="J35" s="965"/>
      <c r="K35" s="966"/>
      <c r="L35" s="966"/>
      <c r="M35" s="966"/>
      <c r="N35" s="966"/>
      <c r="O35" s="966"/>
      <c r="P35" s="966"/>
      <c r="Q35" s="966"/>
      <c r="R35" s="1455"/>
      <c r="S35" s="1455"/>
      <c r="T35" s="1455"/>
      <c r="U35" s="1456"/>
      <c r="V35" s="1459"/>
      <c r="Y35" s="1457"/>
    </row>
    <row r="36" spans="2:25" s="546" customFormat="1" ht="25.5" customHeight="1" x14ac:dyDescent="0.2">
      <c r="B36" s="846" t="s">
        <v>214</v>
      </c>
      <c r="C36" s="854">
        <v>255.4143246804702</v>
      </c>
      <c r="D36" s="854">
        <v>156.01338833766667</v>
      </c>
      <c r="E36" s="854">
        <v>228.27202788397369</v>
      </c>
      <c r="F36" s="927">
        <v>267.60422910232052</v>
      </c>
      <c r="G36" s="927">
        <v>355.98359170930195</v>
      </c>
      <c r="H36" s="927">
        <v>421.10154948503185</v>
      </c>
      <c r="I36" s="927">
        <v>472.69124195673339</v>
      </c>
      <c r="J36" s="965">
        <v>478.55176636976466</v>
      </c>
      <c r="K36" s="966">
        <v>484.23927110501694</v>
      </c>
      <c r="L36" s="966">
        <v>487.90698478599302</v>
      </c>
      <c r="M36" s="966">
        <v>478.44341150771032</v>
      </c>
      <c r="N36" s="966">
        <v>476.73709871839833</v>
      </c>
      <c r="O36" s="966">
        <v>471.13964208095257</v>
      </c>
      <c r="P36" s="966">
        <v>471.13964208095257</v>
      </c>
      <c r="Q36" s="966">
        <v>471.13964208095257</v>
      </c>
      <c r="R36" s="1455">
        <v>463.3514416989504</v>
      </c>
      <c r="S36" s="1455">
        <v>463.3514416989504</v>
      </c>
      <c r="T36" s="1455">
        <v>463.3514416989504</v>
      </c>
      <c r="U36" s="1456">
        <v>462.94311965421036</v>
      </c>
      <c r="V36" s="1459" t="s">
        <v>1784</v>
      </c>
      <c r="Y36" s="1457"/>
    </row>
    <row r="37" spans="2:25" s="545" customFormat="1" ht="24.95" customHeight="1" x14ac:dyDescent="0.2">
      <c r="B37" s="838" t="s">
        <v>215</v>
      </c>
      <c r="C37" s="855">
        <v>171.55551381869731</v>
      </c>
      <c r="D37" s="855">
        <v>155.46742344064583</v>
      </c>
      <c r="E37" s="855">
        <v>184.52591426872914</v>
      </c>
      <c r="F37" s="1391">
        <v>211.97764775194074</v>
      </c>
      <c r="G37" s="1391">
        <v>240.89119826077652</v>
      </c>
      <c r="H37" s="1391">
        <v>276.0437212994629</v>
      </c>
      <c r="I37" s="1391">
        <v>302.93645857411144</v>
      </c>
      <c r="J37" s="1040">
        <v>290.56870217919726</v>
      </c>
      <c r="K37" s="1041">
        <v>290.56870217919726</v>
      </c>
      <c r="L37" s="1041">
        <v>300.66969663412976</v>
      </c>
      <c r="M37" s="1041">
        <v>300.66969663412976</v>
      </c>
      <c r="N37" s="1041">
        <v>300.66969663412976</v>
      </c>
      <c r="O37" s="1041">
        <v>305.14268784607003</v>
      </c>
      <c r="P37" s="1041">
        <v>305.14268784607003</v>
      </c>
      <c r="Q37" s="1041">
        <v>305.14268784607003</v>
      </c>
      <c r="R37" s="1270">
        <v>308.49001576922092</v>
      </c>
      <c r="S37" s="1270">
        <v>308.49001576922092</v>
      </c>
      <c r="T37" s="1270">
        <v>308.49001576922092</v>
      </c>
      <c r="U37" s="1271">
        <v>311.1928977826812</v>
      </c>
      <c r="V37" s="1460" t="s">
        <v>550</v>
      </c>
      <c r="Y37" s="1457"/>
    </row>
    <row r="38" spans="2:25" s="546" customFormat="1" ht="24.95" customHeight="1" x14ac:dyDescent="0.2">
      <c r="B38" s="838" t="s">
        <v>216</v>
      </c>
      <c r="C38" s="855">
        <v>12.542141964401658</v>
      </c>
      <c r="D38" s="855">
        <v>153.76393464378907</v>
      </c>
      <c r="E38" s="855">
        <v>314.55520680737902</v>
      </c>
      <c r="F38" s="1391">
        <v>462.30299153747632</v>
      </c>
      <c r="G38" s="1391">
        <v>724.89875494616626</v>
      </c>
      <c r="H38" s="1391">
        <v>1287.8636588941192</v>
      </c>
      <c r="I38" s="1391">
        <v>1691.7170209892213</v>
      </c>
      <c r="J38" s="1040">
        <v>1678.2198346173313</v>
      </c>
      <c r="K38" s="1041">
        <v>1678.2198346173313</v>
      </c>
      <c r="L38" s="1041">
        <v>1726.515963655002</v>
      </c>
      <c r="M38" s="1041">
        <v>1726.515963655002</v>
      </c>
      <c r="N38" s="1041">
        <v>1726.515963655002</v>
      </c>
      <c r="O38" s="1041">
        <v>1721.8202036169848</v>
      </c>
      <c r="P38" s="1041">
        <v>1721.8202036169848</v>
      </c>
      <c r="Q38" s="1041">
        <v>1721.8202036169848</v>
      </c>
      <c r="R38" s="1270">
        <v>1662.2480188206903</v>
      </c>
      <c r="S38" s="1270">
        <v>1662.2480188206903</v>
      </c>
      <c r="T38" s="1270">
        <v>1662.2480188206903</v>
      </c>
      <c r="U38" s="1271">
        <v>1612.4120243579646</v>
      </c>
      <c r="V38" s="1460" t="s">
        <v>551</v>
      </c>
      <c r="Y38" s="1457"/>
    </row>
    <row r="39" spans="2:25" s="546" customFormat="1" ht="24.95" customHeight="1" x14ac:dyDescent="0.2">
      <c r="B39" s="838" t="s">
        <v>1578</v>
      </c>
      <c r="C39" s="855">
        <v>10.676959497698396</v>
      </c>
      <c r="D39" s="855">
        <v>100</v>
      </c>
      <c r="E39" s="855">
        <v>100</v>
      </c>
      <c r="F39" s="1391">
        <v>102.64326461001765</v>
      </c>
      <c r="G39" s="1391">
        <v>107.92979383005297</v>
      </c>
      <c r="H39" s="1391">
        <v>107.92979383005297</v>
      </c>
      <c r="I39" s="1391">
        <v>107.92979383005297</v>
      </c>
      <c r="J39" s="1040">
        <v>107.92979383005297</v>
      </c>
      <c r="K39" s="1041">
        <v>107.92979383005297</v>
      </c>
      <c r="L39" s="1041">
        <v>107.92979383005297</v>
      </c>
      <c r="M39" s="1041">
        <v>107.92979383005297</v>
      </c>
      <c r="N39" s="1041">
        <v>107.92979383005297</v>
      </c>
      <c r="O39" s="1041">
        <v>107.92979383005297</v>
      </c>
      <c r="P39" s="1041">
        <v>107.92979383005297</v>
      </c>
      <c r="Q39" s="1041">
        <v>107.92979383005297</v>
      </c>
      <c r="R39" s="1270">
        <v>107.92979383005297</v>
      </c>
      <c r="S39" s="1270">
        <v>107.92979383005297</v>
      </c>
      <c r="T39" s="1270">
        <v>107.92979383005297</v>
      </c>
      <c r="U39" s="1271">
        <v>107.92979383005297</v>
      </c>
      <c r="V39" s="1460" t="s">
        <v>1235</v>
      </c>
      <c r="Y39" s="1457"/>
    </row>
    <row r="40" spans="2:25" s="546" customFormat="1" ht="24.95" customHeight="1" x14ac:dyDescent="0.2">
      <c r="B40" s="838" t="s">
        <v>1253</v>
      </c>
      <c r="C40" s="855">
        <v>60.639709399672853</v>
      </c>
      <c r="D40" s="855">
        <v>167.88562423298501</v>
      </c>
      <c r="E40" s="855">
        <v>356.77307848571098</v>
      </c>
      <c r="F40" s="1391">
        <v>413.752501432602</v>
      </c>
      <c r="G40" s="1391">
        <v>648.96337135598924</v>
      </c>
      <c r="H40" s="1391">
        <v>707.35191488126713</v>
      </c>
      <c r="I40" s="1391">
        <v>765.03627610959541</v>
      </c>
      <c r="J40" s="1040">
        <v>827.50198304384435</v>
      </c>
      <c r="K40" s="1041">
        <v>851.45774067284231</v>
      </c>
      <c r="L40" s="1041">
        <v>828.34035436859631</v>
      </c>
      <c r="M40" s="1041">
        <v>788.47980421316049</v>
      </c>
      <c r="N40" s="1041">
        <v>781.29281843947638</v>
      </c>
      <c r="O40" s="1041">
        <v>746.03305145193326</v>
      </c>
      <c r="P40" s="1041">
        <v>746.03305145193326</v>
      </c>
      <c r="Q40" s="1041">
        <v>746.03305145193326</v>
      </c>
      <c r="R40" s="1270">
        <v>716.08060408769541</v>
      </c>
      <c r="S40" s="1270">
        <v>716.08060408769541</v>
      </c>
      <c r="T40" s="1270">
        <v>716.08060408769541</v>
      </c>
      <c r="U40" s="1271">
        <v>717.02164595833824</v>
      </c>
      <c r="V40" s="1460" t="s">
        <v>322</v>
      </c>
      <c r="Y40" s="1457"/>
    </row>
    <row r="41" spans="2:25" s="546" customFormat="1" ht="15" customHeight="1" x14ac:dyDescent="0.2">
      <c r="B41" s="838"/>
      <c r="C41" s="855"/>
      <c r="D41" s="854"/>
      <c r="E41" s="854"/>
      <c r="F41" s="927"/>
      <c r="G41" s="927"/>
      <c r="H41" s="927"/>
      <c r="I41" s="927"/>
      <c r="J41" s="1040"/>
      <c r="K41" s="1041"/>
      <c r="L41" s="1041"/>
      <c r="M41" s="1041"/>
      <c r="N41" s="1041"/>
      <c r="O41" s="1041"/>
      <c r="P41" s="1041"/>
      <c r="Q41" s="1041"/>
      <c r="R41" s="1270"/>
      <c r="S41" s="1270"/>
      <c r="T41" s="1270"/>
      <c r="U41" s="1271"/>
      <c r="V41" s="1460"/>
      <c r="Y41" s="1457"/>
    </row>
    <row r="42" spans="2:25" s="546" customFormat="1" ht="25.5" customHeight="1" x14ac:dyDescent="0.2">
      <c r="B42" s="846" t="s">
        <v>1254</v>
      </c>
      <c r="C42" s="854">
        <v>40.478362393954257</v>
      </c>
      <c r="D42" s="854">
        <v>137.8376584625756</v>
      </c>
      <c r="E42" s="854">
        <v>272.69768500184063</v>
      </c>
      <c r="F42" s="927">
        <v>346.69378802694365</v>
      </c>
      <c r="G42" s="927">
        <v>489.89481570919094</v>
      </c>
      <c r="H42" s="927">
        <v>820.30241334115397</v>
      </c>
      <c r="I42" s="927">
        <v>988.67005930647895</v>
      </c>
      <c r="J42" s="965">
        <v>984.68031975365466</v>
      </c>
      <c r="K42" s="966">
        <v>984.68031975365466</v>
      </c>
      <c r="L42" s="966">
        <v>985.85430626955906</v>
      </c>
      <c r="M42" s="966">
        <v>985.85430626955906</v>
      </c>
      <c r="N42" s="966">
        <v>985.85430626955906</v>
      </c>
      <c r="O42" s="966">
        <v>981.65470528163769</v>
      </c>
      <c r="P42" s="966">
        <v>981.65470528163769</v>
      </c>
      <c r="Q42" s="966">
        <v>981.65470528163769</v>
      </c>
      <c r="R42" s="1455">
        <v>997.58583786743372</v>
      </c>
      <c r="S42" s="1455">
        <v>997.58583786743372</v>
      </c>
      <c r="T42" s="1455">
        <v>997.58583786743372</v>
      </c>
      <c r="U42" s="1456">
        <v>999.39552391454856</v>
      </c>
      <c r="V42" s="1459" t="s">
        <v>552</v>
      </c>
      <c r="Y42" s="1457"/>
    </row>
    <row r="43" spans="2:25" s="545" customFormat="1" ht="24.95" customHeight="1" x14ac:dyDescent="0.2">
      <c r="B43" s="838" t="s">
        <v>1255</v>
      </c>
      <c r="C43" s="855">
        <v>9.8990053546474428</v>
      </c>
      <c r="D43" s="855">
        <v>129.59369095488705</v>
      </c>
      <c r="E43" s="855">
        <v>229.42872853475106</v>
      </c>
      <c r="F43" s="1391">
        <v>275.24791427601809</v>
      </c>
      <c r="G43" s="1391">
        <v>400.12119978509213</v>
      </c>
      <c r="H43" s="1391">
        <v>737.274921538944</v>
      </c>
      <c r="I43" s="1391">
        <v>871.32758931807246</v>
      </c>
      <c r="J43" s="1040">
        <v>907.7754177688455</v>
      </c>
      <c r="K43" s="1041">
        <v>907.7754177688455</v>
      </c>
      <c r="L43" s="1041">
        <v>887.55584838023458</v>
      </c>
      <c r="M43" s="1041">
        <v>887.55584838023458</v>
      </c>
      <c r="N43" s="1041">
        <v>887.55584838023458</v>
      </c>
      <c r="O43" s="1041">
        <v>866.6900016651432</v>
      </c>
      <c r="P43" s="1041">
        <v>866.6900016651432</v>
      </c>
      <c r="Q43" s="1041">
        <v>866.6900016651432</v>
      </c>
      <c r="R43" s="1270">
        <v>839.05270751335377</v>
      </c>
      <c r="S43" s="1270">
        <v>839.05270751335377</v>
      </c>
      <c r="T43" s="1270">
        <v>839.05270751335377</v>
      </c>
      <c r="U43" s="1271">
        <v>860.48456360298258</v>
      </c>
      <c r="V43" s="1460" t="s">
        <v>553</v>
      </c>
      <c r="Y43" s="1457"/>
    </row>
    <row r="44" spans="2:25" s="546" customFormat="1" ht="25.5" customHeight="1" x14ac:dyDescent="0.2">
      <c r="B44" s="838" t="s">
        <v>217</v>
      </c>
      <c r="C44" s="855">
        <v>2.8408866362357719</v>
      </c>
      <c r="D44" s="855">
        <v>135.15882049025308</v>
      </c>
      <c r="E44" s="855">
        <v>272.04799123795993</v>
      </c>
      <c r="F44" s="1391">
        <v>366.79419922031371</v>
      </c>
      <c r="G44" s="1391">
        <v>569.02683911751308</v>
      </c>
      <c r="H44" s="1391">
        <v>1023.8973675053649</v>
      </c>
      <c r="I44" s="1391">
        <v>1346.7827647903421</v>
      </c>
      <c r="J44" s="1040">
        <v>1345.0418255389905</v>
      </c>
      <c r="K44" s="1041">
        <v>1345.0418255389905</v>
      </c>
      <c r="L44" s="1041">
        <v>1355.5068463423352</v>
      </c>
      <c r="M44" s="1041">
        <v>1355.5068463423352</v>
      </c>
      <c r="N44" s="1041">
        <v>1355.5068463423352</v>
      </c>
      <c r="O44" s="1041">
        <v>1355.5774917747781</v>
      </c>
      <c r="P44" s="1041">
        <v>1355.5774917747781</v>
      </c>
      <c r="Q44" s="1041">
        <v>1355.5774917747781</v>
      </c>
      <c r="R44" s="1270">
        <v>1361.9461621121225</v>
      </c>
      <c r="S44" s="1270">
        <v>1361.9461621121225</v>
      </c>
      <c r="T44" s="1270">
        <v>1361.9461621121225</v>
      </c>
      <c r="U44" s="1271">
        <v>1252.2180257184145</v>
      </c>
      <c r="V44" s="1460" t="s">
        <v>554</v>
      </c>
      <c r="Y44" s="1457"/>
    </row>
    <row r="45" spans="2:25" s="545" customFormat="1" ht="24.95" customHeight="1" x14ac:dyDescent="0.2">
      <c r="B45" s="838" t="s">
        <v>1256</v>
      </c>
      <c r="C45" s="855">
        <v>7.3542355209909207</v>
      </c>
      <c r="D45" s="855">
        <v>119.17599674395994</v>
      </c>
      <c r="E45" s="855">
        <v>246.94509694183947</v>
      </c>
      <c r="F45" s="1391">
        <v>316.45704329703921</v>
      </c>
      <c r="G45" s="1391">
        <v>478.15199150888202</v>
      </c>
      <c r="H45" s="1391">
        <v>659.41025394486405</v>
      </c>
      <c r="I45" s="1391">
        <v>937.53499502541626</v>
      </c>
      <c r="J45" s="1040">
        <v>930.70435535723595</v>
      </c>
      <c r="K45" s="1041">
        <v>930.70435535723595</v>
      </c>
      <c r="L45" s="1041">
        <v>939.74629518559209</v>
      </c>
      <c r="M45" s="1041">
        <v>939.74629518559209</v>
      </c>
      <c r="N45" s="1041">
        <v>939.74629518559209</v>
      </c>
      <c r="O45" s="1041">
        <v>930.54570832252887</v>
      </c>
      <c r="P45" s="1041">
        <v>930.54570832252887</v>
      </c>
      <c r="Q45" s="1041">
        <v>930.54570832252887</v>
      </c>
      <c r="R45" s="1270">
        <v>941.99430195089485</v>
      </c>
      <c r="S45" s="1270">
        <v>941.99430195089485</v>
      </c>
      <c r="T45" s="1270">
        <v>941.99430195089485</v>
      </c>
      <c r="U45" s="1271">
        <v>952.15231321347403</v>
      </c>
      <c r="V45" s="1460" t="s">
        <v>555</v>
      </c>
      <c r="Y45" s="1457"/>
    </row>
    <row r="46" spans="2:25" s="546" customFormat="1" ht="25.5" customHeight="1" x14ac:dyDescent="0.2">
      <c r="B46" s="838" t="s">
        <v>1257</v>
      </c>
      <c r="C46" s="855">
        <v>1.9334854367192855</v>
      </c>
      <c r="D46" s="855">
        <v>114.88993770363165</v>
      </c>
      <c r="E46" s="855">
        <v>222.31378972207301</v>
      </c>
      <c r="F46" s="1391">
        <v>379.08553138050337</v>
      </c>
      <c r="G46" s="1391">
        <v>476.15913475913891</v>
      </c>
      <c r="H46" s="1391">
        <v>983.01336892075744</v>
      </c>
      <c r="I46" s="1391">
        <v>1171.1881726175054</v>
      </c>
      <c r="J46" s="1040">
        <v>1185.9167295501197</v>
      </c>
      <c r="K46" s="1041">
        <v>1185.9167295501197</v>
      </c>
      <c r="L46" s="1041">
        <v>1167.5952123359525</v>
      </c>
      <c r="M46" s="1041">
        <v>1167.5952123359525</v>
      </c>
      <c r="N46" s="1041">
        <v>1167.5952123359525</v>
      </c>
      <c r="O46" s="1041">
        <v>1176.5121542258614</v>
      </c>
      <c r="P46" s="1041">
        <v>1176.5121542258614</v>
      </c>
      <c r="Q46" s="1041">
        <v>1176.5121542258614</v>
      </c>
      <c r="R46" s="1270">
        <v>1171.4156466468728</v>
      </c>
      <c r="S46" s="1270">
        <v>1171.4156466468728</v>
      </c>
      <c r="T46" s="1270">
        <v>1171.4156466468728</v>
      </c>
      <c r="U46" s="1271">
        <v>1135.8555726837669</v>
      </c>
      <c r="V46" s="1460" t="s">
        <v>844</v>
      </c>
      <c r="Y46" s="1457"/>
    </row>
    <row r="47" spans="2:25" s="545" customFormat="1" ht="24.95" customHeight="1" x14ac:dyDescent="0.2">
      <c r="B47" s="838" t="s">
        <v>218</v>
      </c>
      <c r="C47" s="855">
        <v>18.450749445360838</v>
      </c>
      <c r="D47" s="855">
        <v>152.51612416314072</v>
      </c>
      <c r="E47" s="855">
        <v>311.5564026842485</v>
      </c>
      <c r="F47" s="1391">
        <v>390.58622634736645</v>
      </c>
      <c r="G47" s="1391">
        <v>531.99509099454201</v>
      </c>
      <c r="H47" s="1391">
        <v>880.57849997978622</v>
      </c>
      <c r="I47" s="1391">
        <v>997.74174130198514</v>
      </c>
      <c r="J47" s="1040">
        <v>970.8814297279522</v>
      </c>
      <c r="K47" s="1041">
        <v>970.8814297279522</v>
      </c>
      <c r="L47" s="1041">
        <v>981.0096129617009</v>
      </c>
      <c r="M47" s="1041">
        <v>981.0096129617009</v>
      </c>
      <c r="N47" s="1041">
        <v>981.0096129617009</v>
      </c>
      <c r="O47" s="1041">
        <v>985.71294318105004</v>
      </c>
      <c r="P47" s="1041">
        <v>985.71294318105004</v>
      </c>
      <c r="Q47" s="1041">
        <v>985.71294318105004</v>
      </c>
      <c r="R47" s="1270">
        <v>1030.4815083929761</v>
      </c>
      <c r="S47" s="1270">
        <v>1030.4815083929761</v>
      </c>
      <c r="T47" s="1270">
        <v>1030.4815083929761</v>
      </c>
      <c r="U47" s="1271">
        <v>1039.5258425607385</v>
      </c>
      <c r="V47" s="1460" t="s">
        <v>559</v>
      </c>
      <c r="Y47" s="1457"/>
    </row>
    <row r="48" spans="2:25" s="545" customFormat="1" ht="15" customHeight="1" x14ac:dyDescent="0.2">
      <c r="B48" s="838"/>
      <c r="C48" s="855"/>
      <c r="D48" s="854"/>
      <c r="E48" s="854"/>
      <c r="F48" s="927"/>
      <c r="G48" s="927"/>
      <c r="H48" s="927"/>
      <c r="I48" s="927"/>
      <c r="J48" s="1040"/>
      <c r="K48" s="1041"/>
      <c r="L48" s="1041"/>
      <c r="M48" s="1041"/>
      <c r="N48" s="1041"/>
      <c r="O48" s="1041"/>
      <c r="P48" s="1041"/>
      <c r="Q48" s="1041"/>
      <c r="R48" s="1270"/>
      <c r="S48" s="1270"/>
      <c r="T48" s="1270"/>
      <c r="U48" s="1271"/>
      <c r="V48" s="1459"/>
      <c r="Y48" s="1457"/>
    </row>
    <row r="49" spans="1:25" s="546" customFormat="1" ht="24.95" customHeight="1" x14ac:dyDescent="0.2">
      <c r="A49" s="545"/>
      <c r="B49" s="846" t="s">
        <v>429</v>
      </c>
      <c r="C49" s="854">
        <v>38.208824722207474</v>
      </c>
      <c r="D49" s="854">
        <v>122.32645004026172</v>
      </c>
      <c r="E49" s="854">
        <v>189.0841474513247</v>
      </c>
      <c r="F49" s="927">
        <v>268.9293000138419</v>
      </c>
      <c r="G49" s="927">
        <v>381.77844443740554</v>
      </c>
      <c r="H49" s="927">
        <v>518.33979734296565</v>
      </c>
      <c r="I49" s="927">
        <v>651.60975670453547</v>
      </c>
      <c r="J49" s="965">
        <v>608.30053727743632</v>
      </c>
      <c r="K49" s="966">
        <v>608.30053727743632</v>
      </c>
      <c r="L49" s="966">
        <v>645.17674069807924</v>
      </c>
      <c r="M49" s="966">
        <v>645.17674069807924</v>
      </c>
      <c r="N49" s="966">
        <v>645.17674069807924</v>
      </c>
      <c r="O49" s="966">
        <v>658.73854257072185</v>
      </c>
      <c r="P49" s="966">
        <v>658.73854257072185</v>
      </c>
      <c r="Q49" s="966">
        <v>658.73854257072185</v>
      </c>
      <c r="R49" s="1455">
        <v>668.24046647989746</v>
      </c>
      <c r="S49" s="1455">
        <v>668.24046647989746</v>
      </c>
      <c r="T49" s="1455">
        <v>668.24046647989746</v>
      </c>
      <c r="U49" s="1456">
        <v>686.24875665345689</v>
      </c>
      <c r="V49" s="1459" t="s">
        <v>556</v>
      </c>
      <c r="Y49" s="1457"/>
    </row>
    <row r="50" spans="1:25" s="546" customFormat="1" ht="15" customHeight="1" x14ac:dyDescent="0.2">
      <c r="A50" s="545"/>
      <c r="B50" s="846"/>
      <c r="C50" s="854"/>
      <c r="D50" s="854"/>
      <c r="E50" s="854"/>
      <c r="F50" s="927"/>
      <c r="G50" s="927"/>
      <c r="H50" s="927"/>
      <c r="I50" s="927"/>
      <c r="J50" s="965"/>
      <c r="K50" s="966"/>
      <c r="L50" s="966"/>
      <c r="M50" s="966"/>
      <c r="N50" s="966"/>
      <c r="O50" s="966"/>
      <c r="P50" s="966"/>
      <c r="Q50" s="966"/>
      <c r="R50" s="1455"/>
      <c r="S50" s="1455"/>
      <c r="T50" s="1455"/>
      <c r="U50" s="1456"/>
      <c r="V50" s="1459"/>
      <c r="Y50" s="1457"/>
    </row>
    <row r="51" spans="1:25" s="546" customFormat="1" ht="24.95" customHeight="1" x14ac:dyDescent="0.2">
      <c r="B51" s="846" t="s">
        <v>491</v>
      </c>
      <c r="C51" s="854">
        <v>70.561722258071242</v>
      </c>
      <c r="D51" s="854">
        <v>129.9378049514869</v>
      </c>
      <c r="E51" s="854">
        <v>228.97426639446783</v>
      </c>
      <c r="F51" s="927">
        <v>277.57202046211972</v>
      </c>
      <c r="G51" s="927">
        <v>438.37839837254995</v>
      </c>
      <c r="H51" s="927">
        <v>633.6783037875656</v>
      </c>
      <c r="I51" s="927">
        <v>789.71953260123962</v>
      </c>
      <c r="J51" s="965">
        <v>757.24899614300409</v>
      </c>
      <c r="K51" s="966">
        <v>767.77580306995424</v>
      </c>
      <c r="L51" s="966">
        <v>813.14585852521452</v>
      </c>
      <c r="M51" s="966">
        <v>798.64008309418261</v>
      </c>
      <c r="N51" s="966">
        <v>798.64008309418261</v>
      </c>
      <c r="O51" s="966">
        <v>788.1887573388467</v>
      </c>
      <c r="P51" s="966">
        <v>788.1887573388467</v>
      </c>
      <c r="Q51" s="966">
        <v>788.1887573388467</v>
      </c>
      <c r="R51" s="1455">
        <v>787.22145125702968</v>
      </c>
      <c r="S51" s="1455">
        <v>787.22145125702968</v>
      </c>
      <c r="T51" s="1455">
        <v>787.22145125702968</v>
      </c>
      <c r="U51" s="1456">
        <v>814.95294150070697</v>
      </c>
      <c r="V51" s="1459" t="s">
        <v>724</v>
      </c>
      <c r="Y51" s="1457"/>
    </row>
    <row r="52" spans="1:25" s="546" customFormat="1" ht="15" customHeight="1" x14ac:dyDescent="0.2">
      <c r="B52" s="846"/>
      <c r="C52" s="864"/>
      <c r="D52" s="854"/>
      <c r="E52" s="854"/>
      <c r="F52" s="927"/>
      <c r="G52" s="927"/>
      <c r="H52" s="927"/>
      <c r="I52" s="927"/>
      <c r="J52" s="965"/>
      <c r="K52" s="966"/>
      <c r="L52" s="966"/>
      <c r="M52" s="966"/>
      <c r="N52" s="966"/>
      <c r="O52" s="966"/>
      <c r="P52" s="966"/>
      <c r="Q52" s="966"/>
      <c r="R52" s="1455"/>
      <c r="S52" s="1455"/>
      <c r="T52" s="1455"/>
      <c r="U52" s="1456"/>
      <c r="V52" s="1459"/>
      <c r="Y52" s="1457"/>
    </row>
    <row r="53" spans="1:25" s="546" customFormat="1" ht="25.5" customHeight="1" x14ac:dyDescent="0.2">
      <c r="B53" s="846" t="s">
        <v>430</v>
      </c>
      <c r="C53" s="854">
        <v>42.448560667883172</v>
      </c>
      <c r="D53" s="854">
        <v>99.741879956361956</v>
      </c>
      <c r="E53" s="854">
        <v>121.9433594745207</v>
      </c>
      <c r="F53" s="927">
        <v>174.64324167141839</v>
      </c>
      <c r="G53" s="927">
        <v>224.97372144950532</v>
      </c>
      <c r="H53" s="927">
        <v>272.62891997811261</v>
      </c>
      <c r="I53" s="927">
        <v>301.47676500923052</v>
      </c>
      <c r="J53" s="965">
        <v>300.03532841372265</v>
      </c>
      <c r="K53" s="966">
        <v>300.03532841372265</v>
      </c>
      <c r="L53" s="966">
        <v>301.7472190435343</v>
      </c>
      <c r="M53" s="966">
        <v>301.7472190435343</v>
      </c>
      <c r="N53" s="966">
        <v>301.7472190435343</v>
      </c>
      <c r="O53" s="966">
        <v>302.20938138538344</v>
      </c>
      <c r="P53" s="966">
        <v>302.20938138538344</v>
      </c>
      <c r="Q53" s="966">
        <v>302.20938138538344</v>
      </c>
      <c r="R53" s="1455">
        <v>300.4535961240382</v>
      </c>
      <c r="S53" s="1455">
        <v>300.4535961240382</v>
      </c>
      <c r="T53" s="1455">
        <v>300.4535961240382</v>
      </c>
      <c r="U53" s="1456">
        <v>304.41993362445345</v>
      </c>
      <c r="V53" s="1459" t="s">
        <v>557</v>
      </c>
      <c r="Y53" s="1457"/>
    </row>
    <row r="54" spans="1:25" s="546" customFormat="1" ht="15" customHeight="1" x14ac:dyDescent="0.2">
      <c r="B54" s="846"/>
      <c r="C54" s="854"/>
      <c r="D54" s="854"/>
      <c r="E54" s="854"/>
      <c r="F54" s="927"/>
      <c r="G54" s="927"/>
      <c r="H54" s="927"/>
      <c r="I54" s="927"/>
      <c r="J54" s="965"/>
      <c r="K54" s="966"/>
      <c r="L54" s="966"/>
      <c r="M54" s="966"/>
      <c r="N54" s="966"/>
      <c r="O54" s="966"/>
      <c r="P54" s="966"/>
      <c r="Q54" s="966"/>
      <c r="R54" s="1455"/>
      <c r="S54" s="1455"/>
      <c r="T54" s="1455"/>
      <c r="U54" s="1456"/>
      <c r="V54" s="1459"/>
      <c r="Y54" s="1457"/>
    </row>
    <row r="55" spans="1:25" s="545" customFormat="1" ht="24.95" customHeight="1" x14ac:dyDescent="0.2">
      <c r="B55" s="846" t="s">
        <v>431</v>
      </c>
      <c r="C55" s="854">
        <v>9.5258077643793726</v>
      </c>
      <c r="D55" s="854">
        <v>109.12829630848903</v>
      </c>
      <c r="E55" s="854">
        <v>207.1696299348952</v>
      </c>
      <c r="F55" s="927">
        <v>290.32763014067143</v>
      </c>
      <c r="G55" s="927">
        <v>436.02339485884482</v>
      </c>
      <c r="H55" s="927">
        <v>774.24399667510033</v>
      </c>
      <c r="I55" s="927">
        <v>968.86891374831328</v>
      </c>
      <c r="J55" s="965">
        <v>938.05971988874489</v>
      </c>
      <c r="K55" s="966">
        <v>938.05971988874489</v>
      </c>
      <c r="L55" s="966">
        <v>952.01474821704562</v>
      </c>
      <c r="M55" s="966">
        <v>952.01474821704562</v>
      </c>
      <c r="N55" s="966">
        <v>952.01474821704562</v>
      </c>
      <c r="O55" s="966">
        <v>972.82831895451147</v>
      </c>
      <c r="P55" s="966">
        <v>972.82831895451147</v>
      </c>
      <c r="Q55" s="966">
        <v>972.82831895451147</v>
      </c>
      <c r="R55" s="1455">
        <v>982.51194746042552</v>
      </c>
      <c r="S55" s="1455">
        <v>982.51194746042552</v>
      </c>
      <c r="T55" s="1455">
        <v>982.51194746042552</v>
      </c>
      <c r="U55" s="1456">
        <v>1028.2424813063201</v>
      </c>
      <c r="V55" s="1459" t="s">
        <v>424</v>
      </c>
      <c r="Y55" s="1457"/>
    </row>
    <row r="56" spans="1:25" s="545" customFormat="1" ht="15" customHeight="1" x14ac:dyDescent="0.2">
      <c r="B56" s="846"/>
      <c r="C56" s="854"/>
      <c r="D56" s="854"/>
      <c r="E56" s="854"/>
      <c r="F56" s="927"/>
      <c r="G56" s="927"/>
      <c r="H56" s="927"/>
      <c r="I56" s="927"/>
      <c r="J56" s="965"/>
      <c r="K56" s="966"/>
      <c r="L56" s="966"/>
      <c r="M56" s="966"/>
      <c r="N56" s="966"/>
      <c r="O56" s="966"/>
      <c r="P56" s="966"/>
      <c r="Q56" s="966"/>
      <c r="R56" s="1455"/>
      <c r="S56" s="1455"/>
      <c r="T56" s="1455"/>
      <c r="U56" s="1456"/>
      <c r="V56" s="1459"/>
      <c r="Y56" s="1457"/>
    </row>
    <row r="57" spans="1:25" s="546" customFormat="1" ht="25.5" customHeight="1" x14ac:dyDescent="0.2">
      <c r="B57" s="846" t="s">
        <v>432</v>
      </c>
      <c r="C57" s="854">
        <v>15.563404920371987</v>
      </c>
      <c r="D57" s="854">
        <v>117.87724258115924</v>
      </c>
      <c r="E57" s="854">
        <v>156.33751505009377</v>
      </c>
      <c r="F57" s="927">
        <v>182.83812774119451</v>
      </c>
      <c r="G57" s="927">
        <v>232.05669468033318</v>
      </c>
      <c r="H57" s="927">
        <v>319.23506421228694</v>
      </c>
      <c r="I57" s="927">
        <v>419.01281687418765</v>
      </c>
      <c r="J57" s="965">
        <v>385.70805149411461</v>
      </c>
      <c r="K57" s="966">
        <v>385.70805149411461</v>
      </c>
      <c r="L57" s="966">
        <v>389.76767462142192</v>
      </c>
      <c r="M57" s="966">
        <v>389.76767462142192</v>
      </c>
      <c r="N57" s="966">
        <v>389.76767462142192</v>
      </c>
      <c r="O57" s="966">
        <v>429.86733224015995</v>
      </c>
      <c r="P57" s="966">
        <v>429.86733224015995</v>
      </c>
      <c r="Q57" s="966">
        <v>429.86733224015995</v>
      </c>
      <c r="R57" s="1455">
        <v>447.98427932424312</v>
      </c>
      <c r="S57" s="1455">
        <v>447.98427932424312</v>
      </c>
      <c r="T57" s="1455">
        <v>447.98427932424312</v>
      </c>
      <c r="U57" s="1456">
        <v>453.87984094454691</v>
      </c>
      <c r="V57" s="1459" t="s">
        <v>393</v>
      </c>
      <c r="Y57" s="1457"/>
    </row>
    <row r="58" spans="1:25" s="546" customFormat="1" ht="15" customHeight="1" x14ac:dyDescent="0.2">
      <c r="B58" s="846"/>
      <c r="C58" s="854"/>
      <c r="D58" s="854"/>
      <c r="E58" s="854"/>
      <c r="F58" s="927"/>
      <c r="G58" s="927"/>
      <c r="H58" s="927"/>
      <c r="I58" s="927"/>
      <c r="J58" s="965"/>
      <c r="K58" s="966"/>
      <c r="L58" s="966"/>
      <c r="M58" s="966"/>
      <c r="N58" s="966"/>
      <c r="O58" s="966"/>
      <c r="P58" s="966"/>
      <c r="Q58" s="966"/>
      <c r="R58" s="1455"/>
      <c r="S58" s="1455"/>
      <c r="T58" s="1455"/>
      <c r="U58" s="1456"/>
      <c r="V58" s="1459"/>
      <c r="Y58" s="1457"/>
    </row>
    <row r="59" spans="1:25" s="545" customFormat="1" ht="25.5" customHeight="1" x14ac:dyDescent="0.2">
      <c r="B59" s="846" t="s">
        <v>433</v>
      </c>
      <c r="C59" s="854">
        <v>20.7104304014956</v>
      </c>
      <c r="D59" s="854">
        <v>141.62064833111839</v>
      </c>
      <c r="E59" s="854">
        <v>342.49219001606525</v>
      </c>
      <c r="F59" s="927">
        <v>548.70212112495233</v>
      </c>
      <c r="G59" s="927">
        <v>763.23282880640807</v>
      </c>
      <c r="H59" s="927">
        <v>1374.6019426975543</v>
      </c>
      <c r="I59" s="927">
        <v>1649.3469485618768</v>
      </c>
      <c r="J59" s="965">
        <v>1714.5909240573576</v>
      </c>
      <c r="K59" s="966">
        <v>1714.5909240573576</v>
      </c>
      <c r="L59" s="966">
        <v>1753.4382733457828</v>
      </c>
      <c r="M59" s="966">
        <v>1753.4382733457828</v>
      </c>
      <c r="N59" s="966">
        <v>1753.4382733457828</v>
      </c>
      <c r="O59" s="966">
        <v>1676.9687360829746</v>
      </c>
      <c r="P59" s="966">
        <v>1676.9687360829746</v>
      </c>
      <c r="Q59" s="966">
        <v>1676.9687360829746</v>
      </c>
      <c r="R59" s="1455">
        <v>1493.911800035338</v>
      </c>
      <c r="S59" s="1455">
        <v>1493.911800035338</v>
      </c>
      <c r="T59" s="1455">
        <v>1493.911800035338</v>
      </c>
      <c r="U59" s="1456">
        <v>1590.0251062355237</v>
      </c>
      <c r="V59" s="1459" t="s">
        <v>558</v>
      </c>
      <c r="Y59" s="1457"/>
    </row>
    <row r="60" spans="1:25" s="545" customFormat="1" ht="15" customHeight="1" x14ac:dyDescent="0.2">
      <c r="B60" s="846"/>
      <c r="C60" s="854"/>
      <c r="D60" s="854"/>
      <c r="E60" s="854"/>
      <c r="F60" s="927"/>
      <c r="G60" s="927"/>
      <c r="H60" s="927"/>
      <c r="I60" s="927"/>
      <c r="J60" s="965"/>
      <c r="K60" s="966"/>
      <c r="L60" s="966"/>
      <c r="M60" s="966"/>
      <c r="N60" s="966"/>
      <c r="O60" s="966"/>
      <c r="P60" s="966"/>
      <c r="Q60" s="966"/>
      <c r="R60" s="1455"/>
      <c r="S60" s="1455"/>
      <c r="T60" s="1455"/>
      <c r="U60" s="1456"/>
      <c r="V60" s="1459"/>
      <c r="Y60" s="1457"/>
    </row>
    <row r="61" spans="1:25" s="546" customFormat="1" ht="25.5" customHeight="1" x14ac:dyDescent="0.2">
      <c r="B61" s="846" t="s">
        <v>434</v>
      </c>
      <c r="C61" s="854">
        <v>33.477840996520463</v>
      </c>
      <c r="D61" s="854">
        <v>134.53193846752401</v>
      </c>
      <c r="E61" s="854">
        <v>230.46977891935595</v>
      </c>
      <c r="F61" s="927">
        <v>290.15934292989994</v>
      </c>
      <c r="G61" s="927">
        <v>429.55767795997593</v>
      </c>
      <c r="H61" s="927">
        <v>730.49937576716604</v>
      </c>
      <c r="I61" s="927">
        <v>851.46412757567316</v>
      </c>
      <c r="J61" s="965">
        <v>831.20489763455578</v>
      </c>
      <c r="K61" s="966">
        <v>834.58254423665551</v>
      </c>
      <c r="L61" s="966">
        <v>842.89525968315843</v>
      </c>
      <c r="M61" s="966">
        <v>844.58899284964457</v>
      </c>
      <c r="N61" s="966">
        <v>843.28353645659786</v>
      </c>
      <c r="O61" s="966">
        <v>854.17836786849523</v>
      </c>
      <c r="P61" s="966">
        <v>853.51215950176709</v>
      </c>
      <c r="Q61" s="966">
        <v>853.82649420560381</v>
      </c>
      <c r="R61" s="1455">
        <v>864.78802236119657</v>
      </c>
      <c r="S61" s="1455">
        <v>862.49015894990248</v>
      </c>
      <c r="T61" s="1455">
        <v>860.32498175803607</v>
      </c>
      <c r="U61" s="1456">
        <v>871.89411540246442</v>
      </c>
      <c r="V61" s="1459" t="s">
        <v>845</v>
      </c>
      <c r="Y61" s="1457"/>
    </row>
    <row r="62" spans="1:25" s="546" customFormat="1" ht="15" customHeight="1" x14ac:dyDescent="0.2">
      <c r="B62" s="846"/>
      <c r="C62" s="854"/>
      <c r="D62" s="854"/>
      <c r="E62" s="854"/>
      <c r="F62" s="927"/>
      <c r="G62" s="927"/>
      <c r="H62" s="927"/>
      <c r="I62" s="927"/>
      <c r="J62" s="965"/>
      <c r="K62" s="966"/>
      <c r="L62" s="966"/>
      <c r="M62" s="966"/>
      <c r="N62" s="966"/>
      <c r="O62" s="966"/>
      <c r="P62" s="966"/>
      <c r="Q62" s="966"/>
      <c r="R62" s="1455"/>
      <c r="S62" s="1455"/>
      <c r="T62" s="1455"/>
      <c r="U62" s="1456"/>
      <c r="V62" s="1459"/>
      <c r="Y62" s="1457"/>
    </row>
    <row r="63" spans="1:25" s="545" customFormat="1" ht="24.95" customHeight="1" x14ac:dyDescent="0.2">
      <c r="B63" s="846" t="s">
        <v>546</v>
      </c>
      <c r="C63" s="854">
        <v>1.787459540602716E-2</v>
      </c>
      <c r="D63" s="854">
        <v>110.50698846822714</v>
      </c>
      <c r="E63" s="854">
        <v>174.19531881041075</v>
      </c>
      <c r="F63" s="927">
        <v>171.11005532357277</v>
      </c>
      <c r="G63" s="927">
        <v>258.3302471002043</v>
      </c>
      <c r="H63" s="927">
        <v>282.30439313743966</v>
      </c>
      <c r="I63" s="927">
        <v>444.11987000136395</v>
      </c>
      <c r="J63" s="965">
        <v>355.63772647077292</v>
      </c>
      <c r="K63" s="966">
        <v>355.63772647077292</v>
      </c>
      <c r="L63" s="966">
        <v>461.81629870748219</v>
      </c>
      <c r="M63" s="966">
        <v>461.81629870748219</v>
      </c>
      <c r="N63" s="966">
        <v>461.81629870748219</v>
      </c>
      <c r="O63" s="966">
        <v>461.81629870748219</v>
      </c>
      <c r="P63" s="966">
        <v>461.81629870748219</v>
      </c>
      <c r="Q63" s="966">
        <v>461.81629870748219</v>
      </c>
      <c r="R63" s="1455">
        <v>461.81629870748219</v>
      </c>
      <c r="S63" s="1455">
        <v>461.81629870748219</v>
      </c>
      <c r="T63" s="1455">
        <v>461.81629870748219</v>
      </c>
      <c r="U63" s="1456">
        <v>461.81629870748219</v>
      </c>
      <c r="V63" s="1459" t="s">
        <v>415</v>
      </c>
      <c r="Y63" s="1457"/>
    </row>
    <row r="64" spans="1:25" s="546" customFormat="1" ht="15" customHeight="1" x14ac:dyDescent="0.2">
      <c r="B64" s="838"/>
      <c r="C64" s="855"/>
      <c r="D64" s="854"/>
      <c r="E64" s="854"/>
      <c r="F64" s="927"/>
      <c r="G64" s="927"/>
      <c r="H64" s="927"/>
      <c r="I64" s="927"/>
      <c r="J64" s="965"/>
      <c r="K64" s="966"/>
      <c r="L64" s="966"/>
      <c r="M64" s="966"/>
      <c r="N64" s="966"/>
      <c r="O64" s="966"/>
      <c r="P64" s="966"/>
      <c r="Q64" s="966"/>
      <c r="R64" s="1455"/>
      <c r="S64" s="1455"/>
      <c r="T64" s="1455"/>
      <c r="U64" s="1456"/>
      <c r="V64" s="1459"/>
      <c r="Y64" s="1457"/>
    </row>
    <row r="65" spans="1:25" s="545" customFormat="1" ht="24.75" customHeight="1" x14ac:dyDescent="0.2">
      <c r="A65" s="546"/>
      <c r="B65" s="846" t="s">
        <v>306</v>
      </c>
      <c r="C65" s="854">
        <v>1000.0000000000001</v>
      </c>
      <c r="D65" s="927">
        <v>145.06925583263725</v>
      </c>
      <c r="E65" s="854">
        <v>264.54282402333848</v>
      </c>
      <c r="F65" s="927">
        <v>324.16779088177799</v>
      </c>
      <c r="G65" s="927">
        <v>448.83507985118473</v>
      </c>
      <c r="H65" s="927">
        <v>662.94678246279773</v>
      </c>
      <c r="I65" s="927">
        <v>782.78216148377214</v>
      </c>
      <c r="J65" s="965">
        <v>781.95001303035417</v>
      </c>
      <c r="K65" s="966">
        <v>782.89457288084554</v>
      </c>
      <c r="L65" s="966">
        <v>801.89308856060336</v>
      </c>
      <c r="M65" s="966">
        <v>798.5120034885565</v>
      </c>
      <c r="N65" s="966">
        <v>790.47237674914913</v>
      </c>
      <c r="O65" s="966">
        <v>777.48205827430979</v>
      </c>
      <c r="P65" s="966">
        <v>774.88338217523665</v>
      </c>
      <c r="Q65" s="966">
        <v>776.09664884712879</v>
      </c>
      <c r="R65" s="1455">
        <v>775.93362767067822</v>
      </c>
      <c r="S65" s="1455">
        <v>777.18496355849049</v>
      </c>
      <c r="T65" s="1455">
        <v>774.56262258079107</v>
      </c>
      <c r="U65" s="1456">
        <v>781.52057998912164</v>
      </c>
      <c r="V65" s="1459" t="s">
        <v>307</v>
      </c>
      <c r="Y65" s="1457"/>
    </row>
    <row r="66" spans="1:25" s="546" customFormat="1" ht="24.95" customHeight="1" thickBot="1" x14ac:dyDescent="0.75">
      <c r="B66" s="734"/>
      <c r="C66" s="1676"/>
      <c r="D66" s="1676"/>
      <c r="E66" s="1676"/>
      <c r="F66" s="1687"/>
      <c r="G66" s="1687"/>
      <c r="H66" s="1687"/>
      <c r="I66" s="1687"/>
      <c r="J66" s="1462"/>
      <c r="K66" s="1463"/>
      <c r="L66" s="1463"/>
      <c r="M66" s="1463"/>
      <c r="N66" s="1463"/>
      <c r="O66" s="1463"/>
      <c r="P66" s="1463"/>
      <c r="Q66" s="1463"/>
      <c r="R66" s="1463"/>
      <c r="S66" s="1463"/>
      <c r="T66" s="1463"/>
      <c r="U66" s="1464"/>
      <c r="V66" s="735"/>
      <c r="Y66" s="1457"/>
    </row>
    <row r="67" spans="1:25" ht="9" customHeight="1" thickTop="1" x14ac:dyDescent="0.65">
      <c r="B67" s="59"/>
      <c r="C67" s="59"/>
      <c r="D67" s="59"/>
      <c r="E67" s="59"/>
      <c r="F67" s="60"/>
      <c r="G67" s="60"/>
      <c r="H67" s="60"/>
      <c r="I67" s="60"/>
      <c r="J67" s="60"/>
      <c r="K67" s="60"/>
      <c r="L67" s="60"/>
      <c r="M67" s="60"/>
      <c r="N67" s="60"/>
      <c r="O67" s="60"/>
      <c r="P67" s="60"/>
      <c r="Q67" s="60"/>
      <c r="R67" s="60"/>
      <c r="S67" s="60"/>
      <c r="T67" s="60"/>
      <c r="U67" s="60"/>
      <c r="V67" s="61"/>
      <c r="Y67" s="58"/>
    </row>
    <row r="68" spans="1:25" s="555" customFormat="1" ht="18.75" customHeight="1" x14ac:dyDescent="0.5">
      <c r="B68" s="334" t="s">
        <v>1551</v>
      </c>
      <c r="C68" s="334"/>
      <c r="D68" s="334"/>
      <c r="E68" s="334"/>
      <c r="J68" s="737"/>
      <c r="K68" s="737"/>
      <c r="L68" s="737"/>
      <c r="M68" s="737"/>
      <c r="N68" s="737"/>
      <c r="O68" s="737"/>
      <c r="P68" s="737"/>
      <c r="Q68" s="737"/>
      <c r="R68" s="737"/>
      <c r="S68" s="737"/>
      <c r="T68" s="737"/>
      <c r="U68" s="737"/>
      <c r="V68" s="556" t="s">
        <v>1767</v>
      </c>
      <c r="Y68" s="738"/>
    </row>
    <row r="69" spans="1:25" ht="30.75" x14ac:dyDescent="0.7">
      <c r="B69" s="67"/>
      <c r="C69" s="67"/>
      <c r="D69" s="67"/>
      <c r="E69" s="67"/>
      <c r="F69" s="68"/>
      <c r="G69" s="68"/>
      <c r="H69" s="68"/>
      <c r="I69" s="68"/>
      <c r="J69" s="69"/>
      <c r="K69" s="69"/>
      <c r="L69" s="69"/>
      <c r="M69" s="69"/>
      <c r="N69" s="69"/>
      <c r="O69" s="69"/>
      <c r="P69" s="69"/>
      <c r="Q69" s="69"/>
      <c r="R69" s="69"/>
      <c r="S69" s="69"/>
      <c r="T69" s="69"/>
      <c r="U69" s="69"/>
      <c r="V69" s="547"/>
      <c r="Y69" s="58"/>
    </row>
    <row r="70" spans="1:25" ht="27" x14ac:dyDescent="0.65">
      <c r="B70" s="65"/>
      <c r="C70" s="65"/>
      <c r="D70" s="65"/>
      <c r="E70" s="65"/>
      <c r="F70" s="68"/>
      <c r="G70" s="68"/>
      <c r="H70" s="68"/>
      <c r="I70" s="68"/>
      <c r="J70" s="68"/>
      <c r="K70" s="68"/>
      <c r="L70" s="68"/>
      <c r="M70" s="68"/>
      <c r="N70" s="68"/>
      <c r="O70" s="68"/>
      <c r="P70" s="68"/>
      <c r="Q70" s="68"/>
      <c r="R70" s="68"/>
      <c r="S70" s="68"/>
      <c r="T70" s="68"/>
      <c r="U70" s="68"/>
      <c r="V70" s="65"/>
      <c r="Y70" s="58"/>
    </row>
    <row r="71" spans="1:25" ht="27" x14ac:dyDescent="0.65">
      <c r="B71" s="67"/>
      <c r="C71" s="67"/>
      <c r="D71" s="67"/>
      <c r="E71" s="67"/>
      <c r="F71" s="68"/>
      <c r="G71" s="68"/>
      <c r="H71" s="68"/>
      <c r="I71" s="68"/>
      <c r="J71" s="68"/>
      <c r="K71" s="68"/>
      <c r="L71" s="68"/>
      <c r="M71" s="68"/>
      <c r="N71" s="68"/>
      <c r="O71" s="68"/>
      <c r="P71" s="68"/>
      <c r="Q71" s="68"/>
      <c r="R71" s="68"/>
      <c r="S71" s="68"/>
      <c r="T71" s="68"/>
      <c r="U71" s="68"/>
      <c r="V71" s="70"/>
      <c r="Y71" s="58"/>
    </row>
    <row r="72" spans="1:25" ht="27" x14ac:dyDescent="0.65">
      <c r="B72" s="71"/>
      <c r="C72" s="71"/>
      <c r="D72" s="71"/>
      <c r="E72" s="71"/>
      <c r="F72" s="68"/>
      <c r="G72" s="68"/>
      <c r="H72" s="68"/>
      <c r="I72" s="68"/>
      <c r="J72" s="68"/>
      <c r="K72" s="68"/>
      <c r="L72" s="68"/>
      <c r="M72" s="68"/>
      <c r="N72" s="68"/>
      <c r="O72" s="68"/>
      <c r="P72" s="68"/>
      <c r="Q72" s="68"/>
      <c r="R72" s="68"/>
      <c r="S72" s="68"/>
      <c r="T72" s="68"/>
      <c r="U72" s="68"/>
      <c r="V72" s="72"/>
      <c r="Y72" s="58"/>
    </row>
    <row r="73" spans="1:25" ht="27" x14ac:dyDescent="0.65">
      <c r="B73" s="71"/>
      <c r="C73" s="71"/>
      <c r="D73" s="71"/>
      <c r="E73" s="71"/>
      <c r="F73" s="68"/>
      <c r="G73" s="68"/>
      <c r="H73" s="68"/>
      <c r="I73" s="68"/>
      <c r="J73" s="68"/>
      <c r="K73" s="68"/>
      <c r="L73" s="68"/>
      <c r="M73" s="68"/>
      <c r="N73" s="68"/>
      <c r="O73" s="68"/>
      <c r="P73" s="68"/>
      <c r="Q73" s="68"/>
      <c r="R73" s="68"/>
      <c r="S73" s="68"/>
      <c r="T73" s="68"/>
      <c r="U73" s="68"/>
      <c r="V73" s="72"/>
      <c r="Y73" s="58"/>
    </row>
    <row r="74" spans="1:25" ht="27" x14ac:dyDescent="0.65">
      <c r="B74" s="67"/>
      <c r="C74" s="67"/>
      <c r="D74" s="67"/>
      <c r="E74" s="67"/>
      <c r="F74" s="68"/>
      <c r="G74" s="68"/>
      <c r="H74" s="68"/>
      <c r="I74" s="68"/>
      <c r="J74" s="68"/>
      <c r="K74" s="68"/>
      <c r="L74" s="68"/>
      <c r="M74" s="68"/>
      <c r="N74" s="68"/>
      <c r="O74" s="68"/>
      <c r="P74" s="68"/>
      <c r="Q74" s="68"/>
      <c r="R74" s="68"/>
      <c r="S74" s="68"/>
      <c r="T74" s="68"/>
      <c r="U74" s="68"/>
      <c r="V74" s="70"/>
      <c r="Y74" s="58"/>
    </row>
    <row r="75" spans="1:25" ht="27" x14ac:dyDescent="0.65">
      <c r="B75" s="67"/>
      <c r="C75" s="67"/>
      <c r="D75" s="67"/>
      <c r="E75" s="67"/>
      <c r="F75" s="68"/>
      <c r="G75" s="68"/>
      <c r="H75" s="68"/>
      <c r="I75" s="68"/>
      <c r="J75" s="68"/>
      <c r="K75" s="68"/>
      <c r="L75" s="68"/>
      <c r="M75" s="68"/>
      <c r="N75" s="68"/>
      <c r="O75" s="68"/>
      <c r="P75" s="68"/>
      <c r="Q75" s="68"/>
      <c r="R75" s="68"/>
      <c r="S75" s="68"/>
      <c r="T75" s="68"/>
      <c r="U75" s="68"/>
      <c r="V75" s="70"/>
      <c r="Y75" s="58"/>
    </row>
    <row r="76" spans="1:25" ht="27" x14ac:dyDescent="0.65">
      <c r="B76" s="65"/>
      <c r="C76" s="65"/>
      <c r="D76" s="65"/>
      <c r="E76" s="65"/>
      <c r="F76" s="66"/>
      <c r="G76" s="66"/>
      <c r="H76" s="66"/>
      <c r="I76" s="66"/>
      <c r="J76" s="66"/>
      <c r="K76" s="66"/>
      <c r="L76" s="66"/>
      <c r="M76" s="66"/>
      <c r="N76" s="66"/>
      <c r="O76" s="66"/>
      <c r="P76" s="66"/>
      <c r="Q76" s="66"/>
      <c r="R76" s="66"/>
      <c r="S76" s="66"/>
      <c r="T76" s="66"/>
      <c r="U76" s="66"/>
      <c r="V76" s="65"/>
      <c r="Y76" s="58"/>
    </row>
    <row r="77" spans="1:25" ht="27" x14ac:dyDescent="0.65">
      <c r="B77" s="67"/>
      <c r="C77" s="67"/>
      <c r="D77" s="67"/>
      <c r="E77" s="67"/>
      <c r="F77" s="68"/>
      <c r="G77" s="68"/>
      <c r="H77" s="68"/>
      <c r="I77" s="68"/>
      <c r="J77" s="68"/>
      <c r="K77" s="68"/>
      <c r="L77" s="68"/>
      <c r="M77" s="68"/>
      <c r="N77" s="68"/>
      <c r="O77" s="68"/>
      <c r="P77" s="68"/>
      <c r="Q77" s="68"/>
      <c r="R77" s="68"/>
      <c r="S77" s="68"/>
      <c r="T77" s="68"/>
      <c r="U77" s="68"/>
      <c r="V77" s="70"/>
      <c r="Y77" s="58"/>
    </row>
    <row r="78" spans="1:25" ht="27" x14ac:dyDescent="0.65">
      <c r="B78" s="67"/>
      <c r="C78" s="67"/>
      <c r="D78" s="67"/>
      <c r="E78" s="67"/>
      <c r="F78" s="68"/>
      <c r="G78" s="68"/>
      <c r="H78" s="68"/>
      <c r="I78" s="68"/>
      <c r="J78" s="68"/>
      <c r="K78" s="68"/>
      <c r="L78" s="68"/>
      <c r="M78" s="68"/>
      <c r="N78" s="68"/>
      <c r="O78" s="68"/>
      <c r="P78" s="68"/>
      <c r="Q78" s="68"/>
      <c r="R78" s="68"/>
      <c r="S78" s="68"/>
      <c r="T78" s="68"/>
      <c r="U78" s="68"/>
      <c r="V78" s="70"/>
      <c r="Y78" s="58"/>
    </row>
    <row r="79" spans="1:25" ht="27" x14ac:dyDescent="0.65">
      <c r="B79" s="65"/>
      <c r="C79" s="65"/>
      <c r="D79" s="65"/>
      <c r="E79" s="65"/>
      <c r="F79" s="64"/>
      <c r="G79" s="64"/>
      <c r="H79" s="64"/>
      <c r="I79" s="64"/>
      <c r="J79" s="64"/>
      <c r="K79" s="64"/>
      <c r="L79" s="64"/>
      <c r="M79" s="64"/>
      <c r="N79" s="64"/>
      <c r="O79" s="64"/>
      <c r="P79" s="64"/>
      <c r="Q79" s="64"/>
      <c r="R79" s="64"/>
      <c r="S79" s="64"/>
      <c r="T79" s="64"/>
      <c r="U79" s="64"/>
      <c r="V79" s="65"/>
      <c r="Y79" s="58"/>
    </row>
    <row r="80" spans="1:25" ht="27" x14ac:dyDescent="0.65">
      <c r="B80" s="11"/>
      <c r="C80" s="11"/>
      <c r="D80" s="11"/>
      <c r="E80" s="11"/>
      <c r="F80" s="11"/>
      <c r="G80" s="11"/>
      <c r="H80" s="11"/>
      <c r="I80" s="11"/>
      <c r="J80" s="11"/>
      <c r="K80" s="11"/>
      <c r="L80" s="11"/>
      <c r="M80" s="11"/>
      <c r="N80" s="11"/>
      <c r="O80" s="11"/>
      <c r="P80" s="11"/>
      <c r="Q80" s="11"/>
      <c r="R80" s="11"/>
      <c r="S80" s="11"/>
      <c r="T80" s="11"/>
      <c r="U80" s="11"/>
      <c r="V80" s="11"/>
      <c r="Y80" s="58"/>
    </row>
    <row r="81" spans="2:25" ht="27" x14ac:dyDescent="0.65">
      <c r="B81" s="11"/>
      <c r="C81" s="11"/>
      <c r="D81" s="11"/>
      <c r="E81" s="11"/>
      <c r="F81" s="11"/>
      <c r="G81" s="11"/>
      <c r="H81" s="11"/>
      <c r="I81" s="11"/>
      <c r="J81" s="11"/>
      <c r="K81" s="11"/>
      <c r="L81" s="11"/>
      <c r="M81" s="11"/>
      <c r="N81" s="11"/>
      <c r="O81" s="11"/>
      <c r="P81" s="11"/>
      <c r="Q81" s="11"/>
      <c r="R81" s="11"/>
      <c r="S81" s="11"/>
      <c r="T81" s="11"/>
      <c r="U81" s="11"/>
      <c r="V81" s="11"/>
      <c r="Y81" s="58"/>
    </row>
    <row r="82" spans="2:25" ht="27" x14ac:dyDescent="0.65">
      <c r="B82" s="11"/>
      <c r="C82" s="11"/>
      <c r="D82" s="11"/>
      <c r="E82" s="11"/>
      <c r="F82" s="11"/>
      <c r="G82" s="11"/>
      <c r="H82" s="11"/>
      <c r="I82" s="11"/>
      <c r="J82" s="11"/>
      <c r="K82" s="11"/>
      <c r="L82" s="11"/>
      <c r="M82" s="11"/>
      <c r="N82" s="11"/>
      <c r="O82" s="11"/>
      <c r="P82" s="11"/>
      <c r="Q82" s="11"/>
      <c r="R82" s="11"/>
      <c r="S82" s="11"/>
      <c r="T82" s="11"/>
      <c r="U82" s="11"/>
      <c r="V82" s="11"/>
      <c r="Y82" s="58"/>
    </row>
    <row r="83" spans="2:25" ht="27" x14ac:dyDescent="0.65">
      <c r="B83" s="11"/>
      <c r="C83" s="11"/>
      <c r="D83" s="11"/>
      <c r="E83" s="11"/>
      <c r="F83" s="11"/>
      <c r="G83" s="11"/>
      <c r="H83" s="11"/>
      <c r="I83" s="11"/>
      <c r="J83" s="11"/>
      <c r="K83" s="11"/>
      <c r="L83" s="11"/>
      <c r="M83" s="11"/>
      <c r="N83" s="11"/>
      <c r="O83" s="11"/>
      <c r="P83" s="11"/>
      <c r="Q83" s="11"/>
      <c r="R83" s="11"/>
      <c r="S83" s="11"/>
      <c r="T83" s="11"/>
      <c r="U83" s="11"/>
      <c r="V83" s="11"/>
      <c r="Y83" s="58"/>
    </row>
    <row r="84" spans="2:25" ht="27" x14ac:dyDescent="0.65">
      <c r="B84" s="11"/>
      <c r="C84" s="11"/>
      <c r="D84" s="11"/>
      <c r="E84" s="11"/>
      <c r="F84" s="11"/>
      <c r="G84" s="11"/>
      <c r="H84" s="11"/>
      <c r="I84" s="11"/>
      <c r="J84" s="11"/>
      <c r="K84" s="11"/>
      <c r="L84" s="11"/>
      <c r="M84" s="11"/>
      <c r="N84" s="11"/>
      <c r="O84" s="11"/>
      <c r="P84" s="11"/>
      <c r="Q84" s="11"/>
      <c r="R84" s="11"/>
      <c r="S84" s="11"/>
      <c r="T84" s="11"/>
      <c r="U84" s="11"/>
      <c r="V84" s="11"/>
      <c r="Y84" s="58"/>
    </row>
    <row r="85" spans="2:25" ht="27" x14ac:dyDescent="0.65">
      <c r="B85" s="11"/>
      <c r="C85" s="11"/>
      <c r="D85" s="11"/>
      <c r="E85" s="11"/>
      <c r="F85" s="11"/>
      <c r="G85" s="11"/>
      <c r="H85" s="11"/>
      <c r="I85" s="11"/>
      <c r="J85" s="11"/>
      <c r="K85" s="11"/>
      <c r="L85" s="11"/>
      <c r="M85" s="11"/>
      <c r="N85" s="11"/>
      <c r="O85" s="11"/>
      <c r="P85" s="11"/>
      <c r="Q85" s="11"/>
      <c r="R85" s="11"/>
      <c r="S85" s="11"/>
      <c r="T85" s="11"/>
      <c r="U85" s="11"/>
      <c r="V85" s="11"/>
      <c r="Y85" s="58"/>
    </row>
    <row r="86" spans="2:25" ht="27" x14ac:dyDescent="0.65">
      <c r="B86" s="11"/>
      <c r="C86" s="11"/>
      <c r="D86" s="11"/>
      <c r="E86" s="11"/>
      <c r="F86" s="11"/>
      <c r="G86" s="11"/>
      <c r="H86" s="11"/>
      <c r="I86" s="11"/>
      <c r="J86" s="11"/>
      <c r="K86" s="11"/>
      <c r="L86" s="11"/>
      <c r="M86" s="11"/>
      <c r="N86" s="11"/>
      <c r="O86" s="11"/>
      <c r="P86" s="11"/>
      <c r="Q86" s="11"/>
      <c r="R86" s="11"/>
      <c r="S86" s="11"/>
      <c r="T86" s="11"/>
      <c r="U86" s="11"/>
      <c r="V86" s="11"/>
      <c r="Y86" s="58"/>
    </row>
    <row r="87" spans="2:25" ht="27" x14ac:dyDescent="0.65">
      <c r="B87" s="11"/>
      <c r="C87" s="11"/>
      <c r="D87" s="11"/>
      <c r="E87" s="11"/>
      <c r="F87" s="11"/>
      <c r="G87" s="11"/>
      <c r="H87" s="11"/>
      <c r="I87" s="11"/>
      <c r="J87" s="11"/>
      <c r="K87" s="11"/>
      <c r="L87" s="11"/>
      <c r="M87" s="11"/>
      <c r="N87" s="11"/>
      <c r="O87" s="11"/>
      <c r="P87" s="11"/>
      <c r="Q87" s="11"/>
      <c r="R87" s="11"/>
      <c r="S87" s="11"/>
      <c r="T87" s="11"/>
      <c r="U87" s="11"/>
      <c r="V87" s="11"/>
      <c r="Y87" s="58"/>
    </row>
    <row r="88" spans="2:25" ht="27" x14ac:dyDescent="0.65">
      <c r="B88" s="11"/>
      <c r="C88" s="11"/>
      <c r="D88" s="11"/>
      <c r="E88" s="11"/>
      <c r="F88" s="11"/>
      <c r="G88" s="11"/>
      <c r="H88" s="11"/>
      <c r="I88" s="11"/>
      <c r="J88" s="11"/>
      <c r="K88" s="11"/>
      <c r="L88" s="11"/>
      <c r="M88" s="11"/>
      <c r="N88" s="11"/>
      <c r="O88" s="11"/>
      <c r="P88" s="11"/>
      <c r="Q88" s="11"/>
      <c r="R88" s="11"/>
      <c r="S88" s="11"/>
      <c r="T88" s="11"/>
      <c r="U88" s="11"/>
      <c r="V88" s="11"/>
      <c r="Y88" s="58"/>
    </row>
    <row r="89" spans="2:25" ht="27" x14ac:dyDescent="0.65">
      <c r="B89" s="11"/>
      <c r="C89" s="11"/>
      <c r="D89" s="11"/>
      <c r="E89" s="11"/>
      <c r="F89" s="11"/>
      <c r="G89" s="11"/>
      <c r="H89" s="11"/>
      <c r="I89" s="11"/>
      <c r="J89" s="11"/>
      <c r="K89" s="11"/>
      <c r="L89" s="11"/>
      <c r="M89" s="11"/>
      <c r="N89" s="11"/>
      <c r="O89" s="11"/>
      <c r="P89" s="11"/>
      <c r="Q89" s="11"/>
      <c r="R89" s="11"/>
      <c r="S89" s="11"/>
      <c r="T89" s="11"/>
      <c r="U89" s="11"/>
      <c r="V89" s="11"/>
      <c r="Y89" s="58"/>
    </row>
    <row r="90" spans="2:25" ht="27" x14ac:dyDescent="0.65">
      <c r="B90" s="11"/>
      <c r="C90" s="11"/>
      <c r="D90" s="11"/>
      <c r="E90" s="11"/>
      <c r="F90" s="11"/>
      <c r="G90" s="11"/>
      <c r="H90" s="11"/>
      <c r="I90" s="11"/>
      <c r="J90" s="11"/>
      <c r="K90" s="11"/>
      <c r="L90" s="11"/>
      <c r="M90" s="11"/>
      <c r="N90" s="11"/>
      <c r="O90" s="11"/>
      <c r="P90" s="11"/>
      <c r="Q90" s="11"/>
      <c r="R90" s="11"/>
      <c r="S90" s="11"/>
      <c r="T90" s="11"/>
      <c r="U90" s="11"/>
      <c r="V90" s="11"/>
      <c r="Y90" s="58"/>
    </row>
    <row r="91" spans="2:25" ht="27" x14ac:dyDescent="0.65">
      <c r="B91" s="11"/>
      <c r="C91" s="11"/>
      <c r="D91" s="11"/>
      <c r="E91" s="11"/>
      <c r="F91" s="11"/>
      <c r="G91" s="11"/>
      <c r="H91" s="11"/>
      <c r="I91" s="11"/>
      <c r="J91" s="11"/>
      <c r="K91" s="11"/>
      <c r="L91" s="11"/>
      <c r="M91" s="11"/>
      <c r="N91" s="11"/>
      <c r="O91" s="11"/>
      <c r="P91" s="11"/>
      <c r="Q91" s="11"/>
      <c r="R91" s="11"/>
      <c r="S91" s="11"/>
      <c r="T91" s="11"/>
      <c r="U91" s="11"/>
      <c r="V91" s="11"/>
      <c r="Y91" s="58"/>
    </row>
    <row r="92" spans="2:25" ht="27" x14ac:dyDescent="0.65">
      <c r="B92" s="11"/>
      <c r="C92" s="11"/>
      <c r="D92" s="11"/>
      <c r="E92" s="11"/>
      <c r="F92" s="11"/>
      <c r="G92" s="11"/>
      <c r="H92" s="11"/>
      <c r="I92" s="11"/>
      <c r="J92" s="11"/>
      <c r="K92" s="11"/>
      <c r="L92" s="11"/>
      <c r="M92" s="11"/>
      <c r="N92" s="11"/>
      <c r="O92" s="11"/>
      <c r="P92" s="11"/>
      <c r="Q92" s="11"/>
      <c r="R92" s="11"/>
      <c r="S92" s="11"/>
      <c r="T92" s="11"/>
      <c r="U92" s="11"/>
      <c r="V92" s="11"/>
      <c r="Y92" s="58"/>
    </row>
    <row r="93" spans="2:25" ht="27" x14ac:dyDescent="0.65">
      <c r="B93" s="11"/>
      <c r="C93" s="11"/>
      <c r="D93" s="11"/>
      <c r="E93" s="11"/>
      <c r="F93" s="11"/>
      <c r="G93" s="11"/>
      <c r="H93" s="11"/>
      <c r="I93" s="11"/>
      <c r="J93" s="11"/>
      <c r="K93" s="11"/>
      <c r="L93" s="11"/>
      <c r="M93" s="11"/>
      <c r="N93" s="11"/>
      <c r="O93" s="11"/>
      <c r="P93" s="11"/>
      <c r="Q93" s="11"/>
      <c r="R93" s="11"/>
      <c r="S93" s="11"/>
      <c r="T93" s="11"/>
      <c r="U93" s="11"/>
      <c r="V93" s="11"/>
      <c r="Y93" s="58"/>
    </row>
    <row r="94" spans="2:25" ht="27" x14ac:dyDescent="0.65">
      <c r="B94" s="11"/>
      <c r="C94" s="11"/>
      <c r="D94" s="11"/>
      <c r="E94" s="11"/>
      <c r="F94" s="11"/>
      <c r="G94" s="11"/>
      <c r="H94" s="11"/>
      <c r="I94" s="11"/>
      <c r="J94" s="11"/>
      <c r="K94" s="11"/>
      <c r="L94" s="11"/>
      <c r="M94" s="11"/>
      <c r="N94" s="11"/>
      <c r="O94" s="11"/>
      <c r="P94" s="11"/>
      <c r="Q94" s="11"/>
      <c r="R94" s="11"/>
      <c r="S94" s="11"/>
      <c r="T94" s="11"/>
      <c r="U94" s="11"/>
      <c r="V94" s="11"/>
      <c r="Y94" s="58"/>
    </row>
    <row r="95" spans="2:25" ht="27" x14ac:dyDescent="0.65">
      <c r="B95" s="11"/>
      <c r="C95" s="11"/>
      <c r="D95" s="11"/>
      <c r="E95" s="11"/>
      <c r="F95" s="11"/>
      <c r="G95" s="11"/>
      <c r="H95" s="11"/>
      <c r="I95" s="11"/>
      <c r="J95" s="11"/>
      <c r="K95" s="11"/>
      <c r="L95" s="11"/>
      <c r="M95" s="11"/>
      <c r="N95" s="11"/>
      <c r="O95" s="11"/>
      <c r="P95" s="11"/>
      <c r="Q95" s="11"/>
      <c r="R95" s="11"/>
      <c r="S95" s="11"/>
      <c r="T95" s="11"/>
      <c r="U95" s="11"/>
      <c r="V95" s="11"/>
      <c r="Y95" s="58"/>
    </row>
    <row r="96" spans="2:25" ht="27" x14ac:dyDescent="0.65">
      <c r="B96" s="11"/>
      <c r="C96" s="11"/>
      <c r="D96" s="11"/>
      <c r="E96" s="11"/>
      <c r="F96" s="11"/>
      <c r="G96" s="11"/>
      <c r="H96" s="11"/>
      <c r="I96" s="11"/>
      <c r="J96" s="11"/>
      <c r="K96" s="11"/>
      <c r="L96" s="11"/>
      <c r="M96" s="11"/>
      <c r="N96" s="11"/>
      <c r="O96" s="11"/>
      <c r="P96" s="11"/>
      <c r="Q96" s="11"/>
      <c r="R96" s="11"/>
      <c r="S96" s="11"/>
      <c r="T96" s="11"/>
      <c r="U96" s="11"/>
      <c r="V96" s="11"/>
      <c r="Y96" s="58"/>
    </row>
    <row r="97" spans="2:25" ht="27" x14ac:dyDescent="0.65">
      <c r="B97" s="11"/>
      <c r="C97" s="11"/>
      <c r="D97" s="11"/>
      <c r="E97" s="11"/>
      <c r="F97" s="11"/>
      <c r="G97" s="11"/>
      <c r="H97" s="11"/>
      <c r="I97" s="11"/>
      <c r="J97" s="11"/>
      <c r="K97" s="11"/>
      <c r="L97" s="11"/>
      <c r="M97" s="11"/>
      <c r="N97" s="11"/>
      <c r="O97" s="11"/>
      <c r="P97" s="11"/>
      <c r="Q97" s="11"/>
      <c r="R97" s="11"/>
      <c r="S97" s="11"/>
      <c r="T97" s="11"/>
      <c r="U97" s="11"/>
      <c r="V97" s="11"/>
      <c r="Y97" s="58"/>
    </row>
    <row r="98" spans="2:25" ht="27" x14ac:dyDescent="0.65">
      <c r="B98" s="11"/>
      <c r="C98" s="11"/>
      <c r="D98" s="11"/>
      <c r="E98" s="11"/>
      <c r="F98" s="11"/>
      <c r="G98" s="11"/>
      <c r="H98" s="11"/>
      <c r="I98" s="11"/>
      <c r="J98" s="11"/>
      <c r="K98" s="11"/>
      <c r="L98" s="11"/>
      <c r="M98" s="11"/>
      <c r="N98" s="11"/>
      <c r="O98" s="11"/>
      <c r="P98" s="11"/>
      <c r="Q98" s="11"/>
      <c r="R98" s="11"/>
      <c r="S98" s="11"/>
      <c r="T98" s="11"/>
      <c r="U98" s="11"/>
      <c r="V98" s="11"/>
      <c r="Y98" s="58"/>
    </row>
    <row r="99" spans="2:25" ht="27" x14ac:dyDescent="0.65">
      <c r="B99" s="11"/>
      <c r="C99" s="11"/>
      <c r="D99" s="11"/>
      <c r="E99" s="11"/>
      <c r="F99" s="11"/>
      <c r="G99" s="11"/>
      <c r="H99" s="11"/>
      <c r="I99" s="11"/>
      <c r="J99" s="11"/>
      <c r="K99" s="11"/>
      <c r="L99" s="11"/>
      <c r="M99" s="11"/>
      <c r="N99" s="11"/>
      <c r="O99" s="11"/>
      <c r="P99" s="11"/>
      <c r="Q99" s="11"/>
      <c r="R99" s="11"/>
      <c r="S99" s="11"/>
      <c r="T99" s="11"/>
      <c r="U99" s="11"/>
      <c r="V99" s="11"/>
      <c r="Y99" s="58"/>
    </row>
    <row r="100" spans="2:25" ht="27" x14ac:dyDescent="0.65">
      <c r="B100" s="11"/>
      <c r="C100" s="11"/>
      <c r="D100" s="11"/>
      <c r="E100" s="11"/>
      <c r="F100" s="11"/>
      <c r="G100" s="11"/>
      <c r="H100" s="11"/>
      <c r="I100" s="11"/>
      <c r="J100" s="11"/>
      <c r="K100" s="11"/>
      <c r="L100" s="11"/>
      <c r="M100" s="11"/>
      <c r="N100" s="11"/>
      <c r="O100" s="11"/>
      <c r="P100" s="11"/>
      <c r="Q100" s="11"/>
      <c r="R100" s="11"/>
      <c r="S100" s="11"/>
      <c r="T100" s="11"/>
      <c r="U100" s="11"/>
      <c r="V100" s="11"/>
      <c r="Y100" s="58"/>
    </row>
    <row r="101" spans="2:25" ht="27" x14ac:dyDescent="0.65">
      <c r="B101" s="11"/>
      <c r="C101" s="11"/>
      <c r="D101" s="11"/>
      <c r="E101" s="11"/>
      <c r="F101" s="11"/>
      <c r="G101" s="11"/>
      <c r="H101" s="11"/>
      <c r="I101" s="11"/>
      <c r="J101" s="11"/>
      <c r="K101" s="11"/>
      <c r="L101" s="11"/>
      <c r="M101" s="11"/>
      <c r="N101" s="11"/>
      <c r="O101" s="11"/>
      <c r="P101" s="11"/>
      <c r="Q101" s="11"/>
      <c r="R101" s="11"/>
      <c r="S101" s="11"/>
      <c r="T101" s="11"/>
      <c r="U101" s="11"/>
      <c r="V101" s="11"/>
      <c r="Y101" s="58"/>
    </row>
    <row r="102" spans="2:25" ht="27" x14ac:dyDescent="0.65">
      <c r="B102" s="11"/>
      <c r="C102" s="11"/>
      <c r="D102" s="11"/>
      <c r="E102" s="11"/>
      <c r="F102" s="11"/>
      <c r="G102" s="11"/>
      <c r="H102" s="11"/>
      <c r="I102" s="11"/>
      <c r="J102" s="11"/>
      <c r="K102" s="11"/>
      <c r="L102" s="11"/>
      <c r="M102" s="11"/>
      <c r="N102" s="11"/>
      <c r="O102" s="11"/>
      <c r="P102" s="11"/>
      <c r="Q102" s="11"/>
      <c r="R102" s="11"/>
      <c r="S102" s="11"/>
      <c r="T102" s="11"/>
      <c r="U102" s="11"/>
      <c r="V102" s="11"/>
      <c r="Y102" s="58"/>
    </row>
    <row r="103" spans="2:25" ht="27" x14ac:dyDescent="0.65">
      <c r="B103" s="11"/>
      <c r="C103" s="11"/>
      <c r="D103" s="11"/>
      <c r="E103" s="11"/>
      <c r="F103" s="11"/>
      <c r="G103" s="11"/>
      <c r="H103" s="11"/>
      <c r="I103" s="11"/>
      <c r="J103" s="11"/>
      <c r="K103" s="11"/>
      <c r="L103" s="11"/>
      <c r="M103" s="11"/>
      <c r="N103" s="11"/>
      <c r="O103" s="11"/>
      <c r="P103" s="11"/>
      <c r="Q103" s="11"/>
      <c r="R103" s="11"/>
      <c r="S103" s="11"/>
      <c r="T103" s="11"/>
      <c r="U103" s="11"/>
      <c r="V103" s="11"/>
      <c r="Y103" s="58"/>
    </row>
    <row r="104" spans="2:25" ht="27" x14ac:dyDescent="0.65">
      <c r="B104" s="11"/>
      <c r="C104" s="11"/>
      <c r="D104" s="11"/>
      <c r="E104" s="11"/>
      <c r="F104" s="11"/>
      <c r="G104" s="11"/>
      <c r="H104" s="11"/>
      <c r="I104" s="11"/>
      <c r="J104" s="11"/>
      <c r="K104" s="11"/>
      <c r="L104" s="11"/>
      <c r="M104" s="11"/>
      <c r="N104" s="11"/>
      <c r="O104" s="11"/>
      <c r="P104" s="11"/>
      <c r="Q104" s="11"/>
      <c r="R104" s="11"/>
      <c r="S104" s="11"/>
      <c r="T104" s="11"/>
      <c r="U104" s="11"/>
      <c r="V104" s="11"/>
      <c r="Y104" s="58"/>
    </row>
    <row r="105" spans="2:25" ht="27" x14ac:dyDescent="0.65">
      <c r="B105" s="11"/>
      <c r="C105" s="11"/>
      <c r="D105" s="11"/>
      <c r="E105" s="11"/>
      <c r="F105" s="11"/>
      <c r="G105" s="11"/>
      <c r="H105" s="11"/>
      <c r="I105" s="11"/>
      <c r="J105" s="11"/>
      <c r="K105" s="11"/>
      <c r="L105" s="11"/>
      <c r="M105" s="11"/>
      <c r="N105" s="11"/>
      <c r="O105" s="11"/>
      <c r="P105" s="11"/>
      <c r="Q105" s="11"/>
      <c r="R105" s="11"/>
      <c r="S105" s="11"/>
      <c r="T105" s="11"/>
      <c r="U105" s="11"/>
      <c r="V105" s="11"/>
      <c r="Y105" s="58"/>
    </row>
    <row r="106" spans="2:25" ht="27" x14ac:dyDescent="0.65">
      <c r="B106" s="11"/>
      <c r="C106" s="11"/>
      <c r="D106" s="11"/>
      <c r="E106" s="11"/>
      <c r="F106" s="11"/>
      <c r="G106" s="11"/>
      <c r="H106" s="11"/>
      <c r="I106" s="11"/>
      <c r="J106" s="11"/>
      <c r="K106" s="11"/>
      <c r="L106" s="11"/>
      <c r="M106" s="11"/>
      <c r="N106" s="11"/>
      <c r="O106" s="11"/>
      <c r="P106" s="11"/>
      <c r="Q106" s="11"/>
      <c r="R106" s="11"/>
      <c r="S106" s="11"/>
      <c r="T106" s="11"/>
      <c r="U106" s="11"/>
      <c r="V106" s="11"/>
      <c r="Y106" s="58"/>
    </row>
    <row r="107" spans="2:25" ht="27" x14ac:dyDescent="0.65">
      <c r="B107" s="11"/>
      <c r="C107" s="11"/>
      <c r="D107" s="11"/>
      <c r="E107" s="11"/>
      <c r="F107" s="11"/>
      <c r="G107" s="11"/>
      <c r="H107" s="11"/>
      <c r="I107" s="11"/>
      <c r="J107" s="11"/>
      <c r="K107" s="11"/>
      <c r="L107" s="11"/>
      <c r="M107" s="11"/>
      <c r="N107" s="11"/>
      <c r="O107" s="11"/>
      <c r="P107" s="11"/>
      <c r="Q107" s="11"/>
      <c r="R107" s="11"/>
      <c r="S107" s="11"/>
      <c r="T107" s="11"/>
      <c r="U107" s="11"/>
      <c r="V107" s="11"/>
      <c r="Y107" s="58"/>
    </row>
    <row r="108" spans="2:25" ht="27" x14ac:dyDescent="0.65">
      <c r="B108" s="11"/>
      <c r="C108" s="11"/>
      <c r="D108" s="11"/>
      <c r="E108" s="11"/>
      <c r="F108" s="11"/>
      <c r="G108" s="11"/>
      <c r="H108" s="11"/>
      <c r="I108" s="11"/>
      <c r="J108" s="11"/>
      <c r="K108" s="11"/>
      <c r="L108" s="11"/>
      <c r="M108" s="11"/>
      <c r="N108" s="11"/>
      <c r="O108" s="11"/>
      <c r="P108" s="11"/>
      <c r="Q108" s="11"/>
      <c r="R108" s="11"/>
      <c r="S108" s="11"/>
      <c r="T108" s="11"/>
      <c r="U108" s="11"/>
      <c r="V108" s="11"/>
      <c r="Y108" s="58"/>
    </row>
    <row r="109" spans="2:25" ht="27" x14ac:dyDescent="0.65">
      <c r="B109" s="11"/>
      <c r="C109" s="11"/>
      <c r="D109" s="11"/>
      <c r="E109" s="11"/>
      <c r="F109" s="11"/>
      <c r="G109" s="11"/>
      <c r="H109" s="11"/>
      <c r="I109" s="11"/>
      <c r="J109" s="11"/>
      <c r="K109" s="11"/>
      <c r="L109" s="11"/>
      <c r="M109" s="11"/>
      <c r="N109" s="11"/>
      <c r="O109" s="11"/>
      <c r="P109" s="11"/>
      <c r="Q109" s="11"/>
      <c r="R109" s="11"/>
      <c r="S109" s="11"/>
      <c r="T109" s="11"/>
      <c r="U109" s="11"/>
      <c r="V109" s="11"/>
      <c r="Y109" s="58"/>
    </row>
    <row r="110" spans="2:25" ht="27" x14ac:dyDescent="0.65">
      <c r="B110" s="11"/>
      <c r="C110" s="11"/>
      <c r="D110" s="11"/>
      <c r="E110" s="11"/>
      <c r="F110" s="11"/>
      <c r="G110" s="11"/>
      <c r="H110" s="11"/>
      <c r="I110" s="11"/>
      <c r="J110" s="11"/>
      <c r="K110" s="11"/>
      <c r="L110" s="11"/>
      <c r="M110" s="11"/>
      <c r="N110" s="11"/>
      <c r="O110" s="11"/>
      <c r="P110" s="11"/>
      <c r="Q110" s="11"/>
      <c r="R110" s="11"/>
      <c r="S110" s="11"/>
      <c r="T110" s="11"/>
      <c r="U110" s="11"/>
      <c r="V110" s="11"/>
      <c r="Y110" s="58"/>
    </row>
    <row r="111" spans="2:25" ht="27" x14ac:dyDescent="0.65">
      <c r="B111" s="11"/>
      <c r="C111" s="11"/>
      <c r="D111" s="11"/>
      <c r="E111" s="11"/>
      <c r="F111" s="11"/>
      <c r="G111" s="11"/>
      <c r="H111" s="11"/>
      <c r="I111" s="11"/>
      <c r="J111" s="11"/>
      <c r="K111" s="11"/>
      <c r="L111" s="11"/>
      <c r="M111" s="11"/>
      <c r="N111" s="11"/>
      <c r="O111" s="11"/>
      <c r="P111" s="11"/>
      <c r="Q111" s="11"/>
      <c r="R111" s="11"/>
      <c r="S111" s="11"/>
      <c r="T111" s="11"/>
      <c r="U111" s="11"/>
      <c r="V111" s="11"/>
      <c r="Y111" s="58"/>
    </row>
    <row r="112" spans="2:25" ht="27" x14ac:dyDescent="0.65">
      <c r="B112" s="11"/>
      <c r="C112" s="11"/>
      <c r="D112" s="11"/>
      <c r="E112" s="11"/>
      <c r="F112" s="11"/>
      <c r="G112" s="11"/>
      <c r="H112" s="11"/>
      <c r="I112" s="11"/>
      <c r="J112" s="11"/>
      <c r="K112" s="11"/>
      <c r="L112" s="11"/>
      <c r="M112" s="11"/>
      <c r="N112" s="11"/>
      <c r="O112" s="11"/>
      <c r="P112" s="11"/>
      <c r="Q112" s="11"/>
      <c r="R112" s="11"/>
      <c r="S112" s="11"/>
      <c r="T112" s="11"/>
      <c r="U112" s="11"/>
      <c r="V112" s="11"/>
      <c r="Y112" s="58"/>
    </row>
    <row r="113" spans="2:25" ht="27" x14ac:dyDescent="0.65">
      <c r="B113" s="11"/>
      <c r="C113" s="11"/>
      <c r="D113" s="11"/>
      <c r="E113" s="11"/>
      <c r="F113" s="11"/>
      <c r="G113" s="11"/>
      <c r="H113" s="11"/>
      <c r="I113" s="11"/>
      <c r="J113" s="11"/>
      <c r="K113" s="11"/>
      <c r="L113" s="11"/>
      <c r="M113" s="11"/>
      <c r="N113" s="11"/>
      <c r="O113" s="11"/>
      <c r="P113" s="11"/>
      <c r="Q113" s="11"/>
      <c r="R113" s="11"/>
      <c r="S113" s="11"/>
      <c r="T113" s="11"/>
      <c r="U113" s="11"/>
      <c r="V113" s="11"/>
      <c r="Y113" s="58"/>
    </row>
    <row r="114" spans="2:25" ht="21.75" x14ac:dyDescent="0.5">
      <c r="B114" s="11"/>
      <c r="C114" s="11"/>
      <c r="D114" s="11"/>
      <c r="E114" s="11"/>
      <c r="F114" s="11"/>
      <c r="G114" s="11"/>
      <c r="H114" s="11"/>
      <c r="I114" s="11"/>
      <c r="J114" s="11"/>
      <c r="K114" s="11"/>
      <c r="L114" s="11"/>
      <c r="M114" s="11"/>
      <c r="N114" s="11"/>
      <c r="O114" s="11"/>
      <c r="P114" s="11"/>
      <c r="Q114" s="11"/>
      <c r="R114" s="11"/>
      <c r="S114" s="11"/>
      <c r="T114" s="11"/>
      <c r="U114" s="11"/>
      <c r="V114" s="11"/>
    </row>
    <row r="115" spans="2:25" ht="21.75" x14ac:dyDescent="0.5">
      <c r="B115" s="11"/>
      <c r="C115" s="11"/>
      <c r="D115" s="11"/>
      <c r="E115" s="11"/>
      <c r="F115" s="11"/>
      <c r="G115" s="11"/>
      <c r="H115" s="11"/>
      <c r="I115" s="11"/>
      <c r="J115" s="11"/>
      <c r="K115" s="11"/>
      <c r="L115" s="11"/>
      <c r="M115" s="11"/>
      <c r="N115" s="11"/>
      <c r="O115" s="11"/>
      <c r="P115" s="11"/>
      <c r="Q115" s="11"/>
      <c r="R115" s="11"/>
      <c r="S115" s="11"/>
      <c r="T115" s="11"/>
      <c r="U115" s="11"/>
      <c r="V115" s="11"/>
    </row>
    <row r="116" spans="2:25" ht="21.75" x14ac:dyDescent="0.5">
      <c r="B116" s="11"/>
      <c r="C116" s="11"/>
      <c r="D116" s="11"/>
      <c r="E116" s="11"/>
      <c r="F116" s="11"/>
      <c r="G116" s="11"/>
      <c r="H116" s="11"/>
      <c r="I116" s="11"/>
      <c r="J116" s="11"/>
      <c r="K116" s="11"/>
      <c r="L116" s="11"/>
      <c r="M116" s="11"/>
      <c r="N116" s="11"/>
      <c r="O116" s="11"/>
      <c r="P116" s="11"/>
      <c r="Q116" s="11"/>
      <c r="R116" s="11"/>
      <c r="S116" s="11"/>
      <c r="T116" s="11"/>
      <c r="U116" s="11"/>
      <c r="V116" s="11"/>
    </row>
    <row r="117" spans="2:25" ht="21.75" x14ac:dyDescent="0.5">
      <c r="B117" s="11"/>
      <c r="C117" s="11"/>
      <c r="D117" s="11"/>
      <c r="E117" s="11"/>
      <c r="F117" s="11"/>
      <c r="G117" s="11"/>
      <c r="H117" s="11"/>
      <c r="I117" s="11"/>
      <c r="J117" s="11"/>
      <c r="K117" s="11"/>
      <c r="L117" s="11"/>
      <c r="M117" s="11"/>
      <c r="N117" s="11"/>
      <c r="O117" s="11"/>
      <c r="P117" s="11"/>
      <c r="Q117" s="11"/>
      <c r="R117" s="11"/>
      <c r="S117" s="11"/>
      <c r="T117" s="11"/>
      <c r="U117" s="11"/>
      <c r="V117" s="11"/>
    </row>
    <row r="118" spans="2:25" ht="21.75" x14ac:dyDescent="0.5">
      <c r="B118" s="11"/>
      <c r="C118" s="11"/>
      <c r="D118" s="11"/>
      <c r="E118" s="11"/>
      <c r="F118" s="11"/>
      <c r="G118" s="11"/>
      <c r="H118" s="11"/>
      <c r="I118" s="11"/>
      <c r="J118" s="11"/>
      <c r="K118" s="11"/>
      <c r="L118" s="11"/>
      <c r="M118" s="11"/>
      <c r="N118" s="11"/>
      <c r="O118" s="11"/>
      <c r="P118" s="11"/>
      <c r="Q118" s="11"/>
      <c r="R118" s="11"/>
      <c r="S118" s="11"/>
      <c r="T118" s="11"/>
      <c r="U118" s="11"/>
      <c r="V118" s="11"/>
    </row>
    <row r="119" spans="2:25" ht="21.75" x14ac:dyDescent="0.5">
      <c r="B119" s="11"/>
      <c r="C119" s="11"/>
      <c r="D119" s="11"/>
      <c r="E119" s="11"/>
      <c r="F119" s="11"/>
      <c r="G119" s="11"/>
      <c r="H119" s="11"/>
      <c r="I119" s="11"/>
      <c r="J119" s="11"/>
      <c r="K119" s="11"/>
      <c r="L119" s="11"/>
      <c r="M119" s="11"/>
      <c r="N119" s="11"/>
      <c r="O119" s="11"/>
      <c r="P119" s="11"/>
      <c r="Q119" s="11"/>
      <c r="R119" s="11"/>
      <c r="S119" s="11"/>
      <c r="T119" s="11"/>
      <c r="U119" s="11"/>
      <c r="V119" s="11"/>
    </row>
    <row r="120" spans="2:25" ht="21.75" x14ac:dyDescent="0.5">
      <c r="B120" s="11"/>
      <c r="C120" s="11"/>
      <c r="D120" s="11"/>
      <c r="E120" s="11"/>
      <c r="F120" s="11"/>
      <c r="G120" s="11"/>
      <c r="H120" s="11"/>
      <c r="I120" s="11"/>
      <c r="J120" s="11"/>
      <c r="K120" s="11"/>
      <c r="L120" s="11"/>
      <c r="M120" s="11"/>
      <c r="N120" s="11"/>
      <c r="O120" s="11"/>
      <c r="P120" s="11"/>
      <c r="Q120" s="11"/>
      <c r="R120" s="11"/>
      <c r="S120" s="11"/>
      <c r="T120" s="11"/>
      <c r="U120" s="11"/>
      <c r="V120" s="11"/>
    </row>
    <row r="121" spans="2:25" ht="21.75" x14ac:dyDescent="0.5">
      <c r="B121" s="11"/>
      <c r="C121" s="11"/>
      <c r="D121" s="11"/>
      <c r="E121" s="11"/>
      <c r="F121" s="11"/>
      <c r="G121" s="11"/>
      <c r="H121" s="11"/>
      <c r="I121" s="11"/>
      <c r="J121" s="11"/>
      <c r="K121" s="11"/>
      <c r="L121" s="11"/>
      <c r="M121" s="11"/>
      <c r="N121" s="11"/>
      <c r="O121" s="11"/>
      <c r="P121" s="11"/>
      <c r="Q121" s="11"/>
      <c r="R121" s="11"/>
      <c r="S121" s="11"/>
      <c r="T121" s="11"/>
      <c r="U121" s="11"/>
      <c r="V121" s="11"/>
    </row>
    <row r="122" spans="2:25" ht="21.75" x14ac:dyDescent="0.5">
      <c r="B122" s="11"/>
      <c r="C122" s="11"/>
      <c r="D122" s="11"/>
      <c r="E122" s="11"/>
      <c r="F122" s="11"/>
      <c r="G122" s="11"/>
      <c r="H122" s="11"/>
      <c r="I122" s="11"/>
      <c r="J122" s="11"/>
      <c r="K122" s="11"/>
      <c r="L122" s="11"/>
      <c r="M122" s="11"/>
      <c r="N122" s="11"/>
      <c r="O122" s="11"/>
      <c r="P122" s="11"/>
      <c r="Q122" s="11"/>
      <c r="R122" s="11"/>
      <c r="S122" s="11"/>
      <c r="T122" s="11"/>
      <c r="U122" s="11"/>
      <c r="V122" s="11"/>
    </row>
    <row r="123" spans="2:25" ht="21.75" x14ac:dyDescent="0.5">
      <c r="B123" s="11"/>
      <c r="C123" s="11"/>
      <c r="D123" s="11"/>
      <c r="E123" s="11"/>
      <c r="F123" s="11"/>
      <c r="G123" s="11"/>
      <c r="H123" s="11"/>
      <c r="I123" s="11"/>
      <c r="J123" s="11"/>
      <c r="K123" s="11"/>
      <c r="L123" s="11"/>
      <c r="M123" s="11"/>
      <c r="N123" s="11"/>
      <c r="O123" s="11"/>
      <c r="P123" s="11"/>
      <c r="Q123" s="11"/>
      <c r="R123" s="11"/>
      <c r="S123" s="11"/>
      <c r="T123" s="11"/>
      <c r="U123" s="11"/>
      <c r="V123" s="11"/>
    </row>
  </sheetData>
  <mergeCells count="13">
    <mergeCell ref="Y4:AP4"/>
    <mergeCell ref="B9:B11"/>
    <mergeCell ref="D9:D11"/>
    <mergeCell ref="F9:F11"/>
    <mergeCell ref="V9:V11"/>
    <mergeCell ref="E9:E11"/>
    <mergeCell ref="G9:G11"/>
    <mergeCell ref="H9:H11"/>
    <mergeCell ref="J9:L9"/>
    <mergeCell ref="M9:U9"/>
    <mergeCell ref="B4:L4"/>
    <mergeCell ref="M4:V4"/>
    <mergeCell ref="I9:I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&amp;P+65 -</oddFooter>
  </headerFooter>
  <colBreaks count="1" manualBreakCount="1">
    <brk id="12"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7" t="s">
        <v>1609</v>
      </c>
      <c r="D2" s="1777"/>
      <c r="E2" s="1777"/>
      <c r="F2" s="7"/>
    </row>
    <row r="3" spans="2:13" s="5" customFormat="1" ht="17.25" customHeight="1" x14ac:dyDescent="0.85">
      <c r="B3" s="1"/>
      <c r="C3" s="1559"/>
      <c r="D3" s="1527"/>
      <c r="E3" s="739"/>
      <c r="F3" s="3"/>
      <c r="G3" s="2"/>
      <c r="H3" s="2"/>
      <c r="I3" s="2"/>
      <c r="J3" s="2"/>
      <c r="K3" s="2"/>
      <c r="L3" s="2"/>
      <c r="M3" s="2"/>
    </row>
    <row r="4" spans="2:13" ht="36.75" x14ac:dyDescent="0.85">
      <c r="C4" s="1777" t="s">
        <v>1926</v>
      </c>
      <c r="D4" s="1777"/>
      <c r="E4" s="1777"/>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40" t="s">
        <v>1023</v>
      </c>
      <c r="C8" s="741" t="s">
        <v>906</v>
      </c>
      <c r="D8" s="741" t="s">
        <v>907</v>
      </c>
      <c r="E8" s="742" t="s">
        <v>1022</v>
      </c>
      <c r="F8" s="743" t="s">
        <v>1024</v>
      </c>
    </row>
    <row r="9" spans="2:13" s="20" customFormat="1" ht="21" customHeight="1" x14ac:dyDescent="0.7">
      <c r="B9" s="744"/>
      <c r="C9" s="745"/>
      <c r="D9" s="746" t="s">
        <v>1138</v>
      </c>
      <c r="E9" s="745"/>
      <c r="F9" s="747"/>
    </row>
    <row r="10" spans="2:13" s="20" customFormat="1" ht="9.75" customHeight="1" x14ac:dyDescent="0.65">
      <c r="B10" s="21"/>
      <c r="C10" s="22"/>
      <c r="D10" s="23"/>
      <c r="E10" s="24"/>
      <c r="F10" s="25"/>
    </row>
    <row r="11" spans="2:13" s="20" customFormat="1" ht="27.75" customHeight="1" x14ac:dyDescent="0.65">
      <c r="B11" s="21"/>
      <c r="C11" s="1599" t="s">
        <v>1722</v>
      </c>
      <c r="D11" s="299" t="s">
        <v>1725</v>
      </c>
      <c r="E11" s="1600" t="s">
        <v>1723</v>
      </c>
      <c r="F11" s="25"/>
    </row>
    <row r="12" spans="2:13" s="302" customFormat="1" ht="23.25" customHeight="1" x14ac:dyDescent="0.65">
      <c r="B12" s="297"/>
      <c r="C12" s="298" t="s">
        <v>1672</v>
      </c>
      <c r="D12" s="299" t="s">
        <v>1848</v>
      </c>
      <c r="E12" s="300" t="s">
        <v>1222</v>
      </c>
      <c r="F12" s="301"/>
    </row>
    <row r="13" spans="2:13" s="8" customFormat="1" ht="23.25" customHeight="1" x14ac:dyDescent="0.65">
      <c r="B13" s="303">
        <v>1</v>
      </c>
      <c r="C13" s="1742" t="s">
        <v>1673</v>
      </c>
      <c r="D13" s="304" t="s">
        <v>1139</v>
      </c>
      <c r="E13" s="1745" t="s">
        <v>1025</v>
      </c>
      <c r="F13" s="306">
        <v>1</v>
      </c>
    </row>
    <row r="14" spans="2:13" s="8" customFormat="1" ht="23.25" customHeight="1" x14ac:dyDescent="0.65">
      <c r="B14" s="303">
        <v>2</v>
      </c>
      <c r="C14" s="1743" t="s">
        <v>1802</v>
      </c>
      <c r="D14" s="304" t="s">
        <v>1140</v>
      </c>
      <c r="E14" s="1746" t="s">
        <v>1803</v>
      </c>
      <c r="F14" s="306">
        <v>2</v>
      </c>
    </row>
    <row r="15" spans="2:13" s="8" customFormat="1" ht="23.25" customHeight="1" x14ac:dyDescent="0.65">
      <c r="B15" s="303">
        <v>3</v>
      </c>
      <c r="C15" s="1743" t="s">
        <v>1156</v>
      </c>
      <c r="D15" s="304" t="s">
        <v>1141</v>
      </c>
      <c r="E15" s="1746" t="s">
        <v>1951</v>
      </c>
      <c r="F15" s="306">
        <v>3</v>
      </c>
    </row>
    <row r="16" spans="2:13" s="8" customFormat="1" ht="23.25" customHeight="1" x14ac:dyDescent="0.65">
      <c r="B16" s="303">
        <v>4</v>
      </c>
      <c r="C16" s="1743" t="s">
        <v>1124</v>
      </c>
      <c r="D16" s="304" t="s">
        <v>1645</v>
      </c>
      <c r="E16" s="1746" t="s">
        <v>1125</v>
      </c>
      <c r="F16" s="306">
        <v>4</v>
      </c>
    </row>
    <row r="17" spans="2:6" s="8" customFormat="1" ht="23.25" customHeight="1" x14ac:dyDescent="0.65">
      <c r="B17" s="309">
        <v>5</v>
      </c>
      <c r="C17" s="1743" t="s">
        <v>1662</v>
      </c>
      <c r="D17" s="304" t="s">
        <v>1142</v>
      </c>
      <c r="E17" s="1746" t="s">
        <v>1639</v>
      </c>
      <c r="F17" s="310">
        <v>5</v>
      </c>
    </row>
    <row r="18" spans="2:6" s="8" customFormat="1" ht="50.25" customHeight="1" x14ac:dyDescent="0.65">
      <c r="B18" s="1505">
        <v>6</v>
      </c>
      <c r="C18" s="1744" t="s">
        <v>1947</v>
      </c>
      <c r="D18" s="304" t="s">
        <v>1143</v>
      </c>
      <c r="E18" s="1747" t="s">
        <v>1952</v>
      </c>
      <c r="F18" s="1506">
        <v>6</v>
      </c>
    </row>
    <row r="19" spans="2:6" s="8" customFormat="1" ht="28.5" customHeight="1" x14ac:dyDescent="0.65">
      <c r="B19" s="303">
        <v>7</v>
      </c>
      <c r="C19" s="1743" t="s">
        <v>1948</v>
      </c>
      <c r="D19" s="304" t="s">
        <v>1144</v>
      </c>
      <c r="E19" s="1747" t="s">
        <v>1953</v>
      </c>
      <c r="F19" s="306">
        <v>7</v>
      </c>
    </row>
    <row r="20" spans="2:6" s="8" customFormat="1" ht="51.75" customHeight="1" x14ac:dyDescent="0.65">
      <c r="B20" s="303">
        <v>8</v>
      </c>
      <c r="C20" s="1744" t="s">
        <v>1949</v>
      </c>
      <c r="D20" s="304" t="s">
        <v>1145</v>
      </c>
      <c r="E20" s="1747" t="s">
        <v>1954</v>
      </c>
      <c r="F20" s="306">
        <v>8</v>
      </c>
    </row>
    <row r="21" spans="2:6" s="8" customFormat="1" ht="53.25" customHeight="1" x14ac:dyDescent="0.65">
      <c r="B21" s="303">
        <v>9</v>
      </c>
      <c r="C21" s="1744" t="s">
        <v>1950</v>
      </c>
      <c r="D21" s="304" t="s">
        <v>1221</v>
      </c>
      <c r="E21" s="1747" t="s">
        <v>1955</v>
      </c>
      <c r="F21" s="306">
        <v>9</v>
      </c>
    </row>
    <row r="22" spans="2:6" s="8" customFormat="1" ht="23.25" customHeight="1" x14ac:dyDescent="0.65">
      <c r="B22" s="303">
        <v>10</v>
      </c>
      <c r="C22" s="1743" t="s">
        <v>1130</v>
      </c>
      <c r="D22" s="304" t="s">
        <v>1221</v>
      </c>
      <c r="E22" s="1746" t="s">
        <v>1126</v>
      </c>
      <c r="F22" s="306">
        <v>10</v>
      </c>
    </row>
    <row r="23" spans="2:6" s="8" customFormat="1" ht="23.25" customHeight="1" x14ac:dyDescent="0.65">
      <c r="B23" s="303">
        <v>11</v>
      </c>
      <c r="C23" s="1743" t="s">
        <v>1674</v>
      </c>
      <c r="D23" s="304" t="s">
        <v>1146</v>
      </c>
      <c r="E23" s="1748" t="s">
        <v>1026</v>
      </c>
      <c r="F23" s="306">
        <v>11</v>
      </c>
    </row>
    <row r="24" spans="2:6" s="8" customFormat="1" ht="23.25" customHeight="1" x14ac:dyDescent="0.65">
      <c r="B24" s="303">
        <v>12</v>
      </c>
      <c r="C24" s="307" t="s">
        <v>1678</v>
      </c>
      <c r="D24" s="304" t="s">
        <v>1827</v>
      </c>
      <c r="E24" s="305" t="s">
        <v>1159</v>
      </c>
      <c r="F24" s="306">
        <v>12</v>
      </c>
    </row>
    <row r="25" spans="2:6" s="8" customFormat="1" ht="23.25" customHeight="1" x14ac:dyDescent="0.65">
      <c r="B25" s="303">
        <v>13</v>
      </c>
      <c r="C25" s="307" t="s">
        <v>1663</v>
      </c>
      <c r="D25" s="304" t="s">
        <v>1828</v>
      </c>
      <c r="E25" s="311" t="s">
        <v>1131</v>
      </c>
      <c r="F25" s="306">
        <v>13</v>
      </c>
    </row>
    <row r="26" spans="2:6" s="8" customFormat="1" ht="23.25" customHeight="1" x14ac:dyDescent="0.65">
      <c r="B26" s="303">
        <v>14</v>
      </c>
      <c r="C26" s="307" t="s">
        <v>1664</v>
      </c>
      <c r="D26" s="304" t="s">
        <v>1828</v>
      </c>
      <c r="E26" s="311" t="s">
        <v>1127</v>
      </c>
      <c r="F26" s="306">
        <v>14</v>
      </c>
    </row>
    <row r="27" spans="2:6" s="8" customFormat="1" ht="23.25" customHeight="1" x14ac:dyDescent="0.65">
      <c r="B27" s="303">
        <v>15</v>
      </c>
      <c r="C27" s="307" t="s">
        <v>1676</v>
      </c>
      <c r="D27" s="304" t="s">
        <v>1646</v>
      </c>
      <c r="E27" s="305" t="s">
        <v>1223</v>
      </c>
      <c r="F27" s="306">
        <v>15</v>
      </c>
    </row>
    <row r="28" spans="2:6" s="8" customFormat="1" ht="23.25" customHeight="1" x14ac:dyDescent="0.65">
      <c r="B28" s="303">
        <v>16</v>
      </c>
      <c r="C28" s="307" t="s">
        <v>1677</v>
      </c>
      <c r="D28" s="304" t="s">
        <v>1647</v>
      </c>
      <c r="E28" s="305" t="s">
        <v>1157</v>
      </c>
      <c r="F28" s="306">
        <v>16</v>
      </c>
    </row>
    <row r="29" spans="2:6" s="8" customFormat="1" ht="23.25" customHeight="1" x14ac:dyDescent="0.65">
      <c r="B29" s="303">
        <v>17</v>
      </c>
      <c r="C29" s="312" t="s">
        <v>1445</v>
      </c>
      <c r="D29" s="304" t="s">
        <v>1829</v>
      </c>
      <c r="E29" s="313" t="s">
        <v>1423</v>
      </c>
      <c r="F29" s="306">
        <v>17</v>
      </c>
    </row>
    <row r="30" spans="2:6" s="8" customFormat="1" ht="23.25" customHeight="1" x14ac:dyDescent="0.65">
      <c r="B30" s="303">
        <v>18</v>
      </c>
      <c r="C30" s="307" t="s">
        <v>1158</v>
      </c>
      <c r="D30" s="304" t="s">
        <v>1830</v>
      </c>
      <c r="E30" s="308" t="s">
        <v>1224</v>
      </c>
      <c r="F30" s="306">
        <v>18</v>
      </c>
    </row>
    <row r="31" spans="2:6" s="8" customFormat="1" ht="23.25" customHeight="1" x14ac:dyDescent="0.65">
      <c r="B31" s="297"/>
      <c r="C31" s="298" t="s">
        <v>1424</v>
      </c>
      <c r="D31" s="299" t="s">
        <v>1831</v>
      </c>
      <c r="E31" s="314" t="s">
        <v>1693</v>
      </c>
      <c r="F31" s="301"/>
    </row>
    <row r="32" spans="2:6" s="8" customFormat="1" ht="23.25" customHeight="1" x14ac:dyDescent="0.65">
      <c r="B32" s="303">
        <v>19</v>
      </c>
      <c r="C32" s="312" t="s">
        <v>1679</v>
      </c>
      <c r="D32" s="304" t="s">
        <v>1832</v>
      </c>
      <c r="E32" s="313" t="s">
        <v>1560</v>
      </c>
      <c r="F32" s="306">
        <v>19</v>
      </c>
    </row>
    <row r="33" spans="2:6" s="302" customFormat="1" ht="23.25" customHeight="1" x14ac:dyDescent="0.65">
      <c r="B33" s="303">
        <v>20</v>
      </c>
      <c r="C33" s="312" t="s">
        <v>1442</v>
      </c>
      <c r="D33" s="304" t="s">
        <v>1833</v>
      </c>
      <c r="E33" s="313" t="s">
        <v>1444</v>
      </c>
      <c r="F33" s="306">
        <v>20</v>
      </c>
    </row>
    <row r="34" spans="2:6" s="8" customFormat="1" ht="23.25" customHeight="1" x14ac:dyDescent="0.65">
      <c r="B34" s="303">
        <v>21</v>
      </c>
      <c r="C34" s="312" t="s">
        <v>1443</v>
      </c>
      <c r="D34" s="304" t="s">
        <v>1834</v>
      </c>
      <c r="E34" s="313" t="s">
        <v>1694</v>
      </c>
      <c r="F34" s="306">
        <v>21</v>
      </c>
    </row>
    <row r="35" spans="2:6" s="8" customFormat="1" ht="23.25" customHeight="1" x14ac:dyDescent="0.65">
      <c r="B35" s="303"/>
      <c r="C35" s="298" t="s">
        <v>1680</v>
      </c>
      <c r="D35" s="299" t="s">
        <v>1837</v>
      </c>
      <c r="E35" s="300" t="s">
        <v>1425</v>
      </c>
      <c r="F35" s="306"/>
    </row>
    <row r="36" spans="2:6" s="8" customFormat="1" ht="23.25" customHeight="1" x14ac:dyDescent="0.65">
      <c r="B36" s="303">
        <v>22</v>
      </c>
      <c r="C36" s="307" t="s">
        <v>1681</v>
      </c>
      <c r="D36" s="304" t="s">
        <v>1835</v>
      </c>
      <c r="E36" s="315" t="s">
        <v>1151</v>
      </c>
      <c r="F36" s="306">
        <v>22</v>
      </c>
    </row>
    <row r="37" spans="2:6" s="302" customFormat="1" ht="23.25" customHeight="1" x14ac:dyDescent="0.65">
      <c r="B37" s="303">
        <v>23</v>
      </c>
      <c r="C37" s="307" t="s">
        <v>1682</v>
      </c>
      <c r="D37" s="304" t="s">
        <v>1836</v>
      </c>
      <c r="E37" s="315" t="s">
        <v>1226</v>
      </c>
      <c r="F37" s="306">
        <v>23</v>
      </c>
    </row>
    <row r="38" spans="2:6" s="8" customFormat="1" ht="23.25" customHeight="1" x14ac:dyDescent="0.65">
      <c r="B38" s="303"/>
      <c r="C38" s="298" t="s">
        <v>1789</v>
      </c>
      <c r="D38" s="299" t="s">
        <v>1838</v>
      </c>
      <c r="E38" s="300" t="s">
        <v>1703</v>
      </c>
      <c r="F38" s="306"/>
    </row>
    <row r="39" spans="2:6" s="8" customFormat="1" ht="23.25" customHeight="1" x14ac:dyDescent="0.65">
      <c r="B39" s="303">
        <v>24</v>
      </c>
      <c r="C39" s="307" t="s">
        <v>1665</v>
      </c>
      <c r="D39" s="304" t="s">
        <v>1839</v>
      </c>
      <c r="E39" s="315" t="s">
        <v>1666</v>
      </c>
      <c r="F39" s="306">
        <v>24</v>
      </c>
    </row>
    <row r="40" spans="2:6" s="302" customFormat="1" ht="23.25" customHeight="1" x14ac:dyDescent="0.65">
      <c r="B40" s="303">
        <v>25</v>
      </c>
      <c r="C40" s="307" t="s">
        <v>1659</v>
      </c>
      <c r="D40" s="304" t="s">
        <v>1840</v>
      </c>
      <c r="E40" s="315" t="s">
        <v>1660</v>
      </c>
      <c r="F40" s="306">
        <v>25</v>
      </c>
    </row>
    <row r="41" spans="2:6" s="8" customFormat="1" ht="23.25" customHeight="1" x14ac:dyDescent="0.65">
      <c r="B41" s="303">
        <v>26</v>
      </c>
      <c r="C41" s="307" t="s">
        <v>1671</v>
      </c>
      <c r="D41" s="304" t="s">
        <v>1841</v>
      </c>
      <c r="E41" s="315" t="s">
        <v>1225</v>
      </c>
      <c r="F41" s="306">
        <v>26</v>
      </c>
    </row>
    <row r="42" spans="2:6" s="8" customFormat="1" ht="23.25" customHeight="1" x14ac:dyDescent="0.65">
      <c r="B42" s="303">
        <v>27</v>
      </c>
      <c r="C42" s="307" t="s">
        <v>1529</v>
      </c>
      <c r="D42" s="304" t="s">
        <v>1841</v>
      </c>
      <c r="E42" s="315" t="s">
        <v>1528</v>
      </c>
      <c r="F42" s="306">
        <v>27</v>
      </c>
    </row>
    <row r="43" spans="2:6" s="8" customFormat="1" ht="23.25" customHeight="1" x14ac:dyDescent="0.65">
      <c r="B43" s="303">
        <v>28</v>
      </c>
      <c r="C43" s="1497" t="s">
        <v>1707</v>
      </c>
      <c r="D43" s="304" t="s">
        <v>1842</v>
      </c>
      <c r="E43" s="316" t="s">
        <v>1027</v>
      </c>
      <c r="F43" s="306">
        <v>28</v>
      </c>
    </row>
    <row r="44" spans="2:6" s="8" customFormat="1" ht="23.25" customHeight="1" x14ac:dyDescent="0.65">
      <c r="B44" s="303">
        <v>29</v>
      </c>
      <c r="C44" s="307" t="s">
        <v>1683</v>
      </c>
      <c r="D44" s="304" t="s">
        <v>1648</v>
      </c>
      <c r="E44" s="315" t="s">
        <v>1028</v>
      </c>
      <c r="F44" s="306">
        <v>29</v>
      </c>
    </row>
    <row r="45" spans="2:6" s="8" customFormat="1" ht="30" customHeight="1" x14ac:dyDescent="0.65">
      <c r="B45" s="303">
        <v>30</v>
      </c>
      <c r="C45" s="307" t="s">
        <v>1684</v>
      </c>
      <c r="D45" s="304" t="s">
        <v>1649</v>
      </c>
      <c r="E45" s="315" t="s">
        <v>1029</v>
      </c>
      <c r="F45" s="306">
        <v>30</v>
      </c>
    </row>
    <row r="46" spans="2:6" s="8" customFormat="1" ht="24.2" customHeight="1" x14ac:dyDescent="0.65">
      <c r="B46" s="303">
        <v>31</v>
      </c>
      <c r="C46" s="307" t="s">
        <v>1669</v>
      </c>
      <c r="D46" s="304" t="s">
        <v>1843</v>
      </c>
      <c r="E46" s="315" t="s">
        <v>1030</v>
      </c>
      <c r="F46" s="306">
        <v>31</v>
      </c>
    </row>
    <row r="47" spans="2:6" s="8" customFormat="1" ht="23.25" customHeight="1" x14ac:dyDescent="0.65">
      <c r="B47" s="303">
        <v>32</v>
      </c>
      <c r="C47" s="307" t="s">
        <v>1670</v>
      </c>
      <c r="D47" s="304" t="s">
        <v>1650</v>
      </c>
      <c r="E47" s="315" t="s">
        <v>1031</v>
      </c>
      <c r="F47" s="306">
        <v>32</v>
      </c>
    </row>
    <row r="48" spans="2:6" s="8" customFormat="1" ht="23.25" customHeight="1" x14ac:dyDescent="0.65">
      <c r="B48" s="303">
        <v>33</v>
      </c>
      <c r="C48" s="307" t="s">
        <v>1668</v>
      </c>
      <c r="D48" s="304" t="s">
        <v>1651</v>
      </c>
      <c r="E48" s="315" t="s">
        <v>1032</v>
      </c>
      <c r="F48" s="306">
        <v>33</v>
      </c>
    </row>
    <row r="49" spans="2:6" s="8" customFormat="1" ht="23.25" customHeight="1" x14ac:dyDescent="0.65">
      <c r="B49" s="303"/>
      <c r="C49" s="298" t="s">
        <v>1661</v>
      </c>
      <c r="D49" s="304" t="s">
        <v>1844</v>
      </c>
      <c r="E49" s="300" t="s">
        <v>1559</v>
      </c>
      <c r="F49" s="306"/>
    </row>
    <row r="50" spans="2:6" s="8" customFormat="1" ht="23.25" customHeight="1" x14ac:dyDescent="0.65">
      <c r="B50" s="303">
        <v>34</v>
      </c>
      <c r="C50" s="307" t="s">
        <v>1685</v>
      </c>
      <c r="D50" s="304" t="s">
        <v>1845</v>
      </c>
      <c r="E50" s="315" t="s">
        <v>1033</v>
      </c>
      <c r="F50" s="306">
        <v>34</v>
      </c>
    </row>
    <row r="51" spans="2:6" s="8" customFormat="1" ht="23.25" customHeight="1" x14ac:dyDescent="0.65">
      <c r="B51" s="303">
        <v>35</v>
      </c>
      <c r="C51" s="307" t="s">
        <v>1686</v>
      </c>
      <c r="D51" s="304" t="s">
        <v>1846</v>
      </c>
      <c r="E51" s="315" t="s">
        <v>1034</v>
      </c>
      <c r="F51" s="306">
        <v>35</v>
      </c>
    </row>
    <row r="52" spans="2:6" s="8" customFormat="1" ht="23.25" customHeight="1" x14ac:dyDescent="0.65">
      <c r="B52" s="303">
        <v>36</v>
      </c>
      <c r="C52" s="307" t="s">
        <v>1687</v>
      </c>
      <c r="D52" s="304" t="s">
        <v>1652</v>
      </c>
      <c r="E52" s="315" t="s">
        <v>1035</v>
      </c>
      <c r="F52" s="306">
        <v>36</v>
      </c>
    </row>
    <row r="53" spans="2:6" s="8" customFormat="1" ht="23.25" customHeight="1" x14ac:dyDescent="0.65">
      <c r="B53" s="303">
        <v>37</v>
      </c>
      <c r="C53" s="307" t="s">
        <v>1688</v>
      </c>
      <c r="D53" s="304" t="s">
        <v>1653</v>
      </c>
      <c r="E53" s="315" t="s">
        <v>1128</v>
      </c>
      <c r="F53" s="306">
        <v>37</v>
      </c>
    </row>
    <row r="54" spans="2:6" s="8" customFormat="1" ht="23.25" customHeight="1" x14ac:dyDescent="0.65">
      <c r="B54" s="303">
        <v>38</v>
      </c>
      <c r="C54" s="307" t="s">
        <v>1689</v>
      </c>
      <c r="D54" s="304" t="s">
        <v>1654</v>
      </c>
      <c r="E54" s="315" t="s">
        <v>1036</v>
      </c>
      <c r="F54" s="306">
        <v>38</v>
      </c>
    </row>
    <row r="55" spans="2:6" s="8" customFormat="1" ht="23.25" customHeight="1" x14ac:dyDescent="0.65">
      <c r="B55" s="303">
        <v>39</v>
      </c>
      <c r="C55" s="307" t="s">
        <v>1690</v>
      </c>
      <c r="D55" s="304" t="s">
        <v>1655</v>
      </c>
      <c r="E55" s="315" t="s">
        <v>1129</v>
      </c>
      <c r="F55" s="306">
        <v>39</v>
      </c>
    </row>
    <row r="56" spans="2:6" s="8" customFormat="1" ht="23.25" customHeight="1" x14ac:dyDescent="0.65">
      <c r="B56" s="303">
        <v>40</v>
      </c>
      <c r="C56" s="307" t="s">
        <v>1691</v>
      </c>
      <c r="D56" s="304" t="s">
        <v>1656</v>
      </c>
      <c r="E56" s="315" t="s">
        <v>1037</v>
      </c>
      <c r="F56" s="306">
        <v>40</v>
      </c>
    </row>
    <row r="57" spans="2:6" s="8" customFormat="1" ht="23.25" customHeight="1" x14ac:dyDescent="0.65">
      <c r="B57" s="303">
        <v>41</v>
      </c>
      <c r="C57" s="307" t="s">
        <v>1692</v>
      </c>
      <c r="D57" s="304" t="s">
        <v>1657</v>
      </c>
      <c r="E57" s="315" t="s">
        <v>1227</v>
      </c>
      <c r="F57" s="306">
        <v>41</v>
      </c>
    </row>
    <row r="58" spans="2:6" s="8" customFormat="1" ht="23.25" customHeight="1" x14ac:dyDescent="0.65">
      <c r="B58" s="303">
        <v>42</v>
      </c>
      <c r="C58" s="307" t="s">
        <v>1720</v>
      </c>
      <c r="D58" s="304" t="s">
        <v>1658</v>
      </c>
      <c r="E58" s="315" t="s">
        <v>1788</v>
      </c>
      <c r="F58" s="306">
        <v>42</v>
      </c>
    </row>
    <row r="59" spans="2:6" s="8" customFormat="1" ht="23.25" customHeight="1" x14ac:dyDescent="0.65">
      <c r="B59" s="303">
        <v>43</v>
      </c>
      <c r="C59" s="307" t="s">
        <v>1958</v>
      </c>
      <c r="D59" s="304" t="s">
        <v>1847</v>
      </c>
      <c r="E59" s="315" t="s">
        <v>1959</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503" customFormat="1" ht="36.75" x14ac:dyDescent="0.85">
      <c r="B3" s="1777" t="s">
        <v>1134</v>
      </c>
      <c r="C3" s="1777"/>
      <c r="D3" s="1777"/>
      <c r="E3" s="1777"/>
      <c r="F3" s="1777"/>
      <c r="G3" s="1777"/>
      <c r="H3" s="1777"/>
      <c r="I3" s="1777"/>
      <c r="J3" s="1777"/>
      <c r="K3" s="1777"/>
      <c r="L3" s="1777"/>
      <c r="M3" s="1777"/>
      <c r="N3" s="1777"/>
      <c r="O3" s="1777"/>
      <c r="P3" s="1777"/>
      <c r="Q3" s="1777"/>
      <c r="R3" s="1777"/>
      <c r="S3" s="1777"/>
      <c r="T3" s="1777"/>
      <c r="U3" s="1777"/>
      <c r="V3" s="1777"/>
      <c r="W3" s="1777"/>
    </row>
    <row r="4" spans="2:35" s="1503" customFormat="1" ht="12.75" customHeight="1" x14ac:dyDescent="0.85">
      <c r="N4" s="395"/>
    </row>
    <row r="5" spans="2:35" s="1503" customFormat="1" ht="36.75" x14ac:dyDescent="0.85">
      <c r="B5" s="1777" t="s">
        <v>1135</v>
      </c>
      <c r="C5" s="1777"/>
      <c r="D5" s="1777"/>
      <c r="E5" s="1777"/>
      <c r="F5" s="1777"/>
      <c r="G5" s="1777"/>
      <c r="H5" s="1778"/>
      <c r="I5" s="1778"/>
      <c r="J5" s="1778"/>
      <c r="K5" s="1778"/>
      <c r="L5" s="1778"/>
      <c r="M5" s="1778"/>
      <c r="N5" s="1778"/>
      <c r="O5" s="1778"/>
      <c r="P5" s="1778"/>
      <c r="Q5" s="1778"/>
      <c r="R5" s="1778"/>
      <c r="S5" s="1778"/>
      <c r="T5" s="1778"/>
      <c r="U5" s="1778"/>
      <c r="V5" s="1778"/>
      <c r="W5" s="1778"/>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504" customFormat="1" ht="22.5" customHeight="1" thickTop="1" x14ac:dyDescent="0.7">
      <c r="B9" s="1761" t="s">
        <v>886</v>
      </c>
      <c r="C9" s="1764">
        <v>2002</v>
      </c>
      <c r="D9" s="1764">
        <v>2003</v>
      </c>
      <c r="E9" s="1764">
        <v>2004</v>
      </c>
      <c r="F9" s="1764">
        <v>2005</v>
      </c>
      <c r="G9" s="1764">
        <v>2006</v>
      </c>
      <c r="H9" s="1764">
        <v>2007</v>
      </c>
      <c r="I9" s="1764">
        <v>2008</v>
      </c>
      <c r="J9" s="1764">
        <v>2009</v>
      </c>
      <c r="K9" s="1764">
        <v>2010</v>
      </c>
      <c r="L9" s="1764">
        <v>2011</v>
      </c>
      <c r="M9" s="335"/>
      <c r="N9" s="1774" t="s">
        <v>1612</v>
      </c>
      <c r="O9" s="1764">
        <v>2012</v>
      </c>
      <c r="P9" s="1764">
        <v>2013</v>
      </c>
      <c r="Q9" s="1764">
        <v>2014</v>
      </c>
      <c r="R9" s="1764">
        <v>2015</v>
      </c>
      <c r="S9" s="1764">
        <v>2016</v>
      </c>
      <c r="T9" s="1764" t="s">
        <v>1581</v>
      </c>
      <c r="U9" s="1764" t="s">
        <v>1593</v>
      </c>
      <c r="V9" s="1382" t="s">
        <v>1626</v>
      </c>
      <c r="W9" s="1758" t="s">
        <v>885</v>
      </c>
    </row>
    <row r="10" spans="2:35" s="258" customFormat="1" ht="18.75" customHeight="1" x14ac:dyDescent="0.7">
      <c r="B10" s="1762"/>
      <c r="C10" s="1765"/>
      <c r="D10" s="1765"/>
      <c r="E10" s="1765"/>
      <c r="F10" s="1765"/>
      <c r="G10" s="1765"/>
      <c r="H10" s="1765"/>
      <c r="I10" s="1765"/>
      <c r="J10" s="1765"/>
      <c r="K10" s="1765"/>
      <c r="L10" s="1765"/>
      <c r="M10" s="336"/>
      <c r="N10" s="1775"/>
      <c r="O10" s="1765"/>
      <c r="P10" s="1765"/>
      <c r="Q10" s="1765"/>
      <c r="R10" s="1765"/>
      <c r="S10" s="1765"/>
      <c r="T10" s="1765"/>
      <c r="U10" s="1765"/>
      <c r="V10" s="1498" t="s">
        <v>376</v>
      </c>
      <c r="W10" s="1759"/>
    </row>
    <row r="11" spans="2:35" s="338" customFormat="1" ht="18.75" customHeight="1" x14ac:dyDescent="0.7">
      <c r="B11" s="1762"/>
      <c r="C11" s="1765"/>
      <c r="D11" s="1765"/>
      <c r="E11" s="1765"/>
      <c r="F11" s="1765"/>
      <c r="G11" s="1765"/>
      <c r="H11" s="1765"/>
      <c r="I11" s="1765"/>
      <c r="J11" s="1765"/>
      <c r="K11" s="1765"/>
      <c r="L11" s="1773"/>
      <c r="M11" s="337"/>
      <c r="N11" s="1776"/>
      <c r="O11" s="1773"/>
      <c r="P11" s="1766"/>
      <c r="Q11" s="1766"/>
      <c r="R11" s="1766"/>
      <c r="S11" s="1766"/>
      <c r="T11" s="1766"/>
      <c r="U11" s="1766"/>
      <c r="V11" s="1499" t="s">
        <v>151</v>
      </c>
      <c r="W11" s="1759"/>
    </row>
    <row r="12" spans="2:35" s="338" customFormat="1" ht="9" customHeight="1" x14ac:dyDescent="0.7">
      <c r="B12" s="373"/>
      <c r="C12" s="374"/>
      <c r="D12" s="374"/>
      <c r="E12" s="374"/>
      <c r="F12" s="374"/>
      <c r="G12" s="374"/>
      <c r="H12" s="374"/>
      <c r="I12" s="374"/>
      <c r="J12" s="374"/>
      <c r="K12" s="374"/>
      <c r="L12" s="375"/>
      <c r="M12" s="375"/>
      <c r="N12" s="376"/>
      <c r="O12" s="375"/>
      <c r="P12" s="375"/>
      <c r="Q12" s="375"/>
      <c r="R12" s="375"/>
      <c r="S12" s="375"/>
      <c r="T12" s="375"/>
      <c r="U12" s="375"/>
      <c r="V12" s="375"/>
      <c r="W12" s="377"/>
    </row>
    <row r="13" spans="2:35" s="360" customFormat="1" ht="61.5" x14ac:dyDescent="0.2">
      <c r="B13" s="938" t="s">
        <v>1465</v>
      </c>
      <c r="C13" s="902"/>
      <c r="D13" s="902"/>
      <c r="E13" s="902"/>
      <c r="F13" s="902"/>
      <c r="G13" s="902"/>
      <c r="H13" s="622"/>
      <c r="I13" s="902"/>
      <c r="J13" s="902"/>
      <c r="K13" s="902"/>
      <c r="L13" s="903"/>
      <c r="M13" s="903"/>
      <c r="N13" s="904"/>
      <c r="O13" s="903"/>
      <c r="P13" s="903"/>
      <c r="Q13" s="903"/>
      <c r="R13" s="903"/>
      <c r="S13" s="903"/>
      <c r="T13" s="903"/>
      <c r="U13" s="903"/>
      <c r="V13" s="903"/>
      <c r="W13" s="379" t="s">
        <v>763</v>
      </c>
    </row>
    <row r="14" spans="2:35" s="360" customFormat="1" ht="12.75" customHeight="1" x14ac:dyDescent="0.2">
      <c r="B14" s="454"/>
      <c r="C14" s="622"/>
      <c r="D14" s="622"/>
      <c r="E14" s="622"/>
      <c r="F14" s="622"/>
      <c r="G14" s="622"/>
      <c r="H14" s="622"/>
      <c r="I14" s="622"/>
      <c r="J14" s="622"/>
      <c r="K14" s="622"/>
      <c r="L14" s="623"/>
      <c r="M14" s="623"/>
      <c r="N14" s="905"/>
      <c r="O14" s="623"/>
      <c r="P14" s="623"/>
      <c r="Q14" s="623"/>
      <c r="R14" s="623"/>
      <c r="S14" s="623"/>
      <c r="T14" s="623"/>
      <c r="U14" s="623"/>
      <c r="V14" s="623"/>
      <c r="W14" s="607"/>
    </row>
    <row r="15" spans="2:35" s="360" customFormat="1" ht="26.25" customHeight="1" x14ac:dyDescent="0.2">
      <c r="B15" s="454" t="s">
        <v>175</v>
      </c>
      <c r="C15" s="632">
        <v>78609</v>
      </c>
      <c r="D15" s="361" t="e">
        <f t="shared" ref="D15:I15" si="0">+D16+D17</f>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06" t="e">
        <f t="shared" ref="N15:V15" si="1">+N16+N17</f>
        <v>#REF!</v>
      </c>
      <c r="O15" s="362" t="e">
        <f t="shared" si="1"/>
        <v>#REF!</v>
      </c>
      <c r="P15" s="907" t="e">
        <f t="shared" si="1"/>
        <v>#REF!</v>
      </c>
      <c r="Q15" s="907" t="e">
        <f t="shared" si="1"/>
        <v>#REF!</v>
      </c>
      <c r="R15" s="907" t="e">
        <f t="shared" si="1"/>
        <v>#REF!</v>
      </c>
      <c r="S15" s="907" t="e">
        <f t="shared" si="1"/>
        <v>#REF!</v>
      </c>
      <c r="T15" s="907" t="e">
        <f t="shared" si="1"/>
        <v>#REF!</v>
      </c>
      <c r="U15" s="907" t="e">
        <f t="shared" si="1"/>
        <v>#REF!</v>
      </c>
      <c r="V15" s="907" t="e">
        <f t="shared" si="1"/>
        <v>#REF!</v>
      </c>
      <c r="W15" s="607" t="s">
        <v>876</v>
      </c>
      <c r="X15" s="908"/>
      <c r="Y15" s="908"/>
      <c r="Z15" s="363"/>
      <c r="AA15" s="363"/>
      <c r="AB15" s="363"/>
      <c r="AC15" s="363"/>
      <c r="AD15" s="363"/>
      <c r="AE15" s="363"/>
      <c r="AF15" s="363"/>
      <c r="AG15" s="363"/>
      <c r="AH15" s="363"/>
    </row>
    <row r="16" spans="2:35" s="365" customFormat="1" ht="26.25" customHeight="1" x14ac:dyDescent="0.2">
      <c r="B16" s="608" t="s">
        <v>1132</v>
      </c>
      <c r="C16" s="579">
        <v>6388</v>
      </c>
      <c r="D16" s="331" t="e">
        <f>+#REF!-#REF!</f>
        <v>#REF!</v>
      </c>
      <c r="E16" s="331" t="e">
        <f>+#REF!-#REF!</f>
        <v>#REF!</v>
      </c>
      <c r="F16" s="331" t="e">
        <f>+#REF!-#REF!</f>
        <v>#REF!</v>
      </c>
      <c r="G16" s="331" t="e">
        <f>+#REF!-#REF!</f>
        <v>#REF!</v>
      </c>
      <c r="H16" s="331" t="e">
        <f>+#REF!-#REF!</f>
        <v>#REF!</v>
      </c>
      <c r="I16" s="331" t="e">
        <f>+#REF!-#REF!</f>
        <v>#REF!</v>
      </c>
      <c r="J16" s="331" t="e">
        <f>+#REF!-#REF!</f>
        <v>#REF!</v>
      </c>
      <c r="K16" s="331" t="e">
        <f>+#REF!-#REF!</f>
        <v>#REF!</v>
      </c>
      <c r="L16" s="909" t="e">
        <f>+#REF!-#REF!</f>
        <v>#REF!</v>
      </c>
      <c r="M16" s="329"/>
      <c r="N16" s="910" t="e">
        <f>+#REF!-#REF!</f>
        <v>#REF!</v>
      </c>
      <c r="O16" s="329" t="e">
        <f>+#REF!-#REF!</f>
        <v>#REF!</v>
      </c>
      <c r="P16" s="911" t="e">
        <f>+#REF!-#REF!</f>
        <v>#REF!</v>
      </c>
      <c r="Q16" s="911" t="e">
        <f>+#REF!-#REF!</f>
        <v>#REF!</v>
      </c>
      <c r="R16" s="911" t="e">
        <f>+#REF!-#REF!</f>
        <v>#REF!</v>
      </c>
      <c r="S16" s="911" t="e">
        <f>+#REF!-#REF!</f>
        <v>#REF!</v>
      </c>
      <c r="T16" s="911" t="e">
        <f>+#REF!-#REF!</f>
        <v>#REF!</v>
      </c>
      <c r="U16" s="911" t="e">
        <f>+#REF!-#REF!</f>
        <v>#REF!</v>
      </c>
      <c r="V16" s="911" t="e">
        <f>#REF!-#REF!</f>
        <v>#REF!</v>
      </c>
      <c r="W16" s="609" t="s">
        <v>1133</v>
      </c>
      <c r="X16" s="908"/>
      <c r="Y16" s="908"/>
      <c r="Z16" s="363"/>
      <c r="AA16" s="363"/>
      <c r="AB16" s="363"/>
      <c r="AC16" s="363"/>
      <c r="AD16" s="363"/>
      <c r="AE16" s="363"/>
      <c r="AF16" s="363"/>
      <c r="AG16" s="363"/>
      <c r="AH16" s="363"/>
    </row>
    <row r="17" spans="2:34" s="365" customFormat="1" ht="26.25" customHeight="1" x14ac:dyDescent="0.2">
      <c r="B17" s="608" t="s">
        <v>1498</v>
      </c>
      <c r="C17" s="579">
        <v>72221</v>
      </c>
      <c r="D17" s="331" t="e">
        <f>+#REF!-#REF!</f>
        <v>#REF!</v>
      </c>
      <c r="E17" s="331" t="e">
        <f>+#REF!-#REF!</f>
        <v>#REF!</v>
      </c>
      <c r="F17" s="909" t="e">
        <f>+#REF!-#REF!</f>
        <v>#REF!</v>
      </c>
      <c r="G17" s="909" t="e">
        <f>+#REF!-#REF!</f>
        <v>#REF!</v>
      </c>
      <c r="H17" s="909" t="e">
        <f>+#REF!-#REF!</f>
        <v>#REF!</v>
      </c>
      <c r="I17" s="909" t="e">
        <f>+#REF!-#REF!</f>
        <v>#REF!</v>
      </c>
      <c r="J17" s="331" t="e">
        <f>+#REF!-#REF!</f>
        <v>#REF!</v>
      </c>
      <c r="K17" s="331" t="e">
        <f>+#REF!-#REF!</f>
        <v>#REF!</v>
      </c>
      <c r="L17" s="909" t="e">
        <f>+#REF!-#REF!</f>
        <v>#REF!</v>
      </c>
      <c r="M17" s="912"/>
      <c r="N17" s="913" t="e">
        <f>+#REF!-#REF!</f>
        <v>#REF!</v>
      </c>
      <c r="O17" s="329" t="e">
        <f>+#REF!-#REF!</f>
        <v>#REF!</v>
      </c>
      <c r="P17" s="911" t="e">
        <f>+#REF!-#REF!</f>
        <v>#REF!</v>
      </c>
      <c r="Q17" s="911" t="e">
        <f>+#REF!-#REF!</f>
        <v>#REF!</v>
      </c>
      <c r="R17" s="911" t="e">
        <f>+#REF!-#REF!</f>
        <v>#REF!</v>
      </c>
      <c r="S17" s="911" t="e">
        <f>+#REF!-#REF!</f>
        <v>#REF!</v>
      </c>
      <c r="T17" s="911" t="e">
        <f>+#REF!-#REF!</f>
        <v>#REF!</v>
      </c>
      <c r="U17" s="911" t="e">
        <f>+#REF!-#REF!</f>
        <v>#REF!</v>
      </c>
      <c r="V17" s="911" t="e">
        <f>+#REF!-#REF!</f>
        <v>#REF!</v>
      </c>
      <c r="W17" s="609" t="s">
        <v>878</v>
      </c>
      <c r="X17" s="908"/>
      <c r="Y17" s="908"/>
      <c r="Z17" s="363"/>
      <c r="AA17" s="363"/>
      <c r="AB17" s="363"/>
      <c r="AC17" s="363"/>
      <c r="AD17" s="363"/>
      <c r="AE17" s="363"/>
      <c r="AF17" s="363"/>
      <c r="AG17" s="363"/>
      <c r="AH17" s="363"/>
    </row>
    <row r="18" spans="2:34" s="360" customFormat="1" ht="26.25" customHeight="1" x14ac:dyDescent="0.2">
      <c r="B18" s="454" t="s">
        <v>879</v>
      </c>
      <c r="C18" s="361">
        <v>66423.900000000023</v>
      </c>
      <c r="D18" s="361" t="e">
        <f t="shared" ref="D18:J18" si="2">+D19+D20+D21+D22+D23</f>
        <v>#REF!</v>
      </c>
      <c r="E18" s="361" t="e">
        <f t="shared" si="2"/>
        <v>#REF!</v>
      </c>
      <c r="F18" s="361" t="e">
        <f t="shared" si="2"/>
        <v>#REF!</v>
      </c>
      <c r="G18" s="361" t="e">
        <f t="shared" si="2"/>
        <v>#REF!</v>
      </c>
      <c r="H18" s="361" t="e">
        <f t="shared" si="2"/>
        <v>#REF!</v>
      </c>
      <c r="I18" s="361" t="e">
        <f t="shared" si="2"/>
        <v>#REF!</v>
      </c>
      <c r="J18" s="361" t="e">
        <f t="shared" si="2"/>
        <v>#REF!</v>
      </c>
      <c r="K18" s="361" t="e">
        <f>+K19+K20+K21+K22+K23</f>
        <v>#REF!</v>
      </c>
      <c r="L18" s="366" t="e">
        <f>+L19+L20+L21+L22+L23</f>
        <v>#REF!</v>
      </c>
      <c r="M18" s="621"/>
      <c r="N18" s="914" t="e">
        <f t="shared" ref="N18:V18" si="3">+N19+N20+N21+N22+N23</f>
        <v>#REF!</v>
      </c>
      <c r="O18" s="362" t="e">
        <f t="shared" si="3"/>
        <v>#REF!</v>
      </c>
      <c r="P18" s="907" t="e">
        <f t="shared" si="3"/>
        <v>#REF!</v>
      </c>
      <c r="Q18" s="907" t="e">
        <f t="shared" si="3"/>
        <v>#REF!</v>
      </c>
      <c r="R18" s="907" t="e">
        <f t="shared" si="3"/>
        <v>#REF!</v>
      </c>
      <c r="S18" s="907" t="e">
        <f t="shared" si="3"/>
        <v>#REF!</v>
      </c>
      <c r="T18" s="907" t="e">
        <f t="shared" si="3"/>
        <v>#REF!</v>
      </c>
      <c r="U18" s="907" t="e">
        <f t="shared" si="3"/>
        <v>#REF!</v>
      </c>
      <c r="V18" s="907" t="e">
        <f t="shared" si="3"/>
        <v>#REF!</v>
      </c>
      <c r="W18" s="607" t="s">
        <v>877</v>
      </c>
      <c r="X18" s="908"/>
      <c r="Y18" s="908"/>
      <c r="Z18" s="363"/>
      <c r="AA18" s="363"/>
      <c r="AB18" s="363"/>
      <c r="AC18" s="363"/>
      <c r="AD18" s="363"/>
      <c r="AE18" s="363"/>
      <c r="AF18" s="363"/>
      <c r="AG18" s="363"/>
      <c r="AH18" s="363"/>
    </row>
    <row r="19" spans="2:34" s="365" customFormat="1" ht="26.25" customHeight="1" x14ac:dyDescent="0.2">
      <c r="B19" s="608" t="s">
        <v>1446</v>
      </c>
      <c r="C19" s="579">
        <v>35268</v>
      </c>
      <c r="D19" s="331" t="e">
        <f>+#REF!-#REF!</f>
        <v>#REF!</v>
      </c>
      <c r="E19" s="331" t="e">
        <f>+#REF!-#REF!</f>
        <v>#REF!</v>
      </c>
      <c r="F19" s="331" t="e">
        <f>+#REF!-#REF!</f>
        <v>#REF!</v>
      </c>
      <c r="G19" s="331" t="e">
        <f>+#REF!-#REF!</f>
        <v>#REF!</v>
      </c>
      <c r="H19" s="331" t="e">
        <f>+#REF!-#REF!</f>
        <v>#REF!</v>
      </c>
      <c r="I19" s="331" t="e">
        <f>+#REF!-#REF!</f>
        <v>#REF!</v>
      </c>
      <c r="J19" s="331" t="e">
        <f>+#REF!-#REF!</f>
        <v>#REF!</v>
      </c>
      <c r="K19" s="331" t="e">
        <f>+#REF!-#REF!</f>
        <v>#REF!</v>
      </c>
      <c r="L19" s="331" t="e">
        <f>+#REF!-#REF!</f>
        <v>#REF!</v>
      </c>
      <c r="M19" s="329"/>
      <c r="N19" s="910" t="e">
        <f>+#REF!-#REF!</f>
        <v>#REF!</v>
      </c>
      <c r="O19" s="329" t="e">
        <f>+#REF!-#REF!</f>
        <v>#REF!</v>
      </c>
      <c r="P19" s="911" t="e">
        <f>+#REF!-#REF!</f>
        <v>#REF!</v>
      </c>
      <c r="Q19" s="911" t="e">
        <f>+#REF!-#REF!</f>
        <v>#REF!</v>
      </c>
      <c r="R19" s="911" t="e">
        <f>+#REF!-#REF!</f>
        <v>#REF!</v>
      </c>
      <c r="S19" s="911" t="e">
        <f>+#REF!-#REF!</f>
        <v>#REF!</v>
      </c>
      <c r="T19" s="911" t="e">
        <f>+#REF!-#REF!</f>
        <v>#REF!</v>
      </c>
      <c r="U19" s="911" t="e">
        <f>+#REF!-#REF!</f>
        <v>#REF!</v>
      </c>
      <c r="V19" s="911" t="e">
        <f>+#REF!-#REF!</f>
        <v>#REF!</v>
      </c>
      <c r="W19" s="609" t="s">
        <v>1448</v>
      </c>
      <c r="X19" s="908"/>
      <c r="Y19" s="908"/>
      <c r="Z19" s="363"/>
      <c r="AA19" s="363"/>
      <c r="AB19" s="363"/>
      <c r="AC19" s="363"/>
      <c r="AD19" s="363"/>
      <c r="AE19" s="363"/>
      <c r="AF19" s="363"/>
      <c r="AG19" s="363"/>
      <c r="AH19" s="363"/>
    </row>
    <row r="20" spans="2:34" s="365" customFormat="1" ht="26.25" customHeight="1" x14ac:dyDescent="0.2">
      <c r="B20" s="608" t="s">
        <v>1287</v>
      </c>
      <c r="C20" s="579">
        <v>-29487</v>
      </c>
      <c r="D20" s="331" t="e">
        <f>+#REF!-#REF!</f>
        <v>#REF!</v>
      </c>
      <c r="E20" s="331" t="e">
        <f>+#REF!-#REF!</f>
        <v>#REF!</v>
      </c>
      <c r="F20" s="331" t="e">
        <f>+#REF!-#REF!</f>
        <v>#REF!</v>
      </c>
      <c r="G20" s="331" t="e">
        <f>+#REF!-#REF!</f>
        <v>#REF!</v>
      </c>
      <c r="H20" s="331" t="e">
        <f>+#REF!-#REF!</f>
        <v>#REF!</v>
      </c>
      <c r="I20" s="331" t="e">
        <f>+#REF!-#REF!</f>
        <v>#REF!</v>
      </c>
      <c r="J20" s="331" t="e">
        <f>+#REF!-#REF!</f>
        <v>#REF!</v>
      </c>
      <c r="K20" s="331" t="e">
        <f>+#REF!-#REF!</f>
        <v>#REF!</v>
      </c>
      <c r="L20" s="909" t="e">
        <f>+#REF!-#REF!</f>
        <v>#REF!</v>
      </c>
      <c r="M20" s="912"/>
      <c r="N20" s="913" t="e">
        <f>+#REF!-#REF!</f>
        <v>#REF!</v>
      </c>
      <c r="O20" s="329" t="e">
        <f>+#REF!-#REF!</f>
        <v>#REF!</v>
      </c>
      <c r="P20" s="911" t="e">
        <f>+#REF!-#REF!</f>
        <v>#REF!</v>
      </c>
      <c r="Q20" s="911" t="e">
        <f>+#REF!-#REF!</f>
        <v>#REF!</v>
      </c>
      <c r="R20" s="911" t="e">
        <f>+#REF!-#REF!</f>
        <v>#REF!</v>
      </c>
      <c r="S20" s="911" t="e">
        <f>+#REF!-#REF!</f>
        <v>#REF!</v>
      </c>
      <c r="T20" s="911" t="e">
        <f>+#REF!-#REF!</f>
        <v>#REF!</v>
      </c>
      <c r="U20" s="911" t="e">
        <f>+#REF!-#REF!</f>
        <v>#REF!</v>
      </c>
      <c r="V20" s="911" t="e">
        <f>+#REF!-#REF!</f>
        <v>#REF!</v>
      </c>
      <c r="W20" s="609" t="s">
        <v>1303</v>
      </c>
      <c r="X20" s="908"/>
      <c r="Y20" s="908"/>
      <c r="Z20" s="363"/>
      <c r="AA20" s="363"/>
      <c r="AB20" s="363"/>
      <c r="AC20" s="363"/>
      <c r="AD20" s="363"/>
      <c r="AE20" s="363"/>
      <c r="AF20" s="363"/>
      <c r="AG20" s="363"/>
      <c r="AH20" s="363"/>
    </row>
    <row r="21" spans="2:34" s="365" customFormat="1" ht="26.25" customHeight="1" x14ac:dyDescent="0.2">
      <c r="B21" s="608" t="s">
        <v>1449</v>
      </c>
      <c r="C21" s="579">
        <v>5198</v>
      </c>
      <c r="D21" s="331" t="e">
        <f>+#REF!-#REF!</f>
        <v>#REF!</v>
      </c>
      <c r="E21" s="331" t="e">
        <f>+#REF!-#REF!</f>
        <v>#REF!</v>
      </c>
      <c r="F21" s="331" t="e">
        <f>+#REF!-#REF!</f>
        <v>#REF!</v>
      </c>
      <c r="G21" s="331" t="e">
        <f>+#REF!-#REF!</f>
        <v>#REF!</v>
      </c>
      <c r="H21" s="331" t="e">
        <f>+#REF!-#REF!</f>
        <v>#REF!</v>
      </c>
      <c r="I21" s="331" t="e">
        <f>+#REF!-#REF!</f>
        <v>#REF!</v>
      </c>
      <c r="J21" s="331" t="e">
        <f>+#REF!-#REF!</f>
        <v>#REF!</v>
      </c>
      <c r="K21" s="331" t="e">
        <f>+#REF!-#REF!</f>
        <v>#REF!</v>
      </c>
      <c r="L21" s="331" t="e">
        <f>+#REF!-#REF!</f>
        <v>#REF!</v>
      </c>
      <c r="M21" s="329"/>
      <c r="N21" s="910" t="e">
        <f>+#REF!-#REF!</f>
        <v>#REF!</v>
      </c>
      <c r="O21" s="329" t="e">
        <f>+#REF!-#REF!</f>
        <v>#REF!</v>
      </c>
      <c r="P21" s="911" t="e">
        <f>+#REF!-#REF!</f>
        <v>#REF!</v>
      </c>
      <c r="Q21" s="911" t="e">
        <f>+#REF!-#REF!</f>
        <v>#REF!</v>
      </c>
      <c r="R21" s="911" t="e">
        <f>+#REF!-#REF!</f>
        <v>#REF!</v>
      </c>
      <c r="S21" s="911" t="e">
        <f>+#REF!-#REF!</f>
        <v>#REF!</v>
      </c>
      <c r="T21" s="911" t="e">
        <f>+#REF!-#REF!</f>
        <v>#REF!</v>
      </c>
      <c r="U21" s="911" t="e">
        <f>+#REF!-#REF!</f>
        <v>#REF!</v>
      </c>
      <c r="V21" s="911" t="e">
        <f>+#REF!-#REF!</f>
        <v>#REF!</v>
      </c>
      <c r="W21" s="609" t="s">
        <v>1452</v>
      </c>
      <c r="X21" s="908"/>
      <c r="Y21" s="908"/>
      <c r="Z21" s="363"/>
      <c r="AA21" s="363"/>
      <c r="AB21" s="363"/>
      <c r="AC21" s="363"/>
      <c r="AD21" s="363"/>
      <c r="AE21" s="363"/>
      <c r="AF21" s="363"/>
      <c r="AG21" s="363"/>
      <c r="AH21" s="363"/>
    </row>
    <row r="22" spans="2:34" s="365" customFormat="1" ht="26.25" customHeight="1" x14ac:dyDescent="0.2">
      <c r="B22" s="608" t="s">
        <v>1450</v>
      </c>
      <c r="C22" s="579">
        <v>0</v>
      </c>
      <c r="D22" s="331" t="e">
        <f>+#REF!-#REF!</f>
        <v>#REF!</v>
      </c>
      <c r="E22" s="331" t="e">
        <f>+#REF!-#REF!</f>
        <v>#REF!</v>
      </c>
      <c r="F22" s="331" t="e">
        <f>+#REF!-#REF!</f>
        <v>#REF!</v>
      </c>
      <c r="G22" s="909" t="e">
        <f>+#REF!-#REF!</f>
        <v>#REF!</v>
      </c>
      <c r="H22" s="331" t="e">
        <f>+#REF!-#REF!</f>
        <v>#REF!</v>
      </c>
      <c r="I22" s="331" t="e">
        <f>+#REF!-#REF!</f>
        <v>#REF!</v>
      </c>
      <c r="J22" s="331" t="e">
        <f>+#REF!-#REF!</f>
        <v>#REF!</v>
      </c>
      <c r="K22" s="909" t="e">
        <f>+#REF!-#REF!</f>
        <v>#REF!</v>
      </c>
      <c r="L22" s="331" t="e">
        <f>+#REF!-#REF!</f>
        <v>#REF!</v>
      </c>
      <c r="M22" s="329"/>
      <c r="N22" s="910" t="e">
        <f>+#REF!-#REF!</f>
        <v>#REF!</v>
      </c>
      <c r="O22" s="329" t="e">
        <f>+#REF!-#REF!</f>
        <v>#REF!</v>
      </c>
      <c r="P22" s="911" t="e">
        <f>+#REF!-#REF!</f>
        <v>#REF!</v>
      </c>
      <c r="Q22" s="911" t="e">
        <f>+#REF!-#REF!</f>
        <v>#REF!</v>
      </c>
      <c r="R22" s="911" t="e">
        <f>+#REF!-#REF!</f>
        <v>#REF!</v>
      </c>
      <c r="S22" s="911" t="e">
        <f>+#REF!-#REF!</f>
        <v>#REF!</v>
      </c>
      <c r="T22" s="911" t="e">
        <f>+#REF!-#REF!</f>
        <v>#REF!</v>
      </c>
      <c r="U22" s="911" t="e">
        <f>+#REF!-#REF!</f>
        <v>#REF!</v>
      </c>
      <c r="V22" s="911" t="e">
        <f>+#REF!-#REF!</f>
        <v>#REF!</v>
      </c>
      <c r="W22" s="609" t="s">
        <v>944</v>
      </c>
      <c r="X22" s="908"/>
      <c r="Y22" s="908"/>
      <c r="Z22" s="363"/>
      <c r="AA22" s="363"/>
      <c r="AB22" s="363"/>
      <c r="AC22" s="363"/>
      <c r="AD22" s="363"/>
      <c r="AE22" s="363"/>
      <c r="AF22" s="363"/>
      <c r="AG22" s="363"/>
      <c r="AH22" s="363"/>
    </row>
    <row r="23" spans="2:34" s="365" customFormat="1" ht="26.25" customHeight="1" x14ac:dyDescent="0.2">
      <c r="B23" s="608" t="s">
        <v>1447</v>
      </c>
      <c r="C23" s="579">
        <v>55444.900000000023</v>
      </c>
      <c r="D23" s="331" t="e">
        <f>+#REF!-#REF!</f>
        <v>#REF!</v>
      </c>
      <c r="E23" s="331" t="e">
        <f>+#REF!-#REF!</f>
        <v>#REF!</v>
      </c>
      <c r="F23" s="909" t="e">
        <f>+#REF!-#REF!</f>
        <v>#REF!</v>
      </c>
      <c r="G23" s="331" t="e">
        <f>+#REF!-#REF!</f>
        <v>#REF!</v>
      </c>
      <c r="H23" s="331" t="e">
        <f>+#REF!-#REF!</f>
        <v>#REF!</v>
      </c>
      <c r="I23" s="331" t="e">
        <f>+#REF!-#REF!</f>
        <v>#REF!</v>
      </c>
      <c r="J23" s="909" t="e">
        <f>+#REF!-#REF!</f>
        <v>#REF!</v>
      </c>
      <c r="K23" s="331" t="e">
        <f>+#REF!-#REF!</f>
        <v>#REF!</v>
      </c>
      <c r="L23" s="909" t="e">
        <f>+#REF!-#REF!</f>
        <v>#REF!</v>
      </c>
      <c r="M23" s="329"/>
      <c r="N23" s="913" t="e">
        <f>+#REF!-#REF!</f>
        <v>#REF!</v>
      </c>
      <c r="O23" s="329" t="e">
        <f>+#REF!-#REF!</f>
        <v>#REF!</v>
      </c>
      <c r="P23" s="911" t="e">
        <f>+#REF!-#REF!</f>
        <v>#REF!</v>
      </c>
      <c r="Q23" s="911" t="e">
        <f>+#REF!-#REF!</f>
        <v>#REF!</v>
      </c>
      <c r="R23" s="911" t="e">
        <f>+#REF!-#REF!</f>
        <v>#REF!</v>
      </c>
      <c r="S23" s="911" t="e">
        <f>+#REF!-#REF!</f>
        <v>#REF!</v>
      </c>
      <c r="T23" s="911" t="e">
        <f>+#REF!-#REF!</f>
        <v>#REF!</v>
      </c>
      <c r="U23" s="911" t="e">
        <f>+#REF!-#REF!</f>
        <v>#REF!</v>
      </c>
      <c r="V23" s="911" t="e">
        <f>+#REF!-#REF!</f>
        <v>#REF!</v>
      </c>
      <c r="W23" s="609" t="s">
        <v>1301</v>
      </c>
      <c r="X23" s="908"/>
      <c r="Y23" s="908"/>
      <c r="Z23" s="363"/>
      <c r="AA23" s="363"/>
      <c r="AB23" s="363"/>
      <c r="AC23" s="363"/>
      <c r="AD23" s="363"/>
      <c r="AE23" s="363"/>
      <c r="AF23" s="363"/>
      <c r="AG23" s="363"/>
      <c r="AH23" s="363"/>
    </row>
    <row r="24" spans="2:34" s="360" customFormat="1" ht="9" customHeight="1" x14ac:dyDescent="0.2">
      <c r="B24" s="454"/>
      <c r="C24" s="632"/>
      <c r="D24" s="361"/>
      <c r="E24" s="361"/>
      <c r="F24" s="361"/>
      <c r="G24" s="361"/>
      <c r="H24" s="361"/>
      <c r="I24" s="361"/>
      <c r="J24" s="361"/>
      <c r="K24" s="361"/>
      <c r="L24" s="361"/>
      <c r="M24" s="362"/>
      <c r="N24" s="906"/>
      <c r="O24" s="362"/>
      <c r="P24" s="907"/>
      <c r="Q24" s="907"/>
      <c r="R24" s="907"/>
      <c r="S24" s="907"/>
      <c r="T24" s="907"/>
      <c r="U24" s="907"/>
      <c r="V24" s="907"/>
      <c r="W24" s="607"/>
      <c r="X24" s="908"/>
      <c r="Y24" s="908"/>
      <c r="Z24" s="363"/>
      <c r="AA24" s="363"/>
      <c r="AB24" s="363"/>
      <c r="AC24" s="363"/>
      <c r="AD24" s="363"/>
      <c r="AE24" s="363"/>
      <c r="AF24" s="363"/>
      <c r="AG24" s="363"/>
      <c r="AH24" s="363"/>
    </row>
    <row r="25" spans="2:34" s="360" customFormat="1" ht="26.25" customHeight="1" x14ac:dyDescent="0.2">
      <c r="B25" s="454" t="s">
        <v>1042</v>
      </c>
      <c r="C25" s="632">
        <v>145032.90000000002</v>
      </c>
      <c r="D25" s="361" t="e">
        <f t="shared" ref="D25:I25" si="4">+D18+D15</f>
        <v>#REF!</v>
      </c>
      <c r="E25" s="361" t="e">
        <f t="shared" si="4"/>
        <v>#REF!</v>
      </c>
      <c r="F25" s="361" t="e">
        <f t="shared" si="4"/>
        <v>#REF!</v>
      </c>
      <c r="G25" s="361" t="e">
        <f t="shared" si="4"/>
        <v>#REF!</v>
      </c>
      <c r="H25" s="361" t="e">
        <f t="shared" si="4"/>
        <v>#REF!</v>
      </c>
      <c r="I25" s="361" t="e">
        <f t="shared" si="4"/>
        <v>#REF!</v>
      </c>
      <c r="J25" s="361" t="e">
        <f>+J18+J15</f>
        <v>#REF!</v>
      </c>
      <c r="K25" s="361" t="e">
        <f>+K18+K15</f>
        <v>#REF!</v>
      </c>
      <c r="L25" s="366" t="e">
        <f>+L18+L15</f>
        <v>#REF!</v>
      </c>
      <c r="M25" s="362"/>
      <c r="N25" s="914" t="e">
        <f t="shared" ref="N25:V25" si="5">+N18+N15</f>
        <v>#REF!</v>
      </c>
      <c r="O25" s="362" t="e">
        <f t="shared" si="5"/>
        <v>#REF!</v>
      </c>
      <c r="P25" s="907" t="e">
        <f t="shared" si="5"/>
        <v>#REF!</v>
      </c>
      <c r="Q25" s="907" t="e">
        <f t="shared" si="5"/>
        <v>#REF!</v>
      </c>
      <c r="R25" s="907" t="e">
        <f t="shared" si="5"/>
        <v>#REF!</v>
      </c>
      <c r="S25" s="907" t="e">
        <f t="shared" si="5"/>
        <v>#REF!</v>
      </c>
      <c r="T25" s="907" t="e">
        <f t="shared" si="5"/>
        <v>#REF!</v>
      </c>
      <c r="U25" s="907" t="e">
        <f t="shared" si="5"/>
        <v>#REF!</v>
      </c>
      <c r="V25" s="907" t="e">
        <f t="shared" si="5"/>
        <v>#REF!</v>
      </c>
      <c r="W25" s="607" t="s">
        <v>288</v>
      </c>
      <c r="X25" s="908"/>
      <c r="Y25" s="908"/>
      <c r="Z25" s="363"/>
      <c r="AA25" s="363"/>
      <c r="AB25" s="363"/>
      <c r="AC25" s="363"/>
      <c r="AD25" s="363"/>
      <c r="AE25" s="363"/>
      <c r="AF25" s="363"/>
      <c r="AG25" s="363"/>
      <c r="AH25" s="363"/>
    </row>
    <row r="26" spans="2:34" s="360" customFormat="1" ht="9" customHeight="1" x14ac:dyDescent="0.2">
      <c r="B26" s="454"/>
      <c r="C26" s="632"/>
      <c r="D26" s="361"/>
      <c r="E26" s="361"/>
      <c r="F26" s="361"/>
      <c r="G26" s="361"/>
      <c r="H26" s="361"/>
      <c r="I26" s="361"/>
      <c r="J26" s="361"/>
      <c r="K26" s="361"/>
      <c r="L26" s="361"/>
      <c r="M26" s="362"/>
      <c r="N26" s="906"/>
      <c r="O26" s="362"/>
      <c r="P26" s="907"/>
      <c r="Q26" s="907"/>
      <c r="R26" s="907"/>
      <c r="S26" s="907"/>
      <c r="T26" s="907"/>
      <c r="U26" s="907"/>
      <c r="V26" s="907"/>
      <c r="W26" s="607"/>
      <c r="X26" s="908"/>
      <c r="Y26" s="908"/>
      <c r="Z26" s="363"/>
      <c r="AA26" s="363"/>
      <c r="AB26" s="363"/>
      <c r="AC26" s="363"/>
      <c r="AD26" s="363"/>
      <c r="AE26" s="363"/>
      <c r="AF26" s="363"/>
      <c r="AG26" s="363"/>
      <c r="AH26" s="363"/>
    </row>
    <row r="27" spans="2:34" s="360" customFormat="1" ht="26.25" customHeight="1" x14ac:dyDescent="0.2">
      <c r="B27" s="454" t="s">
        <v>950</v>
      </c>
      <c r="C27" s="632">
        <v>83090.799999999988</v>
      </c>
      <c r="D27" s="361" t="e">
        <f t="shared" ref="D27:I27" si="6">+D28+D29</f>
        <v>#REF!</v>
      </c>
      <c r="E27" s="361" t="e">
        <f t="shared" si="6"/>
        <v>#REF!</v>
      </c>
      <c r="F27" s="361" t="e">
        <f t="shared" si="6"/>
        <v>#REF!</v>
      </c>
      <c r="G27" s="366" t="e">
        <f t="shared" si="6"/>
        <v>#REF!</v>
      </c>
      <c r="H27" s="361" t="e">
        <f t="shared" si="6"/>
        <v>#REF!</v>
      </c>
      <c r="I27" s="361" t="e">
        <f t="shared" si="6"/>
        <v>#REF!</v>
      </c>
      <c r="J27" s="361" t="e">
        <f>+J28+J29</f>
        <v>#REF!</v>
      </c>
      <c r="K27" s="361" t="e">
        <f>+K28+K29</f>
        <v>#REF!</v>
      </c>
      <c r="L27" s="366" t="e">
        <f>+L28+L29</f>
        <v>#REF!</v>
      </c>
      <c r="M27" s="362"/>
      <c r="N27" s="914" t="e">
        <f t="shared" ref="N27:V27" si="7">+N28+N29</f>
        <v>#REF!</v>
      </c>
      <c r="O27" s="362" t="e">
        <f t="shared" si="7"/>
        <v>#REF!</v>
      </c>
      <c r="P27" s="907" t="e">
        <f t="shared" si="7"/>
        <v>#REF!</v>
      </c>
      <c r="Q27" s="907" t="e">
        <f t="shared" si="7"/>
        <v>#REF!</v>
      </c>
      <c r="R27" s="907" t="e">
        <f t="shared" si="7"/>
        <v>#REF!</v>
      </c>
      <c r="S27" s="907" t="e">
        <f t="shared" si="7"/>
        <v>#REF!</v>
      </c>
      <c r="T27" s="907" t="e">
        <f t="shared" si="7"/>
        <v>#REF!</v>
      </c>
      <c r="U27" s="907" t="e">
        <f t="shared" si="7"/>
        <v>#REF!</v>
      </c>
      <c r="V27" s="907" t="e">
        <f t="shared" si="7"/>
        <v>#REF!</v>
      </c>
      <c r="W27" s="607" t="s">
        <v>830</v>
      </c>
      <c r="X27" s="908"/>
      <c r="Y27" s="908"/>
      <c r="Z27" s="363"/>
      <c r="AA27" s="363"/>
      <c r="AB27" s="363"/>
      <c r="AC27" s="363"/>
      <c r="AD27" s="363"/>
      <c r="AE27" s="363"/>
      <c r="AF27" s="363"/>
      <c r="AG27" s="363"/>
      <c r="AH27" s="363"/>
    </row>
    <row r="28" spans="2:34" s="365" customFormat="1" ht="26.25" customHeight="1" x14ac:dyDescent="0.2">
      <c r="B28" s="608" t="s">
        <v>1475</v>
      </c>
      <c r="C28" s="579">
        <v>29080</v>
      </c>
      <c r="D28" s="331" t="e">
        <f>#REF!-#REF!</f>
        <v>#REF!</v>
      </c>
      <c r="E28" s="331" t="e">
        <f>#REF!-#REF!</f>
        <v>#REF!</v>
      </c>
      <c r="F28" s="331" t="e">
        <f>#REF!-#REF!</f>
        <v>#REF!</v>
      </c>
      <c r="G28" s="331" t="e">
        <f>#REF!-#REF!</f>
        <v>#REF!</v>
      </c>
      <c r="H28" s="331" t="e">
        <f>#REF!-#REF!</f>
        <v>#REF!</v>
      </c>
      <c r="I28" s="331" t="e">
        <f>#REF!-#REF!</f>
        <v>#REF!</v>
      </c>
      <c r="J28" s="331" t="e">
        <f>#REF!-#REF!</f>
        <v>#REF!</v>
      </c>
      <c r="K28" s="331" t="e">
        <f>#REF!-#REF!</f>
        <v>#REF!</v>
      </c>
      <c r="L28" s="331" t="e">
        <f>#REF!-#REF!</f>
        <v>#REF!</v>
      </c>
      <c r="M28" s="329"/>
      <c r="N28" s="910" t="e">
        <f>#REF!-#REF!</f>
        <v>#REF!</v>
      </c>
      <c r="O28" s="329" t="e">
        <f>#REF!-#REF!</f>
        <v>#REF!</v>
      </c>
      <c r="P28" s="911" t="e">
        <f>#REF!-#REF!</f>
        <v>#REF!</v>
      </c>
      <c r="Q28" s="911" t="e">
        <f>#REF!-#REF!</f>
        <v>#REF!</v>
      </c>
      <c r="R28" s="911" t="e">
        <f>#REF!-#REF!</f>
        <v>#REF!</v>
      </c>
      <c r="S28" s="911" t="e">
        <f>#REF!-#REF!</f>
        <v>#REF!</v>
      </c>
      <c r="T28" s="911" t="e">
        <f>#REF!-#REF!</f>
        <v>#REF!</v>
      </c>
      <c r="U28" s="911" t="e">
        <f>#REF!-#REF!</f>
        <v>#REF!</v>
      </c>
      <c r="V28" s="911" t="e">
        <f>#REF!-#REF!</f>
        <v>#REF!</v>
      </c>
      <c r="W28" s="609" t="s">
        <v>1476</v>
      </c>
      <c r="X28" s="908"/>
      <c r="Y28" s="908"/>
      <c r="Z28" s="363"/>
      <c r="AA28" s="363"/>
      <c r="AB28" s="363"/>
      <c r="AC28" s="363"/>
      <c r="AD28" s="363"/>
      <c r="AE28" s="363"/>
      <c r="AF28" s="363"/>
      <c r="AG28" s="363"/>
      <c r="AH28" s="363"/>
    </row>
    <row r="29" spans="2:34" s="365" customFormat="1" ht="26.25" customHeight="1" x14ac:dyDescent="0.2">
      <c r="B29" s="608" t="s">
        <v>933</v>
      </c>
      <c r="C29" s="579">
        <v>54010.799999999988</v>
      </c>
      <c r="D29" s="331" t="e">
        <f>+#REF!-#REF!</f>
        <v>#REF!</v>
      </c>
      <c r="E29" s="331" t="e">
        <f>+#REF!-#REF!</f>
        <v>#REF!</v>
      </c>
      <c r="F29" s="331" t="e">
        <f>+#REF!-#REF!</f>
        <v>#REF!</v>
      </c>
      <c r="G29" s="909" t="e">
        <f>+#REF!-#REF!</f>
        <v>#REF!</v>
      </c>
      <c r="H29" s="331" t="e">
        <f>+#REF!-#REF!</f>
        <v>#REF!</v>
      </c>
      <c r="I29" s="331" t="e">
        <f>+#REF!-#REF!</f>
        <v>#REF!</v>
      </c>
      <c r="J29" s="331" t="e">
        <f>+#REF!-#REF!</f>
        <v>#REF!</v>
      </c>
      <c r="K29" s="331" t="e">
        <f>+#REF!-#REF!</f>
        <v>#REF!</v>
      </c>
      <c r="L29" s="909" t="e">
        <f>+#REF!-#REF!</f>
        <v>#REF!</v>
      </c>
      <c r="M29" s="329"/>
      <c r="N29" s="913" t="e">
        <f>+#REF!-#REF!</f>
        <v>#REF!</v>
      </c>
      <c r="O29" s="329" t="e">
        <f>+#REF!-#REF!</f>
        <v>#REF!</v>
      </c>
      <c r="P29" s="911" t="e">
        <f>+#REF!-#REF!</f>
        <v>#REF!</v>
      </c>
      <c r="Q29" s="911" t="e">
        <f>+#REF!-#REF!</f>
        <v>#REF!</v>
      </c>
      <c r="R29" s="911" t="e">
        <f>+#REF!-#REF!</f>
        <v>#REF!</v>
      </c>
      <c r="S29" s="911" t="e">
        <f>+#REF!-#REF!</f>
        <v>#REF!</v>
      </c>
      <c r="T29" s="911" t="e">
        <f>+#REF!-#REF!</f>
        <v>#REF!</v>
      </c>
      <c r="U29" s="911" t="e">
        <f>+#REF!-#REF!</f>
        <v>#REF!</v>
      </c>
      <c r="V29" s="911" t="e">
        <f>+#REF!-#REF!</f>
        <v>#REF!</v>
      </c>
      <c r="W29" s="609" t="s">
        <v>1451</v>
      </c>
      <c r="X29" s="908"/>
      <c r="Y29" s="908"/>
      <c r="Z29" s="363"/>
      <c r="AA29" s="363"/>
      <c r="AB29" s="363"/>
      <c r="AC29" s="363"/>
      <c r="AD29" s="363"/>
      <c r="AE29" s="363"/>
      <c r="AF29" s="363"/>
      <c r="AG29" s="363"/>
      <c r="AH29" s="363"/>
    </row>
    <row r="30" spans="2:34" s="360" customFormat="1" ht="26.25" customHeight="1" x14ac:dyDescent="0.2">
      <c r="B30" s="454" t="s">
        <v>775</v>
      </c>
      <c r="C30" s="632">
        <v>61943</v>
      </c>
      <c r="D30" s="361" t="e">
        <f t="shared" ref="D30:J30" si="8">+D31+D32+D33+D34</f>
        <v>#REF!</v>
      </c>
      <c r="E30" s="361" t="e">
        <f t="shared" si="8"/>
        <v>#REF!</v>
      </c>
      <c r="F30" s="361" t="e">
        <f t="shared" si="8"/>
        <v>#REF!</v>
      </c>
      <c r="G30" s="361" t="e">
        <f t="shared" si="8"/>
        <v>#REF!</v>
      </c>
      <c r="H30" s="361" t="e">
        <f t="shared" si="8"/>
        <v>#REF!</v>
      </c>
      <c r="I30" s="361" t="e">
        <f t="shared" si="8"/>
        <v>#REF!</v>
      </c>
      <c r="J30" s="361" t="e">
        <f t="shared" si="8"/>
        <v>#REF!</v>
      </c>
      <c r="K30" s="361" t="e">
        <f>+K31+K32+K33+K34</f>
        <v>#REF!</v>
      </c>
      <c r="L30" s="366" t="e">
        <f>+L31+L32+L33+L34</f>
        <v>#REF!</v>
      </c>
      <c r="M30" s="362"/>
      <c r="N30" s="914" t="e">
        <f t="shared" ref="N30:V30" si="9">+N31+N32+N33+N34</f>
        <v>#REF!</v>
      </c>
      <c r="O30" s="362" t="e">
        <f t="shared" si="9"/>
        <v>#REF!</v>
      </c>
      <c r="P30" s="907" t="e">
        <f t="shared" si="9"/>
        <v>#REF!</v>
      </c>
      <c r="Q30" s="907" t="e">
        <f t="shared" si="9"/>
        <v>#REF!</v>
      </c>
      <c r="R30" s="907" t="e">
        <f t="shared" si="9"/>
        <v>#REF!</v>
      </c>
      <c r="S30" s="907" t="e">
        <f t="shared" si="9"/>
        <v>#REF!</v>
      </c>
      <c r="T30" s="907" t="e">
        <f t="shared" si="9"/>
        <v>#REF!</v>
      </c>
      <c r="U30" s="907" t="e">
        <f t="shared" si="9"/>
        <v>#REF!</v>
      </c>
      <c r="V30" s="907" t="e">
        <f t="shared" si="9"/>
        <v>#REF!</v>
      </c>
      <c r="W30" s="607" t="s">
        <v>262</v>
      </c>
      <c r="X30" s="908"/>
      <c r="Y30" s="908"/>
      <c r="Z30" s="363"/>
      <c r="AA30" s="363"/>
      <c r="AB30" s="363"/>
      <c r="AC30" s="363"/>
      <c r="AD30" s="363"/>
      <c r="AE30" s="363"/>
      <c r="AF30" s="363"/>
      <c r="AG30" s="363"/>
      <c r="AH30" s="363"/>
    </row>
    <row r="31" spans="2:34" s="360" customFormat="1" ht="26.25" customHeight="1" x14ac:dyDescent="0.2">
      <c r="B31" s="608" t="s">
        <v>1197</v>
      </c>
      <c r="C31" s="579">
        <v>-674</v>
      </c>
      <c r="D31" s="331" t="e">
        <f>+#REF!-#REF!</f>
        <v>#REF!</v>
      </c>
      <c r="E31" s="331" t="e">
        <f>+#REF!-#REF!</f>
        <v>#REF!</v>
      </c>
      <c r="F31" s="331" t="e">
        <f>+#REF!-#REF!</f>
        <v>#REF!</v>
      </c>
      <c r="G31" s="331" t="e">
        <f>+#REF!-#REF!</f>
        <v>#REF!</v>
      </c>
      <c r="H31" s="331" t="e">
        <f>+#REF!-#REF!</f>
        <v>#REF!</v>
      </c>
      <c r="I31" s="331" t="e">
        <f>+#REF!-#REF!</f>
        <v>#REF!</v>
      </c>
      <c r="J31" s="331" t="e">
        <f>+#REF!-#REF!</f>
        <v>#REF!</v>
      </c>
      <c r="K31" s="331" t="e">
        <f>+#REF!-#REF!</f>
        <v>#REF!</v>
      </c>
      <c r="L31" s="909" t="e">
        <f>+#REF!-#REF!</f>
        <v>#REF!</v>
      </c>
      <c r="M31" s="329"/>
      <c r="N31" s="913" t="e">
        <f>+#REF!-#REF!</f>
        <v>#REF!</v>
      </c>
      <c r="O31" s="329" t="e">
        <f>+#REF!-#REF!</f>
        <v>#REF!</v>
      </c>
      <c r="P31" s="911" t="e">
        <f>+#REF!-#REF!</f>
        <v>#REF!</v>
      </c>
      <c r="Q31" s="911" t="e">
        <f>+#REF!-#REF!</f>
        <v>#REF!</v>
      </c>
      <c r="R31" s="911" t="e">
        <f>+#REF!-#REF!</f>
        <v>#REF!</v>
      </c>
      <c r="S31" s="911" t="e">
        <f>+#REF!-#REF!</f>
        <v>#REF!</v>
      </c>
      <c r="T31" s="911" t="e">
        <f>+#REF!-#REF!</f>
        <v>#REF!</v>
      </c>
      <c r="U31" s="911" t="e">
        <f>+#REF!-#REF!</f>
        <v>#REF!</v>
      </c>
      <c r="V31" s="911" t="e">
        <f>+#REF!-#REF!</f>
        <v>#REF!</v>
      </c>
      <c r="W31" s="609" t="s">
        <v>1453</v>
      </c>
      <c r="X31" s="908"/>
      <c r="Y31" s="908"/>
      <c r="Z31" s="363"/>
      <c r="AA31" s="363"/>
      <c r="AB31" s="363"/>
      <c r="AC31" s="363"/>
      <c r="AD31" s="363"/>
      <c r="AE31" s="363"/>
      <c r="AF31" s="363"/>
      <c r="AG31" s="363"/>
      <c r="AH31" s="363"/>
    </row>
    <row r="32" spans="2:34" s="360" customFormat="1" ht="26.25" customHeight="1" x14ac:dyDescent="0.2">
      <c r="B32" s="608" t="s">
        <v>1198</v>
      </c>
      <c r="C32" s="579">
        <v>45385</v>
      </c>
      <c r="D32" s="331" t="e">
        <f>#REF!-#REF!</f>
        <v>#REF!</v>
      </c>
      <c r="E32" s="331" t="e">
        <f>#REF!-#REF!</f>
        <v>#REF!</v>
      </c>
      <c r="F32" s="909" t="e">
        <f>#REF!-#REF!</f>
        <v>#REF!</v>
      </c>
      <c r="G32" s="909" t="e">
        <f>#REF!-#REF!</f>
        <v>#REF!</v>
      </c>
      <c r="H32" s="909" t="e">
        <f>#REF!-#REF!</f>
        <v>#REF!</v>
      </c>
      <c r="I32" s="331" t="e">
        <f>#REF!-#REF!</f>
        <v>#REF!</v>
      </c>
      <c r="J32" s="331" t="e">
        <f>#REF!-#REF!</f>
        <v>#REF!</v>
      </c>
      <c r="K32" s="331" t="e">
        <f>#REF!-#REF!</f>
        <v>#REF!</v>
      </c>
      <c r="L32" s="909" t="e">
        <f>#REF!-#REF!</f>
        <v>#REF!</v>
      </c>
      <c r="M32" s="329"/>
      <c r="N32" s="913" t="e">
        <f>#REF!-#REF!</f>
        <v>#REF!</v>
      </c>
      <c r="O32" s="329" t="e">
        <f>#REF!-#REF!</f>
        <v>#REF!</v>
      </c>
      <c r="P32" s="911" t="e">
        <f>#REF!-#REF!</f>
        <v>#REF!</v>
      </c>
      <c r="Q32" s="911" t="e">
        <f>#REF!-#REF!</f>
        <v>#REF!</v>
      </c>
      <c r="R32" s="911" t="e">
        <f>#REF!-#REF!</f>
        <v>#REF!</v>
      </c>
      <c r="S32" s="911" t="e">
        <f>#REF!-#REF!</f>
        <v>#REF!</v>
      </c>
      <c r="T32" s="911" t="e">
        <f>#REF!-#REF!</f>
        <v>#REF!</v>
      </c>
      <c r="U32" s="911" t="e">
        <f>#REF!-#REF!</f>
        <v>#REF!</v>
      </c>
      <c r="V32" s="911" t="e">
        <f>#REF!-#REF!</f>
        <v>#REF!</v>
      </c>
      <c r="W32" s="609" t="s">
        <v>1454</v>
      </c>
      <c r="X32" s="908"/>
      <c r="Y32" s="908"/>
      <c r="Z32" s="363"/>
      <c r="AA32" s="363"/>
      <c r="AB32" s="363"/>
      <c r="AC32" s="363"/>
      <c r="AD32" s="363"/>
      <c r="AE32" s="363"/>
      <c r="AF32" s="363"/>
      <c r="AG32" s="363"/>
      <c r="AH32" s="363"/>
    </row>
    <row r="33" spans="2:34" s="360" customFormat="1" ht="26.25" customHeight="1" x14ac:dyDescent="0.2">
      <c r="B33" s="608" t="s">
        <v>711</v>
      </c>
      <c r="C33" s="579">
        <v>10125</v>
      </c>
      <c r="D33" s="331" t="e">
        <f>+#REF!-#REF!</f>
        <v>#REF!</v>
      </c>
      <c r="E33" s="331" t="e">
        <f>+#REF!-#REF!</f>
        <v>#REF!</v>
      </c>
      <c r="F33" s="331" t="e">
        <f>+#REF!-#REF!</f>
        <v>#REF!</v>
      </c>
      <c r="G33" s="331" t="e">
        <f>+#REF!-#REF!</f>
        <v>#REF!</v>
      </c>
      <c r="H33" s="331" t="e">
        <f>+#REF!-#REF!</f>
        <v>#REF!</v>
      </c>
      <c r="I33" s="909" t="e">
        <f>+#REF!-#REF!</f>
        <v>#REF!</v>
      </c>
      <c r="J33" s="909" t="e">
        <f>+#REF!-#REF!</f>
        <v>#REF!</v>
      </c>
      <c r="K33" s="909" t="e">
        <f>+#REF!-#REF!</f>
        <v>#REF!</v>
      </c>
      <c r="L33" s="909" t="e">
        <f>+#REF!-#REF!</f>
        <v>#REF!</v>
      </c>
      <c r="M33" s="329"/>
      <c r="N33" s="910" t="e">
        <f>+#REF!-#REF!</f>
        <v>#REF!</v>
      </c>
      <c r="O33" s="329" t="e">
        <f>+#REF!-#REF!</f>
        <v>#REF!</v>
      </c>
      <c r="P33" s="911" t="e">
        <f>+#REF!-#REF!</f>
        <v>#REF!</v>
      </c>
      <c r="Q33" s="911" t="e">
        <f>+#REF!-#REF!</f>
        <v>#REF!</v>
      </c>
      <c r="R33" s="911" t="e">
        <f>+#REF!-#REF!</f>
        <v>#REF!</v>
      </c>
      <c r="S33" s="911" t="e">
        <f>+#REF!-#REF!</f>
        <v>#REF!</v>
      </c>
      <c r="T33" s="911" t="e">
        <f>+#REF!-#REF!</f>
        <v>#REF!</v>
      </c>
      <c r="U33" s="911" t="e">
        <f>+#REF!-#REF!</f>
        <v>#REF!</v>
      </c>
      <c r="V33" s="911" t="e">
        <f>+#REF!-#REF!</f>
        <v>#REF!</v>
      </c>
      <c r="W33" s="609" t="s">
        <v>789</v>
      </c>
      <c r="X33" s="908"/>
      <c r="Y33" s="908"/>
      <c r="Z33" s="363"/>
      <c r="AA33" s="363"/>
      <c r="AB33" s="363"/>
      <c r="AC33" s="363"/>
      <c r="AD33" s="363"/>
      <c r="AE33" s="363"/>
      <c r="AF33" s="363"/>
      <c r="AG33" s="363"/>
      <c r="AH33" s="363"/>
    </row>
    <row r="34" spans="2:34" s="360" customFormat="1" ht="26.25" customHeight="1" x14ac:dyDescent="0.2">
      <c r="B34" s="608" t="s">
        <v>848</v>
      </c>
      <c r="C34" s="579">
        <v>7107</v>
      </c>
      <c r="D34" s="331" t="e">
        <f>+#REF!-#REF!</f>
        <v>#REF!</v>
      </c>
      <c r="E34" s="331" t="e">
        <f>+#REF!-#REF!</f>
        <v>#REF!</v>
      </c>
      <c r="F34" s="331" t="e">
        <f>+#REF!-#REF!</f>
        <v>#REF!</v>
      </c>
      <c r="G34" s="331" t="e">
        <f>+#REF!-#REF!</f>
        <v>#REF!</v>
      </c>
      <c r="H34" s="331" t="e">
        <f>+#REF!-#REF!</f>
        <v>#REF!</v>
      </c>
      <c r="I34" s="909" t="e">
        <f>+#REF!-#REF!</f>
        <v>#REF!</v>
      </c>
      <c r="J34" s="909" t="e">
        <f>+#REF!-#REF!</f>
        <v>#REF!</v>
      </c>
      <c r="K34" s="909" t="e">
        <f>+#REF!-#REF!</f>
        <v>#REF!</v>
      </c>
      <c r="L34" s="331" t="e">
        <f>+#REF!-#REF!</f>
        <v>#REF!</v>
      </c>
      <c r="M34" s="329"/>
      <c r="N34" s="910" t="e">
        <f>+#REF!-#REF!</f>
        <v>#REF!</v>
      </c>
      <c r="O34" s="329" t="e">
        <f>+#REF!-#REF!</f>
        <v>#REF!</v>
      </c>
      <c r="P34" s="911" t="e">
        <f>+#REF!-#REF!</f>
        <v>#REF!</v>
      </c>
      <c r="Q34" s="911" t="e">
        <f>+#REF!-#REF!</f>
        <v>#REF!</v>
      </c>
      <c r="R34" s="911" t="e">
        <f>+#REF!-#REF!</f>
        <v>#REF!</v>
      </c>
      <c r="S34" s="911" t="e">
        <f>+#REF!-#REF!</f>
        <v>#REF!</v>
      </c>
      <c r="T34" s="911" t="e">
        <f>+#REF!-#REF!</f>
        <v>#REF!</v>
      </c>
      <c r="U34" s="911" t="e">
        <f>+#REF!-#REF!</f>
        <v>#REF!</v>
      </c>
      <c r="V34" s="911" t="e">
        <f>+#REF!-#REF!</f>
        <v>#REF!</v>
      </c>
      <c r="W34" s="609" t="s">
        <v>313</v>
      </c>
      <c r="X34" s="908"/>
      <c r="Y34" s="908"/>
      <c r="Z34" s="363"/>
      <c r="AA34" s="363"/>
      <c r="AB34" s="363"/>
      <c r="AC34" s="363"/>
      <c r="AD34" s="363"/>
      <c r="AE34" s="363"/>
      <c r="AF34" s="363"/>
      <c r="AG34" s="363"/>
      <c r="AH34" s="363"/>
    </row>
    <row r="35" spans="2:34" s="360" customFormat="1" ht="15" customHeight="1" thickBot="1" x14ac:dyDescent="0.25">
      <c r="B35" s="628"/>
      <c r="C35" s="915"/>
      <c r="D35" s="916"/>
      <c r="E35" s="916"/>
      <c r="F35" s="916"/>
      <c r="G35" s="916"/>
      <c r="H35" s="916"/>
      <c r="I35" s="916"/>
      <c r="J35" s="916"/>
      <c r="K35" s="916"/>
      <c r="L35" s="916"/>
      <c r="M35" s="917"/>
      <c r="N35" s="918"/>
      <c r="O35" s="917"/>
      <c r="P35" s="919"/>
      <c r="Q35" s="919"/>
      <c r="R35" s="919"/>
      <c r="S35" s="919"/>
      <c r="T35" s="919"/>
      <c r="U35" s="919"/>
      <c r="V35" s="919"/>
      <c r="W35" s="939"/>
      <c r="X35" s="908"/>
      <c r="Y35" s="908"/>
      <c r="Z35" s="363"/>
      <c r="AA35" s="363"/>
      <c r="AB35" s="363"/>
      <c r="AC35" s="363"/>
      <c r="AD35" s="363"/>
      <c r="AE35" s="363"/>
      <c r="AF35" s="363"/>
      <c r="AG35" s="363"/>
      <c r="AH35" s="363"/>
    </row>
    <row r="36" spans="2:34" s="365" customFormat="1" ht="15" customHeight="1" thickTop="1" x14ac:dyDescent="0.2">
      <c r="B36" s="608"/>
      <c r="C36" s="921"/>
      <c r="D36" s="922"/>
      <c r="E36" s="922"/>
      <c r="F36" s="922"/>
      <c r="G36" s="922"/>
      <c r="H36" s="922"/>
      <c r="I36" s="922"/>
      <c r="J36" s="922"/>
      <c r="K36" s="922"/>
      <c r="L36" s="922"/>
      <c r="M36" s="923"/>
      <c r="N36" s="924"/>
      <c r="O36" s="923"/>
      <c r="P36" s="925"/>
      <c r="Q36" s="925"/>
      <c r="R36" s="925"/>
      <c r="S36" s="925"/>
      <c r="T36" s="925"/>
      <c r="U36" s="925"/>
      <c r="V36" s="925"/>
      <c r="W36" s="609"/>
      <c r="X36" s="908"/>
      <c r="Y36" s="908"/>
      <c r="Z36" s="363"/>
      <c r="AA36" s="363"/>
      <c r="AB36" s="363"/>
      <c r="AC36" s="363"/>
      <c r="AD36" s="363"/>
      <c r="AE36" s="363"/>
      <c r="AF36" s="363"/>
      <c r="AG36" s="363"/>
      <c r="AH36" s="363"/>
    </row>
    <row r="37" spans="2:34" s="365" customFormat="1" ht="23.1" customHeight="1" x14ac:dyDescent="0.2">
      <c r="B37" s="455" t="s">
        <v>1466</v>
      </c>
      <c r="C37" s="926"/>
      <c r="D37" s="926"/>
      <c r="E37" s="926"/>
      <c r="F37" s="926"/>
      <c r="G37" s="926"/>
      <c r="H37" s="926"/>
      <c r="I37" s="926"/>
      <c r="J37" s="926"/>
      <c r="K37" s="926"/>
      <c r="L37" s="926"/>
      <c r="M37" s="882"/>
      <c r="N37" s="889"/>
      <c r="O37" s="882"/>
      <c r="P37" s="927"/>
      <c r="Q37" s="927"/>
      <c r="R37" s="927"/>
      <c r="S37" s="927"/>
      <c r="T37" s="927"/>
      <c r="U37" s="927"/>
      <c r="V37" s="927"/>
      <c r="W37" s="379" t="s">
        <v>730</v>
      </c>
      <c r="X37" s="908"/>
      <c r="Y37" s="908"/>
      <c r="Z37" s="363"/>
      <c r="AA37" s="363"/>
      <c r="AB37" s="363"/>
      <c r="AC37" s="363"/>
      <c r="AD37" s="363"/>
      <c r="AE37" s="363"/>
      <c r="AF37" s="363"/>
      <c r="AG37" s="363"/>
      <c r="AH37" s="363"/>
    </row>
    <row r="38" spans="2:34" s="360" customFormat="1" ht="9" customHeight="1" x14ac:dyDescent="0.2">
      <c r="B38" s="454"/>
      <c r="C38" s="926"/>
      <c r="D38" s="926"/>
      <c r="E38" s="926"/>
      <c r="F38" s="926"/>
      <c r="G38" s="926"/>
      <c r="H38" s="926"/>
      <c r="I38" s="926"/>
      <c r="J38" s="926"/>
      <c r="K38" s="926"/>
      <c r="L38" s="926"/>
      <c r="M38" s="882"/>
      <c r="N38" s="889"/>
      <c r="O38" s="882"/>
      <c r="P38" s="927"/>
      <c r="Q38" s="927"/>
      <c r="R38" s="927"/>
      <c r="S38" s="927"/>
      <c r="T38" s="927"/>
      <c r="U38" s="927"/>
      <c r="V38" s="927"/>
      <c r="W38" s="607"/>
      <c r="X38" s="908"/>
      <c r="Y38" s="908"/>
      <c r="Z38" s="363"/>
      <c r="AA38" s="363"/>
      <c r="AB38" s="363"/>
      <c r="AC38" s="363"/>
      <c r="AD38" s="363"/>
      <c r="AE38" s="363"/>
      <c r="AF38" s="363"/>
      <c r="AG38" s="363"/>
      <c r="AH38" s="363"/>
    </row>
    <row r="39" spans="2:34" s="360" customFormat="1" ht="26.25" customHeight="1" x14ac:dyDescent="0.2">
      <c r="B39" s="454" t="s">
        <v>175</v>
      </c>
      <c r="C39" s="928">
        <v>13.303556635438474</v>
      </c>
      <c r="D39" s="928" t="e">
        <f>+(#REF!/#REF!-1)*100</f>
        <v>#REF!</v>
      </c>
      <c r="E39" s="928" t="e">
        <f>+(#REF!/#REF!-1)*100</f>
        <v>#REF!</v>
      </c>
      <c r="F39" s="928" t="e">
        <f>+(#REF!/#REF!-1)*100</f>
        <v>#REF!</v>
      </c>
      <c r="G39" s="928" t="e">
        <f>+(#REF!/#REF!-1)*100</f>
        <v>#REF!</v>
      </c>
      <c r="H39" s="928" t="e">
        <f>+(#REF!/#REF!-1)*100</f>
        <v>#REF!</v>
      </c>
      <c r="I39" s="928" t="e">
        <f>+(#REF!/#REF!-1)*100</f>
        <v>#REF!</v>
      </c>
      <c r="J39" s="928" t="e">
        <f>+(#REF!/#REF!-1)*100</f>
        <v>#REF!</v>
      </c>
      <c r="K39" s="928" t="e">
        <f>+(#REF!/#REF!-1)*100</f>
        <v>#REF!</v>
      </c>
      <c r="L39" s="928" t="e">
        <f>+(#REF!/#REF!-1)*100</f>
        <v>#REF!</v>
      </c>
      <c r="M39" s="929"/>
      <c r="N39" s="930" t="e">
        <f>+(#REF!/#REF!-1)*100</f>
        <v>#REF!</v>
      </c>
      <c r="O39" s="929" t="e">
        <f>+(#REF!/#REF!-1)*100</f>
        <v>#REF!</v>
      </c>
      <c r="P39" s="931" t="e">
        <f>+(#REF!/#REF!-1)*100</f>
        <v>#REF!</v>
      </c>
      <c r="Q39" s="931" t="e">
        <f>+(#REF!/#REF!-1)*100</f>
        <v>#REF!</v>
      </c>
      <c r="R39" s="931" t="e">
        <f>+(#REF!/#REF!-1)*100</f>
        <v>#REF!</v>
      </c>
      <c r="S39" s="931" t="e">
        <f>+(#REF!/#REF!-1)*100</f>
        <v>#REF!</v>
      </c>
      <c r="T39" s="931" t="e">
        <f>+(#REF!/#REF!-1)*100</f>
        <v>#REF!</v>
      </c>
      <c r="U39" s="931" t="e">
        <f>+(#REF!/#REF!-1)*100</f>
        <v>#REF!</v>
      </c>
      <c r="V39" s="931" t="e">
        <f>+(#REF!/#REF!-1)*100</f>
        <v>#REF!</v>
      </c>
      <c r="W39" s="607" t="s">
        <v>876</v>
      </c>
      <c r="X39" s="908"/>
      <c r="Y39" s="908"/>
      <c r="Z39" s="363"/>
      <c r="AA39" s="363"/>
      <c r="AB39" s="363"/>
      <c r="AC39" s="363"/>
      <c r="AD39" s="363"/>
      <c r="AE39" s="363"/>
      <c r="AF39" s="363"/>
      <c r="AG39" s="363"/>
      <c r="AH39" s="363"/>
    </row>
    <row r="40" spans="2:34" s="365" customFormat="1" ht="26.25" customHeight="1" x14ac:dyDescent="0.2">
      <c r="B40" s="608" t="s">
        <v>1132</v>
      </c>
      <c r="C40" s="879">
        <v>6.9022821399667755</v>
      </c>
      <c r="D40" s="879" t="e">
        <f>+(#REF!/#REF!-1)*100</f>
        <v>#REF!</v>
      </c>
      <c r="E40" s="879" t="e">
        <f>+(#REF!/#REF!-1)*100</f>
        <v>#REF!</v>
      </c>
      <c r="F40" s="879" t="e">
        <f>+(#REF!/#REF!-1)*100</f>
        <v>#REF!</v>
      </c>
      <c r="G40" s="879" t="e">
        <f>+(#REF!/#REF!-1)*100</f>
        <v>#REF!</v>
      </c>
      <c r="H40" s="879" t="e">
        <f>+(#REF!/#REF!-1)*100</f>
        <v>#REF!</v>
      </c>
      <c r="I40" s="879" t="e">
        <f>+(#REF!/#REF!-1)*100</f>
        <v>#REF!</v>
      </c>
      <c r="J40" s="879" t="e">
        <f>+(#REF!/#REF!-1)*100</f>
        <v>#REF!</v>
      </c>
      <c r="K40" s="879" t="e">
        <f>+(#REF!/#REF!-1)*100</f>
        <v>#REF!</v>
      </c>
      <c r="L40" s="879" t="e">
        <f>+(#REF!/#REF!-1)*100</f>
        <v>#REF!</v>
      </c>
      <c r="M40" s="880"/>
      <c r="N40" s="881" t="e">
        <f>+(#REF!/#REF!-1)*100</f>
        <v>#REF!</v>
      </c>
      <c r="O40" s="880" t="e">
        <f>+(#REF!/#REF!-1)*100</f>
        <v>#REF!</v>
      </c>
      <c r="P40" s="932" t="e">
        <f>+(#REF!/#REF!-1)*100</f>
        <v>#REF!</v>
      </c>
      <c r="Q40" s="932" t="e">
        <f>+(#REF!/#REF!-1)*100</f>
        <v>#REF!</v>
      </c>
      <c r="R40" s="932" t="e">
        <f>+(#REF!/#REF!-1)*100</f>
        <v>#REF!</v>
      </c>
      <c r="S40" s="932" t="e">
        <f>+(#REF!/#REF!-1)*100</f>
        <v>#REF!</v>
      </c>
      <c r="T40" s="932" t="e">
        <f>+(#REF!/#REF!-1)*100</f>
        <v>#REF!</v>
      </c>
      <c r="U40" s="932" t="e">
        <f>+(#REF!/#REF!-1)*100</f>
        <v>#REF!</v>
      </c>
      <c r="V40" s="932" t="e">
        <f>+(#REF!/#REF!-1)*100</f>
        <v>#REF!</v>
      </c>
      <c r="W40" s="609" t="s">
        <v>1133</v>
      </c>
      <c r="X40" s="908"/>
      <c r="Y40" s="908"/>
      <c r="Z40" s="363"/>
      <c r="AA40" s="363"/>
      <c r="AB40" s="363"/>
      <c r="AC40" s="363"/>
      <c r="AD40" s="363"/>
      <c r="AE40" s="363"/>
      <c r="AF40" s="363"/>
      <c r="AG40" s="363"/>
      <c r="AH40" s="363"/>
    </row>
    <row r="41" spans="2:34" s="365" customFormat="1" ht="26.25" customHeight="1" x14ac:dyDescent="0.2">
      <c r="B41" s="608" t="s">
        <v>1498</v>
      </c>
      <c r="C41" s="879">
        <v>14.492372646677554</v>
      </c>
      <c r="D41" s="879" t="e">
        <f>+(#REF!/#REF!-1)*100</f>
        <v>#REF!</v>
      </c>
      <c r="E41" s="879" t="e">
        <f>+(#REF!/#REF!-1)*100</f>
        <v>#REF!</v>
      </c>
      <c r="F41" s="879" t="e">
        <f>+(#REF!/#REF!-1)*100</f>
        <v>#REF!</v>
      </c>
      <c r="G41" s="879" t="e">
        <f>+(#REF!/#REF!-1)*100</f>
        <v>#REF!</v>
      </c>
      <c r="H41" s="879" t="e">
        <f>+(#REF!/#REF!-1)*100</f>
        <v>#REF!</v>
      </c>
      <c r="I41" s="879" t="e">
        <f>+(#REF!/#REF!-1)*100</f>
        <v>#REF!</v>
      </c>
      <c r="J41" s="879" t="e">
        <f>+(#REF!/#REF!-1)*100</f>
        <v>#REF!</v>
      </c>
      <c r="K41" s="879" t="e">
        <f>+(#REF!/#REF!-1)*100</f>
        <v>#REF!</v>
      </c>
      <c r="L41" s="879" t="e">
        <f>+(#REF!/#REF!-1)*100</f>
        <v>#REF!</v>
      </c>
      <c r="M41" s="880"/>
      <c r="N41" s="881" t="e">
        <f>+(#REF!/#REF!-1)*100</f>
        <v>#REF!</v>
      </c>
      <c r="O41" s="880" t="e">
        <f>+(#REF!/#REF!-1)*100</f>
        <v>#REF!</v>
      </c>
      <c r="P41" s="932" t="e">
        <f>+(#REF!/#REF!-1)*100</f>
        <v>#REF!</v>
      </c>
      <c r="Q41" s="932" t="e">
        <f>+(#REF!/#REF!-1)*100</f>
        <v>#REF!</v>
      </c>
      <c r="R41" s="932" t="e">
        <f>+(#REF!/#REF!-1)*100</f>
        <v>#REF!</v>
      </c>
      <c r="S41" s="932" t="e">
        <f>+(#REF!/#REF!-1)*100</f>
        <v>#REF!</v>
      </c>
      <c r="T41" s="932" t="e">
        <f>+(#REF!/#REF!-1)*100</f>
        <v>#REF!</v>
      </c>
      <c r="U41" s="932" t="e">
        <f>+(#REF!/#REF!-1)*100</f>
        <v>#REF!</v>
      </c>
      <c r="V41" s="932" t="e">
        <f>+(#REF!/#REF!-1)*100</f>
        <v>#REF!</v>
      </c>
      <c r="W41" s="609" t="s">
        <v>878</v>
      </c>
      <c r="X41" s="908"/>
      <c r="Y41" s="908"/>
      <c r="Z41" s="363"/>
      <c r="AA41" s="363"/>
      <c r="AB41" s="363"/>
      <c r="AC41" s="363"/>
      <c r="AD41" s="363"/>
      <c r="AE41" s="363"/>
      <c r="AF41" s="363"/>
      <c r="AG41" s="363"/>
      <c r="AH41" s="363"/>
    </row>
    <row r="42" spans="2:34" s="360" customFormat="1" ht="26.25" customHeight="1" x14ac:dyDescent="0.2">
      <c r="B42" s="454" t="s">
        <v>879</v>
      </c>
      <c r="C42" s="928">
        <v>47.61330972639368</v>
      </c>
      <c r="D42" s="928" t="e">
        <f>+(#REF!/#REF!-1)*100</f>
        <v>#REF!</v>
      </c>
      <c r="E42" s="928" t="e">
        <f>+(#REF!/#REF!-1)*100</f>
        <v>#REF!</v>
      </c>
      <c r="F42" s="928" t="e">
        <f>+(#REF!/#REF!-1)*100</f>
        <v>#REF!</v>
      </c>
      <c r="G42" s="928" t="e">
        <f>+(#REF!/#REF!-1)*100</f>
        <v>#REF!</v>
      </c>
      <c r="H42" s="928" t="e">
        <f>+(#REF!/#REF!-1)*100</f>
        <v>#REF!</v>
      </c>
      <c r="I42" s="928" t="e">
        <f>+(#REF!/#REF!-1)*100</f>
        <v>#REF!</v>
      </c>
      <c r="J42" s="928" t="e">
        <f>+(#REF!/#REF!-1)*100</f>
        <v>#REF!</v>
      </c>
      <c r="K42" s="928" t="e">
        <f>+(#REF!/#REF!-1)*100</f>
        <v>#REF!</v>
      </c>
      <c r="L42" s="928" t="e">
        <f>+(#REF!/#REF!-1)*100</f>
        <v>#REF!</v>
      </c>
      <c r="M42" s="929"/>
      <c r="N42" s="930" t="e">
        <f>+(#REF!/#REF!-1)*100</f>
        <v>#REF!</v>
      </c>
      <c r="O42" s="929" t="e">
        <f>+(#REF!/#REF!-1)*100</f>
        <v>#REF!</v>
      </c>
      <c r="P42" s="931" t="e">
        <f>+(#REF!/#REF!-1)*100</f>
        <v>#REF!</v>
      </c>
      <c r="Q42" s="931" t="e">
        <f>+(#REF!/#REF!-1)*100</f>
        <v>#REF!</v>
      </c>
      <c r="R42" s="931" t="e">
        <f>+(#REF!/#REF!-1)*100</f>
        <v>#REF!</v>
      </c>
      <c r="S42" s="931" t="e">
        <f>+(#REF!/#REF!-1)*100</f>
        <v>#REF!</v>
      </c>
      <c r="T42" s="931" t="e">
        <f>+(#REF!/#REF!-1)*100</f>
        <v>#REF!</v>
      </c>
      <c r="U42" s="931" t="e">
        <f>+(#REF!/#REF!-1)*100</f>
        <v>#REF!</v>
      </c>
      <c r="V42" s="931" t="e">
        <f>+(#REF!/#REF!-1)*100</f>
        <v>#REF!</v>
      </c>
      <c r="W42" s="607" t="s">
        <v>877</v>
      </c>
      <c r="X42" s="908"/>
      <c r="Y42" s="908"/>
      <c r="Z42" s="363"/>
      <c r="AA42" s="363"/>
      <c r="AB42" s="363"/>
      <c r="AC42" s="363"/>
      <c r="AD42" s="363"/>
      <c r="AE42" s="363"/>
      <c r="AF42" s="363"/>
      <c r="AG42" s="363"/>
      <c r="AH42" s="363"/>
    </row>
    <row r="43" spans="2:34" s="360" customFormat="1" ht="26.25" customHeight="1" x14ac:dyDescent="0.2">
      <c r="B43" s="608" t="s">
        <v>1446</v>
      </c>
      <c r="C43" s="879">
        <v>327.34360497493969</v>
      </c>
      <c r="D43" s="879" t="e">
        <f>+(#REF!/#REF!-1)*100</f>
        <v>#REF!</v>
      </c>
      <c r="E43" s="879" t="e">
        <f>+(#REF!/#REF!-1)*100</f>
        <v>#REF!</v>
      </c>
      <c r="F43" s="879" t="e">
        <f>+(#REF!/#REF!-1)*100</f>
        <v>#REF!</v>
      </c>
      <c r="G43" s="879" t="e">
        <f>+(#REF!/#REF!-1)*100</f>
        <v>#REF!</v>
      </c>
      <c r="H43" s="879" t="e">
        <f>+(#REF!/#REF!-1)*100</f>
        <v>#REF!</v>
      </c>
      <c r="I43" s="879" t="e">
        <f>+(#REF!/#REF!-1)*100</f>
        <v>#REF!</v>
      </c>
      <c r="J43" s="879" t="e">
        <f>+(#REF!/#REF!-1)*100</f>
        <v>#REF!</v>
      </c>
      <c r="K43" s="879" t="e">
        <f>+(#REF!/#REF!-1)*100</f>
        <v>#REF!</v>
      </c>
      <c r="L43" s="879" t="e">
        <f>+(#REF!/#REF!-1)*100</f>
        <v>#REF!</v>
      </c>
      <c r="M43" s="880"/>
      <c r="N43" s="881" t="e">
        <f>+(#REF!/#REF!-1)*100</f>
        <v>#REF!</v>
      </c>
      <c r="O43" s="880" t="e">
        <f>+(#REF!/#REF!-1)*100</f>
        <v>#REF!</v>
      </c>
      <c r="P43" s="932" t="e">
        <f>+(#REF!/#REF!-1)*100</f>
        <v>#REF!</v>
      </c>
      <c r="Q43" s="932" t="e">
        <f>+(#REF!/#REF!-1)*100</f>
        <v>#REF!</v>
      </c>
      <c r="R43" s="932" t="e">
        <f>+(#REF!/#REF!-1)*100</f>
        <v>#REF!</v>
      </c>
      <c r="S43" s="932" t="e">
        <f>+(#REF!/#REF!-1)*100</f>
        <v>#REF!</v>
      </c>
      <c r="T43" s="932" t="e">
        <f>+(#REF!/#REF!-1)*100</f>
        <v>#REF!</v>
      </c>
      <c r="U43" s="932" t="e">
        <f>+(#REF!/#REF!-1)*100</f>
        <v>#REF!</v>
      </c>
      <c r="V43" s="932" t="e">
        <f>+(#REF!/#REF!-1)*100</f>
        <v>#REF!</v>
      </c>
      <c r="W43" s="609" t="s">
        <v>1448</v>
      </c>
      <c r="X43" s="908"/>
      <c r="Y43" s="908"/>
      <c r="Z43" s="363"/>
      <c r="AA43" s="363"/>
      <c r="AB43" s="363"/>
      <c r="AC43" s="363"/>
      <c r="AD43" s="363"/>
      <c r="AE43" s="363"/>
      <c r="AF43" s="363"/>
      <c r="AG43" s="363"/>
      <c r="AH43" s="363"/>
    </row>
    <row r="44" spans="2:34" s="365" customFormat="1" ht="26.25" customHeight="1" x14ac:dyDescent="0.2">
      <c r="B44" s="608" t="s">
        <v>1287</v>
      </c>
      <c r="C44" s="879">
        <v>-15.428042233918982</v>
      </c>
      <c r="D44" s="879" t="e">
        <f>+(#REF!/#REF!-1)*100</f>
        <v>#REF!</v>
      </c>
      <c r="E44" s="879" t="e">
        <f>+(#REF!/#REF!-1)*100</f>
        <v>#REF!</v>
      </c>
      <c r="F44" s="879" t="e">
        <f>+(#REF!/#REF!-1)*100</f>
        <v>#REF!</v>
      </c>
      <c r="G44" s="879" t="e">
        <f>+(#REF!/#REF!-1)*100</f>
        <v>#REF!</v>
      </c>
      <c r="H44" s="879" t="e">
        <f>+(#REF!/#REF!-1)*100</f>
        <v>#REF!</v>
      </c>
      <c r="I44" s="879" t="e">
        <f>+(#REF!/#REF!-1)*100</f>
        <v>#REF!</v>
      </c>
      <c r="J44" s="879" t="e">
        <f>+(#REF!/#REF!-1)*100</f>
        <v>#REF!</v>
      </c>
      <c r="K44" s="879" t="e">
        <f>+(#REF!/#REF!-1)*100</f>
        <v>#REF!</v>
      </c>
      <c r="L44" s="879" t="e">
        <f>+(#REF!/#REF!-1)*100</f>
        <v>#REF!</v>
      </c>
      <c r="M44" s="880"/>
      <c r="N44" s="881" t="e">
        <f>+(#REF!/#REF!-1)*100</f>
        <v>#REF!</v>
      </c>
      <c r="O44" s="880" t="e">
        <f>+(#REF!/#REF!-1)*100</f>
        <v>#REF!</v>
      </c>
      <c r="P44" s="932" t="e">
        <f>+(#REF!/#REF!-1)*100</f>
        <v>#REF!</v>
      </c>
      <c r="Q44" s="932" t="e">
        <f>+(#REF!/#REF!-1)*100</f>
        <v>#REF!</v>
      </c>
      <c r="R44" s="932" t="e">
        <f>+(#REF!/#REF!-1)*100</f>
        <v>#REF!</v>
      </c>
      <c r="S44" s="932" t="e">
        <f>+(#REF!/#REF!-1)*100</f>
        <v>#REF!</v>
      </c>
      <c r="T44" s="932" t="e">
        <f>+(#REF!/#REF!-1)*100</f>
        <v>#REF!</v>
      </c>
      <c r="U44" s="932" t="e">
        <f>+(#REF!/#REF!-1)*100</f>
        <v>#REF!</v>
      </c>
      <c r="V44" s="932" t="e">
        <f>+(#REF!/#REF!-1)*100</f>
        <v>#REF!</v>
      </c>
      <c r="W44" s="609" t="s">
        <v>1303</v>
      </c>
      <c r="X44" s="908"/>
      <c r="Y44" s="908"/>
      <c r="Z44" s="363"/>
      <c r="AA44" s="363"/>
      <c r="AB44" s="363"/>
      <c r="AC44" s="363"/>
      <c r="AD44" s="363"/>
      <c r="AE44" s="363"/>
      <c r="AF44" s="363"/>
      <c r="AG44" s="363"/>
      <c r="AH44" s="363"/>
    </row>
    <row r="45" spans="2:34" s="365" customFormat="1" ht="26.25" customHeight="1" x14ac:dyDescent="0.2">
      <c r="B45" s="608" t="s">
        <v>1449</v>
      </c>
      <c r="C45" s="879">
        <v>6.6017247291616288</v>
      </c>
      <c r="D45" s="879" t="e">
        <f>+(#REF!/#REF!-1)*100</f>
        <v>#REF!</v>
      </c>
      <c r="E45" s="879" t="e">
        <f>+(#REF!/#REF!-1)*100</f>
        <v>#REF!</v>
      </c>
      <c r="F45" s="879" t="e">
        <f>+(#REF!/#REF!-1)*100</f>
        <v>#REF!</v>
      </c>
      <c r="G45" s="879" t="e">
        <f>+(#REF!/#REF!-1)*100</f>
        <v>#REF!</v>
      </c>
      <c r="H45" s="879" t="e">
        <f>+(#REF!/#REF!-1)*100</f>
        <v>#REF!</v>
      </c>
      <c r="I45" s="879" t="e">
        <f>+(#REF!/#REF!-1)*100</f>
        <v>#REF!</v>
      </c>
      <c r="J45" s="879" t="e">
        <f>+(#REF!/#REF!-1)*100</f>
        <v>#REF!</v>
      </c>
      <c r="K45" s="879" t="e">
        <f>+(#REF!/#REF!-1)*100</f>
        <v>#REF!</v>
      </c>
      <c r="L45" s="879" t="e">
        <f>+(#REF!/#REF!-1)*100</f>
        <v>#REF!</v>
      </c>
      <c r="M45" s="880"/>
      <c r="N45" s="881" t="e">
        <f>+(#REF!/#REF!-1)*100</f>
        <v>#REF!</v>
      </c>
      <c r="O45" s="880" t="e">
        <f>+(#REF!/#REF!-1)*100</f>
        <v>#REF!</v>
      </c>
      <c r="P45" s="932" t="e">
        <f>+(#REF!/#REF!-1)*100</f>
        <v>#REF!</v>
      </c>
      <c r="Q45" s="932" t="e">
        <f>+(#REF!/#REF!-1)*100</f>
        <v>#REF!</v>
      </c>
      <c r="R45" s="932" t="e">
        <f>+(#REF!/#REF!-1)*100</f>
        <v>#REF!</v>
      </c>
      <c r="S45" s="932" t="e">
        <f>+(#REF!/#REF!-1)*100</f>
        <v>#REF!</v>
      </c>
      <c r="T45" s="932" t="e">
        <f>+(#REF!/#REF!-1)*100</f>
        <v>#REF!</v>
      </c>
      <c r="U45" s="932" t="e">
        <f>+(#REF!/#REF!-1)*100</f>
        <v>#REF!</v>
      </c>
      <c r="V45" s="932" t="e">
        <f>+(#REF!/#REF!-1)*100</f>
        <v>#REF!</v>
      </c>
      <c r="W45" s="609" t="s">
        <v>1452</v>
      </c>
      <c r="X45" s="908"/>
      <c r="Y45" s="908"/>
      <c r="Z45" s="363"/>
      <c r="AA45" s="363"/>
      <c r="AB45" s="363"/>
      <c r="AC45" s="363"/>
      <c r="AD45" s="363"/>
      <c r="AE45" s="363"/>
      <c r="AF45" s="363"/>
      <c r="AG45" s="363"/>
      <c r="AH45" s="363"/>
    </row>
    <row r="46" spans="2:34" s="365" customFormat="1" ht="26.25" customHeight="1" x14ac:dyDescent="0.2">
      <c r="B46" s="608" t="s">
        <v>1450</v>
      </c>
      <c r="C46" s="879">
        <v>0</v>
      </c>
      <c r="D46" s="879">
        <v>0</v>
      </c>
      <c r="E46" s="879">
        <v>0</v>
      </c>
      <c r="F46" s="879">
        <v>0</v>
      </c>
      <c r="G46" s="879">
        <v>0</v>
      </c>
      <c r="H46" s="879">
        <v>0</v>
      </c>
      <c r="I46" s="879">
        <v>1</v>
      </c>
      <c r="J46" s="879" t="e">
        <f>+(#REF!/#REF!-1)*100</f>
        <v>#REF!</v>
      </c>
      <c r="K46" s="879" t="e">
        <f>+(#REF!/#REF!-1)*100</f>
        <v>#REF!</v>
      </c>
      <c r="L46" s="879" t="e">
        <f>+(#REF!/#REF!-1)*100</f>
        <v>#REF!</v>
      </c>
      <c r="M46" s="880"/>
      <c r="N46" s="881" t="e">
        <f>+(#REF!/#REF!-1)*100</f>
        <v>#REF!</v>
      </c>
      <c r="O46" s="880" t="e">
        <f>+(#REF!/#REF!-1)*100</f>
        <v>#REF!</v>
      </c>
      <c r="P46" s="932" t="e">
        <f>+(#REF!/#REF!-1)*100</f>
        <v>#REF!</v>
      </c>
      <c r="Q46" s="932" t="e">
        <f>+(#REF!/#REF!-1)*100</f>
        <v>#REF!</v>
      </c>
      <c r="R46" s="932" t="e">
        <f>+(#REF!/#REF!-1)*100</f>
        <v>#REF!</v>
      </c>
      <c r="S46" s="932" t="e">
        <f>+(#REF!/#REF!-1)*100</f>
        <v>#REF!</v>
      </c>
      <c r="T46" s="932" t="e">
        <f>+(#REF!/#REF!-1)*100</f>
        <v>#REF!</v>
      </c>
      <c r="U46" s="932" t="e">
        <f>+(#REF!/#REF!-1)*100</f>
        <v>#REF!</v>
      </c>
      <c r="V46" s="932" t="e">
        <f>+(#REF!/#REF!-1)*100</f>
        <v>#REF!</v>
      </c>
      <c r="W46" s="609" t="s">
        <v>944</v>
      </c>
      <c r="X46" s="908"/>
      <c r="Y46" s="908"/>
      <c r="Z46" s="363"/>
      <c r="AA46" s="363"/>
      <c r="AB46" s="363"/>
      <c r="AC46" s="363"/>
      <c r="AD46" s="363"/>
      <c r="AE46" s="363"/>
      <c r="AF46" s="363"/>
      <c r="AG46" s="363"/>
      <c r="AH46" s="363"/>
    </row>
    <row r="47" spans="2:34" s="360" customFormat="1" ht="9" customHeight="1" x14ac:dyDescent="0.2">
      <c r="B47" s="608"/>
      <c r="C47" s="879"/>
      <c r="D47" s="928"/>
      <c r="E47" s="928"/>
      <c r="F47" s="928"/>
      <c r="G47" s="928"/>
      <c r="H47" s="928"/>
      <c r="I47" s="928"/>
      <c r="J47" s="928"/>
      <c r="K47" s="928"/>
      <c r="L47" s="928"/>
      <c r="M47" s="929"/>
      <c r="N47" s="930"/>
      <c r="O47" s="929"/>
      <c r="P47" s="931"/>
      <c r="Q47" s="931"/>
      <c r="R47" s="931"/>
      <c r="S47" s="931"/>
      <c r="T47" s="931"/>
      <c r="U47" s="931"/>
      <c r="V47" s="931"/>
      <c r="W47" s="607"/>
      <c r="X47" s="908"/>
      <c r="Y47" s="908"/>
      <c r="Z47" s="363"/>
      <c r="AA47" s="363"/>
      <c r="AB47" s="363"/>
      <c r="AC47" s="363"/>
      <c r="AD47" s="363"/>
      <c r="AE47" s="363"/>
      <c r="AF47" s="363"/>
      <c r="AG47" s="363"/>
      <c r="AH47" s="363"/>
    </row>
    <row r="48" spans="2:34" s="360" customFormat="1" ht="26.25" customHeight="1" x14ac:dyDescent="0.2">
      <c r="B48" s="454" t="s">
        <v>1042</v>
      </c>
      <c r="C48" s="928">
        <v>19.856800595733183</v>
      </c>
      <c r="D48" s="928" t="e">
        <f>+(#REF!/#REF!-1)*100</f>
        <v>#REF!</v>
      </c>
      <c r="E48" s="928" t="e">
        <f>+(#REF!/#REF!-1)*100</f>
        <v>#REF!</v>
      </c>
      <c r="F48" s="928" t="e">
        <f>+(#REF!/#REF!-1)*100</f>
        <v>#REF!</v>
      </c>
      <c r="G48" s="928" t="e">
        <f>+(#REF!/#REF!-1)*100</f>
        <v>#REF!</v>
      </c>
      <c r="H48" s="928" t="e">
        <f>+(#REF!/#REF!-1)*100</f>
        <v>#REF!</v>
      </c>
      <c r="I48" s="928" t="e">
        <f>+(#REF!/#REF!-1)*100</f>
        <v>#REF!</v>
      </c>
      <c r="J48" s="928" t="e">
        <f>+(#REF!/#REF!-1)*100</f>
        <v>#REF!</v>
      </c>
      <c r="K48" s="928" t="e">
        <f>+(#REF!/#REF!-1)*100</f>
        <v>#REF!</v>
      </c>
      <c r="L48" s="928" t="e">
        <f>+(#REF!/#REF!-1)*100</f>
        <v>#REF!</v>
      </c>
      <c r="M48" s="929"/>
      <c r="N48" s="930" t="e">
        <f>+(#REF!/#REF!-1)*100</f>
        <v>#REF!</v>
      </c>
      <c r="O48" s="929" t="e">
        <f>+(#REF!/#REF!-1)*100</f>
        <v>#REF!</v>
      </c>
      <c r="P48" s="931" t="e">
        <f>+(#REF!/#REF!-1)*100</f>
        <v>#REF!</v>
      </c>
      <c r="Q48" s="931" t="e">
        <f>+(#REF!/#REF!-1)*100</f>
        <v>#REF!</v>
      </c>
      <c r="R48" s="931" t="e">
        <f>+(#REF!/#REF!-1)*100</f>
        <v>#REF!</v>
      </c>
      <c r="S48" s="931" t="e">
        <f>+(#REF!/#REF!-1)*100</f>
        <v>#REF!</v>
      </c>
      <c r="T48" s="931" t="e">
        <f>+(#REF!/#REF!-1)*100</f>
        <v>#REF!</v>
      </c>
      <c r="U48" s="931" t="e">
        <f>+(#REF!/#REF!-1)*100</f>
        <v>#REF!</v>
      </c>
      <c r="V48" s="931" t="e">
        <f>+(#REF!/#REF!-1)*100</f>
        <v>#REF!</v>
      </c>
      <c r="W48" s="607" t="s">
        <v>288</v>
      </c>
      <c r="X48" s="908"/>
      <c r="Y48" s="908"/>
      <c r="Z48" s="363"/>
      <c r="AA48" s="363"/>
      <c r="AB48" s="363"/>
      <c r="AC48" s="363"/>
      <c r="AD48" s="363"/>
      <c r="AE48" s="363"/>
      <c r="AF48" s="363"/>
      <c r="AG48" s="363"/>
      <c r="AH48" s="363"/>
    </row>
    <row r="49" spans="2:34" s="360" customFormat="1" ht="9" customHeight="1" x14ac:dyDescent="0.2">
      <c r="B49" s="454"/>
      <c r="C49" s="928"/>
      <c r="D49" s="928"/>
      <c r="E49" s="928"/>
      <c r="F49" s="928"/>
      <c r="G49" s="928"/>
      <c r="H49" s="928"/>
      <c r="I49" s="928"/>
      <c r="J49" s="928"/>
      <c r="K49" s="928"/>
      <c r="L49" s="928"/>
      <c r="M49" s="929"/>
      <c r="N49" s="930"/>
      <c r="O49" s="929"/>
      <c r="P49" s="931"/>
      <c r="Q49" s="931"/>
      <c r="R49" s="931"/>
      <c r="S49" s="931"/>
      <c r="T49" s="931"/>
      <c r="U49" s="931"/>
      <c r="V49" s="931"/>
      <c r="W49" s="607"/>
      <c r="X49" s="908"/>
      <c r="Y49" s="908"/>
      <c r="Z49" s="363"/>
      <c r="AA49" s="363"/>
      <c r="AB49" s="363"/>
      <c r="AC49" s="363"/>
      <c r="AD49" s="363"/>
      <c r="AE49" s="363"/>
      <c r="AF49" s="363"/>
      <c r="AG49" s="363"/>
      <c r="AH49" s="363"/>
    </row>
    <row r="50" spans="2:34" s="360" customFormat="1" ht="26.25" customHeight="1" x14ac:dyDescent="0.2">
      <c r="B50" s="454" t="s">
        <v>950</v>
      </c>
      <c r="C50" s="928">
        <v>19.786388124757103</v>
      </c>
      <c r="D50" s="928" t="e">
        <f>+(#REF!/#REF!-1)*100</f>
        <v>#REF!</v>
      </c>
      <c r="E50" s="928" t="e">
        <f>+(#REF!/#REF!-1)*100</f>
        <v>#REF!</v>
      </c>
      <c r="F50" s="928" t="e">
        <f>+(#REF!/#REF!-1)*100</f>
        <v>#REF!</v>
      </c>
      <c r="G50" s="928" t="e">
        <f>+(#REF!/#REF!-1)*100</f>
        <v>#REF!</v>
      </c>
      <c r="H50" s="928" t="e">
        <f>+(#REF!/#REF!-1)*100</f>
        <v>#REF!</v>
      </c>
      <c r="I50" s="928" t="e">
        <f>+(#REF!/#REF!-1)*100</f>
        <v>#REF!</v>
      </c>
      <c r="J50" s="928" t="e">
        <f>+(#REF!/#REF!-1)*100</f>
        <v>#REF!</v>
      </c>
      <c r="K50" s="928" t="e">
        <f>+(#REF!/#REF!-1)*100</f>
        <v>#REF!</v>
      </c>
      <c r="L50" s="928" t="e">
        <f>+(#REF!/#REF!-1)*100</f>
        <v>#REF!</v>
      </c>
      <c r="M50" s="929"/>
      <c r="N50" s="930" t="e">
        <f>+(#REF!/#REF!-1)*100</f>
        <v>#REF!</v>
      </c>
      <c r="O50" s="929" t="e">
        <f>+(#REF!/#REF!-1)*100</f>
        <v>#REF!</v>
      </c>
      <c r="P50" s="931" t="e">
        <f>+(#REF!/#REF!-1)*100</f>
        <v>#REF!</v>
      </c>
      <c r="Q50" s="931" t="e">
        <f>+(#REF!/#REF!-1)*100</f>
        <v>#REF!</v>
      </c>
      <c r="R50" s="931" t="e">
        <f>+(#REF!/#REF!-1)*100</f>
        <v>#REF!</v>
      </c>
      <c r="S50" s="931" t="e">
        <f>+(#REF!/#REF!-1)*100</f>
        <v>#REF!</v>
      </c>
      <c r="T50" s="931" t="e">
        <f>+(#REF!/#REF!-1)*100</f>
        <v>#REF!</v>
      </c>
      <c r="U50" s="931" t="e">
        <f>+(#REF!/#REF!-1)*100</f>
        <v>#REF!</v>
      </c>
      <c r="V50" s="931" t="e">
        <f>+(#REF!/#REF!-1)*100</f>
        <v>#REF!</v>
      </c>
      <c r="W50" s="607" t="s">
        <v>830</v>
      </c>
      <c r="X50" s="908"/>
      <c r="Y50" s="908"/>
      <c r="Z50" s="363"/>
      <c r="AA50" s="363"/>
      <c r="AB50" s="363"/>
      <c r="AC50" s="363"/>
      <c r="AD50" s="363"/>
      <c r="AE50" s="363"/>
      <c r="AF50" s="363"/>
      <c r="AG50" s="363"/>
      <c r="AH50" s="363"/>
    </row>
    <row r="51" spans="2:34" s="365" customFormat="1" ht="26.25" customHeight="1" x14ac:dyDescent="0.2">
      <c r="B51" s="454" t="s">
        <v>1475</v>
      </c>
      <c r="C51" s="879">
        <v>12.682407738536551</v>
      </c>
      <c r="D51" s="879" t="e">
        <f>+(#REF!/#REF!-1)*100</f>
        <v>#REF!</v>
      </c>
      <c r="E51" s="879" t="e">
        <f>+(#REF!/#REF!-1)*100</f>
        <v>#REF!</v>
      </c>
      <c r="F51" s="879" t="e">
        <f>+(#REF!/#REF!-1)*100</f>
        <v>#REF!</v>
      </c>
      <c r="G51" s="879" t="e">
        <f>+(#REF!/#REF!-1)*100</f>
        <v>#REF!</v>
      </c>
      <c r="H51" s="879" t="e">
        <f>+(#REF!/#REF!-1)*100</f>
        <v>#REF!</v>
      </c>
      <c r="I51" s="879" t="e">
        <f>+(#REF!/#REF!-1)*100</f>
        <v>#REF!</v>
      </c>
      <c r="J51" s="879" t="e">
        <f>+(#REF!/#REF!-1)*100</f>
        <v>#REF!</v>
      </c>
      <c r="K51" s="879" t="e">
        <f>+(#REF!/#REF!-1)*100</f>
        <v>#REF!</v>
      </c>
      <c r="L51" s="879" t="e">
        <f>+(#REF!/#REF!-1)*100</f>
        <v>#REF!</v>
      </c>
      <c r="M51" s="880"/>
      <c r="N51" s="881" t="e">
        <f>+(#REF!/#REF!-1)*100</f>
        <v>#REF!</v>
      </c>
      <c r="O51" s="880" t="e">
        <f>+(#REF!/#REF!-1)*100</f>
        <v>#REF!</v>
      </c>
      <c r="P51" s="932" t="e">
        <f>+(#REF!/#REF!-1)*100</f>
        <v>#REF!</v>
      </c>
      <c r="Q51" s="932" t="e">
        <f>+(#REF!/#REF!-1)*100</f>
        <v>#REF!</v>
      </c>
      <c r="R51" s="932" t="e">
        <f>+(#REF!/#REF!-1)*100</f>
        <v>#REF!</v>
      </c>
      <c r="S51" s="932" t="e">
        <f>+(#REF!/#REF!-1)*100</f>
        <v>#REF!</v>
      </c>
      <c r="T51" s="932" t="e">
        <f>+(#REF!/#REF!-1)*100</f>
        <v>#REF!</v>
      </c>
      <c r="U51" s="932" t="e">
        <f>+(#REF!/#REF!-1)*100</f>
        <v>#REF!</v>
      </c>
      <c r="V51" s="932" t="e">
        <f>+(#REF!/#REF!-1)*100</f>
        <v>#REF!</v>
      </c>
      <c r="W51" s="609" t="s">
        <v>1476</v>
      </c>
      <c r="X51" s="908"/>
      <c r="Y51" s="908"/>
      <c r="Z51" s="363"/>
      <c r="AA51" s="363"/>
      <c r="AB51" s="363"/>
      <c r="AC51" s="363"/>
      <c r="AD51" s="363"/>
      <c r="AE51" s="363"/>
      <c r="AF51" s="363"/>
      <c r="AG51" s="363"/>
      <c r="AH51" s="363"/>
    </row>
    <row r="52" spans="2:34" s="365" customFormat="1" ht="26.25" customHeight="1" x14ac:dyDescent="0.2">
      <c r="B52" s="608" t="s">
        <v>933</v>
      </c>
      <c r="C52" s="879">
        <v>28.33053231867364</v>
      </c>
      <c r="D52" s="879" t="e">
        <f>+(#REF!/#REF!-1)*100</f>
        <v>#REF!</v>
      </c>
      <c r="E52" s="879" t="e">
        <f>+(#REF!/#REF!-1)*100</f>
        <v>#REF!</v>
      </c>
      <c r="F52" s="879" t="e">
        <f>+(#REF!/#REF!-1)*100</f>
        <v>#REF!</v>
      </c>
      <c r="G52" s="879" t="e">
        <f>+(#REF!/#REF!-1)*100</f>
        <v>#REF!</v>
      </c>
      <c r="H52" s="879" t="e">
        <f>+(#REF!/#REF!-1)*100</f>
        <v>#REF!</v>
      </c>
      <c r="I52" s="879" t="e">
        <f>+(#REF!/#REF!-1)*100</f>
        <v>#REF!</v>
      </c>
      <c r="J52" s="879" t="e">
        <f>+(#REF!/#REF!-1)*100</f>
        <v>#REF!</v>
      </c>
      <c r="K52" s="879" t="e">
        <f>+(#REF!/#REF!-1)*100</f>
        <v>#REF!</v>
      </c>
      <c r="L52" s="879" t="e">
        <f>+(#REF!/#REF!-1)*100</f>
        <v>#REF!</v>
      </c>
      <c r="M52" s="880"/>
      <c r="N52" s="881" t="e">
        <f>+(#REF!/#REF!-1)*100</f>
        <v>#REF!</v>
      </c>
      <c r="O52" s="880" t="e">
        <f>+(#REF!/#REF!-1)*100</f>
        <v>#REF!</v>
      </c>
      <c r="P52" s="932" t="e">
        <f>+(#REF!/#REF!-1)*100</f>
        <v>#REF!</v>
      </c>
      <c r="Q52" s="932" t="e">
        <f>+(#REF!/#REF!-1)*100</f>
        <v>#REF!</v>
      </c>
      <c r="R52" s="932" t="e">
        <f>+(#REF!/#REF!-1)*100</f>
        <v>#REF!</v>
      </c>
      <c r="S52" s="932" t="e">
        <f>+(#REF!/#REF!-1)*100</f>
        <v>#REF!</v>
      </c>
      <c r="T52" s="932" t="e">
        <f>+(#REF!/#REF!-1)*100</f>
        <v>#REF!</v>
      </c>
      <c r="U52" s="932" t="e">
        <f>+(#REF!/#REF!-1)*100</f>
        <v>#REF!</v>
      </c>
      <c r="V52" s="932" t="e">
        <f>+(#REF!/#REF!-1)*100</f>
        <v>#REF!</v>
      </c>
      <c r="W52" s="609" t="s">
        <v>1451</v>
      </c>
      <c r="X52" s="908"/>
      <c r="Y52" s="908"/>
      <c r="Z52" s="363"/>
      <c r="AA52" s="363"/>
      <c r="AB52" s="363"/>
      <c r="AC52" s="363"/>
      <c r="AD52" s="363"/>
      <c r="AE52" s="363"/>
      <c r="AF52" s="363"/>
      <c r="AG52" s="363"/>
      <c r="AH52" s="363"/>
    </row>
    <row r="53" spans="2:34" s="360" customFormat="1" ht="26.25" customHeight="1" x14ac:dyDescent="0.2">
      <c r="B53" s="608" t="s">
        <v>775</v>
      </c>
      <c r="C53" s="928">
        <v>19.952392302885457</v>
      </c>
      <c r="D53" s="928" t="e">
        <f>+(#REF!/#REF!-1)*100</f>
        <v>#REF!</v>
      </c>
      <c r="E53" s="928" t="e">
        <f>+(#REF!/#REF!-1)*100</f>
        <v>#REF!</v>
      </c>
      <c r="F53" s="928" t="e">
        <f>+(#REF!/#REF!-1)*100</f>
        <v>#REF!</v>
      </c>
      <c r="G53" s="928" t="e">
        <f>+(#REF!/#REF!-1)*100</f>
        <v>#REF!</v>
      </c>
      <c r="H53" s="928" t="e">
        <f>+(#REF!/#REF!-1)*100</f>
        <v>#REF!</v>
      </c>
      <c r="I53" s="928" t="e">
        <f>+(#REF!/#REF!-1)*100</f>
        <v>#REF!</v>
      </c>
      <c r="J53" s="928" t="e">
        <f>+(#REF!/#REF!-1)*100</f>
        <v>#REF!</v>
      </c>
      <c r="K53" s="928" t="e">
        <f>+(#REF!/#REF!-1)*100</f>
        <v>#REF!</v>
      </c>
      <c r="L53" s="928" t="e">
        <f>+(#REF!/#REF!-1)*100</f>
        <v>#REF!</v>
      </c>
      <c r="M53" s="929"/>
      <c r="N53" s="930" t="e">
        <f>+(#REF!/#REF!-1)*100</f>
        <v>#REF!</v>
      </c>
      <c r="O53" s="929" t="e">
        <f>+(#REF!/#REF!-1)*100</f>
        <v>#REF!</v>
      </c>
      <c r="P53" s="931" t="e">
        <f>+(#REF!/#REF!-1)*100</f>
        <v>#REF!</v>
      </c>
      <c r="Q53" s="931" t="e">
        <f>+(#REF!/#REF!-1)*100</f>
        <v>#REF!</v>
      </c>
      <c r="R53" s="931" t="e">
        <f>+(#REF!/#REF!-1)*100</f>
        <v>#REF!</v>
      </c>
      <c r="S53" s="931" t="e">
        <f>+(#REF!/#REF!-1)*100</f>
        <v>#REF!</v>
      </c>
      <c r="T53" s="931" t="e">
        <f>+(#REF!/#REF!-1)*100</f>
        <v>#REF!</v>
      </c>
      <c r="U53" s="931" t="e">
        <f>+(#REF!/#REF!-1)*100</f>
        <v>#REF!</v>
      </c>
      <c r="V53" s="931" t="e">
        <f>+(#REF!/#REF!-1)*100</f>
        <v>#REF!</v>
      </c>
      <c r="W53" s="607" t="s">
        <v>262</v>
      </c>
      <c r="X53" s="908"/>
      <c r="Y53" s="908"/>
      <c r="Z53" s="363"/>
      <c r="AA53" s="363"/>
      <c r="AB53" s="363"/>
      <c r="AC53" s="363"/>
      <c r="AD53" s="363"/>
      <c r="AE53" s="363"/>
      <c r="AF53" s="363"/>
      <c r="AG53" s="363"/>
      <c r="AH53" s="363"/>
    </row>
    <row r="54" spans="2:34" s="365" customFormat="1" ht="26.25" customHeight="1" x14ac:dyDescent="0.2">
      <c r="B54" s="454" t="s">
        <v>1197</v>
      </c>
      <c r="C54" s="879">
        <v>-8.5327256614761371</v>
      </c>
      <c r="D54" s="879" t="e">
        <f>+(#REF!/#REF!-1)*100</f>
        <v>#REF!</v>
      </c>
      <c r="E54" s="879" t="e">
        <f>+(#REF!/#REF!-1)*100</f>
        <v>#REF!</v>
      </c>
      <c r="F54" s="879" t="e">
        <f>+(#REF!/#REF!-1)*100</f>
        <v>#REF!</v>
      </c>
      <c r="G54" s="879" t="e">
        <f>+(#REF!/#REF!-1)*100</f>
        <v>#REF!</v>
      </c>
      <c r="H54" s="879" t="e">
        <f>+(#REF!/#REF!-1)*100</f>
        <v>#REF!</v>
      </c>
      <c r="I54" s="879" t="e">
        <f>+(#REF!/#REF!-1)*100</f>
        <v>#REF!</v>
      </c>
      <c r="J54" s="879" t="e">
        <f>+(#REF!/#REF!-1)*100</f>
        <v>#REF!</v>
      </c>
      <c r="K54" s="879" t="e">
        <f>+(#REF!/#REF!-1)*100</f>
        <v>#REF!</v>
      </c>
      <c r="L54" s="879" t="e">
        <f>+(#REF!/#REF!-1)*100</f>
        <v>#REF!</v>
      </c>
      <c r="M54" s="880"/>
      <c r="N54" s="881" t="e">
        <f>+(#REF!/#REF!-1)*100</f>
        <v>#REF!</v>
      </c>
      <c r="O54" s="880" t="e">
        <f>+(#REF!/#REF!-1)*100</f>
        <v>#REF!</v>
      </c>
      <c r="P54" s="932" t="e">
        <f>+(#REF!/#REF!-1)*100</f>
        <v>#REF!</v>
      </c>
      <c r="Q54" s="932" t="e">
        <f>+(#REF!/#REF!-1)*100</f>
        <v>#REF!</v>
      </c>
      <c r="R54" s="932" t="e">
        <f>+(#REF!/#REF!-1)*100</f>
        <v>#REF!</v>
      </c>
      <c r="S54" s="932" t="e">
        <f>+(#REF!/#REF!-1)*100</f>
        <v>#REF!</v>
      </c>
      <c r="T54" s="932" t="e">
        <f>+(#REF!/#REF!-1)*100</f>
        <v>#REF!</v>
      </c>
      <c r="U54" s="932" t="e">
        <f>+(#REF!/#REF!-1)*100</f>
        <v>#REF!</v>
      </c>
      <c r="V54" s="932" t="e">
        <f>+(#REF!/#REF!-1)*100</f>
        <v>#REF!</v>
      </c>
      <c r="W54" s="609" t="s">
        <v>1453</v>
      </c>
      <c r="X54" s="908"/>
      <c r="Y54" s="908"/>
      <c r="Z54" s="363"/>
      <c r="AA54" s="363"/>
      <c r="AB54" s="363"/>
      <c r="AC54" s="363"/>
      <c r="AD54" s="363"/>
      <c r="AE54" s="363"/>
      <c r="AF54" s="363"/>
      <c r="AG54" s="363"/>
      <c r="AH54" s="363"/>
    </row>
    <row r="55" spans="2:34" s="365" customFormat="1" ht="26.25" customHeight="1" x14ac:dyDescent="0.2">
      <c r="B55" s="608" t="s">
        <v>1198</v>
      </c>
      <c r="C55" s="879">
        <v>20.983304899417917</v>
      </c>
      <c r="D55" s="879" t="e">
        <f xml:space="preserve"> ((#REF!-#REF!)/#REF!)*100</f>
        <v>#REF!</v>
      </c>
      <c r="E55" s="879" t="e">
        <f xml:space="preserve"> ((#REF!-#REF!)/#REF!)*100</f>
        <v>#REF!</v>
      </c>
      <c r="F55" s="879" t="e">
        <f xml:space="preserve"> ((#REF!-#REF!)/#REF!)*100</f>
        <v>#REF!</v>
      </c>
      <c r="G55" s="879" t="e">
        <f xml:space="preserve"> ((#REF!-#REF!)/#REF!)*100</f>
        <v>#REF!</v>
      </c>
      <c r="H55" s="879" t="e">
        <f xml:space="preserve"> ((#REF!-#REF!)/#REF!)*100</f>
        <v>#REF!</v>
      </c>
      <c r="I55" s="879" t="e">
        <f xml:space="preserve"> ((#REF!-#REF!)/#REF!)*100</f>
        <v>#REF!</v>
      </c>
      <c r="J55" s="879" t="e">
        <f xml:space="preserve"> ((#REF!-#REF!)/#REF!)*100</f>
        <v>#REF!</v>
      </c>
      <c r="K55" s="879" t="e">
        <f xml:space="preserve"> ((#REF!-#REF!)/#REF!)*100</f>
        <v>#REF!</v>
      </c>
      <c r="L55" s="879" t="e">
        <f xml:space="preserve"> ((#REF!-#REF!)/#REF!)*100</f>
        <v>#REF!</v>
      </c>
      <c r="M55" s="880"/>
      <c r="N55" s="881" t="e">
        <f xml:space="preserve"> ((#REF!-#REF!)/#REF!)*100</f>
        <v>#REF!</v>
      </c>
      <c r="O55" s="880" t="e">
        <f xml:space="preserve"> ((#REF!-#REF!)/#REF!)*100</f>
        <v>#REF!</v>
      </c>
      <c r="P55" s="932" t="e">
        <f xml:space="preserve"> ((#REF!-#REF!)/#REF!)*100</f>
        <v>#REF!</v>
      </c>
      <c r="Q55" s="932" t="e">
        <f xml:space="preserve"> ((#REF!-#REF!)/#REF!)*100</f>
        <v>#REF!</v>
      </c>
      <c r="R55" s="932" t="e">
        <f xml:space="preserve"> ((#REF!-#REF!)/#REF!)*100</f>
        <v>#REF!</v>
      </c>
      <c r="S55" s="932" t="e">
        <f xml:space="preserve"> ((#REF!-#REF!)/#REF!)*100</f>
        <v>#REF!</v>
      </c>
      <c r="T55" s="932" t="e">
        <f xml:space="preserve"> ((#REF!-#REF!)/#REF!)*100</f>
        <v>#REF!</v>
      </c>
      <c r="U55" s="932" t="e">
        <f xml:space="preserve"> ((#REF!-#REF!)/#REF!)*100</f>
        <v>#REF!</v>
      </c>
      <c r="V55" s="932" t="e">
        <f xml:space="preserve"> ((#REF!-#REF!)/#REF!)*100</f>
        <v>#REF!</v>
      </c>
      <c r="W55" s="609" t="s">
        <v>1454</v>
      </c>
      <c r="X55" s="908"/>
      <c r="Y55" s="908"/>
      <c r="Z55" s="363"/>
      <c r="AA55" s="363"/>
      <c r="AB55" s="363"/>
      <c r="AC55" s="363"/>
      <c r="AD55" s="363"/>
      <c r="AE55" s="363"/>
      <c r="AF55" s="363"/>
      <c r="AG55" s="363"/>
      <c r="AH55" s="363"/>
    </row>
    <row r="56" spans="2:34" s="365" customFormat="1" ht="26.25" customHeight="1" x14ac:dyDescent="0.2">
      <c r="B56" s="608" t="s">
        <v>711</v>
      </c>
      <c r="C56" s="879">
        <v>19.769984769789506</v>
      </c>
      <c r="D56" s="879" t="e">
        <f>+(#REF!/#REF!-1)*100</f>
        <v>#REF!</v>
      </c>
      <c r="E56" s="879" t="e">
        <f>+(#REF!/#REF!-1)*100</f>
        <v>#REF!</v>
      </c>
      <c r="F56" s="879" t="e">
        <f>+(#REF!/#REF!-1)*100</f>
        <v>#REF!</v>
      </c>
      <c r="G56" s="879" t="e">
        <f>+(#REF!/#REF!-1)*100</f>
        <v>#REF!</v>
      </c>
      <c r="H56" s="879" t="e">
        <f>+(#REF!/#REF!-1)*100</f>
        <v>#REF!</v>
      </c>
      <c r="I56" s="879" t="e">
        <f>+(#REF!/#REF!-1)*100</f>
        <v>#REF!</v>
      </c>
      <c r="J56" s="879" t="e">
        <f>+(#REF!/#REF!-1)*100</f>
        <v>#REF!</v>
      </c>
      <c r="K56" s="879" t="e">
        <f>+(#REF!/#REF!-1)*100</f>
        <v>#REF!</v>
      </c>
      <c r="L56" s="879" t="e">
        <f>+(#REF!/#REF!-1)*100</f>
        <v>#REF!</v>
      </c>
      <c r="M56" s="880"/>
      <c r="N56" s="881" t="e">
        <f>+(#REF!/#REF!-1)*100</f>
        <v>#REF!</v>
      </c>
      <c r="O56" s="880" t="e">
        <f>+(#REF!/#REF!-1)*100</f>
        <v>#REF!</v>
      </c>
      <c r="P56" s="932" t="e">
        <f>+(#REF!/#REF!-1)*100</f>
        <v>#REF!</v>
      </c>
      <c r="Q56" s="932" t="e">
        <f>+(#REF!/#REF!-1)*100</f>
        <v>#REF!</v>
      </c>
      <c r="R56" s="932" t="e">
        <f>+(#REF!/#REF!-1)*100</f>
        <v>#REF!</v>
      </c>
      <c r="S56" s="932" t="e">
        <f>+(#REF!/#REF!-1)*100</f>
        <v>#REF!</v>
      </c>
      <c r="T56" s="932" t="e">
        <f>+(#REF!/#REF!-1)*100</f>
        <v>#REF!</v>
      </c>
      <c r="U56" s="932" t="e">
        <f>+(#REF!/#REF!-1)*100</f>
        <v>#REF!</v>
      </c>
      <c r="V56" s="932" t="e">
        <f>+(#REF!/#REF!-1)*100</f>
        <v>#REF!</v>
      </c>
      <c r="W56" s="609" t="s">
        <v>789</v>
      </c>
      <c r="X56" s="908"/>
      <c r="Y56" s="908"/>
      <c r="Z56" s="363"/>
      <c r="AA56" s="363"/>
      <c r="AB56" s="363"/>
      <c r="AC56" s="363"/>
      <c r="AD56" s="363"/>
      <c r="AE56" s="363"/>
      <c r="AF56" s="363"/>
      <c r="AG56" s="363"/>
      <c r="AH56" s="363"/>
    </row>
    <row r="57" spans="2:34" s="365" customFormat="1" ht="26.25" customHeight="1" x14ac:dyDescent="0.2">
      <c r="B57" s="608" t="s">
        <v>848</v>
      </c>
      <c r="C57" s="879">
        <v>20.276747503566341</v>
      </c>
      <c r="D57" s="879" t="e">
        <f>+(#REF!/#REF!-1)*100</f>
        <v>#REF!</v>
      </c>
      <c r="E57" s="879" t="e">
        <f>+(#REF!/#REF!-1)*100</f>
        <v>#REF!</v>
      </c>
      <c r="F57" s="879" t="e">
        <f>+(#REF!/#REF!-1)*100</f>
        <v>#REF!</v>
      </c>
      <c r="G57" s="879" t="e">
        <f>+(#REF!/#REF!-1)*100</f>
        <v>#REF!</v>
      </c>
      <c r="H57" s="879" t="e">
        <f>+(#REF!/#REF!-1)*100</f>
        <v>#REF!</v>
      </c>
      <c r="I57" s="879" t="e">
        <f>+(#REF!/#REF!-1)*100</f>
        <v>#REF!</v>
      </c>
      <c r="J57" s="879" t="e">
        <f>+(#REF!/#REF!-1)*100</f>
        <v>#REF!</v>
      </c>
      <c r="K57" s="879" t="e">
        <f>+(#REF!/#REF!-1)*100</f>
        <v>#REF!</v>
      </c>
      <c r="L57" s="879" t="e">
        <f>+(#REF!/#REF!-1)*100</f>
        <v>#REF!</v>
      </c>
      <c r="M57" s="880"/>
      <c r="N57" s="881" t="e">
        <f>+(#REF!/#REF!-1)*100</f>
        <v>#REF!</v>
      </c>
      <c r="O57" s="880" t="e">
        <f>+(#REF!/#REF!-1)*100</f>
        <v>#REF!</v>
      </c>
      <c r="P57" s="932" t="e">
        <f>+(#REF!/#REF!-1)*100</f>
        <v>#REF!</v>
      </c>
      <c r="Q57" s="932" t="e">
        <f>+(#REF!/#REF!-1)*100</f>
        <v>#REF!</v>
      </c>
      <c r="R57" s="932" t="e">
        <f>+(#REF!/#REF!-1)*100</f>
        <v>#REF!</v>
      </c>
      <c r="S57" s="932" t="e">
        <f>+(#REF!/#REF!-1)*100</f>
        <v>#REF!</v>
      </c>
      <c r="T57" s="932" t="e">
        <f>+(#REF!/#REF!-1)*100</f>
        <v>#REF!</v>
      </c>
      <c r="U57" s="932" t="e">
        <f>+(#REF!/#REF!-1)*100</f>
        <v>#REF!</v>
      </c>
      <c r="V57" s="932" t="e">
        <f>+(#REF!/#REF!-1)*100</f>
        <v>#REF!</v>
      </c>
      <c r="W57" s="609" t="s">
        <v>313</v>
      </c>
      <c r="X57" s="908"/>
      <c r="Y57" s="908"/>
      <c r="Z57" s="363"/>
      <c r="AA57" s="363"/>
      <c r="AB57" s="363"/>
      <c r="AC57" s="363"/>
      <c r="AD57" s="363"/>
      <c r="AE57" s="363"/>
      <c r="AF57" s="363"/>
      <c r="AG57" s="363"/>
      <c r="AH57" s="363"/>
    </row>
    <row r="58" spans="2:34" s="360" customFormat="1" ht="15" customHeight="1" thickBot="1" x14ac:dyDescent="0.25">
      <c r="B58" s="608"/>
      <c r="C58" s="916"/>
      <c r="D58" s="916"/>
      <c r="E58" s="916"/>
      <c r="F58" s="916"/>
      <c r="G58" s="916"/>
      <c r="H58" s="916"/>
      <c r="I58" s="916"/>
      <c r="J58" s="916"/>
      <c r="K58" s="916"/>
      <c r="L58" s="916"/>
      <c r="M58" s="917"/>
      <c r="N58" s="918"/>
      <c r="O58" s="917"/>
      <c r="P58" s="933"/>
      <c r="Q58" s="933"/>
      <c r="R58" s="933"/>
      <c r="S58" s="933"/>
      <c r="T58" s="933"/>
      <c r="U58" s="933"/>
      <c r="V58" s="933"/>
      <c r="W58" s="939"/>
      <c r="X58" s="908"/>
      <c r="Y58" s="908"/>
      <c r="Z58" s="363"/>
      <c r="AA58" s="363"/>
      <c r="AB58" s="363"/>
      <c r="AC58" s="363"/>
      <c r="AD58" s="363"/>
      <c r="AE58" s="363"/>
      <c r="AF58" s="363"/>
      <c r="AG58" s="363"/>
      <c r="AH58" s="363"/>
    </row>
    <row r="59" spans="2:34" s="365" customFormat="1" ht="15" customHeight="1" thickTop="1" x14ac:dyDescent="0.2">
      <c r="B59" s="624"/>
      <c r="C59" s="934"/>
      <c r="D59" s="934"/>
      <c r="E59" s="934"/>
      <c r="F59" s="934"/>
      <c r="G59" s="934"/>
      <c r="H59" s="934"/>
      <c r="I59" s="934"/>
      <c r="J59" s="934"/>
      <c r="K59" s="934"/>
      <c r="L59" s="934"/>
      <c r="M59" s="935"/>
      <c r="N59" s="936"/>
      <c r="O59" s="935"/>
      <c r="P59" s="937"/>
      <c r="Q59" s="937"/>
      <c r="R59" s="937"/>
      <c r="S59" s="937"/>
      <c r="T59" s="937"/>
      <c r="U59" s="937"/>
      <c r="V59" s="937"/>
      <c r="W59" s="626"/>
      <c r="X59" s="908"/>
      <c r="Y59" s="908"/>
      <c r="Z59" s="363"/>
      <c r="AA59" s="363"/>
      <c r="AB59" s="363"/>
      <c r="AC59" s="363"/>
      <c r="AD59" s="363"/>
      <c r="AE59" s="363"/>
      <c r="AF59" s="363"/>
      <c r="AG59" s="363"/>
      <c r="AH59" s="363"/>
    </row>
    <row r="60" spans="2:34" s="365" customFormat="1" ht="55.5" customHeight="1" x14ac:dyDescent="0.2">
      <c r="B60" s="938" t="s">
        <v>1467</v>
      </c>
      <c r="C60" s="928"/>
      <c r="D60" s="928"/>
      <c r="E60" s="928"/>
      <c r="F60" s="928"/>
      <c r="G60" s="928"/>
      <c r="H60" s="928"/>
      <c r="I60" s="928"/>
      <c r="J60" s="928"/>
      <c r="K60" s="928"/>
      <c r="L60" s="928"/>
      <c r="M60" s="929"/>
      <c r="N60" s="930"/>
      <c r="O60" s="929"/>
      <c r="P60" s="931"/>
      <c r="Q60" s="931"/>
      <c r="R60" s="931"/>
      <c r="S60" s="931"/>
      <c r="T60" s="931"/>
      <c r="U60" s="931"/>
      <c r="V60" s="931"/>
      <c r="W60" s="379" t="s">
        <v>1468</v>
      </c>
      <c r="X60" s="908"/>
      <c r="Y60" s="908"/>
      <c r="Z60" s="363"/>
      <c r="AA60" s="363"/>
      <c r="AB60" s="363"/>
      <c r="AC60" s="363"/>
      <c r="AD60" s="363"/>
      <c r="AE60" s="363"/>
      <c r="AF60" s="363"/>
      <c r="AG60" s="363"/>
      <c r="AH60" s="363"/>
    </row>
    <row r="61" spans="2:34" s="360" customFormat="1" ht="9" customHeight="1" x14ac:dyDescent="0.2">
      <c r="B61" s="454"/>
      <c r="C61" s="928"/>
      <c r="D61" s="928"/>
      <c r="E61" s="928"/>
      <c r="F61" s="928"/>
      <c r="G61" s="928"/>
      <c r="H61" s="928"/>
      <c r="I61" s="928"/>
      <c r="J61" s="928"/>
      <c r="K61" s="928"/>
      <c r="L61" s="928"/>
      <c r="M61" s="929"/>
      <c r="N61" s="930"/>
      <c r="O61" s="929"/>
      <c r="P61" s="931"/>
      <c r="Q61" s="931"/>
      <c r="R61" s="931"/>
      <c r="S61" s="931"/>
      <c r="T61" s="931"/>
      <c r="U61" s="931"/>
      <c r="V61" s="931"/>
      <c r="W61" s="607"/>
      <c r="X61" s="908"/>
      <c r="Y61" s="908"/>
      <c r="Z61" s="363"/>
      <c r="AA61" s="363"/>
      <c r="AB61" s="363"/>
      <c r="AC61" s="363"/>
      <c r="AD61" s="363"/>
      <c r="AE61" s="363"/>
      <c r="AF61" s="363"/>
      <c r="AG61" s="363"/>
      <c r="AH61" s="363"/>
    </row>
    <row r="62" spans="2:34" s="360" customFormat="1" ht="26.25" customHeight="1" x14ac:dyDescent="0.2">
      <c r="B62" s="454" t="s">
        <v>175</v>
      </c>
      <c r="C62" s="928">
        <v>10.762545863938387</v>
      </c>
      <c r="D62" s="928" t="e">
        <f t="shared" ref="D62:I62" si="10">+D63+D64</f>
        <v>#REF!</v>
      </c>
      <c r="E62" s="928" t="e">
        <f t="shared" si="10"/>
        <v>#REF!</v>
      </c>
      <c r="F62" s="928" t="e">
        <f t="shared" si="10"/>
        <v>#REF!</v>
      </c>
      <c r="G62" s="928" t="e">
        <f t="shared" si="10"/>
        <v>#REF!</v>
      </c>
      <c r="H62" s="928" t="e">
        <f t="shared" si="10"/>
        <v>#REF!</v>
      </c>
      <c r="I62" s="928" t="e">
        <f t="shared" si="10"/>
        <v>#REF!</v>
      </c>
      <c r="J62" s="928" t="e">
        <f>+J63+J64</f>
        <v>#REF!</v>
      </c>
      <c r="K62" s="928" t="e">
        <f>+K63+K64</f>
        <v>#REF!</v>
      </c>
      <c r="L62" s="928" t="e">
        <f>+L63+L64</f>
        <v>#REF!</v>
      </c>
      <c r="M62" s="929"/>
      <c r="N62" s="930" t="e">
        <f t="shared" ref="N62:V62" si="11">+N63+N64</f>
        <v>#REF!</v>
      </c>
      <c r="O62" s="929" t="e">
        <f t="shared" si="11"/>
        <v>#REF!</v>
      </c>
      <c r="P62" s="931" t="e">
        <f t="shared" si="11"/>
        <v>#REF!</v>
      </c>
      <c r="Q62" s="931" t="e">
        <f t="shared" si="11"/>
        <v>#REF!</v>
      </c>
      <c r="R62" s="931" t="e">
        <f t="shared" si="11"/>
        <v>#REF!</v>
      </c>
      <c r="S62" s="931" t="e">
        <f t="shared" si="11"/>
        <v>#REF!</v>
      </c>
      <c r="T62" s="931" t="e">
        <f t="shared" si="11"/>
        <v>#REF!</v>
      </c>
      <c r="U62" s="931" t="e">
        <f t="shared" si="11"/>
        <v>#REF!</v>
      </c>
      <c r="V62" s="931" t="e">
        <f t="shared" si="11"/>
        <v>#REF!</v>
      </c>
      <c r="W62" s="607" t="s">
        <v>876</v>
      </c>
      <c r="X62" s="908"/>
      <c r="Y62" s="908"/>
      <c r="Z62" s="363"/>
      <c r="AA62" s="363"/>
      <c r="AB62" s="363"/>
      <c r="AC62" s="363"/>
      <c r="AD62" s="363"/>
      <c r="AE62" s="363"/>
      <c r="AF62" s="363"/>
      <c r="AG62" s="363"/>
      <c r="AH62" s="363"/>
    </row>
    <row r="63" spans="2:34" s="365" customFormat="1" ht="26.25" customHeight="1" x14ac:dyDescent="0.2">
      <c r="B63" s="608" t="s">
        <v>1132</v>
      </c>
      <c r="C63" s="879">
        <v>0.87459633093969413</v>
      </c>
      <c r="D63" s="879" t="e">
        <f>+D16/#REF!*100</f>
        <v>#REF!</v>
      </c>
      <c r="E63" s="879" t="e">
        <f>+E16/#REF!*100</f>
        <v>#REF!</v>
      </c>
      <c r="F63" s="879" t="e">
        <f>+F16/#REF!*100</f>
        <v>#REF!</v>
      </c>
      <c r="G63" s="879" t="e">
        <f>+G16/#REF!*100</f>
        <v>#REF!</v>
      </c>
      <c r="H63" s="879" t="e">
        <f>+H16/#REF!*100</f>
        <v>#REF!</v>
      </c>
      <c r="I63" s="879" t="e">
        <f>+I16/#REF!*100</f>
        <v>#REF!</v>
      </c>
      <c r="J63" s="879" t="e">
        <f>+J16/#REF!*100</f>
        <v>#REF!</v>
      </c>
      <c r="K63" s="879" t="e">
        <f>+K16/#REF!*100</f>
        <v>#REF!</v>
      </c>
      <c r="L63" s="879" t="e">
        <f>+L16/#REF!*100</f>
        <v>#REF!</v>
      </c>
      <c r="M63" s="880"/>
      <c r="N63" s="881" t="e">
        <f>+N16/#REF!*100</f>
        <v>#REF!</v>
      </c>
      <c r="O63" s="880" t="e">
        <f>+O16/#REF!*100</f>
        <v>#REF!</v>
      </c>
      <c r="P63" s="932" t="e">
        <f>+P16/#REF!*100</f>
        <v>#REF!</v>
      </c>
      <c r="Q63" s="932" t="e">
        <f>+Q16/#REF!*100</f>
        <v>#REF!</v>
      </c>
      <c r="R63" s="932" t="e">
        <f>+R16/#REF!*100</f>
        <v>#REF!</v>
      </c>
      <c r="S63" s="932" t="e">
        <f>+S16/#REF!*100</f>
        <v>#REF!</v>
      </c>
      <c r="T63" s="932" t="e">
        <f>+T16/#REF!*100</f>
        <v>#REF!</v>
      </c>
      <c r="U63" s="932" t="e">
        <f>+U16/#REF!*100</f>
        <v>#REF!</v>
      </c>
      <c r="V63" s="932" t="e">
        <f>+V16/#REF!*100</f>
        <v>#REF!</v>
      </c>
      <c r="W63" s="609" t="s">
        <v>1133</v>
      </c>
      <c r="X63" s="908"/>
      <c r="Y63" s="908"/>
      <c r="Z63" s="363"/>
      <c r="AA63" s="363"/>
      <c r="AB63" s="363"/>
      <c r="AC63" s="363"/>
      <c r="AD63" s="363"/>
      <c r="AE63" s="363"/>
      <c r="AF63" s="363"/>
      <c r="AG63" s="363"/>
      <c r="AH63" s="363"/>
    </row>
    <row r="64" spans="2:34" s="365" customFormat="1" ht="26.25" customHeight="1" x14ac:dyDescent="0.2">
      <c r="B64" s="608" t="s">
        <v>1498</v>
      </c>
      <c r="C64" s="879">
        <v>9.8879495329986931</v>
      </c>
      <c r="D64" s="879" t="e">
        <f>+D17/#REF!*100</f>
        <v>#REF!</v>
      </c>
      <c r="E64" s="879" t="e">
        <f>+E17/#REF!*100</f>
        <v>#REF!</v>
      </c>
      <c r="F64" s="879" t="e">
        <f>+F17/#REF!*100</f>
        <v>#REF!</v>
      </c>
      <c r="G64" s="879" t="e">
        <f>+G17/#REF!*100</f>
        <v>#REF!</v>
      </c>
      <c r="H64" s="879" t="e">
        <f>+H17/#REF!*100</f>
        <v>#REF!</v>
      </c>
      <c r="I64" s="879" t="e">
        <f>+I17/#REF!*100</f>
        <v>#REF!</v>
      </c>
      <c r="J64" s="879" t="e">
        <f>+J17/#REF!*100</f>
        <v>#REF!</v>
      </c>
      <c r="K64" s="879" t="e">
        <f>+K17/#REF!*100</f>
        <v>#REF!</v>
      </c>
      <c r="L64" s="879" t="e">
        <f>+L17/#REF!*100</f>
        <v>#REF!</v>
      </c>
      <c r="M64" s="880"/>
      <c r="N64" s="881" t="e">
        <f>+N17/#REF!*100</f>
        <v>#REF!</v>
      </c>
      <c r="O64" s="880" t="e">
        <f>+O17/#REF!*100</f>
        <v>#REF!</v>
      </c>
      <c r="P64" s="932" t="e">
        <f>+P17/#REF!*100</f>
        <v>#REF!</v>
      </c>
      <c r="Q64" s="932" t="e">
        <f>+Q17/#REF!*100</f>
        <v>#REF!</v>
      </c>
      <c r="R64" s="932" t="e">
        <f>+R17/#REF!*100</f>
        <v>#REF!</v>
      </c>
      <c r="S64" s="932" t="e">
        <f>+S17/#REF!*100</f>
        <v>#REF!</v>
      </c>
      <c r="T64" s="932" t="e">
        <f>+T17/#REF!*100</f>
        <v>#REF!</v>
      </c>
      <c r="U64" s="932" t="e">
        <f>+U17/#REF!*100</f>
        <v>#REF!</v>
      </c>
      <c r="V64" s="932" t="e">
        <f>+V17/#REF!*100</f>
        <v>#REF!</v>
      </c>
      <c r="W64" s="609" t="s">
        <v>878</v>
      </c>
      <c r="X64" s="908"/>
      <c r="Y64" s="908"/>
      <c r="Z64" s="363"/>
      <c r="AA64" s="363"/>
      <c r="AB64" s="363"/>
      <c r="AC64" s="363"/>
      <c r="AD64" s="363"/>
      <c r="AE64" s="363"/>
      <c r="AF64" s="363"/>
      <c r="AG64" s="363"/>
      <c r="AH64" s="363"/>
    </row>
    <row r="65" spans="2:34" s="360" customFormat="1" ht="26.25" customHeight="1" x14ac:dyDescent="0.2">
      <c r="B65" s="454" t="s">
        <v>879</v>
      </c>
      <c r="C65" s="928">
        <v>9.0942547317947966</v>
      </c>
      <c r="D65" s="928" t="e">
        <f>+D18/#REF!*100</f>
        <v>#REF!</v>
      </c>
      <c r="E65" s="928" t="e">
        <f>+E18/#REF!*100</f>
        <v>#REF!</v>
      </c>
      <c r="F65" s="928" t="e">
        <f>+F18/#REF!*100</f>
        <v>#REF!</v>
      </c>
      <c r="G65" s="928" t="e">
        <f>+G18/#REF!*100</f>
        <v>#REF!</v>
      </c>
      <c r="H65" s="928" t="e">
        <f>+H18/#REF!*100</f>
        <v>#REF!</v>
      </c>
      <c r="I65" s="928" t="e">
        <f>+I18/#REF!*100</f>
        <v>#REF!</v>
      </c>
      <c r="J65" s="928" t="e">
        <f>+J18/#REF!*100</f>
        <v>#REF!</v>
      </c>
      <c r="K65" s="928" t="e">
        <f>+K18/#REF!*100</f>
        <v>#REF!</v>
      </c>
      <c r="L65" s="928" t="e">
        <f>+L18/#REF!*100</f>
        <v>#REF!</v>
      </c>
      <c r="M65" s="929"/>
      <c r="N65" s="930" t="e">
        <f>+N18/#REF!*100</f>
        <v>#REF!</v>
      </c>
      <c r="O65" s="929" t="e">
        <f>+O18/#REF!*100</f>
        <v>#REF!</v>
      </c>
      <c r="P65" s="931" t="e">
        <f>+P18/#REF!*100</f>
        <v>#REF!</v>
      </c>
      <c r="Q65" s="931" t="e">
        <f>+Q18/#REF!*100</f>
        <v>#REF!</v>
      </c>
      <c r="R65" s="931" t="e">
        <f>+R18/#REF!*100</f>
        <v>#REF!</v>
      </c>
      <c r="S65" s="931" t="e">
        <f>+S18/#REF!*100</f>
        <v>#REF!</v>
      </c>
      <c r="T65" s="931" t="e">
        <f>+T18/#REF!*100</f>
        <v>#REF!</v>
      </c>
      <c r="U65" s="931" t="e">
        <f>+U18/#REF!*100</f>
        <v>#REF!</v>
      </c>
      <c r="V65" s="931" t="e">
        <f>+V18/#REF!*100</f>
        <v>#REF!</v>
      </c>
      <c r="W65" s="607" t="s">
        <v>877</v>
      </c>
      <c r="X65" s="908"/>
      <c r="Y65" s="908"/>
      <c r="Z65" s="363"/>
      <c r="AA65" s="363"/>
      <c r="AB65" s="363"/>
      <c r="AC65" s="363"/>
      <c r="AD65" s="363"/>
      <c r="AE65" s="363"/>
      <c r="AF65" s="363"/>
      <c r="AG65" s="363"/>
      <c r="AH65" s="363"/>
    </row>
    <row r="66" spans="2:34" s="365" customFormat="1" ht="26.25" customHeight="1" x14ac:dyDescent="0.2">
      <c r="B66" s="608" t="s">
        <v>1446</v>
      </c>
      <c r="C66" s="879">
        <v>4.8286260800847112</v>
      </c>
      <c r="D66" s="879" t="e">
        <f>+D19/#REF!*100</f>
        <v>#REF!</v>
      </c>
      <c r="E66" s="879" t="e">
        <f>+E19/#REF!*100</f>
        <v>#REF!</v>
      </c>
      <c r="F66" s="879" t="e">
        <f>+F19/#REF!*100</f>
        <v>#REF!</v>
      </c>
      <c r="G66" s="879" t="e">
        <f>+G19/#REF!*100</f>
        <v>#REF!</v>
      </c>
      <c r="H66" s="879" t="e">
        <f>+H19/#REF!*100</f>
        <v>#REF!</v>
      </c>
      <c r="I66" s="879" t="e">
        <f>+I19/#REF!*100</f>
        <v>#REF!</v>
      </c>
      <c r="J66" s="879" t="e">
        <f>+J19/#REF!*100</f>
        <v>#REF!</v>
      </c>
      <c r="K66" s="879" t="e">
        <f>+K19/#REF!*100</f>
        <v>#REF!</v>
      </c>
      <c r="L66" s="879" t="e">
        <f>+L19/#REF!*100</f>
        <v>#REF!</v>
      </c>
      <c r="M66" s="880"/>
      <c r="N66" s="881" t="e">
        <f>+N19/#REF!*100</f>
        <v>#REF!</v>
      </c>
      <c r="O66" s="880" t="e">
        <f>+O19/#REF!*100</f>
        <v>#REF!</v>
      </c>
      <c r="P66" s="932" t="e">
        <f>+P19/#REF!*100</f>
        <v>#REF!</v>
      </c>
      <c r="Q66" s="932" t="e">
        <f>+Q19/#REF!*100</f>
        <v>#REF!</v>
      </c>
      <c r="R66" s="932" t="e">
        <f>+R19/#REF!*100</f>
        <v>#REF!</v>
      </c>
      <c r="S66" s="932" t="e">
        <f>+S19/#REF!*100</f>
        <v>#REF!</v>
      </c>
      <c r="T66" s="932" t="e">
        <f>+T19/#REF!*100</f>
        <v>#REF!</v>
      </c>
      <c r="U66" s="932" t="e">
        <f>+U19/#REF!*100</f>
        <v>#REF!</v>
      </c>
      <c r="V66" s="932" t="e">
        <f>+V19/#REF!*100</f>
        <v>#REF!</v>
      </c>
      <c r="W66" s="609" t="s">
        <v>1448</v>
      </c>
      <c r="X66" s="908"/>
      <c r="Y66" s="908"/>
      <c r="Z66" s="363"/>
      <c r="AA66" s="363"/>
      <c r="AB66" s="363"/>
      <c r="AC66" s="363"/>
      <c r="AD66" s="363"/>
      <c r="AE66" s="363"/>
      <c r="AF66" s="363"/>
      <c r="AG66" s="363"/>
      <c r="AH66" s="363"/>
    </row>
    <row r="67" spans="2:34" s="365" customFormat="1" ht="26.25" customHeight="1" x14ac:dyDescent="0.2">
      <c r="B67" s="608" t="s">
        <v>1287</v>
      </c>
      <c r="C67" s="879">
        <v>-4.0371355683185284</v>
      </c>
      <c r="D67" s="879" t="e">
        <f>+D20/#REF!*100</f>
        <v>#REF!</v>
      </c>
      <c r="E67" s="879" t="e">
        <f>+E20/#REF!*100</f>
        <v>#REF!</v>
      </c>
      <c r="F67" s="879" t="e">
        <f>+F20/#REF!*100</f>
        <v>#REF!</v>
      </c>
      <c r="G67" s="879" t="e">
        <f>+G20/#REF!*100</f>
        <v>#REF!</v>
      </c>
      <c r="H67" s="879" t="e">
        <f>+H20/#REF!*100</f>
        <v>#REF!</v>
      </c>
      <c r="I67" s="879" t="e">
        <f>+I20/#REF!*100</f>
        <v>#REF!</v>
      </c>
      <c r="J67" s="879" t="e">
        <f>+J20/#REF!*100</f>
        <v>#REF!</v>
      </c>
      <c r="K67" s="879" t="e">
        <f>+K20/#REF!*100</f>
        <v>#REF!</v>
      </c>
      <c r="L67" s="879" t="e">
        <f>+L20/#REF!*100</f>
        <v>#REF!</v>
      </c>
      <c r="M67" s="880"/>
      <c r="N67" s="881" t="e">
        <f>+N20/#REF!*100</f>
        <v>#REF!</v>
      </c>
      <c r="O67" s="880" t="e">
        <f>+O20/#REF!*100</f>
        <v>#REF!</v>
      </c>
      <c r="P67" s="932" t="e">
        <f>+P20/#REF!*100</f>
        <v>#REF!</v>
      </c>
      <c r="Q67" s="932" t="e">
        <f>+Q20/#REF!*100</f>
        <v>#REF!</v>
      </c>
      <c r="R67" s="932" t="e">
        <f>+R20/#REF!*100</f>
        <v>#REF!</v>
      </c>
      <c r="S67" s="932" t="e">
        <f>+S20/#REF!*100</f>
        <v>#REF!</v>
      </c>
      <c r="T67" s="932" t="e">
        <f>+T20/#REF!*100</f>
        <v>#REF!</v>
      </c>
      <c r="U67" s="932" t="e">
        <f>+U20/#REF!*100</f>
        <v>#REF!</v>
      </c>
      <c r="V67" s="932" t="e">
        <f>+V20/#REF!*100</f>
        <v>#REF!</v>
      </c>
      <c r="W67" s="609" t="s">
        <v>1303</v>
      </c>
      <c r="X67" s="908"/>
      <c r="Y67" s="908"/>
      <c r="Z67" s="363"/>
      <c r="AA67" s="363"/>
      <c r="AB67" s="363"/>
      <c r="AC67" s="363"/>
      <c r="AD67" s="363"/>
      <c r="AE67" s="363"/>
      <c r="AF67" s="363"/>
      <c r="AG67" s="363"/>
      <c r="AH67" s="363"/>
    </row>
    <row r="68" spans="2:34" s="365" customFormat="1" ht="26.25" customHeight="1" x14ac:dyDescent="0.2">
      <c r="B68" s="608" t="s">
        <v>1449</v>
      </c>
      <c r="C68" s="879">
        <v>0.71167058989112864</v>
      </c>
      <c r="D68" s="879" t="e">
        <f>+D21/#REF!*100</f>
        <v>#REF!</v>
      </c>
      <c r="E68" s="879" t="e">
        <f>+E21/#REF!*100</f>
        <v>#REF!</v>
      </c>
      <c r="F68" s="879" t="e">
        <f>+F21/#REF!*100</f>
        <v>#REF!</v>
      </c>
      <c r="G68" s="879" t="e">
        <f>+G21/#REF!*100</f>
        <v>#REF!</v>
      </c>
      <c r="H68" s="879" t="e">
        <f>+H21/#REF!*100</f>
        <v>#REF!</v>
      </c>
      <c r="I68" s="879" t="e">
        <f>+I21/#REF!*100</f>
        <v>#REF!</v>
      </c>
      <c r="J68" s="879" t="e">
        <f>+J21/#REF!*100</f>
        <v>#REF!</v>
      </c>
      <c r="K68" s="879" t="e">
        <f>+K21/#REF!*100</f>
        <v>#REF!</v>
      </c>
      <c r="L68" s="879" t="e">
        <f>+L21/#REF!*100</f>
        <v>#REF!</v>
      </c>
      <c r="M68" s="880"/>
      <c r="N68" s="881" t="e">
        <f>+N21/#REF!*100</f>
        <v>#REF!</v>
      </c>
      <c r="O68" s="880" t="e">
        <f>+O21/#REF!*100</f>
        <v>#REF!</v>
      </c>
      <c r="P68" s="932" t="e">
        <f>+P21/#REF!*100</f>
        <v>#REF!</v>
      </c>
      <c r="Q68" s="932" t="e">
        <f>+Q21/#REF!*100</f>
        <v>#REF!</v>
      </c>
      <c r="R68" s="932" t="e">
        <f>+R21/#REF!*100</f>
        <v>#REF!</v>
      </c>
      <c r="S68" s="932" t="e">
        <f>+S21/#REF!*100</f>
        <v>#REF!</v>
      </c>
      <c r="T68" s="932" t="e">
        <f>+T21/#REF!*100</f>
        <v>#REF!</v>
      </c>
      <c r="U68" s="932" t="e">
        <f>+U21/#REF!*100</f>
        <v>#REF!</v>
      </c>
      <c r="V68" s="932" t="e">
        <f>+V21/#REF!*100</f>
        <v>#REF!</v>
      </c>
      <c r="W68" s="609" t="s">
        <v>1452</v>
      </c>
      <c r="X68" s="908"/>
      <c r="Y68" s="908"/>
      <c r="Z68" s="363"/>
      <c r="AA68" s="363"/>
      <c r="AB68" s="363"/>
      <c r="AC68" s="363"/>
      <c r="AD68" s="363"/>
      <c r="AE68" s="363"/>
      <c r="AF68" s="363"/>
      <c r="AG68" s="363"/>
      <c r="AH68" s="363"/>
    </row>
    <row r="69" spans="2:34" s="365" customFormat="1" ht="26.25" customHeight="1" x14ac:dyDescent="0.2">
      <c r="B69" s="608" t="s">
        <v>1450</v>
      </c>
      <c r="C69" s="879">
        <v>0</v>
      </c>
      <c r="D69" s="879" t="e">
        <f>+D22/#REF!*100</f>
        <v>#REF!</v>
      </c>
      <c r="E69" s="879" t="e">
        <f>+E22/#REF!*100</f>
        <v>#REF!</v>
      </c>
      <c r="F69" s="879" t="e">
        <f>+F22/#REF!*100</f>
        <v>#REF!</v>
      </c>
      <c r="G69" s="879" t="e">
        <f>+G22/#REF!*100</f>
        <v>#REF!</v>
      </c>
      <c r="H69" s="879" t="e">
        <f>+H22/#REF!*100</f>
        <v>#REF!</v>
      </c>
      <c r="I69" s="879" t="e">
        <f>+I22/#REF!*100</f>
        <v>#REF!</v>
      </c>
      <c r="J69" s="879" t="e">
        <f>+J22/#REF!*100</f>
        <v>#REF!</v>
      </c>
      <c r="K69" s="879" t="e">
        <f>+K22/#REF!*100</f>
        <v>#REF!</v>
      </c>
      <c r="L69" s="879" t="e">
        <f>+L22/#REF!*100</f>
        <v>#REF!</v>
      </c>
      <c r="M69" s="880"/>
      <c r="N69" s="881" t="e">
        <f>+N22/#REF!*100</f>
        <v>#REF!</v>
      </c>
      <c r="O69" s="880" t="e">
        <f>+O22/#REF!*100</f>
        <v>#REF!</v>
      </c>
      <c r="P69" s="932" t="e">
        <f>+P22/#REF!*100</f>
        <v>#REF!</v>
      </c>
      <c r="Q69" s="932" t="e">
        <f>+Q22/#REF!*100</f>
        <v>#REF!</v>
      </c>
      <c r="R69" s="932" t="e">
        <f>+R22/#REF!*100</f>
        <v>#REF!</v>
      </c>
      <c r="S69" s="932" t="e">
        <f>+S22/#REF!*100</f>
        <v>#REF!</v>
      </c>
      <c r="T69" s="932" t="e">
        <f>+T22/#REF!*100</f>
        <v>#REF!</v>
      </c>
      <c r="U69" s="932" t="e">
        <f>+U22/#REF!*100</f>
        <v>#REF!</v>
      </c>
      <c r="V69" s="932" t="e">
        <f>+V22/#REF!*100</f>
        <v>#REF!</v>
      </c>
      <c r="W69" s="609" t="s">
        <v>944</v>
      </c>
      <c r="X69" s="908"/>
      <c r="Y69" s="908"/>
      <c r="Z69" s="363"/>
      <c r="AA69" s="363"/>
      <c r="AB69" s="363"/>
      <c r="AC69" s="363"/>
      <c r="AD69" s="363"/>
      <c r="AE69" s="363"/>
      <c r="AF69" s="363"/>
      <c r="AG69" s="363"/>
      <c r="AH69" s="363"/>
    </row>
    <row r="70" spans="2:34" s="365" customFormat="1" ht="26.25" customHeight="1" x14ac:dyDescent="0.2">
      <c r="B70" s="608" t="s">
        <v>1447</v>
      </c>
      <c r="C70" s="879">
        <v>7.5910936301374869</v>
      </c>
      <c r="D70" s="879" t="e">
        <f>+D23/#REF!*100</f>
        <v>#REF!</v>
      </c>
      <c r="E70" s="879" t="e">
        <f>+E23/#REF!*100</f>
        <v>#REF!</v>
      </c>
      <c r="F70" s="879" t="e">
        <f>+F23/#REF!*100</f>
        <v>#REF!</v>
      </c>
      <c r="G70" s="879" t="e">
        <f>+G23/#REF!*100</f>
        <v>#REF!</v>
      </c>
      <c r="H70" s="879" t="e">
        <f>+H23/#REF!*100</f>
        <v>#REF!</v>
      </c>
      <c r="I70" s="879" t="e">
        <f>+I23/#REF!*100</f>
        <v>#REF!</v>
      </c>
      <c r="J70" s="879" t="e">
        <f>+J23/#REF!*100</f>
        <v>#REF!</v>
      </c>
      <c r="K70" s="879" t="e">
        <f>+K23/#REF!*100</f>
        <v>#REF!</v>
      </c>
      <c r="L70" s="879" t="e">
        <f>+L23/#REF!*100</f>
        <v>#REF!</v>
      </c>
      <c r="M70" s="880"/>
      <c r="N70" s="881" t="e">
        <f>+N23/#REF!*100</f>
        <v>#REF!</v>
      </c>
      <c r="O70" s="880" t="e">
        <f>+O23/#REF!*100</f>
        <v>#REF!</v>
      </c>
      <c r="P70" s="932" t="e">
        <f>+P23/#REF!*100</f>
        <v>#REF!</v>
      </c>
      <c r="Q70" s="932" t="e">
        <f>+Q23/#REF!*100</f>
        <v>#REF!</v>
      </c>
      <c r="R70" s="932" t="e">
        <f>+R23/#REF!*100</f>
        <v>#REF!</v>
      </c>
      <c r="S70" s="932" t="e">
        <f>+S23/#REF!*100</f>
        <v>#REF!</v>
      </c>
      <c r="T70" s="932" t="e">
        <f>+T23/#REF!*100</f>
        <v>#REF!</v>
      </c>
      <c r="U70" s="932" t="e">
        <f>+U23/#REF!*100</f>
        <v>#REF!</v>
      </c>
      <c r="V70" s="932" t="e">
        <f>+V23/#REF!*100</f>
        <v>#REF!</v>
      </c>
      <c r="W70" s="609" t="s">
        <v>1301</v>
      </c>
      <c r="X70" s="908"/>
      <c r="Y70" s="908"/>
      <c r="Z70" s="363"/>
      <c r="AA70" s="363"/>
      <c r="AB70" s="363"/>
      <c r="AC70" s="363"/>
      <c r="AD70" s="363"/>
      <c r="AE70" s="363"/>
      <c r="AF70" s="363"/>
      <c r="AG70" s="363"/>
      <c r="AH70" s="363"/>
    </row>
    <row r="71" spans="2:34" s="360" customFormat="1" ht="9" customHeight="1" x14ac:dyDescent="0.2">
      <c r="B71" s="454"/>
      <c r="C71" s="879"/>
      <c r="D71" s="928"/>
      <c r="E71" s="928"/>
      <c r="F71" s="928"/>
      <c r="G71" s="928"/>
      <c r="H71" s="928"/>
      <c r="I71" s="928"/>
      <c r="J71" s="928"/>
      <c r="K71" s="928"/>
      <c r="L71" s="928"/>
      <c r="M71" s="929"/>
      <c r="N71" s="930"/>
      <c r="O71" s="929"/>
      <c r="P71" s="931"/>
      <c r="Q71" s="931"/>
      <c r="R71" s="931"/>
      <c r="S71" s="931"/>
      <c r="T71" s="931"/>
      <c r="U71" s="931"/>
      <c r="V71" s="931"/>
      <c r="W71" s="607"/>
      <c r="X71" s="908"/>
      <c r="Y71" s="908"/>
      <c r="Z71" s="363"/>
      <c r="AA71" s="363"/>
      <c r="AB71" s="363"/>
      <c r="AC71" s="363"/>
      <c r="AD71" s="363"/>
      <c r="AE71" s="363"/>
      <c r="AF71" s="363"/>
      <c r="AG71" s="363"/>
      <c r="AH71" s="363"/>
    </row>
    <row r="72" spans="2:34" s="360" customFormat="1" ht="26.25" customHeight="1" x14ac:dyDescent="0.2">
      <c r="B72" s="454" t="s">
        <v>1042</v>
      </c>
      <c r="C72" s="928">
        <v>19.856800595733183</v>
      </c>
      <c r="D72" s="928" t="e">
        <f t="shared" ref="D72:I72" si="12">+D65+D62</f>
        <v>#REF!</v>
      </c>
      <c r="E72" s="928" t="e">
        <f t="shared" si="12"/>
        <v>#REF!</v>
      </c>
      <c r="F72" s="928" t="e">
        <f t="shared" si="12"/>
        <v>#REF!</v>
      </c>
      <c r="G72" s="928" t="e">
        <f t="shared" si="12"/>
        <v>#REF!</v>
      </c>
      <c r="H72" s="928" t="e">
        <f t="shared" si="12"/>
        <v>#REF!</v>
      </c>
      <c r="I72" s="928" t="e">
        <f t="shared" si="12"/>
        <v>#REF!</v>
      </c>
      <c r="J72" s="928" t="e">
        <f>+J65+J62</f>
        <v>#REF!</v>
      </c>
      <c r="K72" s="928" t="e">
        <f>+K65+K62</f>
        <v>#REF!</v>
      </c>
      <c r="L72" s="928" t="e">
        <f>+L65+L62</f>
        <v>#REF!</v>
      </c>
      <c r="M72" s="929"/>
      <c r="N72" s="930" t="e">
        <f t="shared" ref="N72:V72" si="13">+N65+N62</f>
        <v>#REF!</v>
      </c>
      <c r="O72" s="929" t="e">
        <f t="shared" si="13"/>
        <v>#REF!</v>
      </c>
      <c r="P72" s="931" t="e">
        <f t="shared" si="13"/>
        <v>#REF!</v>
      </c>
      <c r="Q72" s="931" t="e">
        <f t="shared" si="13"/>
        <v>#REF!</v>
      </c>
      <c r="R72" s="931" t="e">
        <f t="shared" si="13"/>
        <v>#REF!</v>
      </c>
      <c r="S72" s="931" t="e">
        <f t="shared" si="13"/>
        <v>#REF!</v>
      </c>
      <c r="T72" s="931" t="e">
        <f t="shared" si="13"/>
        <v>#REF!</v>
      </c>
      <c r="U72" s="931" t="e">
        <f t="shared" si="13"/>
        <v>#REF!</v>
      </c>
      <c r="V72" s="931" t="e">
        <f t="shared" si="13"/>
        <v>#REF!</v>
      </c>
      <c r="W72" s="607" t="s">
        <v>288</v>
      </c>
      <c r="X72" s="908"/>
      <c r="Y72" s="908"/>
      <c r="Z72" s="363"/>
      <c r="AA72" s="363"/>
      <c r="AB72" s="363"/>
      <c r="AC72" s="363"/>
      <c r="AD72" s="363"/>
      <c r="AE72" s="363"/>
      <c r="AF72" s="363"/>
      <c r="AG72" s="363"/>
      <c r="AH72" s="363"/>
    </row>
    <row r="73" spans="2:34" s="360" customFormat="1" ht="9" customHeight="1" x14ac:dyDescent="0.2">
      <c r="B73" s="454"/>
      <c r="C73" s="928"/>
      <c r="D73" s="928"/>
      <c r="E73" s="928"/>
      <c r="F73" s="928"/>
      <c r="G73" s="928"/>
      <c r="H73" s="928"/>
      <c r="I73" s="928"/>
      <c r="J73" s="928"/>
      <c r="K73" s="928"/>
      <c r="L73" s="928"/>
      <c r="M73" s="929"/>
      <c r="N73" s="930"/>
      <c r="O73" s="929"/>
      <c r="P73" s="931"/>
      <c r="Q73" s="931"/>
      <c r="R73" s="931"/>
      <c r="S73" s="931"/>
      <c r="T73" s="931"/>
      <c r="U73" s="931"/>
      <c r="V73" s="931"/>
      <c r="W73" s="607"/>
      <c r="X73" s="908"/>
      <c r="Y73" s="908"/>
      <c r="Z73" s="363"/>
      <c r="AA73" s="363"/>
      <c r="AB73" s="363"/>
      <c r="AC73" s="363"/>
      <c r="AD73" s="363"/>
      <c r="AE73" s="363"/>
      <c r="AF73" s="363"/>
      <c r="AG73" s="363"/>
      <c r="AH73" s="363"/>
    </row>
    <row r="74" spans="2:34" s="360" customFormat="1" ht="26.25" customHeight="1" x14ac:dyDescent="0.2">
      <c r="B74" s="454" t="s">
        <v>950</v>
      </c>
      <c r="C74" s="928">
        <v>11.376159801948015</v>
      </c>
      <c r="D74" s="928" t="e">
        <f t="shared" ref="D74:I74" si="14">+D75+D76</f>
        <v>#REF!</v>
      </c>
      <c r="E74" s="928" t="e">
        <f t="shared" si="14"/>
        <v>#REF!</v>
      </c>
      <c r="F74" s="928" t="e">
        <f t="shared" si="14"/>
        <v>#REF!</v>
      </c>
      <c r="G74" s="928" t="e">
        <f t="shared" si="14"/>
        <v>#REF!</v>
      </c>
      <c r="H74" s="928" t="e">
        <f t="shared" si="14"/>
        <v>#REF!</v>
      </c>
      <c r="I74" s="928" t="e">
        <f t="shared" si="14"/>
        <v>#REF!</v>
      </c>
      <c r="J74" s="928" t="e">
        <f>+J75+J76</f>
        <v>#REF!</v>
      </c>
      <c r="K74" s="928" t="e">
        <f>+K75+K76</f>
        <v>#REF!</v>
      </c>
      <c r="L74" s="928" t="e">
        <f>+L75+L76</f>
        <v>#REF!</v>
      </c>
      <c r="M74" s="929"/>
      <c r="N74" s="930" t="e">
        <f t="shared" ref="N74:V74" si="15">+N75+N76</f>
        <v>#REF!</v>
      </c>
      <c r="O74" s="929" t="e">
        <f t="shared" si="15"/>
        <v>#REF!</v>
      </c>
      <c r="P74" s="931" t="e">
        <f t="shared" si="15"/>
        <v>#REF!</v>
      </c>
      <c r="Q74" s="931" t="e">
        <f t="shared" si="15"/>
        <v>#REF!</v>
      </c>
      <c r="R74" s="931" t="e">
        <f t="shared" si="15"/>
        <v>#REF!</v>
      </c>
      <c r="S74" s="931" t="e">
        <f t="shared" si="15"/>
        <v>#REF!</v>
      </c>
      <c r="T74" s="931" t="e">
        <f t="shared" si="15"/>
        <v>#REF!</v>
      </c>
      <c r="U74" s="931" t="e">
        <f t="shared" si="15"/>
        <v>#REF!</v>
      </c>
      <c r="V74" s="931" t="e">
        <f t="shared" si="15"/>
        <v>#REF!</v>
      </c>
      <c r="W74" s="607" t="s">
        <v>830</v>
      </c>
      <c r="X74" s="908"/>
      <c r="Y74" s="908"/>
      <c r="Z74" s="363"/>
      <c r="AA74" s="363"/>
      <c r="AB74" s="363"/>
      <c r="AC74" s="363"/>
      <c r="AD74" s="363"/>
      <c r="AE74" s="363"/>
      <c r="AF74" s="363"/>
      <c r="AG74" s="363"/>
      <c r="AH74" s="363"/>
    </row>
    <row r="75" spans="2:34" s="365" customFormat="1" ht="26.25" customHeight="1" x14ac:dyDescent="0.2">
      <c r="B75" s="608" t="s">
        <v>1475</v>
      </c>
      <c r="C75" s="879">
        <v>3.9814122266321701</v>
      </c>
      <c r="D75" s="879" t="e">
        <f>+D28/#REF!*100</f>
        <v>#REF!</v>
      </c>
      <c r="E75" s="879" t="e">
        <f>+E28/#REF!*100</f>
        <v>#REF!</v>
      </c>
      <c r="F75" s="879" t="e">
        <f>+F28/#REF!*100</f>
        <v>#REF!</v>
      </c>
      <c r="G75" s="879" t="e">
        <f>+G28/#REF!*100</f>
        <v>#REF!</v>
      </c>
      <c r="H75" s="879" t="e">
        <f>+H28/#REF!*100</f>
        <v>#REF!</v>
      </c>
      <c r="I75" s="879" t="e">
        <f>+I28/#REF!*100</f>
        <v>#REF!</v>
      </c>
      <c r="J75" s="879" t="e">
        <f>+J28/#REF!*100</f>
        <v>#REF!</v>
      </c>
      <c r="K75" s="879" t="e">
        <f>+K28/#REF!*100</f>
        <v>#REF!</v>
      </c>
      <c r="L75" s="879" t="e">
        <f>+L28/#REF!*100</f>
        <v>#REF!</v>
      </c>
      <c r="M75" s="880"/>
      <c r="N75" s="881" t="e">
        <f>+N28/#REF!*100</f>
        <v>#REF!</v>
      </c>
      <c r="O75" s="880" t="e">
        <f>+O28/#REF!*100</f>
        <v>#REF!</v>
      </c>
      <c r="P75" s="932" t="e">
        <f>+P28/#REF!*100</f>
        <v>#REF!</v>
      </c>
      <c r="Q75" s="932" t="e">
        <f>+Q28/#REF!*100</f>
        <v>#REF!</v>
      </c>
      <c r="R75" s="932" t="e">
        <f>+R28/#REF!*100</f>
        <v>#REF!</v>
      </c>
      <c r="S75" s="932" t="e">
        <f>+S28/#REF!*100</f>
        <v>#REF!</v>
      </c>
      <c r="T75" s="932" t="e">
        <f>+T28/#REF!*100</f>
        <v>#REF!</v>
      </c>
      <c r="U75" s="932" t="e">
        <f>+U28/#REF!*100</f>
        <v>#REF!</v>
      </c>
      <c r="V75" s="932" t="e">
        <f>+V28/#REF!*100</f>
        <v>#REF!</v>
      </c>
      <c r="W75" s="609" t="s">
        <v>1476</v>
      </c>
      <c r="X75" s="908"/>
      <c r="Y75" s="908"/>
      <c r="Z75" s="363"/>
      <c r="AA75" s="363"/>
      <c r="AB75" s="363"/>
      <c r="AC75" s="363"/>
      <c r="AD75" s="363"/>
      <c r="AE75" s="363"/>
      <c r="AF75" s="363"/>
      <c r="AG75" s="363"/>
      <c r="AH75" s="363"/>
    </row>
    <row r="76" spans="2:34" s="365" customFormat="1" ht="26.25" customHeight="1" x14ac:dyDescent="0.2">
      <c r="B76" s="608" t="s">
        <v>933</v>
      </c>
      <c r="C76" s="879">
        <v>7.3947475753158454</v>
      </c>
      <c r="D76" s="879" t="e">
        <f>+D29/#REF!*100</f>
        <v>#REF!</v>
      </c>
      <c r="E76" s="879" t="e">
        <f>+E29/#REF!*100</f>
        <v>#REF!</v>
      </c>
      <c r="F76" s="879" t="e">
        <f>+F29/#REF!*100</f>
        <v>#REF!</v>
      </c>
      <c r="G76" s="879" t="e">
        <f>+G29/#REF!*100</f>
        <v>#REF!</v>
      </c>
      <c r="H76" s="879" t="e">
        <f>+H29/#REF!*100</f>
        <v>#REF!</v>
      </c>
      <c r="I76" s="879" t="e">
        <f>+I29/#REF!*100</f>
        <v>#REF!</v>
      </c>
      <c r="J76" s="879" t="e">
        <f>+J29/#REF!*100</f>
        <v>#REF!</v>
      </c>
      <c r="K76" s="879" t="e">
        <f>+K29/#REF!*100</f>
        <v>#REF!</v>
      </c>
      <c r="L76" s="879" t="e">
        <f>+L29/#REF!*100</f>
        <v>#REF!</v>
      </c>
      <c r="M76" s="880"/>
      <c r="N76" s="881" t="e">
        <f>+N29/#REF!*100</f>
        <v>#REF!</v>
      </c>
      <c r="O76" s="880" t="e">
        <f>+O29/#REF!*100</f>
        <v>#REF!</v>
      </c>
      <c r="P76" s="932" t="e">
        <f>+P29/#REF!*100</f>
        <v>#REF!</v>
      </c>
      <c r="Q76" s="932" t="e">
        <f>+Q29/#REF!*100</f>
        <v>#REF!</v>
      </c>
      <c r="R76" s="932" t="e">
        <f>+R29/#REF!*100</f>
        <v>#REF!</v>
      </c>
      <c r="S76" s="932" t="e">
        <f>+S29/#REF!*100</f>
        <v>#REF!</v>
      </c>
      <c r="T76" s="932" t="e">
        <f>+T29/#REF!*100</f>
        <v>#REF!</v>
      </c>
      <c r="U76" s="932" t="e">
        <f>+U29/#REF!*100</f>
        <v>#REF!</v>
      </c>
      <c r="V76" s="932" t="e">
        <f>+V29/#REF!*100</f>
        <v>#REF!</v>
      </c>
      <c r="W76" s="609" t="s">
        <v>1451</v>
      </c>
      <c r="X76" s="908"/>
      <c r="Y76" s="908"/>
      <c r="Z76" s="363"/>
      <c r="AA76" s="363"/>
      <c r="AB76" s="363"/>
      <c r="AC76" s="363"/>
      <c r="AD76" s="363"/>
      <c r="AE76" s="363"/>
      <c r="AF76" s="363"/>
      <c r="AG76" s="363"/>
      <c r="AH76" s="363"/>
    </row>
    <row r="77" spans="2:34" s="360" customFormat="1" ht="26.25" customHeight="1" x14ac:dyDescent="0.2">
      <c r="B77" s="454" t="s">
        <v>775</v>
      </c>
      <c r="C77" s="928">
        <v>8.4807640149338575</v>
      </c>
      <c r="D77" s="928" t="e">
        <f t="shared" ref="D77:J77" si="16">+D78+D79+D80+D81</f>
        <v>#REF!</v>
      </c>
      <c r="E77" s="928" t="e">
        <f t="shared" si="16"/>
        <v>#REF!</v>
      </c>
      <c r="F77" s="928" t="e">
        <f t="shared" si="16"/>
        <v>#REF!</v>
      </c>
      <c r="G77" s="928" t="e">
        <f t="shared" si="16"/>
        <v>#REF!</v>
      </c>
      <c r="H77" s="928" t="e">
        <f t="shared" si="16"/>
        <v>#REF!</v>
      </c>
      <c r="I77" s="928" t="e">
        <f t="shared" si="16"/>
        <v>#REF!</v>
      </c>
      <c r="J77" s="928" t="e">
        <f t="shared" si="16"/>
        <v>#REF!</v>
      </c>
      <c r="K77" s="928" t="e">
        <f>+K78+K79+K80+K81</f>
        <v>#REF!</v>
      </c>
      <c r="L77" s="928" t="e">
        <f>+L78+L79+L80+L81</f>
        <v>#REF!</v>
      </c>
      <c r="M77" s="929"/>
      <c r="N77" s="930" t="e">
        <f t="shared" ref="N77:V77" si="17">+N78+N79+N80+N81</f>
        <v>#REF!</v>
      </c>
      <c r="O77" s="929" t="e">
        <f t="shared" si="17"/>
        <v>#REF!</v>
      </c>
      <c r="P77" s="931" t="e">
        <f t="shared" si="17"/>
        <v>#REF!</v>
      </c>
      <c r="Q77" s="931" t="e">
        <f t="shared" si="17"/>
        <v>#REF!</v>
      </c>
      <c r="R77" s="931" t="e">
        <f t="shared" si="17"/>
        <v>#REF!</v>
      </c>
      <c r="S77" s="931" t="e">
        <f t="shared" si="17"/>
        <v>#REF!</v>
      </c>
      <c r="T77" s="931" t="e">
        <f t="shared" si="17"/>
        <v>#REF!</v>
      </c>
      <c r="U77" s="931" t="e">
        <f t="shared" si="17"/>
        <v>#REF!</v>
      </c>
      <c r="V77" s="931" t="e">
        <f t="shared" si="17"/>
        <v>#REF!</v>
      </c>
      <c r="W77" s="607" t="s">
        <v>262</v>
      </c>
      <c r="X77" s="908"/>
      <c r="Y77" s="908"/>
      <c r="Z77" s="363"/>
      <c r="AA77" s="363"/>
      <c r="AB77" s="363"/>
      <c r="AC77" s="363"/>
      <c r="AD77" s="363"/>
      <c r="AE77" s="363"/>
      <c r="AF77" s="363"/>
      <c r="AG77" s="363"/>
      <c r="AH77" s="363"/>
    </row>
    <row r="78" spans="2:34" s="365" customFormat="1" ht="26.25" customHeight="1" x14ac:dyDescent="0.2">
      <c r="B78" s="454" t="s">
        <v>1197</v>
      </c>
      <c r="C78" s="879">
        <v>-9.227894913170849E-2</v>
      </c>
      <c r="D78" s="879" t="e">
        <f>+D31/#REF!*100</f>
        <v>#REF!</v>
      </c>
      <c r="E78" s="879" t="e">
        <f>+E31/#REF!*100</f>
        <v>#REF!</v>
      </c>
      <c r="F78" s="879" t="e">
        <f>+F31/#REF!*100</f>
        <v>#REF!</v>
      </c>
      <c r="G78" s="879" t="e">
        <f>+G31/#REF!*100</f>
        <v>#REF!</v>
      </c>
      <c r="H78" s="879" t="e">
        <f>+H31/#REF!*100</f>
        <v>#REF!</v>
      </c>
      <c r="I78" s="879" t="e">
        <f>+I31/#REF!*100</f>
        <v>#REF!</v>
      </c>
      <c r="J78" s="879" t="e">
        <f>+J31/#REF!*100</f>
        <v>#REF!</v>
      </c>
      <c r="K78" s="879" t="e">
        <f>+K31/#REF!*100</f>
        <v>#REF!</v>
      </c>
      <c r="L78" s="879" t="e">
        <f>+L31/#REF!*100</f>
        <v>#REF!</v>
      </c>
      <c r="M78" s="880"/>
      <c r="N78" s="881" t="e">
        <f>+N31/#REF!*100</f>
        <v>#REF!</v>
      </c>
      <c r="O78" s="880" t="e">
        <f>+O31/#REF!*100</f>
        <v>#REF!</v>
      </c>
      <c r="P78" s="932" t="e">
        <f>+P31/#REF!*100</f>
        <v>#REF!</v>
      </c>
      <c r="Q78" s="932" t="e">
        <f>+Q31/#REF!*100</f>
        <v>#REF!</v>
      </c>
      <c r="R78" s="932" t="e">
        <f>+R31/#REF!*100</f>
        <v>#REF!</v>
      </c>
      <c r="S78" s="932" t="e">
        <f>+S31/#REF!*100</f>
        <v>#REF!</v>
      </c>
      <c r="T78" s="932" t="e">
        <f>+T31/#REF!*100</f>
        <v>#REF!</v>
      </c>
      <c r="U78" s="932" t="e">
        <f>+U31/#REF!*100</f>
        <v>#REF!</v>
      </c>
      <c r="V78" s="932" t="e">
        <f>+V31/#REF!*100</f>
        <v>#REF!</v>
      </c>
      <c r="W78" s="609" t="s">
        <v>1453</v>
      </c>
      <c r="X78" s="908"/>
      <c r="Y78" s="908"/>
      <c r="Z78" s="363"/>
      <c r="AA78" s="363"/>
      <c r="AB78" s="363"/>
      <c r="AC78" s="363"/>
      <c r="AD78" s="363"/>
      <c r="AE78" s="363"/>
      <c r="AF78" s="363"/>
      <c r="AG78" s="363"/>
      <c r="AH78" s="363"/>
    </row>
    <row r="79" spans="2:34" s="365" customFormat="1" ht="26.25" customHeight="1" x14ac:dyDescent="0.2">
      <c r="B79" s="608" t="s">
        <v>1198</v>
      </c>
      <c r="C79" s="879">
        <v>6.2137687037723888</v>
      </c>
      <c r="D79" s="879" t="e">
        <f>D32/#REF!*100</f>
        <v>#REF!</v>
      </c>
      <c r="E79" s="879" t="e">
        <f>E32/#REF!*100</f>
        <v>#REF!</v>
      </c>
      <c r="F79" s="879" t="e">
        <f>F32/#REF!*100</f>
        <v>#REF!</v>
      </c>
      <c r="G79" s="879" t="e">
        <f>G32/#REF!*100</f>
        <v>#REF!</v>
      </c>
      <c r="H79" s="879" t="e">
        <f>H32/#REF!*100</f>
        <v>#REF!</v>
      </c>
      <c r="I79" s="879" t="e">
        <f>I32/#REF!*100</f>
        <v>#REF!</v>
      </c>
      <c r="J79" s="879" t="e">
        <f>J32/#REF!*100</f>
        <v>#REF!</v>
      </c>
      <c r="K79" s="879" t="e">
        <f>K32/#REF!*100</f>
        <v>#REF!</v>
      </c>
      <c r="L79" s="879" t="e">
        <f>L32/#REF!*100</f>
        <v>#REF!</v>
      </c>
      <c r="M79" s="880"/>
      <c r="N79" s="881" t="e">
        <f>N32/#REF!*100</f>
        <v>#REF!</v>
      </c>
      <c r="O79" s="880" t="e">
        <f>O32/#REF!*100</f>
        <v>#REF!</v>
      </c>
      <c r="P79" s="932" t="e">
        <f>P32/#REF!*100</f>
        <v>#REF!</v>
      </c>
      <c r="Q79" s="932" t="e">
        <f>Q32/#REF!*100</f>
        <v>#REF!</v>
      </c>
      <c r="R79" s="932" t="e">
        <f>R32/#REF!*100</f>
        <v>#REF!</v>
      </c>
      <c r="S79" s="932" t="e">
        <f>S32/#REF!*100</f>
        <v>#REF!</v>
      </c>
      <c r="T79" s="932" t="e">
        <f>T32/#REF!*100</f>
        <v>#REF!</v>
      </c>
      <c r="U79" s="932" t="e">
        <f>U32/#REF!*100</f>
        <v>#REF!</v>
      </c>
      <c r="V79" s="932" t="e">
        <f>V32/#REF!*100</f>
        <v>#REF!</v>
      </c>
      <c r="W79" s="609" t="s">
        <v>1454</v>
      </c>
      <c r="X79" s="908"/>
      <c r="Y79" s="908"/>
      <c r="Z79" s="363"/>
      <c r="AA79" s="363"/>
      <c r="AB79" s="363"/>
      <c r="AC79" s="363"/>
      <c r="AD79" s="363"/>
      <c r="AE79" s="363"/>
      <c r="AF79" s="363"/>
      <c r="AG79" s="363"/>
      <c r="AH79" s="363"/>
    </row>
    <row r="80" spans="2:34" s="365" customFormat="1" ht="26.25" customHeight="1" x14ac:dyDescent="0.2">
      <c r="B80" s="608" t="s">
        <v>711</v>
      </c>
      <c r="C80" s="879">
        <v>1.386237922787164</v>
      </c>
      <c r="D80" s="879" t="e">
        <f>+D33/#REF!*100</f>
        <v>#REF!</v>
      </c>
      <c r="E80" s="879" t="e">
        <f>+E33/#REF!*100</f>
        <v>#REF!</v>
      </c>
      <c r="F80" s="879" t="e">
        <f>+F33/#REF!*100</f>
        <v>#REF!</v>
      </c>
      <c r="G80" s="879" t="e">
        <f>+G33/#REF!*100</f>
        <v>#REF!</v>
      </c>
      <c r="H80" s="879" t="e">
        <f>+H33/#REF!*100</f>
        <v>#REF!</v>
      </c>
      <c r="I80" s="879" t="e">
        <f>+I33/#REF!*100</f>
        <v>#REF!</v>
      </c>
      <c r="J80" s="879" t="e">
        <f>+J33/#REF!*100</f>
        <v>#REF!</v>
      </c>
      <c r="K80" s="879" t="e">
        <f>+K33/#REF!*100</f>
        <v>#REF!</v>
      </c>
      <c r="L80" s="879" t="e">
        <f>+L33/#REF!*100</f>
        <v>#REF!</v>
      </c>
      <c r="M80" s="880"/>
      <c r="N80" s="881" t="e">
        <f>+N33/#REF!*100</f>
        <v>#REF!</v>
      </c>
      <c r="O80" s="880" t="e">
        <f>+O33/#REF!*100</f>
        <v>#REF!</v>
      </c>
      <c r="P80" s="932" t="e">
        <f>+P33/#REF!*100</f>
        <v>#REF!</v>
      </c>
      <c r="Q80" s="932" t="e">
        <f>+Q33/#REF!*100</f>
        <v>#REF!</v>
      </c>
      <c r="R80" s="932" t="e">
        <f>+R33/#REF!*100</f>
        <v>#REF!</v>
      </c>
      <c r="S80" s="932" t="e">
        <f>+S33/#REF!*100</f>
        <v>#REF!</v>
      </c>
      <c r="T80" s="932" t="e">
        <f>+T33/#REF!*100</f>
        <v>#REF!</v>
      </c>
      <c r="U80" s="932" t="e">
        <f>+U33/#REF!*100</f>
        <v>#REF!</v>
      </c>
      <c r="V80" s="932" t="e">
        <f>+V33/#REF!*100</f>
        <v>#REF!</v>
      </c>
      <c r="W80" s="609" t="s">
        <v>789</v>
      </c>
      <c r="X80" s="908"/>
      <c r="Y80" s="908"/>
      <c r="Z80" s="363"/>
      <c r="AA80" s="363"/>
      <c r="AB80" s="363"/>
      <c r="AC80" s="363"/>
      <c r="AD80" s="363"/>
      <c r="AE80" s="363"/>
      <c r="AF80" s="363"/>
      <c r="AG80" s="363"/>
      <c r="AH80" s="363"/>
    </row>
    <row r="81" spans="2:35" s="365" customFormat="1" ht="26.25" customHeight="1" x14ac:dyDescent="0.2">
      <c r="B81" s="608" t="s">
        <v>848</v>
      </c>
      <c r="C81" s="879">
        <v>0.97303633750601226</v>
      </c>
      <c r="D81" s="879" t="e">
        <f>+D34/#REF!*100</f>
        <v>#REF!</v>
      </c>
      <c r="E81" s="879" t="e">
        <f>+E34/#REF!*100</f>
        <v>#REF!</v>
      </c>
      <c r="F81" s="879" t="e">
        <f>+F34/#REF!*100</f>
        <v>#REF!</v>
      </c>
      <c r="G81" s="879" t="e">
        <f>+G34/#REF!*100</f>
        <v>#REF!</v>
      </c>
      <c r="H81" s="879" t="e">
        <f>+H34/#REF!*100</f>
        <v>#REF!</v>
      </c>
      <c r="I81" s="879" t="e">
        <f>+I34/#REF!*100</f>
        <v>#REF!</v>
      </c>
      <c r="J81" s="879" t="e">
        <f>+J34/#REF!*100</f>
        <v>#REF!</v>
      </c>
      <c r="K81" s="879" t="e">
        <f>+K34/#REF!*100</f>
        <v>#REF!</v>
      </c>
      <c r="L81" s="879" t="e">
        <f>+L34/#REF!*100</f>
        <v>#REF!</v>
      </c>
      <c r="M81" s="880"/>
      <c r="N81" s="881" t="e">
        <f>+N34/#REF!*100</f>
        <v>#REF!</v>
      </c>
      <c r="O81" s="880" t="e">
        <f>+O34/#REF!*100</f>
        <v>#REF!</v>
      </c>
      <c r="P81" s="932" t="e">
        <f>+P34/#REF!*100</f>
        <v>#REF!</v>
      </c>
      <c r="Q81" s="932" t="e">
        <f>+Q34/#REF!*100</f>
        <v>#REF!</v>
      </c>
      <c r="R81" s="932" t="e">
        <f>+R34/#REF!*100</f>
        <v>#REF!</v>
      </c>
      <c r="S81" s="932" t="e">
        <f>+S34/#REF!*100</f>
        <v>#REF!</v>
      </c>
      <c r="T81" s="932" t="e">
        <f>+T34/#REF!*100</f>
        <v>#REF!</v>
      </c>
      <c r="U81" s="932" t="e">
        <f>+U34/#REF!*100</f>
        <v>#REF!</v>
      </c>
      <c r="V81" s="932" t="e">
        <f>+V34/#REF!*100</f>
        <v>#REF!</v>
      </c>
      <c r="W81" s="609" t="s">
        <v>313</v>
      </c>
      <c r="X81" s="908"/>
      <c r="Y81" s="908"/>
      <c r="Z81" s="363"/>
      <c r="AA81" s="363"/>
      <c r="AB81" s="363"/>
      <c r="AC81" s="363"/>
      <c r="AD81" s="363"/>
      <c r="AE81" s="363"/>
      <c r="AF81" s="363"/>
      <c r="AG81" s="363"/>
      <c r="AH81" s="363"/>
    </row>
    <row r="82" spans="2:35" s="258" customFormat="1" ht="15" customHeight="1" thickBot="1" x14ac:dyDescent="0.75">
      <c r="B82" s="453"/>
      <c r="C82" s="381"/>
      <c r="D82" s="386"/>
      <c r="E82" s="386"/>
      <c r="F82" s="386"/>
      <c r="G82" s="386"/>
      <c r="H82" s="386"/>
      <c r="I82" s="386"/>
      <c r="J82" s="386"/>
      <c r="K82" s="386"/>
      <c r="L82" s="386"/>
      <c r="M82" s="387"/>
      <c r="N82" s="388"/>
      <c r="O82" s="387"/>
      <c r="P82" s="387"/>
      <c r="Q82" s="387"/>
      <c r="R82" s="387"/>
      <c r="S82" s="387"/>
      <c r="T82" s="387"/>
      <c r="U82" s="387"/>
      <c r="V82" s="387"/>
      <c r="W82" s="352"/>
      <c r="X82" s="380"/>
      <c r="Y82" s="380"/>
      <c r="Z82" s="344"/>
      <c r="AA82" s="344"/>
      <c r="AB82" s="344"/>
      <c r="AC82" s="344"/>
      <c r="AD82" s="344"/>
      <c r="AE82" s="344"/>
      <c r="AF82" s="344"/>
      <c r="AG82" s="344"/>
      <c r="AH82" s="344"/>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1534</v>
      </c>
      <c r="C84" s="279"/>
      <c r="N84" s="401"/>
      <c r="W84" s="190" t="s">
        <v>1535</v>
      </c>
      <c r="Y84" s="402"/>
    </row>
    <row r="85" spans="2:35" s="129" customFormat="1" ht="42.75" hidden="1" customHeight="1" x14ac:dyDescent="0.5">
      <c r="B85" s="1771" t="s">
        <v>1607</v>
      </c>
      <c r="C85" s="1771"/>
      <c r="D85" s="1771"/>
      <c r="E85" s="1771"/>
      <c r="F85" s="1771"/>
      <c r="G85" s="1771"/>
      <c r="H85" s="1771"/>
      <c r="I85" s="1771"/>
      <c r="J85" s="1772" t="s">
        <v>1608</v>
      </c>
      <c r="K85" s="1772"/>
      <c r="L85" s="1772"/>
      <c r="M85" s="1772"/>
      <c r="N85" s="1772"/>
      <c r="O85" s="1772"/>
      <c r="P85" s="1772"/>
      <c r="Q85" s="1772"/>
      <c r="R85" s="1772"/>
      <c r="S85" s="1772"/>
      <c r="T85" s="1772"/>
      <c r="U85" s="1772"/>
      <c r="V85" s="1772"/>
      <c r="W85" s="1772"/>
      <c r="X85" s="141"/>
      <c r="Y85" s="141"/>
      <c r="Z85" s="141"/>
      <c r="AA85" s="141"/>
      <c r="AB85" s="141"/>
      <c r="AI85" s="53"/>
    </row>
    <row r="86" spans="2:35" s="129" customFormat="1" x14ac:dyDescent="0.5">
      <c r="B86" s="143"/>
      <c r="C86" s="142"/>
      <c r="N86" s="284"/>
      <c r="AI86" s="53"/>
    </row>
    <row r="87" spans="2:35" s="106" customFormat="1" ht="18.75" x14ac:dyDescent="0.45">
      <c r="B87" s="106" t="s">
        <v>261</v>
      </c>
      <c r="C87" s="403">
        <f t="shared" ref="C87:V87" si="18">+C25-(C27+C30)</f>
        <v>-0.8999999999650754</v>
      </c>
      <c r="D87" s="404" t="e">
        <f t="shared" si="18"/>
        <v>#REF!</v>
      </c>
      <c r="E87" s="404" t="e">
        <f t="shared" si="18"/>
        <v>#REF!</v>
      </c>
      <c r="F87" s="404" t="e">
        <f t="shared" si="18"/>
        <v>#REF!</v>
      </c>
      <c r="G87" s="404" t="e">
        <f t="shared" si="18"/>
        <v>#REF!</v>
      </c>
      <c r="H87" s="404" t="e">
        <f t="shared" si="18"/>
        <v>#REF!</v>
      </c>
      <c r="I87" s="404" t="e">
        <f t="shared" si="18"/>
        <v>#REF!</v>
      </c>
      <c r="J87" s="404" t="e">
        <f t="shared" si="18"/>
        <v>#REF!</v>
      </c>
      <c r="K87" s="404" t="e">
        <f t="shared" si="18"/>
        <v>#REF!</v>
      </c>
      <c r="L87" s="404" t="e">
        <f t="shared" si="18"/>
        <v>#REF!</v>
      </c>
      <c r="M87" s="404">
        <f t="shared" si="18"/>
        <v>0</v>
      </c>
      <c r="N87" s="405" t="e">
        <f t="shared" si="18"/>
        <v>#REF!</v>
      </c>
      <c r="O87" s="404" t="e">
        <f t="shared" si="18"/>
        <v>#REF!</v>
      </c>
      <c r="P87" s="404" t="e">
        <f t="shared" si="18"/>
        <v>#REF!</v>
      </c>
      <c r="Q87" s="404" t="e">
        <f t="shared" si="18"/>
        <v>#REF!</v>
      </c>
      <c r="R87" s="404" t="e">
        <f t="shared" si="18"/>
        <v>#REF!</v>
      </c>
      <c r="S87" s="404" t="e">
        <f t="shared" si="18"/>
        <v>#REF!</v>
      </c>
      <c r="T87" s="404" t="e">
        <f t="shared" si="18"/>
        <v>#REF!</v>
      </c>
      <c r="U87" s="404" t="e">
        <f t="shared" si="18"/>
        <v>#REF!</v>
      </c>
      <c r="V87" s="404" t="e">
        <f t="shared" si="18"/>
        <v>#REF!</v>
      </c>
      <c r="W87" s="406" t="s">
        <v>260</v>
      </c>
    </row>
    <row r="88" spans="2:35" s="106" customFormat="1" ht="18.75" x14ac:dyDescent="0.45">
      <c r="B88" s="106" t="s">
        <v>261</v>
      </c>
      <c r="C88" s="403">
        <f t="shared" ref="C88:V88" si="19">+C48-C62-C65</f>
        <v>0</v>
      </c>
      <c r="D88" s="404" t="e">
        <f t="shared" si="19"/>
        <v>#REF!</v>
      </c>
      <c r="E88" s="404" t="e">
        <f t="shared" si="19"/>
        <v>#REF!</v>
      </c>
      <c r="F88" s="404" t="e">
        <f t="shared" si="19"/>
        <v>#REF!</v>
      </c>
      <c r="G88" s="404" t="e">
        <f t="shared" si="19"/>
        <v>#REF!</v>
      </c>
      <c r="H88" s="404" t="e">
        <f t="shared" si="19"/>
        <v>#REF!</v>
      </c>
      <c r="I88" s="404" t="e">
        <f t="shared" si="19"/>
        <v>#REF!</v>
      </c>
      <c r="J88" s="404" t="e">
        <f t="shared" si="19"/>
        <v>#REF!</v>
      </c>
      <c r="K88" s="404" t="e">
        <f t="shared" si="19"/>
        <v>#REF!</v>
      </c>
      <c r="L88" s="404" t="e">
        <f t="shared" si="19"/>
        <v>#REF!</v>
      </c>
      <c r="M88" s="404">
        <f t="shared" si="19"/>
        <v>0</v>
      </c>
      <c r="N88" s="405" t="e">
        <f t="shared" si="19"/>
        <v>#REF!</v>
      </c>
      <c r="O88" s="404" t="e">
        <f t="shared" si="19"/>
        <v>#REF!</v>
      </c>
      <c r="P88" s="404" t="e">
        <f t="shared" si="19"/>
        <v>#REF!</v>
      </c>
      <c r="Q88" s="404" t="e">
        <f t="shared" si="19"/>
        <v>#REF!</v>
      </c>
      <c r="R88" s="404" t="e">
        <f t="shared" si="19"/>
        <v>#REF!</v>
      </c>
      <c r="S88" s="404" t="e">
        <f t="shared" si="19"/>
        <v>#REF!</v>
      </c>
      <c r="T88" s="404" t="e">
        <f t="shared" si="19"/>
        <v>#REF!</v>
      </c>
      <c r="U88" s="404" t="e">
        <f t="shared" si="19"/>
        <v>#REF!</v>
      </c>
      <c r="V88" s="404" t="e">
        <f t="shared" si="19"/>
        <v>#REF!</v>
      </c>
      <c r="W88" s="406" t="s">
        <v>260</v>
      </c>
    </row>
    <row r="89" spans="2:35" s="106" customFormat="1" ht="18.75" x14ac:dyDescent="0.45">
      <c r="B89" s="106" t="s">
        <v>261</v>
      </c>
      <c r="C89" s="407">
        <f>C72-C74-C77</f>
        <v>-1.2322114868901224E-4</v>
      </c>
      <c r="D89" s="407" t="e">
        <f t="shared" ref="D89:V89" si="20">D72-D74-D77</f>
        <v>#REF!</v>
      </c>
      <c r="E89" s="407" t="e">
        <f t="shared" si="20"/>
        <v>#REF!</v>
      </c>
      <c r="F89" s="407" t="e">
        <f t="shared" si="20"/>
        <v>#REF!</v>
      </c>
      <c r="G89" s="407" t="e">
        <f t="shared" si="20"/>
        <v>#REF!</v>
      </c>
      <c r="H89" s="407" t="e">
        <f t="shared" si="20"/>
        <v>#REF!</v>
      </c>
      <c r="I89" s="407" t="e">
        <f t="shared" si="20"/>
        <v>#REF!</v>
      </c>
      <c r="J89" s="407" t="e">
        <f t="shared" si="20"/>
        <v>#REF!</v>
      </c>
      <c r="K89" s="407" t="e">
        <f t="shared" si="20"/>
        <v>#REF!</v>
      </c>
      <c r="L89" s="407" t="e">
        <f t="shared" si="20"/>
        <v>#REF!</v>
      </c>
      <c r="M89" s="407">
        <f t="shared" si="20"/>
        <v>0</v>
      </c>
      <c r="N89" s="408" t="e">
        <f t="shared" si="20"/>
        <v>#REF!</v>
      </c>
      <c r="O89" s="407" t="e">
        <f t="shared" si="20"/>
        <v>#REF!</v>
      </c>
      <c r="P89" s="407" t="e">
        <f t="shared" si="20"/>
        <v>#REF!</v>
      </c>
      <c r="Q89" s="407" t="e">
        <f t="shared" si="20"/>
        <v>#REF!</v>
      </c>
      <c r="R89" s="407" t="e">
        <f t="shared" si="20"/>
        <v>#REF!</v>
      </c>
      <c r="S89" s="407" t="e">
        <f t="shared" si="20"/>
        <v>#REF!</v>
      </c>
      <c r="T89" s="407" t="e">
        <f t="shared" si="20"/>
        <v>#REF!</v>
      </c>
      <c r="U89" s="407" t="e">
        <f t="shared" si="20"/>
        <v>#REF!</v>
      </c>
      <c r="V89" s="407" t="e">
        <f t="shared" si="20"/>
        <v>#REF!</v>
      </c>
      <c r="W89" s="406"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507"/>
      <c r="D91" s="1507"/>
      <c r="E91" s="1507"/>
      <c r="F91" s="1507"/>
      <c r="G91" s="1507"/>
      <c r="H91" s="1507"/>
      <c r="I91" s="1507"/>
      <c r="J91" s="1507"/>
      <c r="K91" s="1507"/>
      <c r="L91" s="1507"/>
      <c r="M91" s="1507"/>
      <c r="N91" s="1507"/>
      <c r="O91" s="1507"/>
      <c r="P91" s="1507"/>
      <c r="Q91" s="1507"/>
      <c r="R91" s="1507"/>
      <c r="S91" s="1507"/>
      <c r="T91" s="1507"/>
      <c r="U91" s="1507"/>
      <c r="V91" s="1507"/>
    </row>
    <row r="92" spans="2:35" ht="23.25" x14ac:dyDescent="0.5">
      <c r="C92" s="1507"/>
      <c r="D92" s="1507"/>
      <c r="E92" s="1507"/>
      <c r="F92" s="1507"/>
      <c r="G92" s="1507"/>
      <c r="H92" s="1507"/>
      <c r="I92" s="1507"/>
      <c r="J92" s="1507"/>
      <c r="K92" s="1507"/>
      <c r="L92" s="1507"/>
      <c r="M92" s="1507"/>
      <c r="N92" s="1507"/>
      <c r="O92" s="1507"/>
      <c r="P92" s="1507"/>
      <c r="Q92" s="1507"/>
      <c r="R92" s="1507"/>
      <c r="S92" s="1507"/>
      <c r="T92" s="1507"/>
      <c r="U92" s="1507"/>
      <c r="V92" s="1507"/>
    </row>
    <row r="93" spans="2:35" ht="23.25" x14ac:dyDescent="0.5">
      <c r="C93" s="1507"/>
      <c r="D93" s="1507"/>
      <c r="E93" s="1507"/>
      <c r="F93" s="1507"/>
      <c r="G93" s="1507"/>
      <c r="H93" s="1507"/>
      <c r="I93" s="1507"/>
      <c r="J93" s="1507"/>
      <c r="K93" s="1507"/>
      <c r="L93" s="1507"/>
      <c r="M93" s="1507"/>
      <c r="N93" s="1507"/>
      <c r="O93" s="1507"/>
      <c r="P93" s="1507"/>
      <c r="Q93" s="1507"/>
      <c r="R93" s="1507"/>
      <c r="S93" s="1507"/>
      <c r="T93" s="1507"/>
      <c r="U93" s="1507"/>
      <c r="V93" s="1507"/>
    </row>
    <row r="94" spans="2:35" ht="23.25" x14ac:dyDescent="0.5">
      <c r="C94" s="1507"/>
      <c r="D94" s="1507"/>
      <c r="E94" s="1507"/>
      <c r="F94" s="1507"/>
      <c r="G94" s="1507"/>
      <c r="H94" s="1507"/>
      <c r="I94" s="1507"/>
      <c r="J94" s="1507"/>
      <c r="K94" s="1507"/>
      <c r="L94" s="1507"/>
      <c r="M94" s="1507"/>
      <c r="N94" s="1507"/>
      <c r="O94" s="1507"/>
      <c r="P94" s="1507"/>
      <c r="Q94" s="1507"/>
      <c r="R94" s="1507"/>
      <c r="S94" s="1507"/>
      <c r="T94" s="1507"/>
      <c r="U94" s="1507"/>
      <c r="V94" s="1507"/>
    </row>
    <row r="95" spans="2:35" ht="23.25" x14ac:dyDescent="0.5">
      <c r="C95" s="1507"/>
      <c r="D95" s="1507"/>
      <c r="E95" s="1507"/>
      <c r="F95" s="1507"/>
      <c r="G95" s="1507"/>
      <c r="H95" s="1507"/>
      <c r="I95" s="1507"/>
      <c r="J95" s="1507"/>
      <c r="K95" s="1507"/>
      <c r="L95" s="1507"/>
      <c r="M95" s="1507"/>
      <c r="N95" s="1507"/>
      <c r="O95" s="1507"/>
      <c r="P95" s="1507"/>
      <c r="Q95" s="1507"/>
      <c r="R95" s="1507"/>
      <c r="S95" s="1507"/>
      <c r="T95" s="1507"/>
      <c r="U95" s="1507"/>
      <c r="V95" s="1507"/>
    </row>
    <row r="96" spans="2:35" ht="23.25" x14ac:dyDescent="0.5">
      <c r="C96" s="1507"/>
      <c r="D96" s="1507"/>
      <c r="E96" s="1507"/>
      <c r="F96" s="1507"/>
      <c r="G96" s="1507"/>
      <c r="H96" s="1507"/>
      <c r="I96" s="1507"/>
      <c r="J96" s="1507"/>
      <c r="K96" s="1507"/>
      <c r="L96" s="1507"/>
      <c r="M96" s="1507"/>
      <c r="N96" s="1507"/>
      <c r="O96" s="1507"/>
      <c r="P96" s="1507"/>
      <c r="Q96" s="1507"/>
      <c r="R96" s="1507"/>
      <c r="S96" s="1507"/>
      <c r="T96" s="1507"/>
      <c r="U96" s="1507"/>
      <c r="V96" s="1507"/>
    </row>
    <row r="97" spans="3:22" ht="23.25" x14ac:dyDescent="0.5">
      <c r="C97" s="1507"/>
      <c r="D97" s="1507"/>
      <c r="E97" s="1507"/>
      <c r="F97" s="1507"/>
      <c r="G97" s="1507"/>
      <c r="H97" s="1507"/>
      <c r="I97" s="1507"/>
      <c r="J97" s="1507"/>
      <c r="K97" s="1507"/>
      <c r="L97" s="1507"/>
      <c r="M97" s="1507"/>
      <c r="N97" s="1507"/>
      <c r="O97" s="1507"/>
      <c r="P97" s="1507"/>
      <c r="Q97" s="1507"/>
      <c r="R97" s="1507"/>
      <c r="S97" s="1507"/>
      <c r="T97" s="1507"/>
      <c r="U97" s="1507"/>
      <c r="V97" s="1507"/>
    </row>
    <row r="98" spans="3:22" ht="23.25" x14ac:dyDescent="0.5">
      <c r="C98" s="1507"/>
      <c r="D98" s="1507"/>
      <c r="E98" s="1507"/>
      <c r="F98" s="1507"/>
      <c r="G98" s="1507"/>
      <c r="H98" s="1507"/>
      <c r="I98" s="1507"/>
      <c r="J98" s="1507"/>
      <c r="K98" s="1507"/>
      <c r="L98" s="1507"/>
      <c r="M98" s="1507"/>
      <c r="N98" s="1507"/>
      <c r="O98" s="1507"/>
      <c r="P98" s="1507"/>
      <c r="Q98" s="1507"/>
      <c r="R98" s="1507"/>
      <c r="S98" s="1507"/>
      <c r="T98" s="1507"/>
      <c r="U98" s="1507"/>
      <c r="V98" s="1507"/>
    </row>
    <row r="99" spans="3:22" ht="23.25" x14ac:dyDescent="0.5">
      <c r="C99" s="1507"/>
      <c r="D99" s="1507"/>
      <c r="E99" s="1507"/>
      <c r="F99" s="1507"/>
      <c r="G99" s="1507"/>
      <c r="H99" s="1507"/>
      <c r="I99" s="1507"/>
      <c r="J99" s="1507"/>
      <c r="K99" s="1507"/>
      <c r="L99" s="1507"/>
      <c r="M99" s="1507"/>
      <c r="N99" s="1507"/>
      <c r="O99" s="1507"/>
      <c r="P99" s="1507"/>
      <c r="Q99" s="1507"/>
      <c r="R99" s="1507"/>
      <c r="S99" s="1507"/>
      <c r="T99" s="1507"/>
      <c r="U99" s="1507"/>
      <c r="V99" s="1507"/>
    </row>
    <row r="100" spans="3:22" ht="23.25" x14ac:dyDescent="0.5">
      <c r="C100" s="1507"/>
      <c r="D100" s="1507"/>
      <c r="E100" s="1507"/>
      <c r="F100" s="1507"/>
      <c r="G100" s="1507"/>
      <c r="H100" s="1507"/>
      <c r="I100" s="1507"/>
      <c r="J100" s="1507"/>
      <c r="K100" s="1507"/>
      <c r="L100" s="1507"/>
      <c r="M100" s="1507"/>
      <c r="N100" s="1507"/>
      <c r="O100" s="1507"/>
      <c r="P100" s="1507"/>
      <c r="Q100" s="1507"/>
      <c r="R100" s="1507"/>
      <c r="S100" s="1507"/>
      <c r="T100" s="1507"/>
      <c r="U100" s="1507"/>
      <c r="V100" s="1507"/>
    </row>
    <row r="101" spans="3:22" ht="23.25" x14ac:dyDescent="0.5">
      <c r="C101" s="1507"/>
      <c r="D101" s="1507"/>
      <c r="E101" s="1507"/>
      <c r="F101" s="1507"/>
      <c r="G101" s="1507"/>
      <c r="H101" s="1507"/>
      <c r="I101" s="1507"/>
      <c r="J101" s="1507"/>
      <c r="K101" s="1507"/>
      <c r="L101" s="1507"/>
      <c r="M101" s="1507"/>
      <c r="N101" s="1507"/>
      <c r="O101" s="1507"/>
      <c r="P101" s="1507"/>
      <c r="Q101" s="1507"/>
      <c r="R101" s="1507"/>
      <c r="S101" s="1507"/>
      <c r="T101" s="1507"/>
      <c r="U101" s="1507"/>
      <c r="V101" s="1507"/>
    </row>
    <row r="102" spans="3:22" ht="23.25" x14ac:dyDescent="0.5">
      <c r="C102" s="1507"/>
      <c r="D102" s="1507"/>
      <c r="E102" s="1507"/>
      <c r="F102" s="1507"/>
      <c r="G102" s="1507"/>
      <c r="H102" s="1507"/>
      <c r="I102" s="1507"/>
      <c r="J102" s="1507"/>
      <c r="K102" s="1507"/>
      <c r="L102" s="1507"/>
      <c r="M102" s="1507"/>
      <c r="N102" s="1507"/>
      <c r="O102" s="1507"/>
      <c r="P102" s="1507"/>
      <c r="Q102" s="1507"/>
      <c r="R102" s="1507"/>
      <c r="S102" s="1507"/>
      <c r="T102" s="1507"/>
      <c r="U102" s="1507"/>
      <c r="V102" s="1507"/>
    </row>
    <row r="103" spans="3:22" ht="23.25" x14ac:dyDescent="0.5">
      <c r="C103" s="1507"/>
      <c r="D103" s="1507"/>
      <c r="E103" s="1507"/>
      <c r="F103" s="1507"/>
      <c r="G103" s="1507"/>
      <c r="H103" s="1507"/>
      <c r="I103" s="1507"/>
      <c r="J103" s="1507"/>
      <c r="K103" s="1507"/>
      <c r="L103" s="1507"/>
      <c r="M103" s="1507"/>
      <c r="N103" s="1507"/>
      <c r="O103" s="1507"/>
      <c r="P103" s="1507"/>
      <c r="Q103" s="1507"/>
      <c r="R103" s="1507"/>
      <c r="S103" s="1507"/>
      <c r="T103" s="1507"/>
      <c r="U103" s="1507"/>
      <c r="V103" s="1507"/>
    </row>
    <row r="104" spans="3:22" ht="23.25" x14ac:dyDescent="0.5">
      <c r="C104" s="1507"/>
      <c r="D104" s="1507"/>
      <c r="E104" s="1507"/>
      <c r="F104" s="1507"/>
      <c r="G104" s="1507"/>
      <c r="H104" s="1507"/>
      <c r="I104" s="1507"/>
      <c r="J104" s="1507"/>
      <c r="K104" s="1507"/>
      <c r="L104" s="1507"/>
      <c r="M104" s="1507"/>
      <c r="N104" s="1507"/>
      <c r="O104" s="1507"/>
      <c r="P104" s="1507"/>
      <c r="Q104" s="1507"/>
      <c r="R104" s="1507"/>
      <c r="S104" s="1507"/>
      <c r="T104" s="1507"/>
      <c r="U104" s="1507"/>
      <c r="V104" s="1507"/>
    </row>
    <row r="105" spans="3:22" ht="23.25" x14ac:dyDescent="0.5">
      <c r="C105" s="1507"/>
      <c r="D105" s="1507"/>
      <c r="E105" s="1507"/>
      <c r="F105" s="1507"/>
      <c r="G105" s="1507"/>
      <c r="H105" s="1507"/>
      <c r="I105" s="1507"/>
      <c r="J105" s="1507"/>
      <c r="K105" s="1507"/>
      <c r="L105" s="1507"/>
      <c r="M105" s="1507"/>
      <c r="N105" s="1507"/>
      <c r="O105" s="1507"/>
      <c r="P105" s="1507"/>
      <c r="Q105" s="1507"/>
      <c r="R105" s="1507"/>
      <c r="S105" s="1507"/>
      <c r="T105" s="1507"/>
      <c r="U105" s="1507"/>
      <c r="V105" s="1507"/>
    </row>
    <row r="106" spans="3:22" ht="23.25" x14ac:dyDescent="0.5">
      <c r="C106" s="1507"/>
      <c r="D106" s="1507"/>
      <c r="E106" s="1507"/>
      <c r="F106" s="1507"/>
      <c r="G106" s="1507"/>
      <c r="H106" s="1507"/>
      <c r="I106" s="1507"/>
      <c r="J106" s="1507"/>
      <c r="K106" s="1507"/>
      <c r="L106" s="1507"/>
      <c r="M106" s="1507"/>
      <c r="N106" s="1507"/>
      <c r="O106" s="1507"/>
      <c r="P106" s="1507"/>
      <c r="Q106" s="1507"/>
      <c r="R106" s="1507"/>
      <c r="S106" s="1507"/>
      <c r="T106" s="1507"/>
      <c r="U106" s="1507"/>
      <c r="V106" s="1507"/>
    </row>
    <row r="107" spans="3:22" ht="23.25" x14ac:dyDescent="0.5">
      <c r="C107" s="1507"/>
      <c r="D107" s="1507"/>
      <c r="E107" s="1507"/>
      <c r="F107" s="1507"/>
      <c r="G107" s="1507"/>
      <c r="H107" s="1507"/>
      <c r="I107" s="1507"/>
      <c r="J107" s="1507"/>
      <c r="K107" s="1507"/>
      <c r="L107" s="1507"/>
      <c r="M107" s="1507"/>
      <c r="N107" s="1507"/>
      <c r="O107" s="1507"/>
      <c r="P107" s="1507"/>
      <c r="Q107" s="1507"/>
      <c r="R107" s="1507"/>
      <c r="S107" s="1507"/>
      <c r="T107" s="1507"/>
      <c r="U107" s="1507"/>
      <c r="V107" s="1507"/>
    </row>
    <row r="108" spans="3:22" ht="23.25" x14ac:dyDescent="0.5">
      <c r="C108" s="1507"/>
      <c r="D108" s="1507"/>
      <c r="E108" s="1507"/>
      <c r="F108" s="1507"/>
      <c r="G108" s="1507"/>
      <c r="H108" s="1507"/>
      <c r="I108" s="1507"/>
      <c r="J108" s="1507"/>
      <c r="K108" s="1507"/>
      <c r="L108" s="1507"/>
      <c r="M108" s="1507"/>
      <c r="N108" s="1507"/>
      <c r="O108" s="1507"/>
      <c r="P108" s="1507"/>
      <c r="Q108" s="1507"/>
      <c r="R108" s="1507"/>
      <c r="S108" s="1507"/>
      <c r="T108" s="1507"/>
      <c r="U108" s="1507"/>
      <c r="V108" s="1507"/>
    </row>
    <row r="109" spans="3:22" ht="23.25" x14ac:dyDescent="0.5">
      <c r="C109" s="1507"/>
      <c r="D109" s="1507"/>
      <c r="E109" s="1507"/>
      <c r="F109" s="1507"/>
      <c r="G109" s="1507"/>
      <c r="H109" s="1507"/>
      <c r="I109" s="1507"/>
      <c r="J109" s="1507"/>
      <c r="K109" s="1507"/>
      <c r="L109" s="1507"/>
      <c r="M109" s="1507"/>
      <c r="N109" s="1507"/>
      <c r="O109" s="1507"/>
      <c r="P109" s="1507"/>
      <c r="Q109" s="1507"/>
      <c r="R109" s="1507"/>
      <c r="S109" s="1507"/>
      <c r="T109" s="1507"/>
      <c r="U109" s="1507"/>
      <c r="V109" s="1507"/>
    </row>
    <row r="110" spans="3:22" ht="23.25" x14ac:dyDescent="0.5">
      <c r="C110" s="1507"/>
      <c r="D110" s="1507"/>
      <c r="E110" s="1507"/>
      <c r="F110" s="1507"/>
      <c r="G110" s="1507"/>
      <c r="H110" s="1507"/>
      <c r="I110" s="1507"/>
      <c r="J110" s="1507"/>
      <c r="K110" s="1507"/>
      <c r="L110" s="1507"/>
      <c r="M110" s="1507"/>
      <c r="N110" s="1507"/>
      <c r="O110" s="1507"/>
      <c r="P110" s="1507"/>
      <c r="Q110" s="1507"/>
      <c r="R110" s="1507"/>
      <c r="S110" s="1507"/>
      <c r="T110" s="1507"/>
      <c r="U110" s="1507"/>
      <c r="V110" s="1507"/>
    </row>
    <row r="111" spans="3:22" ht="23.25" x14ac:dyDescent="0.5">
      <c r="C111" s="1507"/>
      <c r="D111" s="1507"/>
      <c r="E111" s="1507"/>
      <c r="F111" s="1507"/>
      <c r="G111" s="1507"/>
      <c r="H111" s="1507"/>
      <c r="I111" s="1507"/>
      <c r="J111" s="1507"/>
      <c r="K111" s="1507"/>
      <c r="L111" s="1507"/>
      <c r="M111" s="1507"/>
      <c r="N111" s="1507"/>
      <c r="O111" s="1507"/>
      <c r="P111" s="1507"/>
      <c r="Q111" s="1507"/>
      <c r="R111" s="1507"/>
      <c r="S111" s="1507"/>
      <c r="T111" s="1507"/>
      <c r="U111" s="1507"/>
      <c r="V111" s="1507"/>
    </row>
    <row r="112" spans="3:22" ht="23.25" x14ac:dyDescent="0.5">
      <c r="C112" s="1507"/>
      <c r="D112" s="1507"/>
      <c r="E112" s="1507"/>
      <c r="F112" s="1507"/>
      <c r="G112" s="1507"/>
      <c r="H112" s="1507"/>
      <c r="I112" s="1507"/>
      <c r="J112" s="1507"/>
      <c r="K112" s="1507"/>
      <c r="L112" s="1507"/>
      <c r="M112" s="1507"/>
      <c r="N112" s="1507"/>
      <c r="O112" s="1507"/>
      <c r="P112" s="1507"/>
      <c r="Q112" s="1507"/>
      <c r="R112" s="1507"/>
      <c r="S112" s="1507"/>
      <c r="T112" s="1507"/>
      <c r="U112" s="1507"/>
      <c r="V112" s="1507"/>
    </row>
    <row r="113" spans="3:22" ht="23.25" x14ac:dyDescent="0.5">
      <c r="C113" s="1507"/>
      <c r="D113" s="1507"/>
      <c r="E113" s="1507"/>
      <c r="F113" s="1507"/>
      <c r="G113" s="1507"/>
      <c r="H113" s="1507"/>
      <c r="I113" s="1507"/>
      <c r="J113" s="1507"/>
      <c r="K113" s="1507"/>
      <c r="L113" s="1507"/>
      <c r="M113" s="1507"/>
      <c r="N113" s="1507"/>
      <c r="O113" s="1507"/>
      <c r="P113" s="1507"/>
      <c r="Q113" s="1507"/>
      <c r="R113" s="1507"/>
      <c r="S113" s="1507"/>
      <c r="T113" s="1507"/>
      <c r="U113" s="1507"/>
      <c r="V113" s="1507"/>
    </row>
    <row r="114" spans="3:22" ht="23.25" x14ac:dyDescent="0.5">
      <c r="C114" s="1507"/>
      <c r="D114" s="1507"/>
      <c r="E114" s="1507"/>
      <c r="F114" s="1507"/>
      <c r="G114" s="1507"/>
      <c r="H114" s="1507"/>
      <c r="I114" s="1507"/>
      <c r="J114" s="1507"/>
      <c r="K114" s="1507"/>
      <c r="L114" s="1507"/>
      <c r="M114" s="1507"/>
      <c r="N114" s="1507"/>
      <c r="O114" s="1507"/>
      <c r="P114" s="1507"/>
      <c r="Q114" s="1507"/>
      <c r="R114" s="1507"/>
      <c r="S114" s="1507"/>
      <c r="T114" s="1507"/>
      <c r="U114" s="1507"/>
      <c r="V114" s="1507"/>
    </row>
    <row r="115" spans="3:22" ht="23.25" x14ac:dyDescent="0.5">
      <c r="C115" s="1507"/>
      <c r="D115" s="1507"/>
      <c r="E115" s="1507"/>
      <c r="F115" s="1507"/>
      <c r="G115" s="1507"/>
      <c r="H115" s="1507"/>
      <c r="I115" s="1507"/>
      <c r="J115" s="1507"/>
      <c r="K115" s="1507"/>
      <c r="L115" s="1507"/>
      <c r="M115" s="1507"/>
      <c r="N115" s="1507"/>
      <c r="O115" s="1507"/>
      <c r="P115" s="1507"/>
      <c r="Q115" s="1507"/>
      <c r="R115" s="1507"/>
      <c r="S115" s="1507"/>
      <c r="T115" s="1507"/>
      <c r="U115" s="1507"/>
      <c r="V115" s="1507"/>
    </row>
    <row r="116" spans="3:22" ht="23.25" x14ac:dyDescent="0.5">
      <c r="C116" s="1507"/>
      <c r="D116" s="1507"/>
      <c r="E116" s="1507"/>
      <c r="F116" s="1507"/>
      <c r="G116" s="1507"/>
      <c r="H116" s="1507"/>
      <c r="I116" s="1507"/>
      <c r="J116" s="1507"/>
      <c r="K116" s="1507"/>
      <c r="L116" s="1507"/>
      <c r="M116" s="1507"/>
      <c r="N116" s="1507"/>
      <c r="O116" s="1507"/>
      <c r="P116" s="1507"/>
      <c r="Q116" s="1507"/>
      <c r="R116" s="1507"/>
      <c r="S116" s="1507"/>
      <c r="T116" s="1507"/>
      <c r="U116" s="1507"/>
      <c r="V116" s="1507"/>
    </row>
    <row r="117" spans="3:22" ht="23.25" x14ac:dyDescent="0.5">
      <c r="C117" s="1507"/>
      <c r="D117" s="1507"/>
      <c r="E117" s="1507"/>
      <c r="F117" s="1507"/>
      <c r="G117" s="1507"/>
      <c r="H117" s="1507"/>
      <c r="I117" s="1507"/>
      <c r="J117" s="1507"/>
      <c r="K117" s="1507"/>
      <c r="L117" s="1507"/>
      <c r="M117" s="1507"/>
      <c r="N117" s="1507"/>
      <c r="O117" s="1507"/>
      <c r="P117" s="1507"/>
      <c r="Q117" s="1507"/>
      <c r="R117" s="1507"/>
      <c r="S117" s="1507"/>
      <c r="T117" s="1507"/>
      <c r="U117" s="1507"/>
      <c r="V117" s="1507"/>
    </row>
    <row r="118" spans="3:22" ht="23.25" x14ac:dyDescent="0.5">
      <c r="C118" s="1507"/>
      <c r="D118" s="1507"/>
      <c r="E118" s="1507"/>
      <c r="F118" s="1507"/>
      <c r="G118" s="1507"/>
      <c r="H118" s="1507"/>
      <c r="I118" s="1507"/>
      <c r="J118" s="1507"/>
      <c r="K118" s="1507"/>
      <c r="L118" s="1507"/>
      <c r="M118" s="1507"/>
      <c r="N118" s="1507"/>
      <c r="O118" s="1507"/>
      <c r="P118" s="1507"/>
      <c r="Q118" s="1507"/>
      <c r="R118" s="1507"/>
      <c r="S118" s="1507"/>
      <c r="T118" s="1507"/>
      <c r="U118" s="1507"/>
      <c r="V118" s="1507"/>
    </row>
    <row r="119" spans="3:22" ht="23.25" x14ac:dyDescent="0.5">
      <c r="C119" s="1507"/>
      <c r="D119" s="1507"/>
      <c r="E119" s="1507"/>
      <c r="F119" s="1507"/>
      <c r="G119" s="1507"/>
      <c r="H119" s="1507"/>
      <c r="I119" s="1507"/>
      <c r="J119" s="1507"/>
      <c r="K119" s="1507"/>
      <c r="L119" s="1507"/>
      <c r="M119" s="1507"/>
      <c r="N119" s="1507"/>
      <c r="O119" s="1507"/>
      <c r="P119" s="1507"/>
      <c r="Q119" s="1507"/>
      <c r="R119" s="1507"/>
      <c r="S119" s="1507"/>
      <c r="T119" s="1507"/>
      <c r="U119" s="1507"/>
      <c r="V119" s="1507"/>
    </row>
    <row r="120" spans="3:22" ht="23.25" x14ac:dyDescent="0.5">
      <c r="C120" s="1507"/>
      <c r="D120" s="1507"/>
      <c r="E120" s="1507"/>
      <c r="F120" s="1507"/>
      <c r="G120" s="1507"/>
      <c r="H120" s="1507"/>
      <c r="I120" s="1507"/>
      <c r="J120" s="1507"/>
      <c r="K120" s="1507"/>
      <c r="L120" s="1507"/>
      <c r="M120" s="1507"/>
      <c r="N120" s="1507"/>
      <c r="O120" s="1507"/>
      <c r="P120" s="1507"/>
      <c r="Q120" s="1507"/>
      <c r="R120" s="1507"/>
      <c r="S120" s="1507"/>
      <c r="T120" s="1507"/>
      <c r="U120" s="1507"/>
      <c r="V120" s="1507"/>
    </row>
    <row r="121" spans="3:22" ht="23.25" x14ac:dyDescent="0.5">
      <c r="C121" s="1507"/>
      <c r="D121" s="1507"/>
      <c r="E121" s="1507"/>
      <c r="F121" s="1507"/>
      <c r="G121" s="1507"/>
      <c r="H121" s="1507"/>
      <c r="I121" s="1507"/>
      <c r="J121" s="1507"/>
      <c r="K121" s="1507"/>
      <c r="L121" s="1507"/>
      <c r="M121" s="1507"/>
      <c r="N121" s="1507"/>
      <c r="O121" s="1507"/>
      <c r="P121" s="1507"/>
      <c r="Q121" s="1507"/>
      <c r="R121" s="1507"/>
      <c r="S121" s="1507"/>
      <c r="T121" s="1507"/>
      <c r="U121" s="1507"/>
      <c r="V121" s="1507"/>
    </row>
    <row r="122" spans="3:22" ht="23.25" x14ac:dyDescent="0.5">
      <c r="C122" s="1507"/>
      <c r="D122" s="1507"/>
      <c r="E122" s="1507"/>
      <c r="F122" s="1507"/>
      <c r="G122" s="1507"/>
      <c r="H122" s="1507"/>
      <c r="I122" s="1507"/>
      <c r="J122" s="1507"/>
      <c r="K122" s="1507"/>
      <c r="L122" s="1507"/>
      <c r="M122" s="1507"/>
      <c r="N122" s="1507"/>
      <c r="O122" s="1507"/>
      <c r="P122" s="1507"/>
      <c r="Q122" s="1507"/>
      <c r="R122" s="1507"/>
      <c r="S122" s="1507"/>
      <c r="T122" s="1507"/>
      <c r="U122" s="1507"/>
      <c r="V122" s="1507"/>
    </row>
    <row r="123" spans="3:22" ht="23.25" x14ac:dyDescent="0.5">
      <c r="C123" s="1507"/>
      <c r="D123" s="1507"/>
      <c r="E123" s="1507"/>
      <c r="F123" s="1507"/>
      <c r="G123" s="1507"/>
      <c r="H123" s="1507"/>
      <c r="I123" s="1507"/>
      <c r="J123" s="1507"/>
      <c r="K123" s="1507"/>
      <c r="L123" s="1507"/>
      <c r="M123" s="1507"/>
      <c r="N123" s="1507"/>
      <c r="O123" s="1507"/>
      <c r="P123" s="1507"/>
      <c r="Q123" s="1507"/>
      <c r="R123" s="1507"/>
      <c r="S123" s="1507"/>
      <c r="T123" s="1507"/>
      <c r="U123" s="1507"/>
      <c r="V123" s="1507"/>
    </row>
    <row r="124" spans="3:22" ht="23.25" x14ac:dyDescent="0.5">
      <c r="C124" s="1507"/>
      <c r="D124" s="1507"/>
      <c r="E124" s="1507"/>
      <c r="F124" s="1507"/>
      <c r="G124" s="1507"/>
      <c r="H124" s="1507"/>
      <c r="I124" s="1507"/>
      <c r="J124" s="1507"/>
      <c r="K124" s="1507"/>
      <c r="L124" s="1507"/>
      <c r="M124" s="1507"/>
      <c r="N124" s="1507"/>
      <c r="O124" s="1507"/>
      <c r="P124" s="1507"/>
      <c r="Q124" s="1507"/>
      <c r="R124" s="1507"/>
      <c r="S124" s="1507"/>
      <c r="T124" s="1507"/>
      <c r="U124" s="1507"/>
      <c r="V124" s="1507"/>
    </row>
    <row r="125" spans="3:22" ht="23.25" x14ac:dyDescent="0.5">
      <c r="C125" s="1507"/>
      <c r="D125" s="1507"/>
      <c r="E125" s="1507"/>
      <c r="F125" s="1507"/>
      <c r="G125" s="1507"/>
      <c r="H125" s="1507"/>
      <c r="I125" s="1507"/>
      <c r="J125" s="1507"/>
      <c r="K125" s="1507"/>
      <c r="L125" s="1507"/>
      <c r="M125" s="1507"/>
      <c r="N125" s="1507"/>
      <c r="O125" s="1507"/>
      <c r="P125" s="1507"/>
      <c r="Q125" s="1507"/>
      <c r="R125" s="1507"/>
      <c r="S125" s="1507"/>
      <c r="T125" s="1507"/>
      <c r="U125" s="1507"/>
      <c r="V125" s="1507"/>
    </row>
    <row r="126" spans="3:22" ht="23.25" x14ac:dyDescent="0.5">
      <c r="C126" s="1507"/>
      <c r="D126" s="1507"/>
      <c r="E126" s="1507"/>
      <c r="F126" s="1507"/>
      <c r="G126" s="1507"/>
      <c r="H126" s="1507"/>
      <c r="I126" s="1507"/>
      <c r="J126" s="1507"/>
      <c r="K126" s="1507"/>
      <c r="L126" s="1507"/>
      <c r="M126" s="1507"/>
      <c r="N126" s="1507"/>
      <c r="O126" s="1507"/>
      <c r="P126" s="1507"/>
      <c r="Q126" s="1507"/>
      <c r="R126" s="1507"/>
      <c r="S126" s="1507"/>
      <c r="T126" s="1507"/>
      <c r="U126" s="1507"/>
      <c r="V126" s="1507"/>
    </row>
    <row r="127" spans="3:22" ht="23.25" x14ac:dyDescent="0.5">
      <c r="C127" s="1507"/>
      <c r="D127" s="1507"/>
      <c r="E127" s="1507"/>
      <c r="F127" s="1507"/>
      <c r="G127" s="1507"/>
      <c r="H127" s="1507"/>
      <c r="I127" s="1507"/>
      <c r="J127" s="1507"/>
      <c r="K127" s="1507"/>
      <c r="L127" s="1507"/>
      <c r="M127" s="1507"/>
      <c r="N127" s="1507"/>
      <c r="O127" s="1507"/>
      <c r="P127" s="1507"/>
      <c r="Q127" s="1507"/>
      <c r="R127" s="1507"/>
      <c r="S127" s="1507"/>
      <c r="T127" s="1507"/>
      <c r="U127" s="1507"/>
      <c r="V127" s="1507"/>
    </row>
    <row r="128" spans="3:22" ht="23.25" x14ac:dyDescent="0.5">
      <c r="C128" s="1507"/>
      <c r="D128" s="1507"/>
      <c r="E128" s="1507"/>
      <c r="F128" s="1507"/>
      <c r="G128" s="1507"/>
      <c r="H128" s="1507"/>
      <c r="I128" s="1507"/>
      <c r="J128" s="1507"/>
      <c r="K128" s="1507"/>
      <c r="L128" s="1507"/>
      <c r="M128" s="1507"/>
      <c r="N128" s="1507"/>
      <c r="O128" s="1507"/>
      <c r="P128" s="1507"/>
      <c r="Q128" s="1507"/>
      <c r="R128" s="1507"/>
      <c r="S128" s="1507"/>
      <c r="T128" s="1507"/>
      <c r="U128" s="1507"/>
      <c r="V128" s="1507"/>
    </row>
    <row r="129" spans="3:22" ht="23.25" x14ac:dyDescent="0.5">
      <c r="C129" s="1507"/>
      <c r="D129" s="1507"/>
      <c r="E129" s="1507"/>
      <c r="F129" s="1507"/>
      <c r="G129" s="1507"/>
      <c r="H129" s="1507"/>
      <c r="I129" s="1507"/>
      <c r="J129" s="1507"/>
      <c r="K129" s="1507"/>
      <c r="L129" s="1507"/>
      <c r="M129" s="1507"/>
      <c r="N129" s="1507"/>
      <c r="O129" s="1507"/>
      <c r="P129" s="1507"/>
      <c r="Q129" s="1507"/>
      <c r="R129" s="1507"/>
      <c r="S129" s="1507"/>
      <c r="T129" s="1507"/>
      <c r="U129" s="1507"/>
      <c r="V129" s="1507"/>
    </row>
    <row r="130" spans="3:22" ht="23.25" x14ac:dyDescent="0.5">
      <c r="C130" s="1507"/>
      <c r="D130" s="1507"/>
      <c r="E130" s="1507"/>
      <c r="F130" s="1507"/>
      <c r="G130" s="1507"/>
      <c r="H130" s="1507"/>
      <c r="I130" s="1507"/>
      <c r="J130" s="1507"/>
      <c r="K130" s="1507"/>
      <c r="L130" s="1507"/>
      <c r="M130" s="1507"/>
      <c r="N130" s="1507"/>
      <c r="O130" s="1507"/>
      <c r="P130" s="1507"/>
      <c r="Q130" s="1507"/>
      <c r="R130" s="1507"/>
      <c r="S130" s="1507"/>
      <c r="T130" s="1507"/>
      <c r="U130" s="1507"/>
      <c r="V130" s="1507"/>
    </row>
    <row r="131" spans="3:22" ht="23.25" x14ac:dyDescent="0.5">
      <c r="C131" s="1507"/>
      <c r="D131" s="1507"/>
      <c r="E131" s="1507"/>
      <c r="F131" s="1507"/>
      <c r="G131" s="1507"/>
      <c r="H131" s="1507"/>
      <c r="I131" s="1507"/>
      <c r="J131" s="1507"/>
      <c r="K131" s="1507"/>
      <c r="L131" s="1507"/>
      <c r="M131" s="1507"/>
      <c r="N131" s="1507"/>
      <c r="O131" s="1507"/>
      <c r="P131" s="1507"/>
      <c r="Q131" s="1507"/>
      <c r="R131" s="1507"/>
      <c r="S131" s="1507"/>
      <c r="T131" s="1507"/>
      <c r="U131" s="1507"/>
      <c r="V131" s="1507"/>
    </row>
    <row r="132" spans="3:22" ht="23.25" x14ac:dyDescent="0.5">
      <c r="C132" s="1507"/>
      <c r="D132" s="1507"/>
      <c r="E132" s="1507"/>
      <c r="F132" s="1507"/>
      <c r="G132" s="1507"/>
      <c r="H132" s="1507"/>
      <c r="I132" s="1507"/>
      <c r="J132" s="1507"/>
      <c r="K132" s="1507"/>
      <c r="L132" s="1507"/>
      <c r="M132" s="1507"/>
      <c r="N132" s="1507"/>
      <c r="O132" s="1507"/>
      <c r="P132" s="1507"/>
      <c r="Q132" s="1507"/>
      <c r="R132" s="1507"/>
      <c r="S132" s="1507"/>
      <c r="T132" s="1507"/>
      <c r="U132" s="1507"/>
      <c r="V132" s="1507"/>
    </row>
    <row r="133" spans="3:22" ht="23.25" x14ac:dyDescent="0.5">
      <c r="C133" s="1507"/>
      <c r="D133" s="1507"/>
      <c r="E133" s="1507"/>
      <c r="F133" s="1507"/>
      <c r="G133" s="1507"/>
      <c r="H133" s="1507"/>
      <c r="I133" s="1507"/>
      <c r="J133" s="1507"/>
      <c r="K133" s="1507"/>
      <c r="L133" s="1507"/>
      <c r="M133" s="1507"/>
      <c r="N133" s="1507"/>
      <c r="O133" s="1507"/>
      <c r="P133" s="1507"/>
      <c r="Q133" s="1507"/>
      <c r="R133" s="1507"/>
      <c r="S133" s="1507"/>
      <c r="T133" s="1507"/>
      <c r="U133" s="1507"/>
      <c r="V133" s="1507"/>
    </row>
    <row r="134" spans="3:22" ht="23.25" x14ac:dyDescent="0.5">
      <c r="C134" s="1507"/>
      <c r="D134" s="1507"/>
      <c r="E134" s="1507"/>
      <c r="F134" s="1507"/>
      <c r="G134" s="1507"/>
      <c r="H134" s="1507"/>
      <c r="I134" s="1507"/>
      <c r="J134" s="1507"/>
      <c r="K134" s="1507"/>
      <c r="L134" s="1507"/>
      <c r="M134" s="1507"/>
      <c r="N134" s="1507"/>
      <c r="O134" s="1507"/>
      <c r="P134" s="1507"/>
      <c r="Q134" s="1507"/>
      <c r="R134" s="1507"/>
      <c r="S134" s="1507"/>
      <c r="T134" s="1507"/>
      <c r="U134" s="1507"/>
      <c r="V134" s="1507"/>
    </row>
    <row r="135" spans="3:22" ht="23.25" x14ac:dyDescent="0.5">
      <c r="C135" s="1507"/>
      <c r="D135" s="1507"/>
      <c r="E135" s="1507"/>
      <c r="F135" s="1507"/>
      <c r="G135" s="1507"/>
      <c r="H135" s="1507"/>
      <c r="I135" s="1507"/>
      <c r="J135" s="1507"/>
      <c r="K135" s="1507"/>
      <c r="L135" s="1507"/>
      <c r="M135" s="1507"/>
      <c r="N135" s="1507"/>
      <c r="O135" s="1507"/>
      <c r="P135" s="1507"/>
      <c r="Q135" s="1507"/>
      <c r="R135" s="1507"/>
      <c r="S135" s="1507"/>
      <c r="T135" s="1507"/>
      <c r="U135" s="1507"/>
      <c r="V135" s="1507"/>
    </row>
    <row r="136" spans="3:22" ht="23.25" x14ac:dyDescent="0.5">
      <c r="C136" s="1507"/>
      <c r="D136" s="1507"/>
      <c r="E136" s="1507"/>
      <c r="F136" s="1507"/>
      <c r="G136" s="1507"/>
      <c r="H136" s="1507"/>
      <c r="I136" s="1507"/>
      <c r="J136" s="1507"/>
      <c r="K136" s="1507"/>
      <c r="L136" s="1507"/>
      <c r="M136" s="1507"/>
      <c r="N136" s="1507"/>
      <c r="O136" s="1507"/>
      <c r="P136" s="1507"/>
      <c r="Q136" s="1507"/>
      <c r="R136" s="1507"/>
      <c r="S136" s="1507"/>
      <c r="T136" s="1507"/>
      <c r="U136" s="1507"/>
      <c r="V136" s="1507"/>
    </row>
    <row r="137" spans="3:22" ht="23.25" x14ac:dyDescent="0.5">
      <c r="C137" s="1507"/>
      <c r="D137" s="1507"/>
      <c r="E137" s="1507"/>
      <c r="F137" s="1507"/>
      <c r="G137" s="1507"/>
      <c r="H137" s="1507"/>
      <c r="I137" s="1507"/>
      <c r="J137" s="1507"/>
      <c r="K137" s="1507"/>
      <c r="L137" s="1507"/>
      <c r="M137" s="1507"/>
      <c r="N137" s="1507"/>
      <c r="O137" s="1507"/>
      <c r="P137" s="1507"/>
      <c r="Q137" s="1507"/>
      <c r="R137" s="1507"/>
      <c r="S137" s="1507"/>
      <c r="T137" s="1507"/>
      <c r="U137" s="1507"/>
      <c r="V137" s="1507"/>
    </row>
    <row r="138" spans="3:22" ht="23.25" x14ac:dyDescent="0.5">
      <c r="C138" s="1507"/>
      <c r="D138" s="1507"/>
      <c r="E138" s="1507"/>
      <c r="F138" s="1507"/>
      <c r="G138" s="1507"/>
      <c r="H138" s="1507"/>
      <c r="I138" s="1507"/>
      <c r="J138" s="1507"/>
      <c r="K138" s="1507"/>
      <c r="L138" s="1507"/>
      <c r="M138" s="1507"/>
      <c r="N138" s="1507"/>
      <c r="O138" s="1507"/>
      <c r="P138" s="1507"/>
      <c r="Q138" s="1507"/>
      <c r="R138" s="1507"/>
      <c r="S138" s="1507"/>
      <c r="T138" s="1507"/>
      <c r="U138" s="1507"/>
      <c r="V138" s="1507"/>
    </row>
    <row r="139" spans="3:22" ht="23.25" x14ac:dyDescent="0.5">
      <c r="C139" s="1507"/>
      <c r="D139" s="1507"/>
      <c r="E139" s="1507"/>
      <c r="F139" s="1507"/>
      <c r="G139" s="1507"/>
      <c r="H139" s="1507"/>
      <c r="I139" s="1507"/>
      <c r="J139" s="1507"/>
      <c r="K139" s="1507"/>
      <c r="L139" s="1507"/>
      <c r="M139" s="1507"/>
      <c r="N139" s="1507"/>
      <c r="O139" s="1507"/>
      <c r="P139" s="1507"/>
      <c r="Q139" s="1507"/>
      <c r="R139" s="1507"/>
      <c r="S139" s="1507"/>
      <c r="T139" s="1507"/>
      <c r="U139" s="1507"/>
      <c r="V139" s="1507"/>
    </row>
    <row r="140" spans="3:22" ht="23.25" x14ac:dyDescent="0.5">
      <c r="C140" s="1507"/>
      <c r="D140" s="1507"/>
      <c r="E140" s="1507"/>
      <c r="F140" s="1507"/>
      <c r="G140" s="1507"/>
      <c r="H140" s="1507"/>
      <c r="I140" s="1507"/>
      <c r="J140" s="1507"/>
      <c r="K140" s="1507"/>
      <c r="L140" s="1507"/>
      <c r="M140" s="1507"/>
      <c r="N140" s="1507"/>
      <c r="O140" s="1507"/>
      <c r="P140" s="1507"/>
      <c r="Q140" s="1507"/>
      <c r="R140" s="1507"/>
      <c r="S140" s="1507"/>
      <c r="T140" s="1507"/>
      <c r="U140" s="1507"/>
      <c r="V140" s="1507"/>
    </row>
    <row r="141" spans="3:22" ht="23.25" x14ac:dyDescent="0.5">
      <c r="C141" s="1507"/>
      <c r="D141" s="1507"/>
      <c r="E141" s="1507"/>
      <c r="F141" s="1507"/>
      <c r="G141" s="1507"/>
      <c r="H141" s="1507"/>
      <c r="I141" s="1507"/>
      <c r="J141" s="1507"/>
      <c r="K141" s="1507"/>
      <c r="L141" s="1507"/>
      <c r="M141" s="1507"/>
      <c r="N141" s="1507"/>
      <c r="O141" s="1507"/>
      <c r="P141" s="1507"/>
      <c r="Q141" s="1507"/>
      <c r="R141" s="1507"/>
      <c r="S141" s="1507"/>
      <c r="T141" s="1507"/>
      <c r="U141" s="1507"/>
      <c r="V141" s="1507"/>
    </row>
    <row r="142" spans="3:22" ht="23.25" x14ac:dyDescent="0.5">
      <c r="C142" s="1507"/>
      <c r="D142" s="1507"/>
      <c r="E142" s="1507"/>
      <c r="F142" s="1507"/>
      <c r="G142" s="1507"/>
      <c r="H142" s="1507"/>
      <c r="I142" s="1507"/>
      <c r="J142" s="1507"/>
      <c r="K142" s="1507"/>
      <c r="L142" s="1507"/>
      <c r="M142" s="1507"/>
      <c r="N142" s="1507"/>
      <c r="O142" s="1507"/>
      <c r="P142" s="1507"/>
      <c r="Q142" s="1507"/>
      <c r="R142" s="1507"/>
      <c r="S142" s="1507"/>
      <c r="T142" s="1507"/>
      <c r="U142" s="1507"/>
      <c r="V142" s="1507"/>
    </row>
    <row r="143" spans="3:22" ht="23.25" x14ac:dyDescent="0.5">
      <c r="C143" s="1507"/>
      <c r="D143" s="1507"/>
      <c r="E143" s="1507"/>
      <c r="F143" s="1507"/>
      <c r="G143" s="1507"/>
      <c r="H143" s="1507"/>
      <c r="I143" s="1507"/>
      <c r="J143" s="1507"/>
      <c r="K143" s="1507"/>
      <c r="L143" s="1507"/>
      <c r="M143" s="1507"/>
      <c r="N143" s="1507"/>
      <c r="O143" s="1507"/>
      <c r="P143" s="1507"/>
      <c r="Q143" s="1507"/>
      <c r="R143" s="1507"/>
      <c r="S143" s="1507"/>
      <c r="T143" s="1507"/>
      <c r="U143" s="1507"/>
      <c r="V143" s="1507"/>
    </row>
    <row r="144" spans="3:22" ht="23.25" x14ac:dyDescent="0.5">
      <c r="C144" s="1507"/>
      <c r="D144" s="1507"/>
      <c r="E144" s="1507"/>
      <c r="F144" s="1507"/>
      <c r="G144" s="1507"/>
      <c r="H144" s="1507"/>
      <c r="I144" s="1507"/>
      <c r="J144" s="1507"/>
      <c r="K144" s="1507"/>
      <c r="L144" s="1507"/>
      <c r="M144" s="1507"/>
      <c r="N144" s="1507"/>
      <c r="O144" s="1507"/>
      <c r="P144" s="1507"/>
      <c r="Q144" s="1507"/>
      <c r="R144" s="1507"/>
      <c r="S144" s="1507"/>
      <c r="T144" s="1507"/>
      <c r="U144" s="1507"/>
      <c r="V144" s="1507"/>
    </row>
    <row r="145" spans="3:22" ht="23.25" x14ac:dyDescent="0.5">
      <c r="C145" s="1507"/>
      <c r="D145" s="1507"/>
      <c r="E145" s="1507"/>
      <c r="F145" s="1507"/>
      <c r="G145" s="1507"/>
      <c r="H145" s="1507"/>
      <c r="I145" s="1507"/>
      <c r="J145" s="1507"/>
      <c r="K145" s="1507"/>
      <c r="L145" s="1507"/>
      <c r="M145" s="1507"/>
      <c r="N145" s="1507"/>
      <c r="O145" s="1507"/>
      <c r="P145" s="1507"/>
      <c r="Q145" s="1507"/>
      <c r="R145" s="1507"/>
      <c r="S145" s="1507"/>
      <c r="T145" s="1507"/>
      <c r="U145" s="1507"/>
      <c r="V145" s="1507"/>
    </row>
    <row r="146" spans="3:22" ht="23.25" x14ac:dyDescent="0.5">
      <c r="C146" s="1507"/>
      <c r="D146" s="1507"/>
      <c r="E146" s="1507"/>
      <c r="F146" s="1507"/>
      <c r="G146" s="1507"/>
      <c r="H146" s="1507"/>
      <c r="I146" s="1507"/>
      <c r="J146" s="1507"/>
      <c r="K146" s="1507"/>
      <c r="L146" s="1507"/>
      <c r="M146" s="1507"/>
      <c r="N146" s="1507"/>
      <c r="O146" s="1507"/>
      <c r="P146" s="1507"/>
      <c r="Q146" s="1507"/>
      <c r="R146" s="1507"/>
      <c r="S146" s="1507"/>
      <c r="T146" s="1507"/>
      <c r="U146" s="1507"/>
      <c r="V146" s="1507"/>
    </row>
    <row r="147" spans="3:22" ht="23.25" x14ac:dyDescent="0.5">
      <c r="C147" s="1507"/>
      <c r="D147" s="1507"/>
      <c r="E147" s="1507"/>
      <c r="F147" s="1507"/>
      <c r="G147" s="1507"/>
      <c r="H147" s="1507"/>
      <c r="I147" s="1507"/>
      <c r="J147" s="1507"/>
      <c r="K147" s="1507"/>
      <c r="L147" s="1507"/>
      <c r="M147" s="1507"/>
      <c r="N147" s="1507"/>
      <c r="O147" s="1507"/>
      <c r="P147" s="1507"/>
      <c r="Q147" s="1507"/>
      <c r="R147" s="1507"/>
      <c r="S147" s="1507"/>
      <c r="T147" s="1507"/>
      <c r="U147" s="1507"/>
      <c r="V147" s="1507"/>
    </row>
    <row r="148" spans="3:22" ht="23.25" x14ac:dyDescent="0.5">
      <c r="C148" s="1507"/>
      <c r="D148" s="1507"/>
      <c r="E148" s="1507"/>
      <c r="F148" s="1507"/>
      <c r="G148" s="1507"/>
      <c r="H148" s="1507"/>
      <c r="I148" s="1507"/>
      <c r="J148" s="1507"/>
      <c r="K148" s="1507"/>
      <c r="L148" s="1507"/>
      <c r="M148" s="1507"/>
      <c r="N148" s="1507"/>
      <c r="O148" s="1507"/>
      <c r="P148" s="1507"/>
      <c r="Q148" s="1507"/>
      <c r="R148" s="1507"/>
      <c r="S148" s="1507"/>
      <c r="T148" s="1507"/>
      <c r="U148" s="1507"/>
      <c r="V148" s="1507"/>
    </row>
    <row r="149" spans="3:22" ht="23.25" x14ac:dyDescent="0.5">
      <c r="C149" s="1507"/>
      <c r="D149" s="1507"/>
      <c r="E149" s="1507"/>
      <c r="F149" s="1507"/>
      <c r="G149" s="1507"/>
      <c r="H149" s="1507"/>
      <c r="I149" s="1507"/>
      <c r="J149" s="1507"/>
      <c r="K149" s="1507"/>
      <c r="L149" s="1507"/>
      <c r="M149" s="1507"/>
      <c r="N149" s="1507"/>
      <c r="O149" s="1507"/>
      <c r="P149" s="1507"/>
      <c r="Q149" s="1507"/>
      <c r="R149" s="1507"/>
      <c r="S149" s="1507"/>
      <c r="T149" s="1507"/>
      <c r="U149" s="1507"/>
      <c r="V149" s="1507"/>
    </row>
    <row r="150" spans="3:22" ht="23.25" x14ac:dyDescent="0.5">
      <c r="C150" s="1507"/>
      <c r="D150" s="1507"/>
      <c r="E150" s="1507"/>
      <c r="F150" s="1507"/>
      <c r="G150" s="1507"/>
      <c r="H150" s="1507"/>
      <c r="I150" s="1507"/>
      <c r="J150" s="1507"/>
      <c r="K150" s="1507"/>
      <c r="L150" s="1507"/>
      <c r="M150" s="1507"/>
      <c r="N150" s="1507"/>
      <c r="O150" s="1507"/>
      <c r="P150" s="1507"/>
      <c r="Q150" s="1507"/>
      <c r="R150" s="1507"/>
      <c r="S150" s="1507"/>
      <c r="T150" s="1507"/>
      <c r="U150" s="1507"/>
      <c r="V150" s="1507"/>
    </row>
    <row r="151" spans="3:22" ht="23.25" x14ac:dyDescent="0.5">
      <c r="C151" s="1507"/>
      <c r="D151" s="1507"/>
      <c r="E151" s="1507"/>
      <c r="F151" s="1507"/>
      <c r="G151" s="1507"/>
      <c r="H151" s="1507"/>
      <c r="I151" s="1507"/>
      <c r="J151" s="1507"/>
      <c r="K151" s="1507"/>
      <c r="L151" s="1507"/>
      <c r="M151" s="1507"/>
      <c r="N151" s="1507"/>
      <c r="O151" s="1507"/>
      <c r="P151" s="1507"/>
      <c r="Q151" s="1507"/>
      <c r="R151" s="1507"/>
      <c r="S151" s="1507"/>
      <c r="T151" s="1507"/>
      <c r="U151" s="1507"/>
      <c r="V151" s="1507"/>
    </row>
    <row r="152" spans="3:22" ht="23.25" x14ac:dyDescent="0.5">
      <c r="C152" s="1507"/>
      <c r="D152" s="1507"/>
      <c r="E152" s="1507"/>
      <c r="F152" s="1507"/>
      <c r="G152" s="1507"/>
      <c r="H152" s="1507"/>
      <c r="I152" s="1507"/>
      <c r="J152" s="1507"/>
      <c r="K152" s="1507"/>
      <c r="L152" s="1507"/>
      <c r="M152" s="1507"/>
      <c r="N152" s="1507"/>
      <c r="O152" s="1507"/>
      <c r="P152" s="1507"/>
      <c r="Q152" s="1507"/>
      <c r="R152" s="1507"/>
      <c r="S152" s="1507"/>
      <c r="T152" s="1507"/>
      <c r="U152" s="1507"/>
      <c r="V152" s="1507"/>
    </row>
    <row r="153" spans="3:22" ht="23.25" x14ac:dyDescent="0.5">
      <c r="C153" s="1507"/>
      <c r="D153" s="1507"/>
      <c r="E153" s="1507"/>
      <c r="F153" s="1507"/>
      <c r="G153" s="1507"/>
      <c r="H153" s="1507"/>
      <c r="I153" s="1507"/>
      <c r="J153" s="1507"/>
      <c r="K153" s="1507"/>
      <c r="L153" s="1507"/>
      <c r="M153" s="1507"/>
      <c r="N153" s="1507"/>
      <c r="O153" s="1507"/>
      <c r="P153" s="1507"/>
      <c r="Q153" s="1507"/>
      <c r="R153" s="1507"/>
      <c r="S153" s="1507"/>
      <c r="T153" s="1507"/>
      <c r="U153" s="1507"/>
      <c r="V153" s="1507"/>
    </row>
    <row r="154" spans="3:22" ht="23.25" x14ac:dyDescent="0.5">
      <c r="C154" s="1507"/>
      <c r="D154" s="1507"/>
      <c r="E154" s="1507"/>
      <c r="F154" s="1507"/>
      <c r="G154" s="1507"/>
      <c r="H154" s="1507"/>
      <c r="I154" s="1507"/>
      <c r="J154" s="1507"/>
      <c r="K154" s="1507"/>
      <c r="L154" s="1507"/>
      <c r="M154" s="1507"/>
      <c r="N154" s="1507"/>
      <c r="O154" s="1507"/>
      <c r="P154" s="1507"/>
      <c r="Q154" s="1507"/>
      <c r="R154" s="1507"/>
      <c r="S154" s="1507"/>
      <c r="T154" s="1507"/>
      <c r="U154" s="1507"/>
      <c r="V154" s="1507"/>
    </row>
    <row r="155" spans="3:22" ht="23.25" x14ac:dyDescent="0.5">
      <c r="C155" s="1507"/>
      <c r="D155" s="1507"/>
      <c r="E155" s="1507"/>
      <c r="F155" s="1507"/>
      <c r="G155" s="1507"/>
      <c r="H155" s="1507"/>
      <c r="I155" s="1507"/>
      <c r="J155" s="1507"/>
      <c r="K155" s="1507"/>
      <c r="L155" s="1507"/>
      <c r="M155" s="1507"/>
      <c r="N155" s="1507"/>
      <c r="O155" s="1507"/>
      <c r="P155" s="1507"/>
      <c r="Q155" s="1507"/>
      <c r="R155" s="1507"/>
      <c r="S155" s="1507"/>
      <c r="T155" s="1507"/>
      <c r="U155" s="1507"/>
      <c r="V155" s="1507"/>
    </row>
    <row r="156" spans="3:22" ht="23.25" x14ac:dyDescent="0.5">
      <c r="C156" s="1507"/>
      <c r="D156" s="1507"/>
      <c r="E156" s="1507"/>
      <c r="F156" s="1507"/>
      <c r="G156" s="1507"/>
      <c r="H156" s="1507"/>
      <c r="I156" s="1507"/>
      <c r="J156" s="1507"/>
      <c r="K156" s="1507"/>
      <c r="L156" s="1507"/>
      <c r="M156" s="1507"/>
      <c r="N156" s="1507"/>
      <c r="O156" s="1507"/>
      <c r="P156" s="1507"/>
      <c r="Q156" s="1507"/>
      <c r="R156" s="1507"/>
      <c r="S156" s="1507"/>
      <c r="T156" s="1507"/>
      <c r="U156" s="1507"/>
      <c r="V156" s="1507"/>
    </row>
    <row r="157" spans="3:22" ht="23.25" x14ac:dyDescent="0.5">
      <c r="C157" s="1507"/>
      <c r="D157" s="1507"/>
      <c r="E157" s="1507"/>
      <c r="F157" s="1507"/>
      <c r="G157" s="1507"/>
      <c r="H157" s="1507"/>
      <c r="I157" s="1507"/>
      <c r="J157" s="1507"/>
      <c r="K157" s="1507"/>
      <c r="L157" s="1507"/>
      <c r="M157" s="1507"/>
      <c r="N157" s="1507"/>
      <c r="O157" s="1507"/>
      <c r="P157" s="1507"/>
      <c r="Q157" s="1507"/>
      <c r="R157" s="1507"/>
      <c r="S157" s="1507"/>
      <c r="T157" s="1507"/>
      <c r="U157" s="1507"/>
      <c r="V157" s="1507"/>
    </row>
  </sheetData>
  <mergeCells count="24">
    <mergeCell ref="B3:W3"/>
    <mergeCell ref="B5:W5"/>
    <mergeCell ref="B9:B11"/>
    <mergeCell ref="C9:C11"/>
    <mergeCell ref="D9:D11"/>
    <mergeCell ref="E9:E11"/>
    <mergeCell ref="F9:F11"/>
    <mergeCell ref="G9:G11"/>
    <mergeCell ref="H9:H11"/>
    <mergeCell ref="I9:I11"/>
    <mergeCell ref="B85:I85"/>
    <mergeCell ref="J85:W85"/>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503" customFormat="1" ht="36.75" x14ac:dyDescent="0.85">
      <c r="B3" s="1777" t="s">
        <v>1136</v>
      </c>
      <c r="C3" s="1777"/>
      <c r="D3" s="1777"/>
      <c r="E3" s="1777"/>
      <c r="F3" s="1777"/>
      <c r="G3" s="1777"/>
      <c r="H3" s="1777"/>
      <c r="I3" s="1777"/>
      <c r="J3" s="1777"/>
      <c r="K3" s="1777"/>
      <c r="L3" s="1777"/>
      <c r="M3" s="1777"/>
      <c r="N3" s="1777"/>
      <c r="O3" s="1777"/>
      <c r="P3" s="1777"/>
      <c r="Q3" s="1777"/>
      <c r="R3" s="1777"/>
      <c r="S3" s="1777"/>
      <c r="T3" s="1777"/>
      <c r="U3" s="1777"/>
      <c r="V3" s="1777"/>
      <c r="W3" s="1777"/>
    </row>
    <row r="4" spans="2:36" s="1503" customFormat="1" ht="12.75" customHeight="1" x14ac:dyDescent="0.85">
      <c r="N4" s="395"/>
    </row>
    <row r="5" spans="2:36" s="1503" customFormat="1" ht="36.75" x14ac:dyDescent="0.85">
      <c r="B5" s="1777" t="s">
        <v>1137</v>
      </c>
      <c r="C5" s="1777"/>
      <c r="D5" s="1777"/>
      <c r="E5" s="1777"/>
      <c r="F5" s="1777"/>
      <c r="G5" s="1777"/>
      <c r="H5" s="1778"/>
      <c r="I5" s="1778"/>
      <c r="J5" s="1778"/>
      <c r="K5" s="1778"/>
      <c r="L5" s="1778"/>
      <c r="M5" s="1778"/>
      <c r="N5" s="1778"/>
      <c r="O5" s="1778"/>
      <c r="P5" s="1778"/>
      <c r="Q5" s="1778"/>
      <c r="R5" s="1778"/>
      <c r="S5" s="1778"/>
      <c r="T5" s="1778"/>
      <c r="U5" s="1778"/>
      <c r="V5" s="1778"/>
      <c r="W5" s="1778"/>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8" t="s">
        <v>291</v>
      </c>
      <c r="N7" s="413"/>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504" customFormat="1" ht="24.95" customHeight="1" thickTop="1" x14ac:dyDescent="0.7">
      <c r="B9" s="1761" t="s">
        <v>886</v>
      </c>
      <c r="C9" s="1764">
        <v>2002</v>
      </c>
      <c r="D9" s="1764">
        <v>2003</v>
      </c>
      <c r="E9" s="1764">
        <v>2004</v>
      </c>
      <c r="F9" s="1764">
        <v>2005</v>
      </c>
      <c r="G9" s="1764">
        <v>2006</v>
      </c>
      <c r="H9" s="1764">
        <v>2007</v>
      </c>
      <c r="I9" s="1764">
        <v>2008</v>
      </c>
      <c r="J9" s="1764">
        <v>2009</v>
      </c>
      <c r="K9" s="1764">
        <v>2010</v>
      </c>
      <c r="L9" s="1764">
        <v>2011</v>
      </c>
      <c r="M9" s="335"/>
      <c r="N9" s="1774" t="s">
        <v>1612</v>
      </c>
      <c r="O9" s="1764">
        <v>2012</v>
      </c>
      <c r="P9" s="1764">
        <v>2013</v>
      </c>
      <c r="Q9" s="1764">
        <v>2014</v>
      </c>
      <c r="R9" s="1764">
        <v>2015</v>
      </c>
      <c r="S9" s="1764">
        <v>2016</v>
      </c>
      <c r="T9" s="1764" t="s">
        <v>1581</v>
      </c>
      <c r="U9" s="1764" t="s">
        <v>1593</v>
      </c>
      <c r="V9" s="1382" t="s">
        <v>1626</v>
      </c>
      <c r="W9" s="1758" t="s">
        <v>885</v>
      </c>
    </row>
    <row r="10" spans="2:36" s="258" customFormat="1" ht="22.5" customHeight="1" x14ac:dyDescent="0.7">
      <c r="B10" s="1762"/>
      <c r="C10" s="1765"/>
      <c r="D10" s="1765"/>
      <c r="E10" s="1765"/>
      <c r="F10" s="1765"/>
      <c r="G10" s="1765"/>
      <c r="H10" s="1765"/>
      <c r="I10" s="1765"/>
      <c r="J10" s="1765"/>
      <c r="K10" s="1765"/>
      <c r="L10" s="1765"/>
      <c r="M10" s="336"/>
      <c r="N10" s="1775"/>
      <c r="O10" s="1765"/>
      <c r="P10" s="1765"/>
      <c r="Q10" s="1765"/>
      <c r="R10" s="1765"/>
      <c r="S10" s="1765"/>
      <c r="T10" s="1765"/>
      <c r="U10" s="1765"/>
      <c r="V10" s="1498" t="s">
        <v>376</v>
      </c>
      <c r="W10" s="1759"/>
    </row>
    <row r="11" spans="2:36" s="338" customFormat="1" ht="17.25" customHeight="1" x14ac:dyDescent="0.7">
      <c r="B11" s="1762"/>
      <c r="C11" s="1765"/>
      <c r="D11" s="1765"/>
      <c r="E11" s="1765"/>
      <c r="F11" s="1765"/>
      <c r="G11" s="1765"/>
      <c r="H11" s="1765"/>
      <c r="I11" s="1765"/>
      <c r="J11" s="1765"/>
      <c r="K11" s="1765"/>
      <c r="L11" s="1773"/>
      <c r="M11" s="337"/>
      <c r="N11" s="1776"/>
      <c r="O11" s="1773"/>
      <c r="P11" s="1766"/>
      <c r="Q11" s="1766"/>
      <c r="R11" s="1766"/>
      <c r="S11" s="1766"/>
      <c r="T11" s="1766"/>
      <c r="U11" s="1766"/>
      <c r="V11" s="1499" t="s">
        <v>151</v>
      </c>
      <c r="W11" s="1759"/>
    </row>
    <row r="12" spans="2:36" s="339" customFormat="1" ht="15" customHeight="1" x14ac:dyDescent="0.7">
      <c r="B12" s="389"/>
      <c r="C12" s="390"/>
      <c r="D12" s="390"/>
      <c r="E12" s="390"/>
      <c r="F12" s="390"/>
      <c r="G12" s="390"/>
      <c r="H12" s="390"/>
      <c r="I12" s="390"/>
      <c r="J12" s="390"/>
      <c r="K12" s="390"/>
      <c r="L12" s="391"/>
      <c r="M12" s="391"/>
      <c r="N12" s="392"/>
      <c r="O12" s="391"/>
      <c r="P12" s="391"/>
      <c r="Q12" s="391"/>
      <c r="R12" s="391"/>
      <c r="S12" s="391"/>
      <c r="T12" s="391"/>
      <c r="U12" s="375"/>
      <c r="V12" s="375"/>
      <c r="W12" s="951" t="s">
        <v>870</v>
      </c>
    </row>
    <row r="13" spans="2:36" s="360" customFormat="1" ht="24.95" customHeight="1" x14ac:dyDescent="0.2">
      <c r="B13" s="455" t="s">
        <v>1244</v>
      </c>
      <c r="C13" s="622"/>
      <c r="D13" s="622"/>
      <c r="E13" s="622"/>
      <c r="F13" s="622"/>
      <c r="G13" s="622"/>
      <c r="H13" s="622"/>
      <c r="I13" s="622"/>
      <c r="J13" s="622"/>
      <c r="K13" s="622"/>
      <c r="L13" s="623"/>
      <c r="M13" s="623"/>
      <c r="N13" s="905"/>
      <c r="O13" s="623"/>
      <c r="P13" s="623"/>
      <c r="Q13" s="623"/>
      <c r="R13" s="623"/>
      <c r="S13" s="623"/>
      <c r="T13" s="623"/>
      <c r="U13" s="623"/>
      <c r="V13" s="623"/>
      <c r="W13" s="379" t="s">
        <v>155</v>
      </c>
    </row>
    <row r="14" spans="2:36" s="360" customFormat="1" ht="15" customHeight="1" x14ac:dyDescent="0.2">
      <c r="B14" s="454"/>
      <c r="C14" s="622"/>
      <c r="D14" s="622"/>
      <c r="E14" s="622"/>
      <c r="F14" s="622"/>
      <c r="G14" s="622"/>
      <c r="H14" s="622"/>
      <c r="I14" s="622"/>
      <c r="J14" s="622"/>
      <c r="K14" s="622"/>
      <c r="L14" s="622"/>
      <c r="M14" s="623"/>
      <c r="N14" s="905"/>
      <c r="O14" s="623"/>
      <c r="P14" s="623"/>
      <c r="Q14" s="623"/>
      <c r="R14" s="623"/>
      <c r="S14" s="623"/>
      <c r="T14" s="623"/>
      <c r="U14" s="623"/>
      <c r="V14" s="623"/>
      <c r="W14" s="607" t="s">
        <v>870</v>
      </c>
    </row>
    <row r="15" spans="2:36" s="360" customFormat="1" ht="25.5" customHeight="1" x14ac:dyDescent="0.2">
      <c r="B15" s="454" t="s">
        <v>175</v>
      </c>
      <c r="C15" s="361" t="e">
        <f t="shared" ref="C15:I15" si="0">+C16+C17</f>
        <v>#REF!</v>
      </c>
      <c r="D15" s="361" t="e">
        <f t="shared" si="0"/>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06" t="e">
        <f t="shared" ref="N15:V15" si="1">+N16+N17</f>
        <v>#REF!</v>
      </c>
      <c r="O15" s="929" t="e">
        <f t="shared" si="1"/>
        <v>#REF!</v>
      </c>
      <c r="P15" s="929" t="e">
        <f t="shared" si="1"/>
        <v>#REF!</v>
      </c>
      <c r="Q15" s="929" t="e">
        <f t="shared" si="1"/>
        <v>#REF!</v>
      </c>
      <c r="R15" s="929" t="e">
        <f t="shared" si="1"/>
        <v>#REF!</v>
      </c>
      <c r="S15" s="929" t="e">
        <f t="shared" si="1"/>
        <v>#REF!</v>
      </c>
      <c r="T15" s="929" t="e">
        <f t="shared" si="1"/>
        <v>#REF!</v>
      </c>
      <c r="U15" s="929" t="e">
        <f t="shared" si="1"/>
        <v>#REF!</v>
      </c>
      <c r="V15" s="929" t="e">
        <f t="shared" si="1"/>
        <v>#REF!</v>
      </c>
      <c r="W15" s="607" t="s">
        <v>876</v>
      </c>
      <c r="X15" s="940"/>
      <c r="Y15" s="940"/>
      <c r="Z15" s="940"/>
      <c r="AA15" s="940"/>
      <c r="AB15" s="940"/>
      <c r="AC15" s="940"/>
      <c r="AD15" s="940"/>
      <c r="AE15" s="940"/>
      <c r="AF15" s="940"/>
      <c r="AG15" s="940"/>
    </row>
    <row r="16" spans="2:36" s="365" customFormat="1" ht="25.5" customHeight="1" x14ac:dyDescent="0.2">
      <c r="B16" s="608" t="s">
        <v>1132</v>
      </c>
      <c r="C16" s="331" t="e">
        <f>+#REF!/#REF!*100</f>
        <v>#REF!</v>
      </c>
      <c r="D16" s="331" t="e">
        <f>+#REF!/#REF!*100</f>
        <v>#REF!</v>
      </c>
      <c r="E16" s="331" t="e">
        <f>+#REF!/#REF!*100</f>
        <v>#REF!</v>
      </c>
      <c r="F16" s="331" t="e">
        <f>+#REF!/#REF!*100</f>
        <v>#REF!</v>
      </c>
      <c r="G16" s="331" t="e">
        <f>+#REF!/#REF!*100</f>
        <v>#REF!</v>
      </c>
      <c r="H16" s="331" t="e">
        <f>+#REF!/#REF!*100</f>
        <v>#REF!</v>
      </c>
      <c r="I16" s="331" t="e">
        <f>+#REF!/#REF!*100</f>
        <v>#REF!</v>
      </c>
      <c r="J16" s="331" t="e">
        <f>+#REF!/#REF!*100</f>
        <v>#REF!</v>
      </c>
      <c r="K16" s="331" t="e">
        <f>+#REF!/#REF!*100</f>
        <v>#REF!</v>
      </c>
      <c r="L16" s="909" t="e">
        <f>+#REF!/#REF!*100</f>
        <v>#REF!</v>
      </c>
      <c r="M16" s="329"/>
      <c r="N16" s="910" t="e">
        <f>+#REF!/#REF!*100</f>
        <v>#REF!</v>
      </c>
      <c r="O16" s="880" t="e">
        <f>+#REF!/#REF!*100</f>
        <v>#REF!</v>
      </c>
      <c r="P16" s="880" t="e">
        <f>+#REF!/#REF!*100</f>
        <v>#REF!</v>
      </c>
      <c r="Q16" s="880" t="e">
        <f>+#REF!/#REF!*100</f>
        <v>#REF!</v>
      </c>
      <c r="R16" s="880" t="e">
        <f>+#REF!/#REF!*100</f>
        <v>#REF!</v>
      </c>
      <c r="S16" s="880" t="e">
        <f>+#REF!/#REF!*100</f>
        <v>#REF!</v>
      </c>
      <c r="T16" s="880" t="e">
        <f>+#REF!/#REF!*100</f>
        <v>#REF!</v>
      </c>
      <c r="U16" s="880" t="e">
        <f>+#REF!/#REF!*100</f>
        <v>#REF!</v>
      </c>
      <c r="V16" s="880" t="e">
        <f>+#REF!/#REF!*100</f>
        <v>#REF!</v>
      </c>
      <c r="W16" s="609" t="s">
        <v>1133</v>
      </c>
      <c r="X16" s="940"/>
      <c r="Y16" s="940"/>
      <c r="Z16" s="940"/>
      <c r="AA16" s="940"/>
      <c r="AB16" s="940"/>
      <c r="AC16" s="940"/>
      <c r="AD16" s="940"/>
      <c r="AE16" s="940"/>
      <c r="AF16" s="940"/>
      <c r="AG16" s="940"/>
    </row>
    <row r="17" spans="2:33" s="365" customFormat="1" ht="25.5" customHeight="1" x14ac:dyDescent="0.2">
      <c r="B17" s="608" t="s">
        <v>1498</v>
      </c>
      <c r="C17" s="331" t="e">
        <f>+#REF!/#REF!*100</f>
        <v>#REF!</v>
      </c>
      <c r="D17" s="331" t="e">
        <f>+#REF!/#REF!*100</f>
        <v>#REF!</v>
      </c>
      <c r="E17" s="331" t="e">
        <f>+#REF!/#REF!*100</f>
        <v>#REF!</v>
      </c>
      <c r="F17" s="909" t="e">
        <f>+#REF!/#REF!*100</f>
        <v>#REF!</v>
      </c>
      <c r="G17" s="909" t="e">
        <f>+#REF!/#REF!*100</f>
        <v>#REF!</v>
      </c>
      <c r="H17" s="909" t="e">
        <f>+#REF!/#REF!*100</f>
        <v>#REF!</v>
      </c>
      <c r="I17" s="909" t="e">
        <f>+#REF!/#REF!*100</f>
        <v>#REF!</v>
      </c>
      <c r="J17" s="331" t="e">
        <f>+#REF!/#REF!*100</f>
        <v>#REF!</v>
      </c>
      <c r="K17" s="331" t="e">
        <f>+#REF!/#REF!*100</f>
        <v>#REF!</v>
      </c>
      <c r="L17" s="909" t="e">
        <f>+#REF!/#REF!*100</f>
        <v>#REF!</v>
      </c>
      <c r="M17" s="912"/>
      <c r="N17" s="913" t="e">
        <f>+#REF!/#REF!*100</f>
        <v>#REF!</v>
      </c>
      <c r="O17" s="880" t="e">
        <f>+#REF!/#REF!*100</f>
        <v>#REF!</v>
      </c>
      <c r="P17" s="880" t="e">
        <f>+#REF!/#REF!*100</f>
        <v>#REF!</v>
      </c>
      <c r="Q17" s="880" t="e">
        <f>+#REF!/#REF!*100</f>
        <v>#REF!</v>
      </c>
      <c r="R17" s="880" t="e">
        <f>+#REF!/#REF!*100</f>
        <v>#REF!</v>
      </c>
      <c r="S17" s="880" t="e">
        <f>+#REF!/#REF!*100</f>
        <v>#REF!</v>
      </c>
      <c r="T17" s="880" t="e">
        <f>+#REF!/#REF!*100</f>
        <v>#REF!</v>
      </c>
      <c r="U17" s="880" t="e">
        <f>+#REF!/#REF!*100</f>
        <v>#REF!</v>
      </c>
      <c r="V17" s="880" t="e">
        <f>+#REF!/#REF!*100</f>
        <v>#REF!</v>
      </c>
      <c r="W17" s="609" t="s">
        <v>878</v>
      </c>
      <c r="X17" s="940"/>
      <c r="Y17" s="940"/>
      <c r="Z17" s="940"/>
      <c r="AA17" s="940"/>
      <c r="AB17" s="940"/>
      <c r="AC17" s="940"/>
      <c r="AD17" s="940"/>
      <c r="AE17" s="940"/>
      <c r="AF17" s="940"/>
      <c r="AG17" s="940"/>
    </row>
    <row r="18" spans="2:33" s="360" customFormat="1" ht="12" customHeight="1" x14ac:dyDescent="0.2">
      <c r="B18" s="454"/>
      <c r="C18" s="361"/>
      <c r="D18" s="361"/>
      <c r="E18" s="361"/>
      <c r="F18" s="361"/>
      <c r="G18" s="361"/>
      <c r="H18" s="361"/>
      <c r="I18" s="361"/>
      <c r="J18" s="361"/>
      <c r="K18" s="361"/>
      <c r="L18" s="366"/>
      <c r="M18" s="621"/>
      <c r="N18" s="914"/>
      <c r="O18" s="929"/>
      <c r="P18" s="929"/>
      <c r="Q18" s="929"/>
      <c r="R18" s="929"/>
      <c r="S18" s="929"/>
      <c r="T18" s="929"/>
      <c r="U18" s="929"/>
      <c r="V18" s="929"/>
      <c r="W18" s="607" t="s">
        <v>870</v>
      </c>
      <c r="X18" s="940"/>
      <c r="Y18" s="940"/>
      <c r="Z18" s="940"/>
      <c r="AA18" s="940"/>
      <c r="AB18" s="940"/>
      <c r="AC18" s="940"/>
      <c r="AD18" s="940"/>
      <c r="AE18" s="940"/>
      <c r="AF18" s="940"/>
      <c r="AG18" s="940"/>
    </row>
    <row r="19" spans="2:33" s="360" customFormat="1" ht="25.5" customHeight="1" x14ac:dyDescent="0.2">
      <c r="B19" s="454" t="s">
        <v>879</v>
      </c>
      <c r="C19" s="361" t="e">
        <f>+C20+C21+C22+C24</f>
        <v>#REF!</v>
      </c>
      <c r="D19" s="361" t="e">
        <f t="shared" ref="D19:J19" si="2">+D20+D21+D22+D23+D24</f>
        <v>#REF!</v>
      </c>
      <c r="E19" s="361" t="e">
        <f t="shared" si="2"/>
        <v>#REF!</v>
      </c>
      <c r="F19" s="361" t="e">
        <f t="shared" si="2"/>
        <v>#REF!</v>
      </c>
      <c r="G19" s="361" t="e">
        <f t="shared" si="2"/>
        <v>#REF!</v>
      </c>
      <c r="H19" s="361" t="e">
        <f t="shared" si="2"/>
        <v>#REF!</v>
      </c>
      <c r="I19" s="361" t="e">
        <f t="shared" si="2"/>
        <v>#REF!</v>
      </c>
      <c r="J19" s="361" t="e">
        <f t="shared" si="2"/>
        <v>#REF!</v>
      </c>
      <c r="K19" s="361" t="e">
        <f>+K20+K21+K22+K23+K24</f>
        <v>#REF!</v>
      </c>
      <c r="L19" s="361" t="e">
        <f>+L20+L21+L22+L23+L24</f>
        <v>#REF!</v>
      </c>
      <c r="M19" s="362"/>
      <c r="N19" s="906" t="e">
        <f t="shared" ref="N19:V19" si="3">+N20+N21+N22+N23+N24</f>
        <v>#REF!</v>
      </c>
      <c r="O19" s="929" t="e">
        <f t="shared" si="3"/>
        <v>#REF!</v>
      </c>
      <c r="P19" s="929" t="e">
        <f t="shared" si="3"/>
        <v>#REF!</v>
      </c>
      <c r="Q19" s="929" t="e">
        <f t="shared" si="3"/>
        <v>#REF!</v>
      </c>
      <c r="R19" s="929" t="e">
        <f t="shared" si="3"/>
        <v>#REF!</v>
      </c>
      <c r="S19" s="929" t="e">
        <f t="shared" si="3"/>
        <v>#REF!</v>
      </c>
      <c r="T19" s="929" t="e">
        <f t="shared" si="3"/>
        <v>#REF!</v>
      </c>
      <c r="U19" s="929" t="e">
        <f t="shared" si="3"/>
        <v>#REF!</v>
      </c>
      <c r="V19" s="929" t="e">
        <f t="shared" si="3"/>
        <v>#REF!</v>
      </c>
      <c r="W19" s="607" t="s">
        <v>877</v>
      </c>
      <c r="X19" s="940"/>
      <c r="Y19" s="940"/>
      <c r="Z19" s="940"/>
      <c r="AA19" s="940"/>
      <c r="AB19" s="940"/>
      <c r="AC19" s="940"/>
      <c r="AD19" s="940"/>
      <c r="AE19" s="940"/>
      <c r="AF19" s="940"/>
      <c r="AG19" s="940"/>
    </row>
    <row r="20" spans="2:33" s="365" customFormat="1" ht="25.5" customHeight="1" x14ac:dyDescent="0.2">
      <c r="B20" s="608" t="s">
        <v>1446</v>
      </c>
      <c r="C20" s="331" t="e">
        <f>+#REF!/#REF!*100</f>
        <v>#REF!</v>
      </c>
      <c r="D20" s="331" t="e">
        <f>+#REF!/#REF!*100</f>
        <v>#REF!</v>
      </c>
      <c r="E20" s="331" t="e">
        <f>+#REF!/#REF!*100</f>
        <v>#REF!</v>
      </c>
      <c r="F20" s="331" t="e">
        <f>+#REF!/#REF!*100</f>
        <v>#REF!</v>
      </c>
      <c r="G20" s="331" t="e">
        <f>+#REF!/#REF!*100</f>
        <v>#REF!</v>
      </c>
      <c r="H20" s="331" t="e">
        <f>+#REF!/#REF!*100</f>
        <v>#REF!</v>
      </c>
      <c r="I20" s="331" t="e">
        <f>+#REF!/#REF!*100</f>
        <v>#REF!</v>
      </c>
      <c r="J20" s="331" t="e">
        <f>+#REF!/#REF!*100</f>
        <v>#REF!</v>
      </c>
      <c r="K20" s="331" t="e">
        <f>+#REF!/#REF!*100</f>
        <v>#REF!</v>
      </c>
      <c r="L20" s="909" t="e">
        <f>+#REF!/#REF!*100</f>
        <v>#REF!</v>
      </c>
      <c r="M20" s="912"/>
      <c r="N20" s="913" t="e">
        <f>+#REF!/#REF!*100</f>
        <v>#REF!</v>
      </c>
      <c r="O20" s="880" t="e">
        <f>+#REF!/#REF!*100</f>
        <v>#REF!</v>
      </c>
      <c r="P20" s="880" t="e">
        <f>+#REF!/#REF!*100</f>
        <v>#REF!</v>
      </c>
      <c r="Q20" s="880" t="e">
        <f>+#REF!/#REF!*100</f>
        <v>#REF!</v>
      </c>
      <c r="R20" s="880" t="e">
        <f>+#REF!/#REF!*100</f>
        <v>#REF!</v>
      </c>
      <c r="S20" s="880" t="e">
        <f>+#REF!/#REF!*100</f>
        <v>#REF!</v>
      </c>
      <c r="T20" s="880" t="e">
        <f>+#REF!/#REF!*100</f>
        <v>#REF!</v>
      </c>
      <c r="U20" s="880" t="e">
        <f>+#REF!/#REF!*100</f>
        <v>#REF!</v>
      </c>
      <c r="V20" s="880" t="e">
        <f>+#REF!/#REF!*100</f>
        <v>#REF!</v>
      </c>
      <c r="W20" s="609" t="s">
        <v>1448</v>
      </c>
      <c r="X20" s="940"/>
      <c r="Y20" s="940"/>
      <c r="Z20" s="940"/>
      <c r="AA20" s="940"/>
      <c r="AB20" s="940"/>
      <c r="AC20" s="940"/>
      <c r="AD20" s="940"/>
      <c r="AE20" s="940"/>
      <c r="AF20" s="940"/>
      <c r="AG20" s="940"/>
    </row>
    <row r="21" spans="2:33" s="365" customFormat="1" ht="25.5" customHeight="1" x14ac:dyDescent="0.2">
      <c r="B21" s="608" t="s">
        <v>1287</v>
      </c>
      <c r="C21" s="331" t="e">
        <f>+#REF!/#REF!*100</f>
        <v>#REF!</v>
      </c>
      <c r="D21" s="331" t="e">
        <f>+#REF!/#REF!*100</f>
        <v>#REF!</v>
      </c>
      <c r="E21" s="331" t="e">
        <f>+#REF!/#REF!*100</f>
        <v>#REF!</v>
      </c>
      <c r="F21" s="331" t="e">
        <f>+#REF!/#REF!*100</f>
        <v>#REF!</v>
      </c>
      <c r="G21" s="331" t="e">
        <f>+#REF!/#REF!*100</f>
        <v>#REF!</v>
      </c>
      <c r="H21" s="331" t="e">
        <f>+#REF!/#REF!*100</f>
        <v>#REF!</v>
      </c>
      <c r="I21" s="331" t="e">
        <f>+#REF!/#REF!*100</f>
        <v>#REF!</v>
      </c>
      <c r="J21" s="331" t="e">
        <f>+#REF!/#REF!*100</f>
        <v>#REF!</v>
      </c>
      <c r="K21" s="331" t="e">
        <f>+#REF!/#REF!*100</f>
        <v>#REF!</v>
      </c>
      <c r="L21" s="331" t="e">
        <f>+#REF!/#REF!*100</f>
        <v>#REF!</v>
      </c>
      <c r="M21" s="329"/>
      <c r="N21" s="910" t="e">
        <f>+#REF!/#REF!*100</f>
        <v>#REF!</v>
      </c>
      <c r="O21" s="880" t="e">
        <f>+#REF!/#REF!*100</f>
        <v>#REF!</v>
      </c>
      <c r="P21" s="880" t="e">
        <f>+#REF!/#REF!*100</f>
        <v>#REF!</v>
      </c>
      <c r="Q21" s="880" t="e">
        <f>+#REF!/#REF!*100</f>
        <v>#REF!</v>
      </c>
      <c r="R21" s="880" t="e">
        <f>+#REF!/#REF!*100</f>
        <v>#REF!</v>
      </c>
      <c r="S21" s="880" t="e">
        <f>+#REF!/#REF!*100</f>
        <v>#REF!</v>
      </c>
      <c r="T21" s="880" t="e">
        <f>+#REF!/#REF!*100</f>
        <v>#REF!</v>
      </c>
      <c r="U21" s="880" t="e">
        <f>+#REF!/#REF!*100</f>
        <v>#REF!</v>
      </c>
      <c r="V21" s="880" t="e">
        <f>+#REF!/#REF!*100</f>
        <v>#REF!</v>
      </c>
      <c r="W21" s="609" t="s">
        <v>1303</v>
      </c>
      <c r="X21" s="940"/>
      <c r="Y21" s="940"/>
      <c r="Z21" s="940"/>
      <c r="AA21" s="940"/>
      <c r="AB21" s="940"/>
      <c r="AC21" s="940"/>
      <c r="AD21" s="940"/>
      <c r="AE21" s="940"/>
      <c r="AF21" s="940"/>
      <c r="AG21" s="940"/>
    </row>
    <row r="22" spans="2:33" s="365" customFormat="1" ht="25.5" customHeight="1" x14ac:dyDescent="0.2">
      <c r="B22" s="608" t="s">
        <v>1449</v>
      </c>
      <c r="C22" s="331" t="e">
        <f>+#REF!/#REF!*100</f>
        <v>#REF!</v>
      </c>
      <c r="D22" s="331" t="e">
        <f>+#REF!/#REF!*100</f>
        <v>#REF!</v>
      </c>
      <c r="E22" s="331" t="e">
        <f>+#REF!/#REF!*100</f>
        <v>#REF!</v>
      </c>
      <c r="F22" s="331" t="e">
        <f>+#REF!/#REF!*100</f>
        <v>#REF!</v>
      </c>
      <c r="G22" s="909" t="e">
        <f>+#REF!/#REF!*100</f>
        <v>#REF!</v>
      </c>
      <c r="H22" s="331" t="e">
        <f>+#REF!/#REF!*100</f>
        <v>#REF!</v>
      </c>
      <c r="I22" s="331" t="e">
        <f>+#REF!/#REF!*100</f>
        <v>#REF!</v>
      </c>
      <c r="J22" s="331" t="e">
        <f>+#REF!/#REF!*100</f>
        <v>#REF!</v>
      </c>
      <c r="K22" s="909" t="e">
        <f>+#REF!/#REF!*100</f>
        <v>#REF!</v>
      </c>
      <c r="L22" s="331" t="e">
        <f>+#REF!/#REF!*100</f>
        <v>#REF!</v>
      </c>
      <c r="M22" s="329"/>
      <c r="N22" s="910" t="e">
        <f>+#REF!/#REF!*100</f>
        <v>#REF!</v>
      </c>
      <c r="O22" s="880" t="e">
        <f>+#REF!/#REF!*100</f>
        <v>#REF!</v>
      </c>
      <c r="P22" s="880" t="e">
        <f>+#REF!/#REF!*100</f>
        <v>#REF!</v>
      </c>
      <c r="Q22" s="880" t="e">
        <f>+#REF!/#REF!*100</f>
        <v>#REF!</v>
      </c>
      <c r="R22" s="880" t="e">
        <f>+#REF!/#REF!*100</f>
        <v>#REF!</v>
      </c>
      <c r="S22" s="880" t="e">
        <f>+#REF!/#REF!*100</f>
        <v>#REF!</v>
      </c>
      <c r="T22" s="880" t="e">
        <f>+#REF!/#REF!*100</f>
        <v>#REF!</v>
      </c>
      <c r="U22" s="880" t="e">
        <f>+#REF!/#REF!*100</f>
        <v>#REF!</v>
      </c>
      <c r="V22" s="880" t="e">
        <f>+#REF!/#REF!*100</f>
        <v>#REF!</v>
      </c>
      <c r="W22" s="609" t="s">
        <v>1452</v>
      </c>
      <c r="X22" s="940"/>
      <c r="Y22" s="940"/>
      <c r="Z22" s="940"/>
      <c r="AA22" s="940"/>
      <c r="AB22" s="940"/>
      <c r="AC22" s="940"/>
      <c r="AD22" s="940"/>
      <c r="AE22" s="940"/>
      <c r="AF22" s="940"/>
      <c r="AG22" s="940"/>
    </row>
    <row r="23" spans="2:33" s="365" customFormat="1" ht="25.5" customHeight="1" x14ac:dyDescent="0.2">
      <c r="B23" s="608" t="s">
        <v>1450</v>
      </c>
      <c r="C23" s="331" t="e">
        <f>#REF!/#REF!*100</f>
        <v>#REF!</v>
      </c>
      <c r="D23" s="331" t="e">
        <f>#REF!/#REF!*100</f>
        <v>#REF!</v>
      </c>
      <c r="E23" s="331" t="e">
        <f>#REF!/#REF!*100</f>
        <v>#REF!</v>
      </c>
      <c r="F23" s="909" t="e">
        <f>#REF!/#REF!*100</f>
        <v>#REF!</v>
      </c>
      <c r="G23" s="331" t="e">
        <f>#REF!/#REF!*100</f>
        <v>#REF!</v>
      </c>
      <c r="H23" s="331" t="e">
        <f>#REF!/#REF!*100</f>
        <v>#REF!</v>
      </c>
      <c r="I23" s="331" t="e">
        <f>#REF!/#REF!*100</f>
        <v>#REF!</v>
      </c>
      <c r="J23" s="909" t="e">
        <f>#REF!/#REF!*100</f>
        <v>#REF!</v>
      </c>
      <c r="K23" s="331" t="e">
        <f>#REF!/#REF!*100</f>
        <v>#REF!</v>
      </c>
      <c r="L23" s="909" t="e">
        <f>#REF!/#REF!*100</f>
        <v>#REF!</v>
      </c>
      <c r="M23" s="329"/>
      <c r="N23" s="913" t="e">
        <f>#REF!/#REF!*100</f>
        <v>#REF!</v>
      </c>
      <c r="O23" s="880" t="e">
        <f>#REF!/#REF!*100</f>
        <v>#REF!</v>
      </c>
      <c r="P23" s="880" t="e">
        <f>#REF!/#REF!*100</f>
        <v>#REF!</v>
      </c>
      <c r="Q23" s="880" t="e">
        <f>#REF!/#REF!*100</f>
        <v>#REF!</v>
      </c>
      <c r="R23" s="880" t="e">
        <f>#REF!/#REF!*100</f>
        <v>#REF!</v>
      </c>
      <c r="S23" s="880" t="e">
        <f>#REF!/#REF!*100</f>
        <v>#REF!</v>
      </c>
      <c r="T23" s="880" t="e">
        <f>#REF!/#REF!*100</f>
        <v>#REF!</v>
      </c>
      <c r="U23" s="880" t="e">
        <f>#REF!/#REF!*100</f>
        <v>#REF!</v>
      </c>
      <c r="V23" s="880" t="e">
        <f>#REF!/#REF!*100</f>
        <v>#REF!</v>
      </c>
      <c r="W23" s="609" t="s">
        <v>944</v>
      </c>
      <c r="X23" s="940"/>
      <c r="Y23" s="940"/>
      <c r="Z23" s="940"/>
      <c r="AA23" s="940"/>
      <c r="AB23" s="940"/>
      <c r="AC23" s="940"/>
      <c r="AD23" s="940"/>
      <c r="AE23" s="940"/>
      <c r="AF23" s="940"/>
      <c r="AG23" s="940"/>
    </row>
    <row r="24" spans="2:33" s="365" customFormat="1" ht="25.5" customHeight="1" x14ac:dyDescent="0.2">
      <c r="B24" s="608" t="s">
        <v>1447</v>
      </c>
      <c r="C24" s="331" t="e">
        <f>+#REF!/#REF!*100</f>
        <v>#REF!</v>
      </c>
      <c r="D24" s="331" t="e">
        <f>+#REF!/#REF!*100</f>
        <v>#REF!</v>
      </c>
      <c r="E24" s="331" t="e">
        <f>+#REF!/#REF!*100</f>
        <v>#REF!</v>
      </c>
      <c r="F24" s="331" t="e">
        <f>+#REF!/#REF!*100</f>
        <v>#REF!</v>
      </c>
      <c r="G24" s="331" t="e">
        <f>+#REF!/#REF!*100</f>
        <v>#REF!</v>
      </c>
      <c r="H24" s="331" t="e">
        <f>+#REF!/#REF!*100</f>
        <v>#REF!</v>
      </c>
      <c r="I24" s="331" t="e">
        <f>+#REF!/#REF!*100</f>
        <v>#REF!</v>
      </c>
      <c r="J24" s="331" t="e">
        <f>+#REF!/#REF!*100</f>
        <v>#REF!</v>
      </c>
      <c r="K24" s="331" t="e">
        <f>+#REF!/#REF!*100</f>
        <v>#REF!</v>
      </c>
      <c r="L24" s="331" t="e">
        <f>+#REF!/#REF!*100</f>
        <v>#REF!</v>
      </c>
      <c r="M24" s="329"/>
      <c r="N24" s="910" t="e">
        <f>+#REF!/#REF!*100</f>
        <v>#REF!</v>
      </c>
      <c r="O24" s="941" t="e">
        <f>+#REF!/#REF!*100</f>
        <v>#REF!</v>
      </c>
      <c r="P24" s="941" t="e">
        <f>+#REF!/#REF!*100</f>
        <v>#REF!</v>
      </c>
      <c r="Q24" s="941" t="e">
        <f>+#REF!/#REF!*100</f>
        <v>#REF!</v>
      </c>
      <c r="R24" s="941" t="e">
        <f>+#REF!/#REF!*100</f>
        <v>#REF!</v>
      </c>
      <c r="S24" s="941" t="e">
        <f>+#REF!/#REF!*100</f>
        <v>#REF!</v>
      </c>
      <c r="T24" s="941" t="e">
        <f>+#REF!/#REF!*100</f>
        <v>#REF!</v>
      </c>
      <c r="U24" s="941" t="e">
        <f>+#REF!/#REF!*100</f>
        <v>#REF!</v>
      </c>
      <c r="V24" s="941" t="e">
        <f>+#REF!/#REF!*100</f>
        <v>#REF!</v>
      </c>
      <c r="W24" s="609" t="s">
        <v>1301</v>
      </c>
      <c r="X24" s="940"/>
      <c r="Y24" s="940"/>
      <c r="Z24" s="940"/>
      <c r="AA24" s="940"/>
      <c r="AB24" s="940"/>
      <c r="AC24" s="940"/>
      <c r="AD24" s="940"/>
      <c r="AE24" s="940"/>
      <c r="AF24" s="940"/>
      <c r="AG24" s="940"/>
    </row>
    <row r="25" spans="2:33" s="360" customFormat="1" ht="15" customHeight="1" x14ac:dyDescent="0.2">
      <c r="B25" s="454"/>
      <c r="C25" s="361"/>
      <c r="D25" s="361"/>
      <c r="E25" s="361"/>
      <c r="F25" s="361"/>
      <c r="G25" s="361"/>
      <c r="H25" s="361"/>
      <c r="I25" s="361"/>
      <c r="J25" s="361"/>
      <c r="K25" s="361"/>
      <c r="L25" s="366"/>
      <c r="M25" s="362"/>
      <c r="N25" s="914"/>
      <c r="O25" s="929"/>
      <c r="P25" s="929"/>
      <c r="Q25" s="929"/>
      <c r="R25" s="929"/>
      <c r="S25" s="929"/>
      <c r="T25" s="929"/>
      <c r="U25" s="929"/>
      <c r="V25" s="929"/>
      <c r="W25" s="607" t="s">
        <v>870</v>
      </c>
      <c r="X25" s="940"/>
      <c r="Y25" s="940"/>
      <c r="Z25" s="940"/>
      <c r="AA25" s="940"/>
      <c r="AB25" s="940"/>
      <c r="AC25" s="940"/>
      <c r="AD25" s="940"/>
      <c r="AE25" s="940"/>
      <c r="AF25" s="940"/>
      <c r="AG25" s="940"/>
    </row>
    <row r="26" spans="2:33" s="360" customFormat="1" ht="25.5" customHeight="1" x14ac:dyDescent="0.2">
      <c r="B26" s="454" t="s">
        <v>1240</v>
      </c>
      <c r="C26" s="361" t="e">
        <f t="shared" ref="C26:I26" si="4">+C19+C15</f>
        <v>#REF!</v>
      </c>
      <c r="D26" s="361" t="e">
        <f t="shared" si="4"/>
        <v>#REF!</v>
      </c>
      <c r="E26" s="361" t="e">
        <f t="shared" si="4"/>
        <v>#REF!</v>
      </c>
      <c r="F26" s="361" t="e">
        <f t="shared" si="4"/>
        <v>#REF!</v>
      </c>
      <c r="G26" s="361" t="e">
        <f t="shared" si="4"/>
        <v>#REF!</v>
      </c>
      <c r="H26" s="361" t="e">
        <f t="shared" si="4"/>
        <v>#REF!</v>
      </c>
      <c r="I26" s="361" t="e">
        <f t="shared" si="4"/>
        <v>#REF!</v>
      </c>
      <c r="J26" s="361" t="e">
        <f>+J19+J15</f>
        <v>#REF!</v>
      </c>
      <c r="K26" s="361" t="e">
        <f>+K19+K15</f>
        <v>#REF!</v>
      </c>
      <c r="L26" s="361" t="e">
        <f>+L19+L15</f>
        <v>#REF!</v>
      </c>
      <c r="M26" s="362"/>
      <c r="N26" s="906" t="e">
        <f t="shared" ref="N26:V26" si="5">+N19+N15</f>
        <v>#REF!</v>
      </c>
      <c r="O26" s="929" t="e">
        <f t="shared" si="5"/>
        <v>#REF!</v>
      </c>
      <c r="P26" s="929" t="e">
        <f t="shared" si="5"/>
        <v>#REF!</v>
      </c>
      <c r="Q26" s="929" t="e">
        <f t="shared" si="5"/>
        <v>#REF!</v>
      </c>
      <c r="R26" s="929" t="e">
        <f t="shared" si="5"/>
        <v>#REF!</v>
      </c>
      <c r="S26" s="929" t="e">
        <f t="shared" si="5"/>
        <v>#REF!</v>
      </c>
      <c r="T26" s="929" t="e">
        <f t="shared" si="5"/>
        <v>#REF!</v>
      </c>
      <c r="U26" s="929" t="e">
        <f t="shared" si="5"/>
        <v>#REF!</v>
      </c>
      <c r="V26" s="929" t="e">
        <f t="shared" si="5"/>
        <v>#REF!</v>
      </c>
      <c r="W26" s="607" t="s">
        <v>1242</v>
      </c>
      <c r="X26" s="940"/>
      <c r="Y26" s="940"/>
      <c r="Z26" s="940"/>
      <c r="AA26" s="940"/>
      <c r="AB26" s="940"/>
      <c r="AC26" s="940"/>
      <c r="AD26" s="940"/>
      <c r="AE26" s="940"/>
      <c r="AF26" s="940"/>
      <c r="AG26" s="940"/>
    </row>
    <row r="27" spans="2:33" s="360" customFormat="1" ht="10.5" customHeight="1" x14ac:dyDescent="0.2">
      <c r="B27" s="454"/>
      <c r="C27" s="361"/>
      <c r="D27" s="361"/>
      <c r="E27" s="361"/>
      <c r="F27" s="361"/>
      <c r="G27" s="366"/>
      <c r="H27" s="361"/>
      <c r="I27" s="361"/>
      <c r="J27" s="361"/>
      <c r="K27" s="361"/>
      <c r="L27" s="366"/>
      <c r="M27" s="362"/>
      <c r="N27" s="914"/>
      <c r="O27" s="929"/>
      <c r="P27" s="929"/>
      <c r="Q27" s="929"/>
      <c r="R27" s="929"/>
      <c r="S27" s="929"/>
      <c r="T27" s="929"/>
      <c r="U27" s="929"/>
      <c r="V27" s="929"/>
      <c r="W27" s="607" t="s">
        <v>870</v>
      </c>
      <c r="X27" s="940"/>
      <c r="Y27" s="940"/>
      <c r="Z27" s="940"/>
      <c r="AA27" s="940"/>
      <c r="AB27" s="940"/>
      <c r="AC27" s="940"/>
      <c r="AD27" s="940"/>
      <c r="AE27" s="940"/>
      <c r="AF27" s="940"/>
      <c r="AG27" s="940"/>
    </row>
    <row r="28" spans="2:33" s="360" customFormat="1" ht="25.5" customHeight="1" x14ac:dyDescent="0.2">
      <c r="B28" s="454" t="s">
        <v>1241</v>
      </c>
      <c r="C28" s="361" t="e">
        <f t="shared" ref="C28:J28" si="6">+C29+C30</f>
        <v>#REF!</v>
      </c>
      <c r="D28" s="361" t="e">
        <f t="shared" si="6"/>
        <v>#REF!</v>
      </c>
      <c r="E28" s="361" t="e">
        <f t="shared" si="6"/>
        <v>#REF!</v>
      </c>
      <c r="F28" s="361" t="e">
        <f t="shared" si="6"/>
        <v>#REF!</v>
      </c>
      <c r="G28" s="361" t="e">
        <f t="shared" si="6"/>
        <v>#REF!</v>
      </c>
      <c r="H28" s="361" t="e">
        <f t="shared" si="6"/>
        <v>#REF!</v>
      </c>
      <c r="I28" s="361" t="e">
        <f t="shared" si="6"/>
        <v>#REF!</v>
      </c>
      <c r="J28" s="361" t="e">
        <f t="shared" si="6"/>
        <v>#REF!</v>
      </c>
      <c r="K28" s="361" t="e">
        <f>+K29+K30</f>
        <v>#REF!</v>
      </c>
      <c r="L28" s="361" t="e">
        <f>+L29+L30</f>
        <v>#REF!</v>
      </c>
      <c r="M28" s="362"/>
      <c r="N28" s="906" t="e">
        <f t="shared" ref="N28:V28" si="7">+N29+N30</f>
        <v>#REF!</v>
      </c>
      <c r="O28" s="929" t="e">
        <f t="shared" si="7"/>
        <v>#REF!</v>
      </c>
      <c r="P28" s="929" t="e">
        <f t="shared" si="7"/>
        <v>#REF!</v>
      </c>
      <c r="Q28" s="929" t="e">
        <f t="shared" si="7"/>
        <v>#REF!</v>
      </c>
      <c r="R28" s="929" t="e">
        <f t="shared" si="7"/>
        <v>#REF!</v>
      </c>
      <c r="S28" s="929" t="e">
        <f t="shared" si="7"/>
        <v>#REF!</v>
      </c>
      <c r="T28" s="929" t="e">
        <f t="shared" si="7"/>
        <v>#REF!</v>
      </c>
      <c r="U28" s="929" t="e">
        <f t="shared" si="7"/>
        <v>#REF!</v>
      </c>
      <c r="V28" s="929" t="e">
        <f t="shared" si="7"/>
        <v>#REF!</v>
      </c>
      <c r="W28" s="607" t="s">
        <v>1243</v>
      </c>
      <c r="X28" s="940"/>
      <c r="Y28" s="940"/>
      <c r="Z28" s="940"/>
      <c r="AA28" s="940"/>
      <c r="AB28" s="940"/>
      <c r="AC28" s="940"/>
      <c r="AD28" s="940"/>
      <c r="AE28" s="940"/>
      <c r="AF28" s="940"/>
      <c r="AG28" s="940"/>
    </row>
    <row r="29" spans="2:33" s="360" customFormat="1" ht="25.5" customHeight="1" x14ac:dyDescent="0.2">
      <c r="B29" s="608" t="s">
        <v>1475</v>
      </c>
      <c r="C29" s="331" t="e">
        <f>+#REF!/#REF!*100</f>
        <v>#REF!</v>
      </c>
      <c r="D29" s="331" t="e">
        <f>+#REF!/#REF!*100</f>
        <v>#REF!</v>
      </c>
      <c r="E29" s="331" t="e">
        <f>+#REF!/#REF!*100</f>
        <v>#REF!</v>
      </c>
      <c r="F29" s="331" t="e">
        <f>+#REF!/#REF!*100</f>
        <v>#REF!</v>
      </c>
      <c r="G29" s="909" t="e">
        <f>+#REF!/#REF!*100</f>
        <v>#REF!</v>
      </c>
      <c r="H29" s="331" t="e">
        <f>+#REF!/#REF!*100</f>
        <v>#REF!</v>
      </c>
      <c r="I29" s="331" t="e">
        <f>+#REF!/#REF!*100</f>
        <v>#REF!</v>
      </c>
      <c r="J29" s="331" t="e">
        <f>+#REF!/#REF!*100</f>
        <v>#REF!</v>
      </c>
      <c r="K29" s="331" t="e">
        <f>+#REF!/#REF!*100</f>
        <v>#REF!</v>
      </c>
      <c r="L29" s="909" t="e">
        <f>+#REF!/#REF!*100</f>
        <v>#REF!</v>
      </c>
      <c r="M29" s="329"/>
      <c r="N29" s="913" t="e">
        <f>+#REF!/#REF!*100</f>
        <v>#REF!</v>
      </c>
      <c r="O29" s="880" t="e">
        <f>+#REF!/#REF!*100</f>
        <v>#REF!</v>
      </c>
      <c r="P29" s="880" t="e">
        <f>+#REF!/#REF!*100</f>
        <v>#REF!</v>
      </c>
      <c r="Q29" s="880" t="e">
        <f>+#REF!/#REF!*100</f>
        <v>#REF!</v>
      </c>
      <c r="R29" s="880" t="e">
        <f>+#REF!/#REF!*100</f>
        <v>#REF!</v>
      </c>
      <c r="S29" s="880" t="e">
        <f>+#REF!/#REF!*100</f>
        <v>#REF!</v>
      </c>
      <c r="T29" s="880" t="e">
        <f>+#REF!/#REF!*100</f>
        <v>#REF!</v>
      </c>
      <c r="U29" s="880" t="e">
        <f>+#REF!/#REF!*100</f>
        <v>#REF!</v>
      </c>
      <c r="V29" s="880" t="e">
        <f>+#REF!/#REF!*100</f>
        <v>#REF!</v>
      </c>
      <c r="W29" s="609" t="s">
        <v>1476</v>
      </c>
      <c r="X29" s="940"/>
      <c r="Y29" s="940"/>
      <c r="Z29" s="940"/>
      <c r="AA29" s="940"/>
      <c r="AB29" s="940"/>
      <c r="AC29" s="940"/>
      <c r="AD29" s="940"/>
      <c r="AE29" s="940"/>
      <c r="AF29" s="940"/>
      <c r="AG29" s="940"/>
    </row>
    <row r="30" spans="2:33" s="365" customFormat="1" ht="25.5" customHeight="1" x14ac:dyDescent="0.2">
      <c r="B30" s="608" t="s">
        <v>933</v>
      </c>
      <c r="C30" s="331" t="e">
        <f>+#REF!/#REF!*100</f>
        <v>#REF!</v>
      </c>
      <c r="D30" s="331" t="e">
        <f>+#REF!/#REF!*100</f>
        <v>#REF!</v>
      </c>
      <c r="E30" s="331" t="e">
        <f>+#REF!/#REF!*100</f>
        <v>#REF!</v>
      </c>
      <c r="F30" s="331" t="e">
        <f>+#REF!/#REF!*100</f>
        <v>#REF!</v>
      </c>
      <c r="G30" s="331" t="e">
        <f>+#REF!/#REF!*100</f>
        <v>#REF!</v>
      </c>
      <c r="H30" s="331" t="e">
        <f>+#REF!/#REF!*100</f>
        <v>#REF!</v>
      </c>
      <c r="I30" s="331" t="e">
        <f>+#REF!/#REF!*100</f>
        <v>#REF!</v>
      </c>
      <c r="J30" s="331" t="e">
        <f>+#REF!/#REF!*100</f>
        <v>#REF!</v>
      </c>
      <c r="K30" s="331" t="e">
        <f>+#REF!/#REF!*100</f>
        <v>#REF!</v>
      </c>
      <c r="L30" s="909" t="e">
        <f>+#REF!/#REF!*100</f>
        <v>#REF!</v>
      </c>
      <c r="M30" s="329"/>
      <c r="N30" s="913" t="e">
        <f>+#REF!/#REF!*100</f>
        <v>#REF!</v>
      </c>
      <c r="O30" s="880" t="e">
        <f>+#REF!/#REF!*100</f>
        <v>#REF!</v>
      </c>
      <c r="P30" s="880" t="e">
        <f>+#REF!/#REF!*100</f>
        <v>#REF!</v>
      </c>
      <c r="Q30" s="880" t="e">
        <f>+#REF!/#REF!*100</f>
        <v>#REF!</v>
      </c>
      <c r="R30" s="880" t="e">
        <f>+#REF!/#REF!*100</f>
        <v>#REF!</v>
      </c>
      <c r="S30" s="880" t="e">
        <f>+#REF!/#REF!*100</f>
        <v>#REF!</v>
      </c>
      <c r="T30" s="880" t="e">
        <f>+#REF!/#REF!*100</f>
        <v>#REF!</v>
      </c>
      <c r="U30" s="880" t="e">
        <f>+#REF!/#REF!*100</f>
        <v>#REF!</v>
      </c>
      <c r="V30" s="880" t="e">
        <f>+#REF!/#REF!*100</f>
        <v>#REF!</v>
      </c>
      <c r="W30" s="609" t="s">
        <v>1451</v>
      </c>
      <c r="X30" s="940"/>
      <c r="Y30" s="940"/>
      <c r="Z30" s="940"/>
      <c r="AA30" s="940"/>
      <c r="AB30" s="940"/>
      <c r="AC30" s="940"/>
      <c r="AD30" s="940"/>
      <c r="AE30" s="940"/>
      <c r="AF30" s="940"/>
      <c r="AG30" s="940"/>
    </row>
    <row r="31" spans="2:33" s="360" customFormat="1" ht="12" customHeight="1" x14ac:dyDescent="0.2">
      <c r="B31" s="454"/>
      <c r="C31" s="361"/>
      <c r="D31" s="361"/>
      <c r="E31" s="361"/>
      <c r="F31" s="361"/>
      <c r="G31" s="361"/>
      <c r="H31" s="361"/>
      <c r="I31" s="361"/>
      <c r="J31" s="361"/>
      <c r="K31" s="361"/>
      <c r="L31" s="366"/>
      <c r="M31" s="362"/>
      <c r="N31" s="914"/>
      <c r="O31" s="929"/>
      <c r="P31" s="929"/>
      <c r="Q31" s="929"/>
      <c r="R31" s="929"/>
      <c r="S31" s="929"/>
      <c r="T31" s="929"/>
      <c r="U31" s="929"/>
      <c r="V31" s="929"/>
      <c r="W31" s="607" t="s">
        <v>870</v>
      </c>
      <c r="X31" s="940"/>
      <c r="Y31" s="940"/>
      <c r="Z31" s="940"/>
      <c r="AA31" s="940"/>
      <c r="AB31" s="940"/>
      <c r="AC31" s="940"/>
      <c r="AD31" s="940"/>
      <c r="AE31" s="940"/>
      <c r="AF31" s="940"/>
      <c r="AG31" s="940"/>
    </row>
    <row r="32" spans="2:33" s="360" customFormat="1" ht="25.5" customHeight="1" x14ac:dyDescent="0.2">
      <c r="B32" s="454" t="s">
        <v>775</v>
      </c>
      <c r="C32" s="361" t="e">
        <f t="shared" ref="C32:J32" si="8">+C33+C34+C35+C36</f>
        <v>#REF!</v>
      </c>
      <c r="D32" s="361" t="e">
        <f t="shared" si="8"/>
        <v>#REF!</v>
      </c>
      <c r="E32" s="361" t="e">
        <f t="shared" si="8"/>
        <v>#REF!</v>
      </c>
      <c r="F32" s="366" t="e">
        <f t="shared" si="8"/>
        <v>#REF!</v>
      </c>
      <c r="G32" s="366" t="e">
        <f t="shared" si="8"/>
        <v>#REF!</v>
      </c>
      <c r="H32" s="366" t="e">
        <f t="shared" si="8"/>
        <v>#REF!</v>
      </c>
      <c r="I32" s="361" t="e">
        <f t="shared" si="8"/>
        <v>#REF!</v>
      </c>
      <c r="J32" s="361" t="e">
        <f t="shared" si="8"/>
        <v>#REF!</v>
      </c>
      <c r="K32" s="361" t="e">
        <f>+K33+K34+K35+K36</f>
        <v>#REF!</v>
      </c>
      <c r="L32" s="366" t="e">
        <f>+L33+L34+L35+L36</f>
        <v>#REF!</v>
      </c>
      <c r="M32" s="362"/>
      <c r="N32" s="914" t="e">
        <f t="shared" ref="N32:V32" si="9">+N33+N34+N35+N36</f>
        <v>#REF!</v>
      </c>
      <c r="O32" s="929" t="e">
        <f t="shared" si="9"/>
        <v>#REF!</v>
      </c>
      <c r="P32" s="929" t="e">
        <f t="shared" si="9"/>
        <v>#REF!</v>
      </c>
      <c r="Q32" s="929" t="e">
        <f t="shared" si="9"/>
        <v>#REF!</v>
      </c>
      <c r="R32" s="929" t="e">
        <f t="shared" si="9"/>
        <v>#REF!</v>
      </c>
      <c r="S32" s="929" t="e">
        <f t="shared" si="9"/>
        <v>#REF!</v>
      </c>
      <c r="T32" s="929" t="e">
        <f t="shared" si="9"/>
        <v>#REF!</v>
      </c>
      <c r="U32" s="929" t="e">
        <f t="shared" si="9"/>
        <v>#REF!</v>
      </c>
      <c r="V32" s="929" t="e">
        <f t="shared" si="9"/>
        <v>#REF!</v>
      </c>
      <c r="W32" s="607" t="s">
        <v>262</v>
      </c>
      <c r="X32" s="940"/>
      <c r="Y32" s="940"/>
      <c r="Z32" s="940"/>
      <c r="AA32" s="940"/>
      <c r="AB32" s="940"/>
      <c r="AC32" s="940"/>
      <c r="AD32" s="940"/>
      <c r="AE32" s="940"/>
      <c r="AF32" s="940"/>
      <c r="AG32" s="940"/>
    </row>
    <row r="33" spans="2:33" s="360" customFormat="1" ht="25.5" customHeight="1" x14ac:dyDescent="0.2">
      <c r="B33" s="608" t="s">
        <v>1197</v>
      </c>
      <c r="C33" s="331" t="e">
        <f>+#REF!/#REF!*100</f>
        <v>#REF!</v>
      </c>
      <c r="D33" s="331" t="e">
        <f>+#REF!/#REF!*100</f>
        <v>#REF!</v>
      </c>
      <c r="E33" s="331" t="e">
        <f>+#REF!/#REF!*100</f>
        <v>#REF!</v>
      </c>
      <c r="F33" s="331" t="e">
        <f>+#REF!/#REF!*100</f>
        <v>#REF!</v>
      </c>
      <c r="G33" s="331" t="e">
        <f>+#REF!/#REF!*100</f>
        <v>#REF!</v>
      </c>
      <c r="H33" s="331" t="e">
        <f>+#REF!/#REF!*100</f>
        <v>#REF!</v>
      </c>
      <c r="I33" s="909" t="e">
        <f>+#REF!/#REF!*100</f>
        <v>#REF!</v>
      </c>
      <c r="J33" s="909" t="e">
        <f>+#REF!/#REF!*100</f>
        <v>#REF!</v>
      </c>
      <c r="K33" s="909" t="e">
        <f>+#REF!/#REF!*100</f>
        <v>#REF!</v>
      </c>
      <c r="L33" s="909" t="e">
        <f>+#REF!/#REF!*100</f>
        <v>#REF!</v>
      </c>
      <c r="M33" s="329"/>
      <c r="N33" s="910" t="e">
        <f>+#REF!/#REF!*100</f>
        <v>#REF!</v>
      </c>
      <c r="O33" s="880" t="e">
        <f>+#REF!/#REF!*100</f>
        <v>#REF!</v>
      </c>
      <c r="P33" s="880" t="e">
        <f>+#REF!/#REF!*100</f>
        <v>#REF!</v>
      </c>
      <c r="Q33" s="880" t="e">
        <f>+#REF!/#REF!*100</f>
        <v>#REF!</v>
      </c>
      <c r="R33" s="880" t="e">
        <f>+#REF!/#REF!*100</f>
        <v>#REF!</v>
      </c>
      <c r="S33" s="880" t="e">
        <f>+#REF!/#REF!*100</f>
        <v>#REF!</v>
      </c>
      <c r="T33" s="880" t="e">
        <f>+#REF!/#REF!*100</f>
        <v>#REF!</v>
      </c>
      <c r="U33" s="880" t="e">
        <f>+#REF!/#REF!*100</f>
        <v>#REF!</v>
      </c>
      <c r="V33" s="880" t="e">
        <f>+#REF!/#REF!*100</f>
        <v>#REF!</v>
      </c>
      <c r="W33" s="609" t="s">
        <v>1453</v>
      </c>
      <c r="X33" s="940"/>
      <c r="Y33" s="940"/>
      <c r="Z33" s="940"/>
      <c r="AA33" s="940"/>
      <c r="AB33" s="940"/>
      <c r="AC33" s="940"/>
      <c r="AD33" s="940"/>
      <c r="AE33" s="940"/>
      <c r="AF33" s="940"/>
      <c r="AG33" s="940"/>
    </row>
    <row r="34" spans="2:33" s="360" customFormat="1" ht="25.5" customHeight="1" x14ac:dyDescent="0.2">
      <c r="B34" s="608" t="s">
        <v>1198</v>
      </c>
      <c r="C34" s="331" t="e">
        <f>#REF!/#REF!*100</f>
        <v>#REF!</v>
      </c>
      <c r="D34" s="331" t="e">
        <f>#REF!/#REF!*100</f>
        <v>#REF!</v>
      </c>
      <c r="E34" s="331" t="e">
        <f>#REF!/#REF!*100</f>
        <v>#REF!</v>
      </c>
      <c r="F34" s="331" t="e">
        <f>#REF!/#REF!*100</f>
        <v>#REF!</v>
      </c>
      <c r="G34" s="331" t="e">
        <f>#REF!/#REF!*100</f>
        <v>#REF!</v>
      </c>
      <c r="H34" s="331" t="e">
        <f>#REF!/#REF!*100</f>
        <v>#REF!</v>
      </c>
      <c r="I34" s="909" t="e">
        <f>#REF!/#REF!*100</f>
        <v>#REF!</v>
      </c>
      <c r="J34" s="909" t="e">
        <f>#REF!/#REF!*100</f>
        <v>#REF!</v>
      </c>
      <c r="K34" s="909" t="e">
        <f>#REF!/#REF!*100</f>
        <v>#REF!</v>
      </c>
      <c r="L34" s="331" t="e">
        <f>#REF!/#REF!*100</f>
        <v>#REF!</v>
      </c>
      <c r="M34" s="329"/>
      <c r="N34" s="910" t="e">
        <f>#REF!/#REF!*100</f>
        <v>#REF!</v>
      </c>
      <c r="O34" s="880" t="e">
        <f>#REF!/#REF!*100</f>
        <v>#REF!</v>
      </c>
      <c r="P34" s="880" t="e">
        <f>#REF!/#REF!*100</f>
        <v>#REF!</v>
      </c>
      <c r="Q34" s="880" t="e">
        <f>#REF!/#REF!*100</f>
        <v>#REF!</v>
      </c>
      <c r="R34" s="880" t="e">
        <f>#REF!/#REF!*100</f>
        <v>#REF!</v>
      </c>
      <c r="S34" s="880" t="e">
        <f>#REF!/#REF!*100</f>
        <v>#REF!</v>
      </c>
      <c r="T34" s="880" t="e">
        <f>#REF!/#REF!*100</f>
        <v>#REF!</v>
      </c>
      <c r="U34" s="880" t="e">
        <f>#REF!/#REF!*100</f>
        <v>#REF!</v>
      </c>
      <c r="V34" s="880" t="e">
        <f>#REF!/#REF!*100</f>
        <v>#REF!</v>
      </c>
      <c r="W34" s="609" t="s">
        <v>1454</v>
      </c>
      <c r="X34" s="940"/>
      <c r="Y34" s="940"/>
      <c r="Z34" s="940"/>
      <c r="AA34" s="940"/>
      <c r="AB34" s="940"/>
      <c r="AC34" s="940"/>
      <c r="AD34" s="940"/>
      <c r="AE34" s="940"/>
      <c r="AF34" s="940"/>
      <c r="AG34" s="940"/>
    </row>
    <row r="35" spans="2:33" s="360" customFormat="1" ht="25.5" customHeight="1" x14ac:dyDescent="0.2">
      <c r="B35" s="608" t="s">
        <v>711</v>
      </c>
      <c r="C35" s="879" t="e">
        <f>+#REF!/#REF!*100</f>
        <v>#REF!</v>
      </c>
      <c r="D35" s="879" t="e">
        <f>+#REF!/#REF!*100</f>
        <v>#REF!</v>
      </c>
      <c r="E35" s="879" t="e">
        <f>+#REF!/#REF!*100</f>
        <v>#REF!</v>
      </c>
      <c r="F35" s="879" t="e">
        <f>+#REF!/#REF!*100</f>
        <v>#REF!</v>
      </c>
      <c r="G35" s="879" t="e">
        <f>+#REF!/#REF!*100</f>
        <v>#REF!</v>
      </c>
      <c r="H35" s="879" t="e">
        <f>+#REF!/#REF!*100</f>
        <v>#REF!</v>
      </c>
      <c r="I35" s="879" t="e">
        <f>+#REF!/#REF!*100</f>
        <v>#REF!</v>
      </c>
      <c r="J35" s="879" t="e">
        <f>+#REF!/#REF!*100</f>
        <v>#REF!</v>
      </c>
      <c r="K35" s="879" t="e">
        <f>+#REF!/#REF!*100</f>
        <v>#REF!</v>
      </c>
      <c r="L35" s="879" t="e">
        <f>+#REF!/#REF!*100</f>
        <v>#REF!</v>
      </c>
      <c r="M35" s="880"/>
      <c r="N35" s="881" t="e">
        <f>+#REF!/#REF!*100</f>
        <v>#REF!</v>
      </c>
      <c r="O35" s="880" t="e">
        <f>+#REF!/#REF!*100</f>
        <v>#REF!</v>
      </c>
      <c r="P35" s="880" t="e">
        <f>+#REF!/#REF!*100</f>
        <v>#REF!</v>
      </c>
      <c r="Q35" s="880" t="e">
        <f>+#REF!/#REF!*100</f>
        <v>#REF!</v>
      </c>
      <c r="R35" s="880" t="e">
        <f>+#REF!/#REF!*100</f>
        <v>#REF!</v>
      </c>
      <c r="S35" s="880" t="e">
        <f>+#REF!/#REF!*100</f>
        <v>#REF!</v>
      </c>
      <c r="T35" s="880" t="e">
        <f>+#REF!/#REF!*100</f>
        <v>#REF!</v>
      </c>
      <c r="U35" s="880" t="e">
        <f>+#REF!/#REF!*100</f>
        <v>#REF!</v>
      </c>
      <c r="V35" s="880" t="e">
        <f>+#REF!/#REF!*100</f>
        <v>#REF!</v>
      </c>
      <c r="W35" s="609" t="s">
        <v>789</v>
      </c>
      <c r="X35" s="940"/>
      <c r="Y35" s="940"/>
      <c r="Z35" s="940"/>
      <c r="AA35" s="940"/>
      <c r="AB35" s="940"/>
      <c r="AC35" s="940"/>
      <c r="AD35" s="940"/>
      <c r="AE35" s="940"/>
      <c r="AF35" s="940"/>
      <c r="AG35" s="940"/>
    </row>
    <row r="36" spans="2:33" s="360" customFormat="1" ht="25.5" customHeight="1" x14ac:dyDescent="0.2">
      <c r="B36" s="608" t="s">
        <v>848</v>
      </c>
      <c r="C36" s="879" t="e">
        <f>+#REF!/#REF!*100</f>
        <v>#REF!</v>
      </c>
      <c r="D36" s="879" t="e">
        <f>+#REF!/#REF!*100</f>
        <v>#REF!</v>
      </c>
      <c r="E36" s="879" t="e">
        <f>+#REF!/#REF!*100</f>
        <v>#REF!</v>
      </c>
      <c r="F36" s="879" t="e">
        <f>+#REF!/#REF!*100</f>
        <v>#REF!</v>
      </c>
      <c r="G36" s="879" t="e">
        <f>+#REF!/#REF!*100</f>
        <v>#REF!</v>
      </c>
      <c r="H36" s="879" t="e">
        <f>+#REF!/#REF!*100</f>
        <v>#REF!</v>
      </c>
      <c r="I36" s="879" t="e">
        <f>+#REF!/#REF!*100</f>
        <v>#REF!</v>
      </c>
      <c r="J36" s="879" t="e">
        <f>+#REF!/#REF!*100</f>
        <v>#REF!</v>
      </c>
      <c r="K36" s="879" t="e">
        <f>+#REF!/#REF!*100</f>
        <v>#REF!</v>
      </c>
      <c r="L36" s="879" t="e">
        <f>+#REF!/#REF!*100</f>
        <v>#REF!</v>
      </c>
      <c r="M36" s="880"/>
      <c r="N36" s="881" t="e">
        <f>+#REF!/#REF!*100</f>
        <v>#REF!</v>
      </c>
      <c r="O36" s="880" t="e">
        <f>+#REF!/#REF!*100</f>
        <v>#REF!</v>
      </c>
      <c r="P36" s="880" t="e">
        <f>+#REF!/#REF!*100</f>
        <v>#REF!</v>
      </c>
      <c r="Q36" s="880" t="e">
        <f>+#REF!/#REF!*100</f>
        <v>#REF!</v>
      </c>
      <c r="R36" s="880" t="e">
        <f>+#REF!/#REF!*100</f>
        <v>#REF!</v>
      </c>
      <c r="S36" s="880" t="e">
        <f>+#REF!/#REF!*100</f>
        <v>#REF!</v>
      </c>
      <c r="T36" s="880" t="e">
        <f>+#REF!/#REF!*100</f>
        <v>#REF!</v>
      </c>
      <c r="U36" s="880" t="e">
        <f>+#REF!/#REF!*100</f>
        <v>#REF!</v>
      </c>
      <c r="V36" s="880" t="e">
        <f>+#REF!/#REF!*100</f>
        <v>#REF!</v>
      </c>
      <c r="W36" s="609" t="s">
        <v>313</v>
      </c>
      <c r="X36" s="940"/>
      <c r="Y36" s="940"/>
      <c r="Z36" s="940"/>
      <c r="AA36" s="940"/>
      <c r="AB36" s="940"/>
      <c r="AC36" s="940"/>
      <c r="AD36" s="940"/>
      <c r="AE36" s="940"/>
      <c r="AF36" s="940"/>
      <c r="AG36" s="940"/>
    </row>
    <row r="37" spans="2:33" s="360" customFormat="1" ht="24.95" customHeight="1" thickBot="1" x14ac:dyDescent="0.25">
      <c r="B37" s="628"/>
      <c r="C37" s="916"/>
      <c r="D37" s="916"/>
      <c r="E37" s="916"/>
      <c r="F37" s="916"/>
      <c r="G37" s="916"/>
      <c r="H37" s="916"/>
      <c r="I37" s="916"/>
      <c r="J37" s="916"/>
      <c r="K37" s="916"/>
      <c r="L37" s="916"/>
      <c r="M37" s="917"/>
      <c r="N37" s="918"/>
      <c r="O37" s="917"/>
      <c r="P37" s="917"/>
      <c r="Q37" s="917"/>
      <c r="R37" s="917"/>
      <c r="S37" s="917"/>
      <c r="T37" s="917"/>
      <c r="U37" s="917"/>
      <c r="V37" s="917"/>
      <c r="W37" s="939"/>
      <c r="X37" s="940"/>
      <c r="Y37" s="940"/>
      <c r="Z37" s="940"/>
      <c r="AA37" s="940"/>
      <c r="AB37" s="940"/>
      <c r="AC37" s="940"/>
      <c r="AD37" s="940"/>
      <c r="AE37" s="940"/>
      <c r="AF37" s="940"/>
      <c r="AG37" s="940"/>
    </row>
    <row r="38" spans="2:33" s="360" customFormat="1" ht="15" customHeight="1" thickTop="1" x14ac:dyDescent="0.2">
      <c r="B38" s="454"/>
      <c r="C38" s="928"/>
      <c r="D38" s="928"/>
      <c r="E38" s="928"/>
      <c r="F38" s="928"/>
      <c r="G38" s="928"/>
      <c r="H38" s="928"/>
      <c r="I38" s="928"/>
      <c r="J38" s="928"/>
      <c r="K38" s="928"/>
      <c r="L38" s="928"/>
      <c r="M38" s="929"/>
      <c r="N38" s="930"/>
      <c r="O38" s="929"/>
      <c r="P38" s="929"/>
      <c r="Q38" s="929"/>
      <c r="R38" s="929"/>
      <c r="S38" s="929"/>
      <c r="T38" s="929"/>
      <c r="U38" s="929"/>
      <c r="V38" s="929"/>
      <c r="W38" s="607" t="s">
        <v>870</v>
      </c>
      <c r="X38" s="940"/>
      <c r="Y38" s="940"/>
      <c r="Z38" s="940"/>
      <c r="AA38" s="940"/>
      <c r="AB38" s="940"/>
      <c r="AC38" s="940"/>
      <c r="AD38" s="940"/>
      <c r="AE38" s="940"/>
      <c r="AF38" s="940"/>
      <c r="AG38" s="940"/>
    </row>
    <row r="39" spans="2:33" s="365" customFormat="1" ht="25.5" customHeight="1" x14ac:dyDescent="0.2">
      <c r="B39" s="455" t="s">
        <v>563</v>
      </c>
      <c r="C39" s="928"/>
      <c r="D39" s="928"/>
      <c r="E39" s="928"/>
      <c r="F39" s="928"/>
      <c r="G39" s="928"/>
      <c r="H39" s="928"/>
      <c r="I39" s="928"/>
      <c r="J39" s="928"/>
      <c r="K39" s="928"/>
      <c r="L39" s="928"/>
      <c r="M39" s="929"/>
      <c r="N39" s="930"/>
      <c r="O39" s="929"/>
      <c r="P39" s="929"/>
      <c r="Q39" s="929"/>
      <c r="R39" s="929"/>
      <c r="S39" s="929"/>
      <c r="T39" s="943"/>
      <c r="U39" s="943"/>
      <c r="V39" s="943"/>
      <c r="W39" s="379" t="s">
        <v>564</v>
      </c>
      <c r="X39" s="940"/>
      <c r="Y39" s="940"/>
      <c r="Z39" s="940"/>
      <c r="AA39" s="940"/>
      <c r="AB39" s="940"/>
      <c r="AC39" s="940"/>
      <c r="AD39" s="940"/>
      <c r="AE39" s="940"/>
      <c r="AF39" s="940"/>
      <c r="AG39" s="940"/>
    </row>
    <row r="40" spans="2:33" s="360" customFormat="1" ht="10.5" customHeight="1" x14ac:dyDescent="0.2">
      <c r="B40" s="454"/>
      <c r="C40" s="928"/>
      <c r="D40" s="928"/>
      <c r="E40" s="928"/>
      <c r="F40" s="928"/>
      <c r="G40" s="928"/>
      <c r="H40" s="928"/>
      <c r="I40" s="928"/>
      <c r="J40" s="928"/>
      <c r="K40" s="928"/>
      <c r="L40" s="928"/>
      <c r="M40" s="929"/>
      <c r="N40" s="930"/>
      <c r="O40" s="929"/>
      <c r="P40" s="943"/>
      <c r="Q40" s="929"/>
      <c r="R40" s="929"/>
      <c r="S40" s="929"/>
      <c r="T40" s="943"/>
      <c r="U40" s="943"/>
      <c r="V40" s="943"/>
      <c r="W40" s="607" t="s">
        <v>870</v>
      </c>
      <c r="X40" s="940"/>
      <c r="Y40" s="940"/>
      <c r="Z40" s="940"/>
      <c r="AA40" s="940"/>
      <c r="AB40" s="940"/>
      <c r="AC40" s="940"/>
      <c r="AD40" s="940"/>
      <c r="AE40" s="940"/>
      <c r="AF40" s="940"/>
      <c r="AG40" s="940"/>
    </row>
    <row r="41" spans="2:33" s="365" customFormat="1" ht="25.5" customHeight="1" x14ac:dyDescent="0.2">
      <c r="B41" s="608" t="s">
        <v>1239</v>
      </c>
      <c r="C41" s="879" t="e">
        <f>+#REF!/#REF!</f>
        <v>#REF!</v>
      </c>
      <c r="D41" s="879" t="e">
        <f>+#REF!/#REF!</f>
        <v>#REF!</v>
      </c>
      <c r="E41" s="879" t="e">
        <f>+#REF!/#REF!</f>
        <v>#REF!</v>
      </c>
      <c r="F41" s="879" t="e">
        <f>+#REF!/#REF!</f>
        <v>#REF!</v>
      </c>
      <c r="G41" s="879" t="e">
        <f>+#REF!/#REF!</f>
        <v>#REF!</v>
      </c>
      <c r="H41" s="879" t="e">
        <f>+#REF!/#REF!</f>
        <v>#REF!</v>
      </c>
      <c r="I41" s="879" t="e">
        <f>+#REF!/#REF!</f>
        <v>#REF!</v>
      </c>
      <c r="J41" s="879" t="e">
        <f>+#REF!/#REF!</f>
        <v>#REF!</v>
      </c>
      <c r="K41" s="879" t="e">
        <f>+#REF!/#REF!</f>
        <v>#REF!</v>
      </c>
      <c r="L41" s="879" t="e">
        <f>+#REF!/#REF!</f>
        <v>#REF!</v>
      </c>
      <c r="M41" s="880"/>
      <c r="N41" s="881" t="e">
        <f>+#REF!/#REF!</f>
        <v>#REF!</v>
      </c>
      <c r="O41" s="880" t="e">
        <f>+#REF!/#REF!</f>
        <v>#REF!</v>
      </c>
      <c r="P41" s="880" t="e">
        <f>+#REF!/#REF!</f>
        <v>#REF!</v>
      </c>
      <c r="Q41" s="880" t="e">
        <f>+#REF!/#REF!</f>
        <v>#REF!</v>
      </c>
      <c r="R41" s="880" t="e">
        <f>+#REF!/#REF!</f>
        <v>#REF!</v>
      </c>
      <c r="S41" s="880" t="e">
        <f>+#REF!/#REF!</f>
        <v>#REF!</v>
      </c>
      <c r="T41" s="880" t="e">
        <f>+#REF!/#REF!</f>
        <v>#REF!</v>
      </c>
      <c r="U41" s="880" t="e">
        <f>+#REF!/#REF!</f>
        <v>#REF!</v>
      </c>
      <c r="V41" s="880" t="e">
        <f>+#REF!/#REF!</f>
        <v>#REF!</v>
      </c>
      <c r="W41" s="609" t="s">
        <v>569</v>
      </c>
      <c r="X41" s="940"/>
      <c r="Y41" s="940"/>
      <c r="Z41" s="940"/>
      <c r="AA41" s="940"/>
      <c r="AB41" s="940"/>
      <c r="AC41" s="940"/>
      <c r="AD41" s="940"/>
      <c r="AE41" s="940"/>
      <c r="AF41" s="940"/>
      <c r="AG41" s="940"/>
    </row>
    <row r="42" spans="2:33" s="360" customFormat="1" ht="12" customHeight="1" x14ac:dyDescent="0.2">
      <c r="B42" s="454"/>
      <c r="C42" s="928"/>
      <c r="D42" s="928"/>
      <c r="E42" s="928"/>
      <c r="F42" s="928"/>
      <c r="G42" s="928"/>
      <c r="H42" s="928"/>
      <c r="I42" s="928"/>
      <c r="J42" s="928"/>
      <c r="K42" s="928"/>
      <c r="L42" s="928"/>
      <c r="M42" s="929"/>
      <c r="N42" s="930"/>
      <c r="O42" s="929"/>
      <c r="P42" s="929"/>
      <c r="Q42" s="929"/>
      <c r="R42" s="943"/>
      <c r="S42" s="943"/>
      <c r="T42" s="929"/>
      <c r="U42" s="929"/>
      <c r="V42" s="929"/>
      <c r="W42" s="607"/>
      <c r="X42" s="940"/>
      <c r="Y42" s="940"/>
      <c r="Z42" s="940"/>
      <c r="AA42" s="940"/>
      <c r="AB42" s="940"/>
      <c r="AC42" s="940"/>
      <c r="AD42" s="940"/>
      <c r="AE42" s="940"/>
      <c r="AF42" s="940"/>
      <c r="AG42" s="940"/>
    </row>
    <row r="43" spans="2:33" s="365" customFormat="1" ht="25.5" customHeight="1" x14ac:dyDescent="0.2">
      <c r="B43" s="608" t="s">
        <v>120</v>
      </c>
      <c r="C43" s="879"/>
      <c r="D43" s="879" t="e">
        <f>+#REF!/جدول1!#REF!/10</f>
        <v>#REF!</v>
      </c>
      <c r="E43" s="879" t="e">
        <f>+#REF!/جدول1!#REF!/10</f>
        <v>#REF!</v>
      </c>
      <c r="F43" s="879" t="e">
        <f>+#REF!/جدول1!#REF!/10</f>
        <v>#REF!</v>
      </c>
      <c r="G43" s="879" t="e">
        <f>+#REF!/جدول1!#REF!/10</f>
        <v>#REF!</v>
      </c>
      <c r="H43" s="879" t="e">
        <f>+#REF!/جدول1!#REF!/10</f>
        <v>#REF!</v>
      </c>
      <c r="I43" s="879" t="e">
        <f>+#REF!/جدول1!#REF!/10</f>
        <v>#REF!</v>
      </c>
      <c r="J43" s="879" t="e">
        <f>+#REF!/جدول1!#REF!/10</f>
        <v>#REF!</v>
      </c>
      <c r="K43" s="879" t="e">
        <f>+#REF!/جدول1!#REF!/10</f>
        <v>#REF!</v>
      </c>
      <c r="L43" s="879" t="e">
        <f>+#REF!/جدول1!#REF!/10</f>
        <v>#REF!</v>
      </c>
      <c r="M43" s="880"/>
      <c r="N43" s="880" t="e">
        <f>+#REF!/جدول1!#REF!/10</f>
        <v>#REF!</v>
      </c>
      <c r="O43" s="879" t="e">
        <f>+#REF!/جدول1!#REF!/10</f>
        <v>#REF!</v>
      </c>
      <c r="P43" s="879" t="e">
        <f>+#REF!/جدول1!C21/10</f>
        <v>#REF!</v>
      </c>
      <c r="Q43" s="879" t="e">
        <f>+#REF!/جدول1!D21/10</f>
        <v>#REF!</v>
      </c>
      <c r="R43" s="879" t="e">
        <f>+#REF!/جدول1!E21/10</f>
        <v>#REF!</v>
      </c>
      <c r="S43" s="879" t="e">
        <f>+#REF!/جدول1!F21/10</f>
        <v>#REF!</v>
      </c>
      <c r="T43" s="879" t="e">
        <f>+#REF!/جدول1!G21/10</f>
        <v>#REF!</v>
      </c>
      <c r="U43" s="880" t="s">
        <v>850</v>
      </c>
      <c r="V43" s="880" t="s">
        <v>850</v>
      </c>
      <c r="W43" s="609" t="s">
        <v>570</v>
      </c>
      <c r="X43" s="940"/>
      <c r="Y43" s="940"/>
      <c r="Z43" s="940"/>
      <c r="AA43" s="940"/>
      <c r="AB43" s="940"/>
      <c r="AC43" s="940"/>
      <c r="AD43" s="940"/>
      <c r="AE43" s="940"/>
      <c r="AF43" s="940"/>
      <c r="AG43" s="940"/>
    </row>
    <row r="44" spans="2:33" s="360" customFormat="1" ht="12" customHeight="1" x14ac:dyDescent="0.2">
      <c r="B44" s="454"/>
      <c r="C44" s="928"/>
      <c r="D44" s="928"/>
      <c r="E44" s="928"/>
      <c r="F44" s="928"/>
      <c r="G44" s="928"/>
      <c r="H44" s="928"/>
      <c r="I44" s="879"/>
      <c r="J44" s="879"/>
      <c r="K44" s="879"/>
      <c r="L44" s="879"/>
      <c r="M44" s="880"/>
      <c r="N44" s="880"/>
      <c r="O44" s="880"/>
      <c r="P44" s="880"/>
      <c r="Q44" s="880"/>
      <c r="R44" s="880"/>
      <c r="S44" s="880"/>
      <c r="T44" s="880"/>
      <c r="U44" s="944"/>
      <c r="V44" s="944"/>
      <c r="W44" s="607" t="s">
        <v>870</v>
      </c>
      <c r="X44" s="940"/>
      <c r="Y44" s="940"/>
      <c r="Z44" s="940"/>
      <c r="AA44" s="940"/>
      <c r="AB44" s="940"/>
      <c r="AC44" s="940"/>
      <c r="AD44" s="940"/>
      <c r="AE44" s="940"/>
      <c r="AF44" s="940"/>
      <c r="AG44" s="940"/>
    </row>
    <row r="45" spans="2:33" s="360" customFormat="1" ht="25.5" customHeight="1" x14ac:dyDescent="0.2">
      <c r="B45" s="608" t="s">
        <v>1049</v>
      </c>
      <c r="C45" s="879" t="e">
        <f>((جدول1!#REF!*1000)/#REF!)</f>
        <v>#REF!</v>
      </c>
      <c r="D45" s="879" t="e">
        <f>((جدول1!#REF!*1000)/#REF!)</f>
        <v>#REF!</v>
      </c>
      <c r="E45" s="879" t="e">
        <f>((جدول1!#REF!*1000)/#REF!)</f>
        <v>#REF!</v>
      </c>
      <c r="F45" s="879" t="e">
        <f>((جدول1!#REF!*1000)/#REF!)</f>
        <v>#REF!</v>
      </c>
      <c r="G45" s="879" t="e">
        <f>((جدول1!#REF!*1000)/#REF!)</f>
        <v>#REF!</v>
      </c>
      <c r="H45" s="879" t="e">
        <f>((جدول1!#REF!*1000)/#REF!)</f>
        <v>#REF!</v>
      </c>
      <c r="I45" s="879" t="e">
        <f>((جدول1!#REF!*1000)/#REF!)</f>
        <v>#REF!</v>
      </c>
      <c r="J45" s="879" t="e">
        <f>((جدول1!#REF!*1000)/#REF!)</f>
        <v>#REF!</v>
      </c>
      <c r="K45" s="879" t="e">
        <f>((جدول1!#REF!*1000)/#REF!)</f>
        <v>#REF!</v>
      </c>
      <c r="L45" s="879" t="e">
        <f>((جدول1!#REF!*1000)/#REF!)</f>
        <v>#REF!</v>
      </c>
      <c r="M45" s="880"/>
      <c r="N45" s="880" t="e">
        <f>((جدول1!#REF!*1000)/#REF!)</f>
        <v>#REF!</v>
      </c>
      <c r="O45" s="879" t="e">
        <f>((جدول1!#REF!*1000)/#REF!)</f>
        <v>#REF!</v>
      </c>
      <c r="P45" s="879" t="e">
        <f>((جدول1!C21*1000)/#REF!)</f>
        <v>#REF!</v>
      </c>
      <c r="Q45" s="879" t="e">
        <f>((جدول1!D21*1000)/#REF!)</f>
        <v>#REF!</v>
      </c>
      <c r="R45" s="879" t="e">
        <f>((جدول1!E21*1000)/#REF!)</f>
        <v>#REF!</v>
      </c>
      <c r="S45" s="879" t="e">
        <f>((جدول1!F21*1000)/#REF!)</f>
        <v>#REF!</v>
      </c>
      <c r="T45" s="890" t="e">
        <f>((جدول1!G21*1000)/#REF!)</f>
        <v>#REF!</v>
      </c>
      <c r="U45" s="880" t="s">
        <v>850</v>
      </c>
      <c r="V45" s="880" t="s">
        <v>850</v>
      </c>
      <c r="W45" s="609" t="s">
        <v>1050</v>
      </c>
      <c r="X45" s="940"/>
      <c r="Y45" s="940"/>
      <c r="Z45" s="940"/>
      <c r="AA45" s="940"/>
      <c r="AB45" s="940"/>
      <c r="AC45" s="940"/>
      <c r="AD45" s="940"/>
      <c r="AE45" s="940"/>
      <c r="AF45" s="940"/>
      <c r="AG45" s="940"/>
    </row>
    <row r="46" spans="2:33" s="360" customFormat="1" ht="12" customHeight="1" x14ac:dyDescent="0.2">
      <c r="B46" s="454"/>
      <c r="C46" s="928"/>
      <c r="D46" s="928"/>
      <c r="E46" s="928"/>
      <c r="F46" s="928"/>
      <c r="G46" s="928"/>
      <c r="H46" s="928"/>
      <c r="I46" s="879"/>
      <c r="J46" s="879"/>
      <c r="K46" s="879"/>
      <c r="L46" s="879"/>
      <c r="M46" s="880"/>
      <c r="N46" s="880"/>
      <c r="O46" s="880"/>
      <c r="P46" s="944"/>
      <c r="Q46" s="880"/>
      <c r="R46" s="880"/>
      <c r="S46" s="880"/>
      <c r="T46" s="944"/>
      <c r="U46" s="880"/>
      <c r="V46" s="880"/>
      <c r="W46" s="607"/>
      <c r="X46" s="940"/>
      <c r="Y46" s="940"/>
      <c r="Z46" s="940"/>
      <c r="AA46" s="940"/>
      <c r="AB46" s="940"/>
      <c r="AC46" s="940"/>
      <c r="AD46" s="940"/>
      <c r="AE46" s="940"/>
      <c r="AF46" s="940"/>
      <c r="AG46" s="940"/>
    </row>
    <row r="47" spans="2:33" s="365" customFormat="1" ht="25.5" customHeight="1" x14ac:dyDescent="0.2">
      <c r="B47" s="608" t="s">
        <v>101</v>
      </c>
      <c r="C47" s="879"/>
      <c r="D47" s="879" t="e">
        <f>+#REF!/جدول1!#REF!/10</f>
        <v>#REF!</v>
      </c>
      <c r="E47" s="879" t="e">
        <f>+#REF!/جدول1!#REF!/10</f>
        <v>#REF!</v>
      </c>
      <c r="F47" s="879" t="e">
        <f>+#REF!/جدول1!#REF!/10</f>
        <v>#REF!</v>
      </c>
      <c r="G47" s="879" t="e">
        <f>+#REF!/جدول1!#REF!/10</f>
        <v>#REF!</v>
      </c>
      <c r="H47" s="879" t="e">
        <f>+#REF!/جدول1!#REF!/10</f>
        <v>#REF!</v>
      </c>
      <c r="I47" s="879" t="e">
        <f>+#REF!/جدول1!#REF!/10</f>
        <v>#REF!</v>
      </c>
      <c r="J47" s="879" t="e">
        <f>+#REF!/جدول1!#REF!/10</f>
        <v>#REF!</v>
      </c>
      <c r="K47" s="879" t="e">
        <f>+#REF!/جدول1!#REF!/10</f>
        <v>#REF!</v>
      </c>
      <c r="L47" s="879" t="e">
        <f>+#REF!/جدول1!#REF!/10</f>
        <v>#REF!</v>
      </c>
      <c r="M47" s="880"/>
      <c r="N47" s="880" t="e">
        <f>+#REF!/جدول1!#REF!/10</f>
        <v>#REF!</v>
      </c>
      <c r="O47" s="879" t="e">
        <f>+#REF!/جدول1!#REF!/10</f>
        <v>#REF!</v>
      </c>
      <c r="P47" s="879" t="e">
        <f>+#REF!/جدول1!C21/10</f>
        <v>#REF!</v>
      </c>
      <c r="Q47" s="879" t="e">
        <f>+#REF!/جدول1!D21/10</f>
        <v>#REF!</v>
      </c>
      <c r="R47" s="879" t="e">
        <f>+#REF!/جدول1!E21/10</f>
        <v>#REF!</v>
      </c>
      <c r="S47" s="879" t="e">
        <f>+#REF!/جدول1!F21/10</f>
        <v>#REF!</v>
      </c>
      <c r="T47" s="879" t="e">
        <f>+#REF!/جدول1!G21/10</f>
        <v>#REF!</v>
      </c>
      <c r="U47" s="880" t="s">
        <v>850</v>
      </c>
      <c r="V47" s="880" t="s">
        <v>850</v>
      </c>
      <c r="W47" s="609" t="s">
        <v>102</v>
      </c>
      <c r="X47" s="940"/>
      <c r="Y47" s="940"/>
      <c r="Z47" s="940"/>
      <c r="AA47" s="940"/>
      <c r="AB47" s="940"/>
      <c r="AC47" s="940"/>
      <c r="AD47" s="940"/>
      <c r="AE47" s="940"/>
      <c r="AF47" s="940"/>
      <c r="AG47" s="940"/>
    </row>
    <row r="48" spans="2:33" s="365" customFormat="1" ht="24.95" customHeight="1" thickBot="1" x14ac:dyDescent="0.25">
      <c r="B48" s="628"/>
      <c r="C48" s="916"/>
      <c r="D48" s="916"/>
      <c r="E48" s="916"/>
      <c r="F48" s="916"/>
      <c r="G48" s="916"/>
      <c r="H48" s="916"/>
      <c r="I48" s="916"/>
      <c r="J48" s="916"/>
      <c r="K48" s="916"/>
      <c r="L48" s="916"/>
      <c r="M48" s="917"/>
      <c r="N48" s="918"/>
      <c r="O48" s="917"/>
      <c r="P48" s="917"/>
      <c r="Q48" s="917"/>
      <c r="R48" s="917"/>
      <c r="S48" s="917"/>
      <c r="T48" s="917"/>
      <c r="U48" s="917"/>
      <c r="V48" s="917"/>
      <c r="W48" s="939"/>
      <c r="X48" s="940"/>
      <c r="Y48" s="940"/>
      <c r="Z48" s="940"/>
      <c r="AA48" s="940"/>
      <c r="AB48" s="940"/>
      <c r="AC48" s="940"/>
      <c r="AD48" s="940"/>
      <c r="AE48" s="940"/>
      <c r="AF48" s="940"/>
      <c r="AG48" s="940"/>
    </row>
    <row r="49" spans="2:33" s="360" customFormat="1" ht="15" customHeight="1" thickTop="1" x14ac:dyDescent="0.2">
      <c r="B49" s="950"/>
      <c r="C49" s="945"/>
      <c r="D49" s="945"/>
      <c r="E49" s="945"/>
      <c r="F49" s="945"/>
      <c r="G49" s="945"/>
      <c r="H49" s="945"/>
      <c r="I49" s="945"/>
      <c r="J49" s="945"/>
      <c r="K49" s="945"/>
      <c r="L49" s="945"/>
      <c r="M49" s="946"/>
      <c r="N49" s="947"/>
      <c r="O49" s="946"/>
      <c r="P49" s="946"/>
      <c r="Q49" s="946"/>
      <c r="R49" s="946"/>
      <c r="S49" s="946"/>
      <c r="T49" s="946"/>
      <c r="U49" s="946"/>
      <c r="V49" s="946"/>
      <c r="W49" s="952" t="s">
        <v>870</v>
      </c>
      <c r="X49" s="940"/>
      <c r="Y49" s="940"/>
      <c r="Z49" s="940"/>
      <c r="AA49" s="940"/>
      <c r="AB49" s="940"/>
      <c r="AC49" s="940"/>
      <c r="AD49" s="940"/>
      <c r="AE49" s="940"/>
      <c r="AF49" s="940"/>
      <c r="AG49" s="940"/>
    </row>
    <row r="50" spans="2:33" s="365" customFormat="1" ht="24.95" customHeight="1" x14ac:dyDescent="0.2">
      <c r="B50" s="455" t="s">
        <v>1048</v>
      </c>
      <c r="C50" s="928"/>
      <c r="D50" s="928"/>
      <c r="E50" s="928"/>
      <c r="F50" s="928"/>
      <c r="G50" s="928"/>
      <c r="H50" s="928"/>
      <c r="I50" s="928"/>
      <c r="J50" s="928"/>
      <c r="K50" s="928"/>
      <c r="L50" s="928"/>
      <c r="M50" s="929"/>
      <c r="N50" s="930"/>
      <c r="O50" s="929"/>
      <c r="P50" s="929"/>
      <c r="Q50" s="929"/>
      <c r="R50" s="929"/>
      <c r="S50" s="929"/>
      <c r="T50" s="929"/>
      <c r="U50" s="929"/>
      <c r="V50" s="929"/>
      <c r="W50" s="379" t="s">
        <v>571</v>
      </c>
      <c r="X50" s="940"/>
      <c r="Y50" s="940"/>
      <c r="Z50" s="940"/>
      <c r="AA50" s="940"/>
      <c r="AB50" s="940"/>
      <c r="AC50" s="940"/>
      <c r="AD50" s="940"/>
      <c r="AE50" s="940"/>
      <c r="AF50" s="940"/>
      <c r="AG50" s="940"/>
    </row>
    <row r="51" spans="2:33" s="360" customFormat="1" ht="15" customHeight="1" x14ac:dyDescent="0.2">
      <c r="B51" s="454"/>
      <c r="C51" s="928"/>
      <c r="D51" s="928"/>
      <c r="E51" s="928"/>
      <c r="F51" s="928"/>
      <c r="G51" s="928"/>
      <c r="H51" s="928"/>
      <c r="I51" s="928"/>
      <c r="J51" s="928"/>
      <c r="K51" s="928"/>
      <c r="L51" s="928"/>
      <c r="M51" s="929"/>
      <c r="N51" s="930"/>
      <c r="O51" s="929"/>
      <c r="P51" s="929"/>
      <c r="Q51" s="929"/>
      <c r="R51" s="929"/>
      <c r="S51" s="929"/>
      <c r="T51" s="929"/>
      <c r="U51" s="929"/>
      <c r="V51" s="929"/>
      <c r="W51" s="607" t="s">
        <v>870</v>
      </c>
      <c r="X51" s="940"/>
      <c r="Y51" s="940"/>
      <c r="Z51" s="940"/>
      <c r="AA51" s="940"/>
      <c r="AB51" s="940"/>
      <c r="AC51" s="940"/>
      <c r="AD51" s="940"/>
      <c r="AE51" s="940"/>
      <c r="AF51" s="940"/>
      <c r="AG51" s="940"/>
    </row>
    <row r="52" spans="2:33" s="365" customFormat="1" ht="25.5" customHeight="1" x14ac:dyDescent="0.2">
      <c r="B52" s="608" t="s">
        <v>586</v>
      </c>
      <c r="C52" s="879" t="e">
        <f>+#REF!/(#REF!+#REF!)*100</f>
        <v>#REF!</v>
      </c>
      <c r="D52" s="879" t="e">
        <f>+#REF!/(#REF!+#REF!)*100</f>
        <v>#REF!</v>
      </c>
      <c r="E52" s="879" t="e">
        <f>+#REF!/(#REF!+#REF!)*100</f>
        <v>#REF!</v>
      </c>
      <c r="F52" s="879" t="e">
        <f>+#REF!/(#REF!+#REF!)*100</f>
        <v>#REF!</v>
      </c>
      <c r="G52" s="879" t="e">
        <f>+#REF!/(#REF!+#REF!)*100</f>
        <v>#REF!</v>
      </c>
      <c r="H52" s="879" t="e">
        <f>+#REF!/(#REF!+#REF!)*100</f>
        <v>#REF!</v>
      </c>
      <c r="I52" s="879" t="e">
        <f>+#REF!/(#REF!+#REF!)*100</f>
        <v>#REF!</v>
      </c>
      <c r="J52" s="879" t="e">
        <f>+#REF!/(#REF!+#REF!)*100</f>
        <v>#REF!</v>
      </c>
      <c r="K52" s="879" t="e">
        <f>+#REF!/(#REF!+#REF!)*100</f>
        <v>#REF!</v>
      </c>
      <c r="L52" s="879" t="e">
        <f>+#REF!/(#REF!+#REF!)*100</f>
        <v>#REF!</v>
      </c>
      <c r="M52" s="880"/>
      <c r="N52" s="881" t="e">
        <f>+#REF!/(#REF!+#REF!)*100</f>
        <v>#REF!</v>
      </c>
      <c r="O52" s="880" t="e">
        <f>+#REF!/(#REF!+#REF!)*100</f>
        <v>#REF!</v>
      </c>
      <c r="P52" s="880" t="e">
        <f>+#REF!/(#REF!+#REF!)*100</f>
        <v>#REF!</v>
      </c>
      <c r="Q52" s="880" t="e">
        <f>+#REF!/(#REF!+#REF!)*100</f>
        <v>#REF!</v>
      </c>
      <c r="R52" s="880" t="e">
        <f>+#REF!/(#REF!+#REF!)*100</f>
        <v>#REF!</v>
      </c>
      <c r="S52" s="880" t="e">
        <f>+#REF!/(#REF!+#REF!)*100</f>
        <v>#REF!</v>
      </c>
      <c r="T52" s="880" t="e">
        <f>+#REF!/(#REF!+#REF!)*100</f>
        <v>#REF!</v>
      </c>
      <c r="U52" s="880" t="e">
        <f>+#REF!/(#REF!+#REF!)*100</f>
        <v>#REF!</v>
      </c>
      <c r="V52" s="880" t="e">
        <f>+#REF!/(#REF!+#REF!)*100</f>
        <v>#REF!</v>
      </c>
      <c r="W52" s="609" t="s">
        <v>587</v>
      </c>
      <c r="X52" s="940"/>
      <c r="Y52" s="940"/>
      <c r="Z52" s="940"/>
      <c r="AA52" s="940"/>
      <c r="AB52" s="940"/>
      <c r="AC52" s="940"/>
      <c r="AD52" s="940"/>
      <c r="AE52" s="940"/>
      <c r="AF52" s="940"/>
      <c r="AG52" s="940"/>
    </row>
    <row r="53" spans="2:33" s="360" customFormat="1" ht="15" customHeight="1" x14ac:dyDescent="0.2">
      <c r="B53" s="454"/>
      <c r="C53" s="928"/>
      <c r="D53" s="928"/>
      <c r="E53" s="928"/>
      <c r="F53" s="928"/>
      <c r="G53" s="928"/>
      <c r="H53" s="928"/>
      <c r="I53" s="928"/>
      <c r="J53" s="928"/>
      <c r="K53" s="928"/>
      <c r="L53" s="928"/>
      <c r="M53" s="929"/>
      <c r="N53" s="930"/>
      <c r="O53" s="929"/>
      <c r="P53" s="929"/>
      <c r="Q53" s="929"/>
      <c r="R53" s="929"/>
      <c r="S53" s="929"/>
      <c r="T53" s="929"/>
      <c r="U53" s="929"/>
      <c r="V53" s="929"/>
      <c r="W53" s="607" t="s">
        <v>870</v>
      </c>
      <c r="X53" s="940"/>
      <c r="Y53" s="940"/>
      <c r="Z53" s="940"/>
      <c r="AA53" s="940"/>
      <c r="AB53" s="940"/>
      <c r="AC53" s="940"/>
      <c r="AD53" s="940"/>
      <c r="AE53" s="940"/>
      <c r="AF53" s="940"/>
      <c r="AG53" s="940"/>
    </row>
    <row r="54" spans="2:33" s="365" customFormat="1" ht="25.5" customHeight="1" x14ac:dyDescent="0.2">
      <c r="B54" s="608" t="s">
        <v>572</v>
      </c>
      <c r="C54" s="879" t="e">
        <f>+#REF!/(#REF!+#REF!)*100</f>
        <v>#REF!</v>
      </c>
      <c r="D54" s="879" t="e">
        <f>+#REF!/(#REF!+#REF!)*100</f>
        <v>#REF!</v>
      </c>
      <c r="E54" s="879" t="e">
        <f>+#REF!/(#REF!+#REF!)*100</f>
        <v>#REF!</v>
      </c>
      <c r="F54" s="879" t="e">
        <f>+#REF!/(#REF!+#REF!)*100</f>
        <v>#REF!</v>
      </c>
      <c r="G54" s="879" t="e">
        <f>+#REF!/(#REF!+#REF!)*100</f>
        <v>#REF!</v>
      </c>
      <c r="H54" s="879" t="e">
        <f>+#REF!/(#REF!+#REF!)*100</f>
        <v>#REF!</v>
      </c>
      <c r="I54" s="879" t="e">
        <f>+#REF!/(#REF!+#REF!)*100</f>
        <v>#REF!</v>
      </c>
      <c r="J54" s="879" t="e">
        <f>+#REF!/(#REF!+#REF!)*100</f>
        <v>#REF!</v>
      </c>
      <c r="K54" s="879" t="e">
        <f>+#REF!/(#REF!+#REF!)*100</f>
        <v>#REF!</v>
      </c>
      <c r="L54" s="879" t="e">
        <f>+#REF!/(#REF!+#REF!)*100</f>
        <v>#REF!</v>
      </c>
      <c r="M54" s="880"/>
      <c r="N54" s="881" t="e">
        <f>+#REF!/(#REF!+#REF!)*100</f>
        <v>#REF!</v>
      </c>
      <c r="O54" s="880" t="e">
        <f>+#REF!/(#REF!+#REF!)*100</f>
        <v>#REF!</v>
      </c>
      <c r="P54" s="880" t="e">
        <f>+#REF!/(#REF!+#REF!)*100</f>
        <v>#REF!</v>
      </c>
      <c r="Q54" s="880" t="e">
        <f>+#REF!/(#REF!+#REF!)*100</f>
        <v>#REF!</v>
      </c>
      <c r="R54" s="944" t="e">
        <f>+#REF!/(#REF!+#REF!)*100</f>
        <v>#REF!</v>
      </c>
      <c r="S54" s="880" t="e">
        <f>+#REF!/(#REF!+#REF!)*100</f>
        <v>#REF!</v>
      </c>
      <c r="T54" s="880" t="e">
        <f>+#REF!/(#REF!+#REF!)*100</f>
        <v>#REF!</v>
      </c>
      <c r="U54" s="880" t="e">
        <f>+#REF!/(#REF!+#REF!)*100</f>
        <v>#REF!</v>
      </c>
      <c r="V54" s="880" t="e">
        <f>+#REF!/(#REF!+#REF!)*100</f>
        <v>#REF!</v>
      </c>
      <c r="W54" s="609" t="s">
        <v>290</v>
      </c>
      <c r="X54" s="940"/>
      <c r="Y54" s="940"/>
      <c r="Z54" s="940"/>
      <c r="AA54" s="940"/>
      <c r="AB54" s="940"/>
      <c r="AC54" s="940"/>
      <c r="AD54" s="940"/>
      <c r="AE54" s="940"/>
      <c r="AF54" s="940"/>
      <c r="AG54" s="940"/>
    </row>
    <row r="55" spans="2:33" s="360" customFormat="1" ht="15" customHeight="1" x14ac:dyDescent="0.2">
      <c r="B55" s="454"/>
      <c r="C55" s="928"/>
      <c r="D55" s="928"/>
      <c r="E55" s="928"/>
      <c r="F55" s="928"/>
      <c r="G55" s="928"/>
      <c r="H55" s="928"/>
      <c r="I55" s="928"/>
      <c r="J55" s="928"/>
      <c r="K55" s="928"/>
      <c r="L55" s="928"/>
      <c r="M55" s="929"/>
      <c r="N55" s="930"/>
      <c r="O55" s="929"/>
      <c r="P55" s="929"/>
      <c r="Q55" s="929"/>
      <c r="R55" s="929"/>
      <c r="S55" s="929"/>
      <c r="T55" s="929"/>
      <c r="U55" s="929"/>
      <c r="V55" s="929"/>
      <c r="W55" s="607" t="s">
        <v>870</v>
      </c>
      <c r="X55" s="940"/>
      <c r="Y55" s="940"/>
      <c r="Z55" s="940"/>
      <c r="AA55" s="940"/>
      <c r="AB55" s="940"/>
      <c r="AC55" s="940"/>
      <c r="AD55" s="940"/>
      <c r="AE55" s="940"/>
      <c r="AF55" s="940"/>
      <c r="AG55" s="940"/>
    </row>
    <row r="56" spans="2:33" s="365" customFormat="1" ht="25.5" customHeight="1" x14ac:dyDescent="0.2">
      <c r="B56" s="608" t="s">
        <v>1237</v>
      </c>
      <c r="C56" s="879"/>
      <c r="D56" s="888" t="e">
        <f>+#REF!/جدول1!#REF!/10</f>
        <v>#REF!</v>
      </c>
      <c r="E56" s="888" t="e">
        <f>+#REF!/جدول1!#REF!/10</f>
        <v>#REF!</v>
      </c>
      <c r="F56" s="888" t="e">
        <f>+#REF!/جدول1!#REF!/10</f>
        <v>#REF!</v>
      </c>
      <c r="G56" s="888" t="e">
        <f>+#REF!/جدول1!#REF!/10</f>
        <v>#REF!</v>
      </c>
      <c r="H56" s="888" t="e">
        <f>+#REF!/جدول1!#REF!/10</f>
        <v>#REF!</v>
      </c>
      <c r="I56" s="888" t="e">
        <f>+#REF!/جدول1!#REF!/10</f>
        <v>#REF!</v>
      </c>
      <c r="J56" s="888" t="e">
        <f>+#REF!/جدول1!#REF!/10</f>
        <v>#REF!</v>
      </c>
      <c r="K56" s="888" t="e">
        <f>+#REF!/جدول1!#REF!/10</f>
        <v>#REF!</v>
      </c>
      <c r="L56" s="879" t="e">
        <f>+#REF!/جدول1!#REF!/10</f>
        <v>#REF!</v>
      </c>
      <c r="M56" s="880"/>
      <c r="N56" s="880" t="e">
        <f>+#REF!/جدول1!#REF!/10</f>
        <v>#REF!</v>
      </c>
      <c r="O56" s="879" t="e">
        <f>+#REF!/جدول1!#REF!/10</f>
        <v>#REF!</v>
      </c>
      <c r="P56" s="879" t="e">
        <f>+#REF!/جدول1!C21/10</f>
        <v>#REF!</v>
      </c>
      <c r="Q56" s="879" t="e">
        <f>+#REF!/جدول1!D21/10</f>
        <v>#REF!</v>
      </c>
      <c r="R56" s="879" t="e">
        <f>+#REF!/جدول1!E21/10</f>
        <v>#REF!</v>
      </c>
      <c r="S56" s="879" t="e">
        <f>+#REF!/جدول1!F21/10</f>
        <v>#REF!</v>
      </c>
      <c r="T56" s="890" t="e">
        <f>+#REF!/جدول1!G21/10</f>
        <v>#REF!</v>
      </c>
      <c r="U56" s="880" t="s">
        <v>850</v>
      </c>
      <c r="V56" s="880" t="s">
        <v>850</v>
      </c>
      <c r="W56" s="609" t="s">
        <v>1052</v>
      </c>
      <c r="X56" s="940"/>
      <c r="Y56" s="940"/>
      <c r="Z56" s="940"/>
      <c r="AA56" s="940"/>
      <c r="AB56" s="940"/>
      <c r="AC56" s="940"/>
      <c r="AD56" s="940"/>
      <c r="AE56" s="940"/>
      <c r="AF56" s="940"/>
      <c r="AG56" s="940"/>
    </row>
    <row r="57" spans="2:33" s="360" customFormat="1" ht="15" customHeight="1" x14ac:dyDescent="0.2">
      <c r="B57" s="454"/>
      <c r="C57" s="928"/>
      <c r="D57" s="948"/>
      <c r="E57" s="948"/>
      <c r="F57" s="948"/>
      <c r="G57" s="948"/>
      <c r="H57" s="948"/>
      <c r="I57" s="948"/>
      <c r="J57" s="948"/>
      <c r="K57" s="928"/>
      <c r="L57" s="928"/>
      <c r="M57" s="929"/>
      <c r="N57" s="929"/>
      <c r="O57" s="928"/>
      <c r="P57" s="929"/>
      <c r="Q57" s="943"/>
      <c r="R57" s="929"/>
      <c r="S57" s="929"/>
      <c r="T57" s="943"/>
      <c r="U57" s="929"/>
      <c r="V57" s="929"/>
      <c r="W57" s="607" t="s">
        <v>870</v>
      </c>
      <c r="X57" s="940"/>
      <c r="Y57" s="940"/>
      <c r="Z57" s="940"/>
      <c r="AA57" s="940"/>
      <c r="AB57" s="940"/>
      <c r="AC57" s="940"/>
      <c r="AD57" s="940"/>
      <c r="AE57" s="940"/>
      <c r="AF57" s="940"/>
      <c r="AG57" s="940"/>
    </row>
    <row r="58" spans="2:33" s="365" customFormat="1" ht="25.5" customHeight="1" x14ac:dyDescent="0.2">
      <c r="B58" s="608" t="s">
        <v>1043</v>
      </c>
      <c r="C58" s="879"/>
      <c r="D58" s="888" t="e">
        <f>+#REF!/جدول1!#REF!/10</f>
        <v>#REF!</v>
      </c>
      <c r="E58" s="888" t="e">
        <f>+#REF!/جدول1!#REF!/10</f>
        <v>#REF!</v>
      </c>
      <c r="F58" s="888" t="e">
        <f>+#REF!/جدول1!#REF!/10</f>
        <v>#REF!</v>
      </c>
      <c r="G58" s="888" t="e">
        <f>+#REF!/جدول1!#REF!/10</f>
        <v>#REF!</v>
      </c>
      <c r="H58" s="888" t="e">
        <f>+#REF!/جدول1!#REF!/10</f>
        <v>#REF!</v>
      </c>
      <c r="I58" s="888" t="e">
        <f>+#REF!/جدول1!#REF!/10</f>
        <v>#REF!</v>
      </c>
      <c r="J58" s="888" t="e">
        <f>+#REF!/جدول1!#REF!/10</f>
        <v>#REF!</v>
      </c>
      <c r="K58" s="888" t="e">
        <f>+#REF!/جدول1!#REF!/10</f>
        <v>#REF!</v>
      </c>
      <c r="L58" s="879" t="e">
        <f>+#REF!/جدول1!#REF!/10</f>
        <v>#REF!</v>
      </c>
      <c r="M58" s="880"/>
      <c r="N58" s="880" t="e">
        <f>+#REF!/جدول1!#REF!/10</f>
        <v>#REF!</v>
      </c>
      <c r="O58" s="879" t="e">
        <f>+#REF!/جدول1!#REF!/10</f>
        <v>#REF!</v>
      </c>
      <c r="P58" s="879" t="e">
        <f>+#REF!/جدول1!C21/10</f>
        <v>#REF!</v>
      </c>
      <c r="Q58" s="879" t="e">
        <f>+#REF!/جدول1!D21/10</f>
        <v>#REF!</v>
      </c>
      <c r="R58" s="879" t="e">
        <f>+#REF!/جدول1!E21/10</f>
        <v>#REF!</v>
      </c>
      <c r="S58" s="879" t="e">
        <f>+#REF!/جدول1!F21/10</f>
        <v>#REF!</v>
      </c>
      <c r="T58" s="879" t="e">
        <f>+#REF!/جدول1!G21/10</f>
        <v>#REF!</v>
      </c>
      <c r="U58" s="880" t="s">
        <v>850</v>
      </c>
      <c r="V58" s="880" t="s">
        <v>850</v>
      </c>
      <c r="W58" s="609" t="s">
        <v>1044</v>
      </c>
      <c r="X58" s="940"/>
      <c r="Y58" s="940"/>
      <c r="Z58" s="940"/>
      <c r="AA58" s="940"/>
      <c r="AB58" s="940"/>
      <c r="AC58" s="940"/>
      <c r="AD58" s="940"/>
      <c r="AE58" s="940"/>
      <c r="AF58" s="940"/>
      <c r="AG58" s="940"/>
    </row>
    <row r="59" spans="2:33" s="365" customFormat="1" ht="14.25" customHeight="1" x14ac:dyDescent="0.2">
      <c r="B59" s="608"/>
      <c r="C59" s="879"/>
      <c r="D59" s="879"/>
      <c r="E59" s="879"/>
      <c r="F59" s="879"/>
      <c r="G59" s="879"/>
      <c r="H59" s="879"/>
      <c r="I59" s="879"/>
      <c r="J59" s="879"/>
      <c r="K59" s="879"/>
      <c r="L59" s="879"/>
      <c r="M59" s="880"/>
      <c r="N59" s="880"/>
      <c r="O59" s="880"/>
      <c r="P59" s="880"/>
      <c r="Q59" s="880"/>
      <c r="R59" s="880"/>
      <c r="S59" s="880"/>
      <c r="T59" s="880"/>
      <c r="U59" s="880"/>
      <c r="V59" s="880"/>
      <c r="W59" s="609"/>
      <c r="X59" s="940"/>
      <c r="Y59" s="940"/>
      <c r="Z59" s="940"/>
      <c r="AA59" s="940"/>
      <c r="AB59" s="940"/>
      <c r="AC59" s="940"/>
      <c r="AD59" s="940"/>
      <c r="AE59" s="940"/>
      <c r="AF59" s="940"/>
      <c r="AG59" s="940"/>
    </row>
    <row r="60" spans="2:33" s="365" customFormat="1" ht="25.5" customHeight="1" x14ac:dyDescent="0.2">
      <c r="B60" s="608" t="s">
        <v>1045</v>
      </c>
      <c r="C60" s="879" t="e">
        <f>(('جدول  2'!#REF!+'جدول  2'!#REF!+'جدول  2'!#REF!)/('جدول  2'!#REF!+'جدول  2'!#REF!+'جدول  2'!#REF!+'جدول  2'!#REF!+'جدول  2'!#REF!+'جدول  2'!#REF!))*100</f>
        <v>#REF!</v>
      </c>
      <c r="D60" s="879" t="e">
        <f>(('جدول  2'!#REF!+'جدول  2'!#REF!+'جدول  2'!#REF!)/('جدول  2'!#REF!+'جدول  2'!#REF!+'جدول  2'!#REF!+'جدول  2'!#REF!+'جدول  2'!#REF!+'جدول  2'!#REF!))*100</f>
        <v>#REF!</v>
      </c>
      <c r="E60" s="879" t="e">
        <f>(('جدول  2'!#REF!+'جدول  2'!#REF!+'جدول  2'!#REF!)/('جدول  2'!#REF!+'جدول  2'!#REF!+'جدول  2'!#REF!+'جدول  2'!#REF!+'جدول  2'!#REF!+'جدول  2'!#REF!))*100</f>
        <v>#REF!</v>
      </c>
      <c r="F60" s="879" t="e">
        <f>(('جدول  2'!#REF!+'جدول  2'!#REF!+'جدول  2'!#REF!)/('جدول  2'!#REF!+'جدول  2'!#REF!+'جدول  2'!#REF!+'جدول  2'!#REF!+'جدول  2'!#REF!+'جدول  2'!#REF!))*100</f>
        <v>#REF!</v>
      </c>
      <c r="G60" s="879" t="e">
        <f>(('جدول  2'!#REF!+'جدول  2'!#REF!+'جدول  2'!#REF!)/('جدول  2'!#REF!+'جدول  2'!#REF!+'جدول  2'!#REF!+'جدول  2'!#REF!+'جدول  2'!#REF!+'جدول  2'!#REF!))*100</f>
        <v>#REF!</v>
      </c>
      <c r="H60" s="879" t="e">
        <f>(('جدول  2'!#REF!+'جدول  2'!#REF!+'جدول  2'!#REF!)/('جدول  2'!#REF!+'جدول  2'!#REF!+'جدول  2'!#REF!+'جدول  2'!#REF!+'جدول  2'!#REF!+'جدول  2'!#REF!))*100</f>
        <v>#REF!</v>
      </c>
      <c r="I60" s="879" t="e">
        <f>(('جدول  2'!#REF!+'جدول  2'!#REF!+'جدول  2'!#REF!)/('جدول  2'!#REF!+'جدول  2'!#REF!+'جدول  2'!#REF!+'جدول  2'!#REF!+'جدول  2'!#REF!+'جدول  2'!#REF!))*100</f>
        <v>#REF!</v>
      </c>
      <c r="J60" s="879" t="e">
        <f>(('جدول  2'!#REF!+'جدول  2'!#REF!+'جدول  2'!#REF!)/('جدول  2'!#REF!+'جدول  2'!#REF!+'جدول  2'!#REF!+'جدول  2'!#REF!+'جدول  2'!#REF!+'جدول  2'!#REF!))*100</f>
        <v>#REF!</v>
      </c>
      <c r="K60" s="879" t="e">
        <f>(('جدول  2'!#REF!+'جدول  2'!#REF!+'جدول  2'!#REF!)/('جدول  2'!#REF!+'جدول  2'!#REF!+'جدول  2'!#REF!+'جدول  2'!#REF!+'جدول  2'!#REF!+'جدول  2'!#REF!))*100</f>
        <v>#REF!</v>
      </c>
      <c r="L60" s="879" t="e">
        <f>(('جدول  2'!#REF!+'جدول  2'!#REF!+'جدول  2'!#REF!)/('جدول  2'!#REF!+'جدول  2'!#REF!+'جدول  2'!#REF!+'جدول  2'!#REF!+'جدول  2'!#REF!+'جدول  2'!#REF!))*100</f>
        <v>#REF!</v>
      </c>
      <c r="M60" s="880"/>
      <c r="N60" s="881" t="e">
        <f>(('جدول  2'!#REF!+'جدول  2'!#REF!+'جدول  2'!#REF!)/('جدول  2'!#REF!+'جدول  2'!#REF!+'جدول  2'!#REF!+'جدول  2'!#REF!+'جدول  2'!#REF!+'جدول  2'!#REF!))*100</f>
        <v>#REF!</v>
      </c>
      <c r="O60" s="880" t="e">
        <f>(('جدول  2'!#REF!+'جدول  2'!#REF!+'جدول  2'!#REF!)/('جدول  2'!#REF!+'جدول  2'!#REF!+'جدول  2'!#REF!+'جدول  2'!#REF!+'جدول  2'!#REF!+'جدول  2'!#REF!))*100</f>
        <v>#REF!</v>
      </c>
      <c r="P60" s="880" t="e">
        <f>(('جدول  2'!#REF!+'جدول  2'!#REF!+'جدول  2'!#REF!)/('جدول  2'!#REF!+'جدول  2'!#REF!+'جدول  2'!#REF!+'جدول  2'!#REF!+'جدول  2'!#REF!+'جدول  2'!#REF!))*100</f>
        <v>#REF!</v>
      </c>
      <c r="Q60" s="880">
        <f>(('جدول  2'!C21+'جدول  2'!C24+'جدول  2'!C25)/('جدول  2'!C39+'جدول  2'!C45+'جدول  2'!C47+'جدول  2'!C53+'جدول  2'!C61+'جدول  2'!C59))*100</f>
        <v>58.219181569014488</v>
      </c>
      <c r="R60" s="880">
        <f>(('جدول  2'!D21+'جدول  2'!D24+'جدول  2'!D25)/('جدول  2'!D39+'جدول  2'!D45+'جدول  2'!D47+'جدول  2'!D53+'جدول  2'!D61+'جدول  2'!D59))*100</f>
        <v>48.164952139594803</v>
      </c>
      <c r="S60" s="880">
        <f>(('جدول  2'!E21+'جدول  2'!E24+'جدول  2'!E25)/('جدول  2'!E39+'جدول  2'!E45+'جدول  2'!E47+'جدول  2'!E53+'جدول  2'!E61+'جدول  2'!E59))*100</f>
        <v>47.308859259943588</v>
      </c>
      <c r="T60" s="880">
        <f>(('جدول  2'!F21+'جدول  2'!F24+'جدول  2'!F25)/('جدول  2'!F39+'جدول  2'!F45+'جدول  2'!F47+'جدول  2'!F53+'جدول  2'!F61+'جدول  2'!F59))*100</f>
        <v>56.619372532068667</v>
      </c>
      <c r="U60" s="880">
        <f>(('جدول  2'!G21+'جدول  2'!G24+'جدول  2'!G25)/('جدول  2'!G39+'جدول  2'!G45+'جدول  2'!G47+'جدول  2'!G53+'جدول  2'!G61+'جدول  2'!G59))*100</f>
        <v>44.523078533583003</v>
      </c>
      <c r="V60" s="880">
        <f>(('جدول  2'!H21+'جدول  2'!H24+'جدول  2'!H25)/('جدول  2'!H39+'جدول  2'!H45+'جدول  2'!H47+'جدول  2'!H53+'جدول  2'!H61+'جدول  2'!H59))*100</f>
        <v>42.174515719480276</v>
      </c>
      <c r="W60" s="609" t="s">
        <v>1238</v>
      </c>
      <c r="X60" s="940"/>
      <c r="Y60" s="940"/>
      <c r="Z60" s="940"/>
      <c r="AA60" s="940"/>
      <c r="AB60" s="940"/>
      <c r="AC60" s="940"/>
      <c r="AD60" s="940"/>
      <c r="AE60" s="940"/>
      <c r="AF60" s="940"/>
      <c r="AG60" s="940"/>
    </row>
    <row r="61" spans="2:33" s="365" customFormat="1" ht="12.75" customHeight="1" x14ac:dyDescent="0.2">
      <c r="B61" s="608"/>
      <c r="C61" s="879"/>
      <c r="D61" s="879"/>
      <c r="E61" s="879"/>
      <c r="F61" s="879"/>
      <c r="G61" s="879"/>
      <c r="H61" s="879"/>
      <c r="I61" s="879"/>
      <c r="J61" s="879"/>
      <c r="K61" s="879"/>
      <c r="L61" s="879"/>
      <c r="M61" s="880"/>
      <c r="N61" s="881"/>
      <c r="O61" s="880"/>
      <c r="P61" s="880"/>
      <c r="Q61" s="880"/>
      <c r="R61" s="880"/>
      <c r="S61" s="880"/>
      <c r="T61" s="880"/>
      <c r="U61" s="880"/>
      <c r="V61" s="880"/>
      <c r="W61" s="609"/>
      <c r="X61" s="940"/>
      <c r="Y61" s="940"/>
      <c r="Z61" s="940"/>
      <c r="AA61" s="940"/>
      <c r="AB61" s="940"/>
      <c r="AC61" s="940"/>
      <c r="AD61" s="940"/>
      <c r="AE61" s="940"/>
      <c r="AF61" s="940"/>
      <c r="AG61" s="940"/>
    </row>
    <row r="62" spans="2:33" s="365" customFormat="1" ht="25.5" customHeight="1" x14ac:dyDescent="0.2">
      <c r="B62" s="608" t="s">
        <v>1046</v>
      </c>
      <c r="C62" s="879" t="e">
        <f>('جدول  2'!#REF!/('جدول  2'!#REF!+'جدول  2'!#REF!+'جدول  2'!#REF!))*100</f>
        <v>#REF!</v>
      </c>
      <c r="D62" s="879" t="e">
        <f>('جدول  2'!#REF!/('جدول  2'!#REF!+'جدول  2'!#REF!+'جدول  2'!#REF!))*100</f>
        <v>#REF!</v>
      </c>
      <c r="E62" s="879" t="e">
        <f>('جدول  2'!#REF!/('جدول  2'!#REF!+'جدول  2'!#REF!+'جدول  2'!#REF!))*100</f>
        <v>#REF!</v>
      </c>
      <c r="F62" s="879" t="e">
        <f>('جدول  2'!#REF!/('جدول  2'!#REF!+'جدول  2'!#REF!+'جدول  2'!#REF!))*100</f>
        <v>#REF!</v>
      </c>
      <c r="G62" s="879" t="e">
        <f>('جدول  2'!#REF!/('جدول  2'!#REF!+'جدول  2'!#REF!+'جدول  2'!#REF!))*100</f>
        <v>#REF!</v>
      </c>
      <c r="H62" s="879" t="e">
        <f>('جدول  2'!#REF!/('جدول  2'!#REF!+'جدول  2'!#REF!+'جدول  2'!#REF!))*100</f>
        <v>#REF!</v>
      </c>
      <c r="I62" s="879" t="e">
        <f>('جدول  2'!#REF!/('جدول  2'!#REF!+'جدول  2'!#REF!+'جدول  2'!#REF!))*100</f>
        <v>#REF!</v>
      </c>
      <c r="J62" s="879" t="e">
        <f>('جدول  2'!#REF!/('جدول  2'!#REF!+'جدول  2'!#REF!+'جدول  2'!#REF!))*100</f>
        <v>#REF!</v>
      </c>
      <c r="K62" s="879" t="e">
        <f>('جدول  2'!#REF!/('جدول  2'!#REF!+'جدول  2'!#REF!+'جدول  2'!#REF!))*100</f>
        <v>#REF!</v>
      </c>
      <c r="L62" s="879" t="e">
        <f>('جدول  2'!#REF!/('جدول  2'!#REF!+'جدول  2'!#REF!+'جدول  2'!#REF!))*100</f>
        <v>#REF!</v>
      </c>
      <c r="M62" s="880"/>
      <c r="N62" s="881" t="e">
        <f>('جدول  2'!#REF!/('جدول  2'!#REF!+'جدول  2'!#REF!+'جدول  2'!#REF!))*100</f>
        <v>#REF!</v>
      </c>
      <c r="O62" s="880" t="e">
        <f>('جدول  2'!#REF!/('جدول  2'!#REF!+'جدول  2'!#REF!+'جدول  2'!#REF!))*100</f>
        <v>#REF!</v>
      </c>
      <c r="P62" s="880" t="e">
        <f>('جدول  2'!#REF!/('جدول  2'!#REF!+'جدول  2'!#REF!+'جدول  2'!#REF!))*100</f>
        <v>#REF!</v>
      </c>
      <c r="Q62" s="880">
        <f>('جدول  2'!C24/('جدول  2'!C21+'جدول  2'!C25+'جدول  2'!C24))*100</f>
        <v>98.983069240021095</v>
      </c>
      <c r="R62" s="880">
        <f>('جدول  2'!D24/('جدول  2'!D21+'جدول  2'!D25+'جدول  2'!D24))*100</f>
        <v>99.038139063744651</v>
      </c>
      <c r="S62" s="880">
        <f>('جدول  2'!E24/('جدول  2'!E21+'جدول  2'!E25+'جدول  2'!E24))*100</f>
        <v>99.219622661685889</v>
      </c>
      <c r="T62" s="941">
        <f>('جدول  2'!F24/('جدول  2'!F21+'جدول  2'!F25+'جدول  2'!F24))*100</f>
        <v>99.336688307377827</v>
      </c>
      <c r="U62" s="941">
        <f>('جدول  2'!G24/('جدول  2'!G21+'جدول  2'!G25+'جدول  2'!G24))*100</f>
        <v>99.194719195973164</v>
      </c>
      <c r="V62" s="941">
        <f>('جدول  2'!H24/('جدول  2'!H21+'جدول  2'!H25+'جدول  2'!H24))*100</f>
        <v>98.751386318493729</v>
      </c>
      <c r="W62" s="609" t="s">
        <v>1047</v>
      </c>
      <c r="X62" s="940"/>
      <c r="Y62" s="940"/>
      <c r="Z62" s="940"/>
      <c r="AA62" s="940"/>
      <c r="AB62" s="940"/>
      <c r="AC62" s="940"/>
      <c r="AD62" s="940"/>
      <c r="AE62" s="940"/>
      <c r="AF62" s="940"/>
      <c r="AG62" s="940"/>
    </row>
    <row r="63" spans="2:33" s="365" customFormat="1" ht="24.75" customHeight="1" thickBot="1" x14ac:dyDescent="0.25">
      <c r="B63" s="581"/>
      <c r="C63" s="916"/>
      <c r="D63" s="916"/>
      <c r="E63" s="916"/>
      <c r="F63" s="916"/>
      <c r="G63" s="916"/>
      <c r="H63" s="916"/>
      <c r="I63" s="916"/>
      <c r="J63" s="916"/>
      <c r="K63" s="916"/>
      <c r="L63" s="917"/>
      <c r="M63" s="917"/>
      <c r="N63" s="918"/>
      <c r="O63" s="917"/>
      <c r="P63" s="949"/>
      <c r="Q63" s="917"/>
      <c r="R63" s="917"/>
      <c r="S63" s="917"/>
      <c r="T63" s="949"/>
      <c r="U63" s="949"/>
      <c r="V63" s="949"/>
      <c r="W63" s="942"/>
      <c r="X63" s="940"/>
      <c r="Y63" s="940"/>
      <c r="Z63" s="940"/>
      <c r="AA63" s="940"/>
      <c r="AB63" s="940"/>
      <c r="AC63" s="940"/>
      <c r="AD63" s="940"/>
      <c r="AE63" s="940"/>
      <c r="AF63" s="940"/>
      <c r="AG63" s="940"/>
    </row>
    <row r="64" spans="2:33" s="258" customFormat="1" ht="9" customHeight="1" thickTop="1" x14ac:dyDescent="0.7">
      <c r="C64" s="332"/>
      <c r="D64" s="332"/>
      <c r="E64" s="332"/>
      <c r="F64" s="332"/>
      <c r="G64" s="332"/>
      <c r="H64" s="332"/>
      <c r="I64" s="332"/>
      <c r="J64" s="332"/>
      <c r="K64" s="332"/>
      <c r="L64" s="332"/>
      <c r="M64" s="332"/>
      <c r="N64" s="396"/>
      <c r="O64" s="332"/>
      <c r="P64" s="332"/>
      <c r="Q64" s="332"/>
      <c r="R64" s="332"/>
      <c r="S64" s="332"/>
      <c r="T64" s="332"/>
      <c r="U64" s="332"/>
      <c r="V64" s="332"/>
      <c r="X64" s="393"/>
      <c r="Y64" s="393"/>
      <c r="Z64" s="393"/>
      <c r="AA64" s="393"/>
      <c r="AB64" s="393"/>
      <c r="AC64" s="393"/>
      <c r="AD64" s="393"/>
      <c r="AE64" s="393"/>
      <c r="AF64" s="393"/>
      <c r="AG64" s="393"/>
    </row>
    <row r="65" spans="2:28" s="190" customFormat="1" ht="23.25" x14ac:dyDescent="0.5">
      <c r="B65" s="190" t="s">
        <v>1534</v>
      </c>
      <c r="C65" s="116"/>
      <c r="D65" s="116"/>
      <c r="E65" s="116"/>
      <c r="F65" s="116"/>
      <c r="G65" s="116"/>
      <c r="H65" s="116"/>
      <c r="I65" s="116"/>
      <c r="J65" s="116"/>
      <c r="K65" s="116"/>
      <c r="L65" s="116"/>
      <c r="M65" s="116"/>
      <c r="N65" s="409"/>
      <c r="O65" s="116"/>
      <c r="P65" s="116"/>
      <c r="Q65" s="116"/>
      <c r="R65" s="116"/>
      <c r="S65" s="116"/>
      <c r="T65" s="116"/>
      <c r="U65" s="116"/>
      <c r="V65" s="116"/>
      <c r="W65" s="190" t="s">
        <v>1535</v>
      </c>
      <c r="Y65" s="410"/>
    </row>
    <row r="66" spans="2:28" s="190" customFormat="1" ht="39.75" hidden="1" customHeight="1" x14ac:dyDescent="0.5">
      <c r="B66" s="1779" t="s">
        <v>1614</v>
      </c>
      <c r="C66" s="1780"/>
      <c r="D66" s="1780"/>
      <c r="E66" s="1780"/>
      <c r="F66" s="1780"/>
      <c r="G66" s="1780"/>
      <c r="H66" s="1780"/>
      <c r="I66" s="1780"/>
      <c r="J66" s="1780"/>
      <c r="K66" s="1780"/>
      <c r="L66" s="1781" t="s">
        <v>1613</v>
      </c>
      <c r="M66" s="1781"/>
      <c r="N66" s="1781"/>
      <c r="O66" s="1781"/>
      <c r="P66" s="1781"/>
      <c r="Q66" s="1781"/>
      <c r="R66" s="1781"/>
      <c r="S66" s="1781"/>
      <c r="T66" s="1781"/>
      <c r="U66" s="1781"/>
      <c r="V66" s="1781"/>
      <c r="W66" s="1782"/>
      <c r="X66" s="411"/>
      <c r="Y66" s="411"/>
      <c r="Z66" s="411"/>
      <c r="AA66" s="411"/>
      <c r="AB66" s="411"/>
    </row>
    <row r="67" spans="2:28" s="51" customFormat="1" ht="23.25" x14ac:dyDescent="0.5">
      <c r="B67" s="145" t="s">
        <v>1440</v>
      </c>
      <c r="C67" s="116"/>
      <c r="D67" s="116"/>
      <c r="E67" s="116"/>
      <c r="F67" s="116"/>
      <c r="G67" s="116"/>
      <c r="H67" s="116"/>
      <c r="I67" s="116"/>
      <c r="J67" s="116"/>
      <c r="K67" s="116"/>
      <c r="L67" s="116"/>
      <c r="M67" s="116"/>
      <c r="N67" s="409"/>
      <c r="O67" s="116"/>
      <c r="P67" s="116"/>
      <c r="Q67" s="116"/>
      <c r="R67" s="116"/>
      <c r="S67" s="116"/>
      <c r="T67" s="116"/>
      <c r="U67" s="412"/>
      <c r="V67" s="412"/>
      <c r="W67" s="51" t="s">
        <v>1441</v>
      </c>
    </row>
    <row r="68" spans="2:28" s="258" customFormat="1" ht="30.75" x14ac:dyDescent="0.7">
      <c r="B68" s="258" t="s">
        <v>261</v>
      </c>
      <c r="C68" s="332" t="e">
        <f t="shared" ref="C68:V68" si="10">+C15+C19-C28-C32</f>
        <v>#REF!</v>
      </c>
      <c r="D68" s="332" t="e">
        <f t="shared" si="10"/>
        <v>#REF!</v>
      </c>
      <c r="E68" s="332" t="e">
        <f t="shared" si="10"/>
        <v>#REF!</v>
      </c>
      <c r="F68" s="332" t="e">
        <f t="shared" si="10"/>
        <v>#REF!</v>
      </c>
      <c r="G68" s="332" t="e">
        <f t="shared" si="10"/>
        <v>#REF!</v>
      </c>
      <c r="H68" s="332" t="e">
        <f t="shared" si="10"/>
        <v>#REF!</v>
      </c>
      <c r="I68" s="332" t="e">
        <f t="shared" si="10"/>
        <v>#REF!</v>
      </c>
      <c r="J68" s="332" t="e">
        <f t="shared" si="10"/>
        <v>#REF!</v>
      </c>
      <c r="K68" s="332" t="e">
        <f t="shared" si="10"/>
        <v>#REF!</v>
      </c>
      <c r="L68" s="332" t="e">
        <f t="shared" si="10"/>
        <v>#REF!</v>
      </c>
      <c r="M68" s="332">
        <f t="shared" si="10"/>
        <v>0</v>
      </c>
      <c r="N68" s="396" t="e">
        <f t="shared" si="10"/>
        <v>#REF!</v>
      </c>
      <c r="O68" s="332" t="e">
        <f t="shared" si="10"/>
        <v>#REF!</v>
      </c>
      <c r="P68" s="332" t="e">
        <f t="shared" si="10"/>
        <v>#REF!</v>
      </c>
      <c r="Q68" s="332" t="e">
        <f t="shared" si="10"/>
        <v>#REF!</v>
      </c>
      <c r="R68" s="332" t="e">
        <f t="shared" si="10"/>
        <v>#REF!</v>
      </c>
      <c r="S68" s="332" t="e">
        <f t="shared" si="10"/>
        <v>#REF!</v>
      </c>
      <c r="T68" s="332" t="e">
        <f t="shared" si="10"/>
        <v>#REF!</v>
      </c>
      <c r="U68" s="332" t="e">
        <f t="shared" si="10"/>
        <v>#REF!</v>
      </c>
      <c r="V68" s="332" t="e">
        <f t="shared" si="10"/>
        <v>#REF!</v>
      </c>
      <c r="W68" s="258" t="s">
        <v>289</v>
      </c>
    </row>
    <row r="69" spans="2:28" s="258" customFormat="1" ht="30.75" x14ac:dyDescent="0.7">
      <c r="C69" s="332"/>
      <c r="D69" s="332"/>
      <c r="E69" s="332"/>
      <c r="F69" s="332"/>
      <c r="G69" s="332"/>
      <c r="H69" s="332"/>
      <c r="I69" s="332"/>
      <c r="J69" s="332"/>
      <c r="K69" s="332"/>
      <c r="L69" s="332"/>
      <c r="M69" s="332"/>
      <c r="N69" s="396"/>
      <c r="O69" s="332"/>
      <c r="P69" s="400"/>
      <c r="Q69" s="332"/>
      <c r="R69" s="332"/>
      <c r="S69" s="332"/>
      <c r="T69" s="400"/>
      <c r="U69" s="332"/>
      <c r="V69" s="332"/>
    </row>
    <row r="70" spans="2:28" s="258" customFormat="1" ht="30.75" x14ac:dyDescent="0.7">
      <c r="C70" s="332"/>
      <c r="D70" s="332"/>
      <c r="E70" s="332"/>
      <c r="F70" s="332"/>
      <c r="G70" s="332"/>
      <c r="H70" s="332"/>
      <c r="I70" s="332"/>
      <c r="J70" s="332"/>
      <c r="K70" s="332"/>
      <c r="L70" s="332"/>
      <c r="M70" s="332"/>
      <c r="N70" s="396"/>
      <c r="O70" s="332"/>
      <c r="P70" s="400"/>
      <c r="Q70" s="400"/>
      <c r="R70" s="400"/>
      <c r="S70" s="400"/>
      <c r="T70" s="332"/>
      <c r="U70" s="400"/>
      <c r="V70" s="400"/>
    </row>
    <row r="71" spans="2:28" s="258" customFormat="1" ht="30.75" x14ac:dyDescent="0.7">
      <c r="C71" s="332"/>
      <c r="D71" s="332"/>
      <c r="E71" s="332"/>
      <c r="F71" s="332"/>
      <c r="G71" s="332"/>
      <c r="H71" s="332"/>
      <c r="I71" s="332"/>
      <c r="J71" s="332"/>
      <c r="K71" s="332"/>
      <c r="L71" s="332"/>
      <c r="M71" s="332"/>
      <c r="N71" s="396"/>
      <c r="O71" s="332"/>
      <c r="P71" s="332"/>
      <c r="Q71" s="332"/>
      <c r="R71" s="332"/>
      <c r="S71" s="332"/>
      <c r="T71" s="332"/>
      <c r="U71" s="332"/>
      <c r="V71" s="400"/>
    </row>
    <row r="72" spans="2:28" s="258" customFormat="1" ht="30.75" x14ac:dyDescent="0.7">
      <c r="C72" s="332"/>
      <c r="D72" s="332"/>
      <c r="E72" s="332"/>
      <c r="F72" s="332"/>
      <c r="G72" s="332"/>
      <c r="H72" s="332"/>
      <c r="I72" s="332"/>
      <c r="J72" s="332"/>
      <c r="K72" s="332"/>
      <c r="L72" s="332"/>
      <c r="M72" s="332"/>
      <c r="N72" s="396"/>
      <c r="O72" s="332"/>
      <c r="P72" s="332"/>
      <c r="Q72" s="332"/>
      <c r="R72" s="332"/>
      <c r="S72" s="332"/>
      <c r="T72" s="332"/>
      <c r="U72" s="332"/>
      <c r="V72" s="400"/>
    </row>
    <row r="73" spans="2:28" s="258" customFormat="1" ht="30.75" x14ac:dyDescent="0.7">
      <c r="C73" s="332"/>
      <c r="D73" s="332"/>
      <c r="E73" s="332"/>
      <c r="F73" s="332"/>
      <c r="G73" s="332"/>
      <c r="H73" s="332"/>
      <c r="I73" s="332"/>
      <c r="J73" s="332"/>
      <c r="K73" s="332"/>
      <c r="L73" s="332"/>
      <c r="M73" s="332"/>
      <c r="N73" s="396"/>
      <c r="O73" s="332"/>
      <c r="P73" s="332"/>
      <c r="Q73" s="332"/>
      <c r="R73" s="332"/>
      <c r="S73" s="332"/>
      <c r="T73" s="332"/>
      <c r="U73" s="332"/>
      <c r="V73" s="400"/>
    </row>
    <row r="74" spans="2:28" s="258" customFormat="1" ht="30.75" x14ac:dyDescent="0.7">
      <c r="C74" s="332"/>
      <c r="D74" s="332"/>
      <c r="E74" s="332"/>
      <c r="F74" s="332"/>
      <c r="G74" s="332"/>
      <c r="H74" s="332"/>
      <c r="I74" s="332"/>
      <c r="J74" s="332"/>
      <c r="K74" s="332"/>
      <c r="L74" s="332"/>
      <c r="M74" s="332"/>
      <c r="N74" s="396"/>
      <c r="O74" s="332"/>
      <c r="P74" s="332"/>
      <c r="Q74" s="332"/>
      <c r="R74" s="332"/>
      <c r="S74" s="332"/>
      <c r="T74" s="332"/>
      <c r="U74" s="332"/>
      <c r="V74" s="400"/>
    </row>
    <row r="75" spans="2:28" s="258" customFormat="1" ht="30.75" x14ac:dyDescent="0.7">
      <c r="C75" s="332"/>
      <c r="D75" s="332"/>
      <c r="E75" s="332"/>
      <c r="F75" s="332"/>
      <c r="G75" s="332"/>
      <c r="H75" s="332"/>
      <c r="I75" s="332"/>
      <c r="J75" s="332"/>
      <c r="K75" s="332"/>
      <c r="L75" s="332"/>
      <c r="M75" s="332"/>
      <c r="N75" s="396"/>
      <c r="O75" s="332"/>
      <c r="P75" s="332"/>
      <c r="Q75" s="332"/>
      <c r="R75" s="332"/>
      <c r="S75" s="332"/>
      <c r="T75" s="332"/>
      <c r="U75" s="332"/>
      <c r="V75" s="400"/>
    </row>
    <row r="76" spans="2:28" s="258" customFormat="1" ht="30.75" x14ac:dyDescent="0.7">
      <c r="C76" s="332"/>
      <c r="D76" s="332"/>
      <c r="E76" s="332"/>
      <c r="F76" s="332"/>
      <c r="G76" s="332"/>
      <c r="H76" s="332"/>
      <c r="I76" s="332"/>
      <c r="J76" s="332"/>
      <c r="K76" s="332"/>
      <c r="L76" s="332"/>
      <c r="M76" s="332"/>
      <c r="N76" s="396"/>
      <c r="O76" s="332"/>
      <c r="P76" s="332"/>
      <c r="Q76" s="332"/>
      <c r="R76" s="332"/>
      <c r="S76" s="332"/>
      <c r="T76" s="332"/>
      <c r="U76" s="332"/>
      <c r="V76" s="400"/>
    </row>
    <row r="77" spans="2:28" s="258" customFormat="1" ht="30.75" x14ac:dyDescent="0.7">
      <c r="C77" s="332"/>
      <c r="D77" s="332"/>
      <c r="E77" s="332"/>
      <c r="F77" s="332"/>
      <c r="G77" s="332"/>
      <c r="H77" s="332"/>
      <c r="I77" s="332"/>
      <c r="J77" s="332"/>
      <c r="K77" s="332"/>
      <c r="L77" s="332"/>
      <c r="M77" s="332"/>
      <c r="N77" s="396"/>
      <c r="O77" s="332"/>
      <c r="P77" s="332"/>
      <c r="Q77" s="332"/>
      <c r="R77" s="332"/>
      <c r="S77" s="332"/>
      <c r="T77" s="332"/>
      <c r="U77" s="332"/>
      <c r="V77" s="400"/>
    </row>
    <row r="78" spans="2:28" s="258" customFormat="1" ht="30.75" x14ac:dyDescent="0.7">
      <c r="C78" s="332"/>
      <c r="D78" s="332"/>
      <c r="E78" s="332"/>
      <c r="F78" s="332"/>
      <c r="G78" s="332"/>
      <c r="H78" s="332"/>
      <c r="I78" s="332"/>
      <c r="J78" s="332"/>
      <c r="K78" s="332"/>
      <c r="L78" s="332"/>
      <c r="M78" s="332"/>
      <c r="N78" s="396"/>
      <c r="O78" s="332"/>
      <c r="P78" s="332"/>
      <c r="Q78" s="332"/>
      <c r="R78" s="400"/>
      <c r="S78" s="332"/>
      <c r="T78" s="332"/>
      <c r="U78" s="332"/>
      <c r="V78" s="400"/>
    </row>
    <row r="79" spans="2:28" s="258" customFormat="1" ht="30.75" x14ac:dyDescent="0.7">
      <c r="C79" s="332"/>
      <c r="D79" s="332"/>
      <c r="E79" s="332"/>
      <c r="F79" s="332"/>
      <c r="G79" s="332"/>
      <c r="H79" s="332"/>
      <c r="I79" s="332"/>
      <c r="J79" s="332"/>
      <c r="K79" s="332"/>
      <c r="L79" s="332"/>
      <c r="M79" s="332"/>
      <c r="N79" s="396"/>
      <c r="O79" s="332"/>
      <c r="P79" s="332"/>
      <c r="Q79" s="332"/>
      <c r="R79" s="332"/>
      <c r="S79" s="332"/>
      <c r="T79" s="332"/>
      <c r="U79" s="332"/>
      <c r="V79" s="400"/>
    </row>
    <row r="80" spans="2:28" s="258" customFormat="1" ht="30.75" x14ac:dyDescent="0.7">
      <c r="C80" s="332"/>
      <c r="D80" s="332"/>
      <c r="E80" s="332"/>
      <c r="F80" s="332"/>
      <c r="G80" s="332"/>
      <c r="H80" s="332"/>
      <c r="I80" s="332"/>
      <c r="J80" s="332"/>
      <c r="K80" s="332"/>
      <c r="L80" s="332"/>
      <c r="M80" s="332"/>
      <c r="N80" s="396"/>
      <c r="O80" s="332"/>
      <c r="P80" s="332"/>
      <c r="Q80" s="332"/>
      <c r="R80" s="332"/>
      <c r="S80" s="332"/>
      <c r="T80" s="400"/>
      <c r="U80" s="332"/>
      <c r="V80" s="400"/>
    </row>
    <row r="81" spans="3:22" s="258" customFormat="1" ht="30.75" x14ac:dyDescent="0.7">
      <c r="C81" s="332"/>
      <c r="D81" s="332"/>
      <c r="E81" s="332"/>
      <c r="F81" s="332"/>
      <c r="G81" s="332"/>
      <c r="H81" s="332"/>
      <c r="I81" s="332"/>
      <c r="J81" s="332"/>
      <c r="K81" s="332"/>
      <c r="L81" s="332"/>
      <c r="M81" s="332"/>
      <c r="N81" s="396"/>
      <c r="O81" s="332"/>
      <c r="P81" s="332"/>
      <c r="Q81" s="400"/>
      <c r="R81" s="332"/>
      <c r="S81" s="332"/>
      <c r="T81" s="400"/>
      <c r="U81" s="332"/>
      <c r="V81" s="400"/>
    </row>
    <row r="82" spans="3:22" s="258" customFormat="1" ht="30.75" x14ac:dyDescent="0.7">
      <c r="N82" s="394"/>
      <c r="V82" s="400"/>
    </row>
    <row r="83" spans="3:22" ht="30.75" x14ac:dyDescent="0.7">
      <c r="V83" s="400"/>
    </row>
    <row r="84" spans="3:22" ht="30.75" x14ac:dyDescent="0.7">
      <c r="V84" s="400"/>
    </row>
    <row r="85" spans="3:22" ht="30.75" x14ac:dyDescent="0.7">
      <c r="V85" s="400"/>
    </row>
    <row r="86" spans="3:22" ht="30.75" x14ac:dyDescent="0.7">
      <c r="V86" s="400"/>
    </row>
    <row r="87" spans="3:22" ht="30.75" x14ac:dyDescent="0.7">
      <c r="V87" s="400"/>
    </row>
    <row r="88" spans="3:22" ht="30.75" x14ac:dyDescent="0.7">
      <c r="V88" s="400"/>
    </row>
    <row r="89" spans="3:22" ht="30.75" x14ac:dyDescent="0.7">
      <c r="V89" s="400"/>
    </row>
    <row r="90" spans="3:22" ht="30.75" x14ac:dyDescent="0.7">
      <c r="V90" s="400"/>
    </row>
    <row r="91" spans="3:22" ht="30.75" x14ac:dyDescent="0.7">
      <c r="V91" s="400"/>
    </row>
    <row r="92" spans="3:22" ht="30.75" x14ac:dyDescent="0.7">
      <c r="V92" s="400"/>
    </row>
    <row r="93" spans="3:22" ht="30.75" x14ac:dyDescent="0.7">
      <c r="V93" s="400"/>
    </row>
    <row r="94" spans="3:22" ht="30.75" x14ac:dyDescent="0.7">
      <c r="V94" s="400"/>
    </row>
    <row r="95" spans="3:22" ht="30.75" x14ac:dyDescent="0.7">
      <c r="V95" s="400"/>
    </row>
    <row r="96" spans="3:22" ht="30.75" x14ac:dyDescent="0.7">
      <c r="V96" s="400"/>
    </row>
    <row r="97" spans="22:22" ht="30.75" x14ac:dyDescent="0.7">
      <c r="V97" s="400"/>
    </row>
    <row r="98" spans="22:22" ht="30.75" x14ac:dyDescent="0.7">
      <c r="V98" s="400"/>
    </row>
    <row r="99" spans="22:22" ht="30.75" x14ac:dyDescent="0.7">
      <c r="V99" s="400"/>
    </row>
    <row r="100" spans="22:22" ht="30.75" x14ac:dyDescent="0.7">
      <c r="V100" s="400"/>
    </row>
    <row r="101" spans="22:22" ht="30.75" x14ac:dyDescent="0.7">
      <c r="V101" s="400"/>
    </row>
    <row r="102" spans="22:22" ht="30.75" x14ac:dyDescent="0.7">
      <c r="V102" s="400"/>
    </row>
    <row r="103" spans="22:22" ht="30.75" x14ac:dyDescent="0.7">
      <c r="V103" s="400"/>
    </row>
    <row r="104" spans="22:22" ht="30.75" x14ac:dyDescent="0.7">
      <c r="V104" s="400"/>
    </row>
    <row r="105" spans="22:22" ht="30.75" x14ac:dyDescent="0.7">
      <c r="V105" s="400"/>
    </row>
    <row r="106" spans="22:22" ht="30.75" x14ac:dyDescent="0.7">
      <c r="V106" s="400"/>
    </row>
    <row r="107" spans="22:22" ht="30.75" x14ac:dyDescent="0.7">
      <c r="V107" s="400"/>
    </row>
    <row r="108" spans="22:22" ht="30.75" x14ac:dyDescent="0.7">
      <c r="V108" s="400"/>
    </row>
    <row r="109" spans="22:22" ht="30.75" x14ac:dyDescent="0.7">
      <c r="V109" s="400"/>
    </row>
    <row r="110" spans="22:22" ht="30.75" x14ac:dyDescent="0.7">
      <c r="V110" s="400"/>
    </row>
    <row r="111" spans="22:22" ht="30.75" x14ac:dyDescent="0.7">
      <c r="V111" s="400"/>
    </row>
    <row r="112" spans="22:22" ht="30.75" x14ac:dyDescent="0.7">
      <c r="V112" s="400"/>
    </row>
    <row r="113" spans="22:22" ht="30.75" x14ac:dyDescent="0.7">
      <c r="V113" s="400"/>
    </row>
    <row r="114" spans="22:22" ht="30.75" x14ac:dyDescent="0.7">
      <c r="V114" s="400"/>
    </row>
    <row r="115" spans="22:22" ht="30.75" x14ac:dyDescent="0.7">
      <c r="V115" s="400"/>
    </row>
    <row r="116" spans="22:22" ht="30.75" x14ac:dyDescent="0.7">
      <c r="V116" s="400"/>
    </row>
    <row r="117" spans="22:22" ht="30.75" x14ac:dyDescent="0.7">
      <c r="V117" s="400"/>
    </row>
    <row r="118" spans="22:22" ht="30.75" x14ac:dyDescent="0.7">
      <c r="V118" s="400"/>
    </row>
    <row r="119" spans="22:22" ht="30.75" x14ac:dyDescent="0.7">
      <c r="V119" s="400"/>
    </row>
    <row r="120" spans="22:22" ht="30.75" x14ac:dyDescent="0.7">
      <c r="V120" s="400"/>
    </row>
    <row r="121" spans="22:22" ht="30.75" x14ac:dyDescent="0.7">
      <c r="V121" s="400"/>
    </row>
    <row r="122" spans="22:22" ht="30.75" x14ac:dyDescent="0.7">
      <c r="V122" s="400"/>
    </row>
    <row r="123" spans="22:22" ht="30.75" x14ac:dyDescent="0.7">
      <c r="V123" s="400"/>
    </row>
    <row r="124" spans="22:22" ht="30.75" x14ac:dyDescent="0.7">
      <c r="V124" s="400"/>
    </row>
    <row r="125" spans="22:22" ht="30.75" x14ac:dyDescent="0.7">
      <c r="V125" s="400"/>
    </row>
    <row r="126" spans="22:22" ht="30.75" x14ac:dyDescent="0.7">
      <c r="V126" s="400"/>
    </row>
    <row r="127" spans="22:22" ht="30.75" x14ac:dyDescent="0.7">
      <c r="V127" s="400"/>
    </row>
    <row r="128" spans="22:22" ht="30.75" x14ac:dyDescent="0.7">
      <c r="V128" s="400"/>
    </row>
    <row r="129" spans="22:22" ht="30.75" x14ac:dyDescent="0.7">
      <c r="V129" s="400"/>
    </row>
    <row r="130" spans="22:22" ht="30.75" x14ac:dyDescent="0.7">
      <c r="V130" s="400"/>
    </row>
    <row r="131" spans="22:22" ht="30.75" x14ac:dyDescent="0.7">
      <c r="V131" s="400"/>
    </row>
    <row r="132" spans="22:22" ht="30.75" x14ac:dyDescent="0.7">
      <c r="V132" s="400"/>
    </row>
    <row r="133" spans="22:22" ht="30.75" x14ac:dyDescent="0.7">
      <c r="V133" s="400"/>
    </row>
    <row r="134" spans="22:22" ht="30.75" x14ac:dyDescent="0.7">
      <c r="V134" s="400"/>
    </row>
    <row r="135" spans="22:22" ht="30.75" x14ac:dyDescent="0.7">
      <c r="V135" s="400"/>
    </row>
    <row r="136" spans="22:22" ht="30.75" x14ac:dyDescent="0.7">
      <c r="V136" s="400"/>
    </row>
    <row r="137" spans="22:22" ht="30.75" x14ac:dyDescent="0.7">
      <c r="V137" s="400"/>
    </row>
    <row r="138" spans="22:22" ht="30.75" x14ac:dyDescent="0.7">
      <c r="V138" s="400"/>
    </row>
    <row r="139" spans="22:22" ht="30.75" x14ac:dyDescent="0.7">
      <c r="V139" s="400"/>
    </row>
    <row r="140" spans="22:22" ht="30.75" x14ac:dyDescent="0.7">
      <c r="V140" s="400"/>
    </row>
    <row r="141" spans="22:22" ht="30.75" x14ac:dyDescent="0.7">
      <c r="V141" s="400"/>
    </row>
    <row r="142" spans="22:22" ht="30.75" x14ac:dyDescent="0.7">
      <c r="V142" s="400"/>
    </row>
    <row r="143" spans="22:22" ht="30.75" x14ac:dyDescent="0.7">
      <c r="V143" s="400"/>
    </row>
    <row r="144" spans="22:22" ht="30.75" x14ac:dyDescent="0.7">
      <c r="V144" s="400"/>
    </row>
    <row r="145" spans="22:22" ht="30.75" x14ac:dyDescent="0.7">
      <c r="V145" s="400"/>
    </row>
    <row r="146" spans="22:22" ht="30.75" x14ac:dyDescent="0.7">
      <c r="V146" s="400"/>
    </row>
    <row r="147" spans="22:22" ht="30.75" x14ac:dyDescent="0.7">
      <c r="V147" s="400"/>
    </row>
    <row r="148" spans="22:22" ht="30.75" x14ac:dyDescent="0.7">
      <c r="V148" s="400"/>
    </row>
    <row r="149" spans="22:22" ht="30.75" x14ac:dyDescent="0.7">
      <c r="V149" s="400"/>
    </row>
    <row r="150" spans="22:22" ht="30.75" x14ac:dyDescent="0.7">
      <c r="V150" s="400"/>
    </row>
    <row r="151" spans="22:22" ht="30.75" x14ac:dyDescent="0.7">
      <c r="V151" s="400"/>
    </row>
    <row r="152" spans="22:22" ht="30.75" x14ac:dyDescent="0.7">
      <c r="V152" s="400"/>
    </row>
    <row r="153" spans="22:22" ht="30.75" x14ac:dyDescent="0.7">
      <c r="V153" s="400"/>
    </row>
    <row r="154" spans="22:22" ht="30.75" x14ac:dyDescent="0.7">
      <c r="V154" s="400"/>
    </row>
    <row r="155" spans="22:22" ht="30.75" x14ac:dyDescent="0.7">
      <c r="V155" s="400"/>
    </row>
    <row r="156" spans="22:22" ht="30.75" x14ac:dyDescent="0.7">
      <c r="V156" s="400"/>
    </row>
    <row r="157" spans="22:22" ht="30.75" x14ac:dyDescent="0.7">
      <c r="V157" s="400"/>
    </row>
    <row r="158" spans="22:22" ht="30.75" x14ac:dyDescent="0.7">
      <c r="V158" s="400"/>
    </row>
    <row r="159" spans="22:22" ht="30.75" x14ac:dyDescent="0.7">
      <c r="V159" s="400"/>
    </row>
    <row r="160" spans="22:22" ht="30.75" x14ac:dyDescent="0.7">
      <c r="V160" s="400"/>
    </row>
    <row r="161" spans="22:22" ht="30.75" x14ac:dyDescent="0.7">
      <c r="V161" s="400"/>
    </row>
    <row r="162" spans="22:22" ht="30.75" x14ac:dyDescent="0.7">
      <c r="V162" s="400"/>
    </row>
    <row r="163" spans="22:22" ht="30.75" x14ac:dyDescent="0.7">
      <c r="V163" s="400"/>
    </row>
    <row r="164" spans="22:22" ht="30.75" x14ac:dyDescent="0.7">
      <c r="V164" s="400"/>
    </row>
    <row r="165" spans="22:22" ht="30.75" x14ac:dyDescent="0.7">
      <c r="V165" s="400"/>
    </row>
    <row r="166" spans="22:22" ht="30.75" x14ac:dyDescent="0.7">
      <c r="V166" s="400"/>
    </row>
    <row r="167" spans="22:22" ht="30.75" x14ac:dyDescent="0.7">
      <c r="V167" s="400"/>
    </row>
    <row r="168" spans="22:22" ht="30.75" x14ac:dyDescent="0.7">
      <c r="V168" s="400"/>
    </row>
    <row r="169" spans="22:22" ht="30.75" x14ac:dyDescent="0.7">
      <c r="V169" s="400"/>
    </row>
    <row r="170" spans="22:22" ht="30.75" x14ac:dyDescent="0.7">
      <c r="V170" s="400"/>
    </row>
    <row r="171" spans="22:22" ht="30.75" x14ac:dyDescent="0.7">
      <c r="V171" s="400"/>
    </row>
    <row r="172" spans="22:22" ht="30.75" x14ac:dyDescent="0.7">
      <c r="V172" s="400"/>
    </row>
    <row r="173" spans="22:22" ht="30.75" x14ac:dyDescent="0.7">
      <c r="V173" s="400"/>
    </row>
    <row r="174" spans="22:22" ht="30.75" x14ac:dyDescent="0.7">
      <c r="V174" s="400"/>
    </row>
    <row r="175" spans="22:22" ht="30.75" x14ac:dyDescent="0.7">
      <c r="V175" s="400"/>
    </row>
    <row r="176" spans="22:22" ht="30.75" x14ac:dyDescent="0.7">
      <c r="V176" s="400"/>
    </row>
    <row r="177" spans="22:22" ht="30.75" x14ac:dyDescent="0.7">
      <c r="V177" s="400"/>
    </row>
    <row r="178" spans="22:22" ht="30.75" x14ac:dyDescent="0.7">
      <c r="V178" s="400"/>
    </row>
    <row r="179" spans="22:22" ht="30.75" x14ac:dyDescent="0.7">
      <c r="V179" s="400"/>
    </row>
    <row r="180" spans="22:22" ht="30.75" x14ac:dyDescent="0.7">
      <c r="V180" s="400"/>
    </row>
    <row r="181" spans="22:22" ht="30.75" x14ac:dyDescent="0.7">
      <c r="V181" s="400"/>
    </row>
    <row r="182" spans="22:22" ht="30.75" x14ac:dyDescent="0.7">
      <c r="V182" s="400"/>
    </row>
    <row r="183" spans="22:22" ht="30.75" x14ac:dyDescent="0.7">
      <c r="V183" s="400"/>
    </row>
    <row r="184" spans="22:22" ht="30.75" x14ac:dyDescent="0.7">
      <c r="V184" s="400"/>
    </row>
    <row r="185" spans="22:22" ht="30.75" x14ac:dyDescent="0.7">
      <c r="V185" s="400"/>
    </row>
    <row r="186" spans="22:22" ht="30.75" x14ac:dyDescent="0.7">
      <c r="V186" s="400"/>
    </row>
    <row r="187" spans="22:22" ht="30.75" x14ac:dyDescent="0.7">
      <c r="V187" s="400"/>
    </row>
    <row r="188" spans="22:22" ht="30.75" x14ac:dyDescent="0.7">
      <c r="V188" s="400"/>
    </row>
    <row r="189" spans="22:22" ht="30.75" x14ac:dyDescent="0.7">
      <c r="V189" s="400"/>
    </row>
    <row r="190" spans="22:22" ht="30.75" x14ac:dyDescent="0.7">
      <c r="V190" s="400"/>
    </row>
    <row r="191" spans="22:22" ht="30.75" x14ac:dyDescent="0.7">
      <c r="V191" s="400"/>
    </row>
    <row r="192" spans="22:22" ht="30.75" x14ac:dyDescent="0.7">
      <c r="V192" s="400"/>
    </row>
    <row r="193" spans="22:22" ht="30.75" x14ac:dyDescent="0.7">
      <c r="V193" s="400"/>
    </row>
    <row r="194" spans="22:22" ht="30.75" x14ac:dyDescent="0.7">
      <c r="V194" s="400"/>
    </row>
    <row r="195" spans="22:22" ht="30.75" x14ac:dyDescent="0.7">
      <c r="V195" s="400"/>
    </row>
    <row r="196" spans="22:22" ht="30.75" x14ac:dyDescent="0.7">
      <c r="V196" s="400"/>
    </row>
    <row r="197" spans="22:22" ht="30.75" x14ac:dyDescent="0.7">
      <c r="V197" s="400"/>
    </row>
    <row r="198" spans="22:22" ht="30.75" x14ac:dyDescent="0.7">
      <c r="V198" s="400"/>
    </row>
    <row r="199" spans="22:22" ht="30.75" x14ac:dyDescent="0.7">
      <c r="V199" s="400"/>
    </row>
    <row r="200" spans="22:22" ht="30.75" x14ac:dyDescent="0.7">
      <c r="V200" s="400"/>
    </row>
    <row r="201" spans="22:22" ht="30.75" x14ac:dyDescent="0.7">
      <c r="V201" s="400"/>
    </row>
    <row r="202" spans="22:22" ht="30.75" x14ac:dyDescent="0.7">
      <c r="V202" s="400"/>
    </row>
    <row r="203" spans="22:22" ht="30.75" x14ac:dyDescent="0.7">
      <c r="V203" s="400"/>
    </row>
    <row r="204" spans="22:22" ht="30.75" x14ac:dyDescent="0.7">
      <c r="V204" s="400"/>
    </row>
    <row r="205" spans="22:22" ht="30.75" x14ac:dyDescent="0.7">
      <c r="V205" s="400"/>
    </row>
    <row r="206" spans="22:22" ht="30.75" x14ac:dyDescent="0.7">
      <c r="V206" s="400"/>
    </row>
    <row r="207" spans="22:22" ht="30.75" x14ac:dyDescent="0.7">
      <c r="V207" s="400"/>
    </row>
    <row r="208" spans="22:22" ht="30.75" x14ac:dyDescent="0.7">
      <c r="V208" s="400"/>
    </row>
    <row r="209" spans="22:22" ht="30.75" x14ac:dyDescent="0.7">
      <c r="V209" s="400"/>
    </row>
    <row r="210" spans="22:22" ht="30.75" x14ac:dyDescent="0.7">
      <c r="V210" s="400"/>
    </row>
    <row r="211" spans="22:22" ht="30.75" x14ac:dyDescent="0.7">
      <c r="V211" s="400"/>
    </row>
    <row r="212" spans="22:22" ht="30.75" x14ac:dyDescent="0.7">
      <c r="V212" s="400"/>
    </row>
    <row r="213" spans="22:22" ht="30.75" x14ac:dyDescent="0.7">
      <c r="V213" s="400"/>
    </row>
    <row r="214" spans="22:22" ht="30.75" x14ac:dyDescent="0.7">
      <c r="V214" s="400"/>
    </row>
    <row r="215" spans="22:22" ht="30.75" x14ac:dyDescent="0.7">
      <c r="V215" s="400"/>
    </row>
    <row r="216" spans="22:22" ht="30.75" x14ac:dyDescent="0.7">
      <c r="V216" s="400"/>
    </row>
    <row r="217" spans="22:22" ht="30.75" x14ac:dyDescent="0.7">
      <c r="V217" s="400"/>
    </row>
    <row r="218" spans="22:22" ht="30.75" x14ac:dyDescent="0.7">
      <c r="V218" s="400"/>
    </row>
    <row r="219" spans="22:22" ht="30.75" x14ac:dyDescent="0.7">
      <c r="V219" s="400"/>
    </row>
    <row r="220" spans="22:22" ht="30.75" x14ac:dyDescent="0.7">
      <c r="V220" s="400"/>
    </row>
    <row r="221" spans="22:22" ht="30.75" x14ac:dyDescent="0.7">
      <c r="V221" s="400"/>
    </row>
    <row r="222" spans="22:22" ht="30.75" x14ac:dyDescent="0.7">
      <c r="V222" s="400"/>
    </row>
    <row r="223" spans="22:22" ht="30.75" x14ac:dyDescent="0.7">
      <c r="V223" s="400"/>
    </row>
    <row r="224" spans="22:22" ht="30.75" x14ac:dyDescent="0.7">
      <c r="V224" s="400"/>
    </row>
    <row r="225" spans="22:22" ht="30.75" x14ac:dyDescent="0.7">
      <c r="V225" s="400"/>
    </row>
    <row r="226" spans="22:22" ht="30.75" x14ac:dyDescent="0.7">
      <c r="V226" s="400"/>
    </row>
    <row r="227" spans="22:22" ht="30.75" x14ac:dyDescent="0.7">
      <c r="V227" s="400"/>
    </row>
    <row r="228" spans="22:22" ht="30.75" x14ac:dyDescent="0.7">
      <c r="V228" s="400"/>
    </row>
    <row r="229" spans="22:22" ht="30.75" x14ac:dyDescent="0.7">
      <c r="V229" s="400"/>
    </row>
    <row r="230" spans="22:22" ht="30.75" x14ac:dyDescent="0.7">
      <c r="V230" s="400"/>
    </row>
    <row r="231" spans="22:22" ht="30.75" x14ac:dyDescent="0.7">
      <c r="V231" s="400"/>
    </row>
    <row r="232" spans="22:22" ht="30.75" x14ac:dyDescent="0.7">
      <c r="V232" s="400"/>
    </row>
    <row r="233" spans="22:22" ht="30.75" x14ac:dyDescent="0.7">
      <c r="V233" s="400"/>
    </row>
    <row r="234" spans="22:22" ht="30.75" x14ac:dyDescent="0.7">
      <c r="V234" s="400"/>
    </row>
    <row r="235" spans="22:22" ht="30.75" x14ac:dyDescent="0.7">
      <c r="V235" s="400"/>
    </row>
    <row r="236" spans="22:22" ht="30.75" x14ac:dyDescent="0.7">
      <c r="V236" s="400"/>
    </row>
    <row r="237" spans="22:22" ht="30.75" x14ac:dyDescent="0.7">
      <c r="V237" s="400"/>
    </row>
    <row r="238" spans="22:22" ht="30.75" x14ac:dyDescent="0.7">
      <c r="V238" s="400"/>
    </row>
    <row r="239" spans="22:22" ht="30.75" x14ac:dyDescent="0.7">
      <c r="V239" s="400"/>
    </row>
    <row r="240" spans="22:22" ht="30.75" x14ac:dyDescent="0.7">
      <c r="V240" s="400"/>
    </row>
    <row r="241" spans="22:22" ht="30.75" x14ac:dyDescent="0.7">
      <c r="V241" s="400"/>
    </row>
    <row r="242" spans="22:22" ht="30.75" x14ac:dyDescent="0.7">
      <c r="V242" s="400"/>
    </row>
    <row r="243" spans="22:22" ht="30.75" x14ac:dyDescent="0.7">
      <c r="V243" s="400"/>
    </row>
    <row r="244" spans="22:22" ht="30.75" x14ac:dyDescent="0.7">
      <c r="V244" s="400"/>
    </row>
    <row r="245" spans="22:22" ht="30.75" x14ac:dyDescent="0.7">
      <c r="V245" s="400"/>
    </row>
    <row r="246" spans="22:22" ht="30.75" x14ac:dyDescent="0.7">
      <c r="V246" s="400"/>
    </row>
    <row r="247" spans="22:22" ht="30.75" x14ac:dyDescent="0.7">
      <c r="V247" s="400"/>
    </row>
    <row r="248" spans="22:22" ht="30.75" x14ac:dyDescent="0.7">
      <c r="V248" s="400"/>
    </row>
    <row r="249" spans="22:22" ht="30.75" x14ac:dyDescent="0.7">
      <c r="V249" s="400"/>
    </row>
    <row r="250" spans="22:22" ht="30.75" x14ac:dyDescent="0.7">
      <c r="V250" s="400"/>
    </row>
    <row r="251" spans="22:22" ht="30.75" x14ac:dyDescent="0.7">
      <c r="V251" s="400"/>
    </row>
    <row r="252" spans="22:22" ht="30.75" x14ac:dyDescent="0.7">
      <c r="V252" s="400"/>
    </row>
    <row r="253" spans="22:22" ht="30.75" x14ac:dyDescent="0.7">
      <c r="V253" s="400"/>
    </row>
    <row r="254" spans="22:22" ht="30.75" x14ac:dyDescent="0.7">
      <c r="V254" s="400"/>
    </row>
    <row r="255" spans="22:22" ht="30.75" x14ac:dyDescent="0.7">
      <c r="V255" s="400"/>
    </row>
    <row r="256" spans="22:22" ht="30.75" x14ac:dyDescent="0.7">
      <c r="V256" s="400"/>
    </row>
    <row r="257" spans="22:22" ht="30.75" x14ac:dyDescent="0.7">
      <c r="V257" s="400"/>
    </row>
    <row r="258" spans="22:22" ht="30.75" x14ac:dyDescent="0.7">
      <c r="V258" s="400"/>
    </row>
    <row r="259" spans="22:22" ht="30.75" x14ac:dyDescent="0.7">
      <c r="V259" s="400"/>
    </row>
    <row r="260" spans="22:22" ht="30.75" x14ac:dyDescent="0.7">
      <c r="V260" s="400"/>
    </row>
    <row r="261" spans="22:22" ht="30.75" x14ac:dyDescent="0.7">
      <c r="V261" s="400"/>
    </row>
    <row r="262" spans="22:22" ht="30.75" x14ac:dyDescent="0.7">
      <c r="V262" s="400"/>
    </row>
    <row r="263" spans="22:22" ht="30.75" x14ac:dyDescent="0.7">
      <c r="V263" s="400"/>
    </row>
    <row r="264" spans="22:22" ht="30.75" x14ac:dyDescent="0.7">
      <c r="V264" s="400"/>
    </row>
    <row r="265" spans="22:22" ht="30.75" x14ac:dyDescent="0.7">
      <c r="V265" s="400"/>
    </row>
    <row r="266" spans="22:22" ht="30.75" x14ac:dyDescent="0.7">
      <c r="V266" s="400"/>
    </row>
    <row r="267" spans="22:22" ht="30.75" x14ac:dyDescent="0.7">
      <c r="V267" s="400"/>
    </row>
    <row r="268" spans="22:22" ht="30.75" x14ac:dyDescent="0.7">
      <c r="V268" s="400"/>
    </row>
    <row r="269" spans="22:22" ht="30.75" x14ac:dyDescent="0.7">
      <c r="V269" s="400"/>
    </row>
    <row r="270" spans="22:22" ht="30.75" x14ac:dyDescent="0.7">
      <c r="V270" s="400"/>
    </row>
    <row r="271" spans="22:22" ht="30.75" x14ac:dyDescent="0.7">
      <c r="V271" s="400"/>
    </row>
    <row r="272" spans="22:22" ht="30.75" x14ac:dyDescent="0.7">
      <c r="V272" s="400"/>
    </row>
    <row r="273" spans="22:22" ht="30.75" x14ac:dyDescent="0.7">
      <c r="V273" s="400"/>
    </row>
    <row r="274" spans="22:22" ht="30.75" x14ac:dyDescent="0.7">
      <c r="V274" s="400"/>
    </row>
  </sheetData>
  <mergeCells count="24">
    <mergeCell ref="B3:W3"/>
    <mergeCell ref="B5:W5"/>
    <mergeCell ref="B9:B11"/>
    <mergeCell ref="C9:C11"/>
    <mergeCell ref="D9:D11"/>
    <mergeCell ref="E9:E11"/>
    <mergeCell ref="F9:F11"/>
    <mergeCell ref="G9:G11"/>
    <mergeCell ref="H9:H11"/>
    <mergeCell ref="I9:I11"/>
    <mergeCell ref="B66:K66"/>
    <mergeCell ref="L66:W66"/>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61" customFormat="1" ht="36.75" x14ac:dyDescent="0.85">
      <c r="B4" s="1777" t="s">
        <v>1801</v>
      </c>
      <c r="C4" s="1777"/>
      <c r="D4" s="1777"/>
      <c r="E4" s="1777"/>
      <c r="F4" s="1777"/>
      <c r="G4" s="1777"/>
      <c r="H4" s="1777"/>
      <c r="I4" s="1777"/>
      <c r="J4" s="1777"/>
      <c r="K4" s="1777"/>
      <c r="L4" s="1756" t="s">
        <v>1800</v>
      </c>
      <c r="M4" s="1756"/>
      <c r="N4" s="1756"/>
      <c r="O4" s="1756"/>
      <c r="P4" s="1756"/>
      <c r="Q4" s="1756"/>
      <c r="R4" s="1756"/>
      <c r="S4" s="1756"/>
      <c r="T4" s="1756"/>
      <c r="U4" s="1756"/>
      <c r="V4" s="468"/>
      <c r="W4" s="468"/>
      <c r="X4" s="468"/>
      <c r="Y4" s="468"/>
      <c r="Z4" s="468"/>
      <c r="AA4" s="468"/>
      <c r="AB4" s="468"/>
      <c r="AC4" s="468"/>
      <c r="AD4" s="468"/>
      <c r="AE4" s="468"/>
      <c r="AF4" s="468"/>
      <c r="AG4" s="468"/>
    </row>
    <row r="5" spans="1:40" s="76" customFormat="1" ht="19.5" customHeight="1" x14ac:dyDescent="0.65">
      <c r="B5" s="75"/>
      <c r="C5" s="75"/>
      <c r="D5" s="1524"/>
      <c r="E5" s="1524"/>
      <c r="F5" s="1524"/>
      <c r="G5" s="1524"/>
      <c r="H5" s="1524"/>
      <c r="I5" s="75"/>
      <c r="J5" s="75"/>
      <c r="K5" s="75"/>
      <c r="L5" s="75"/>
      <c r="M5" s="75"/>
      <c r="N5" s="75"/>
      <c r="O5" s="75"/>
      <c r="P5" s="75"/>
      <c r="Q5" s="75"/>
      <c r="R5" s="75"/>
      <c r="S5" s="75"/>
      <c r="T5" s="75"/>
      <c r="U5" s="75"/>
    </row>
    <row r="6" spans="1:40" s="76" customFormat="1" ht="19.5" customHeight="1" x14ac:dyDescent="0.65">
      <c r="B6" s="75"/>
      <c r="C6" s="1524"/>
      <c r="D6" s="1524"/>
      <c r="E6" s="1524"/>
      <c r="F6" s="1524"/>
      <c r="G6" s="1524"/>
      <c r="H6" s="1524"/>
      <c r="I6" s="75"/>
      <c r="J6" s="75"/>
      <c r="K6" s="75"/>
      <c r="L6" s="75"/>
      <c r="M6" s="75"/>
      <c r="N6" s="75"/>
      <c r="O6" s="75"/>
      <c r="P6" s="75"/>
      <c r="Q6" s="75"/>
      <c r="R6" s="75"/>
      <c r="S6" s="75"/>
      <c r="T6" s="75"/>
      <c r="U6" s="75"/>
    </row>
    <row r="7" spans="1:40" s="417" customFormat="1" ht="22.5" x14ac:dyDescent="0.5">
      <c r="B7" s="355" t="s">
        <v>1736</v>
      </c>
      <c r="C7" s="472"/>
      <c r="D7" s="472"/>
      <c r="E7" s="472"/>
      <c r="F7" s="472"/>
      <c r="G7" s="472"/>
      <c r="H7" s="472"/>
      <c r="U7" s="229" t="s">
        <v>1740</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504" customFormat="1" ht="25.5" customHeight="1" thickTop="1" x14ac:dyDescent="0.7">
      <c r="A9" s="258"/>
      <c r="B9" s="1761"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row>
    <row r="10" spans="1:40" s="258" customFormat="1" ht="22.5" customHeight="1" x14ac:dyDescent="0.7">
      <c r="B10" s="1762"/>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87"/>
    </row>
    <row r="11" spans="1:40" s="338" customFormat="1" ht="22.5" customHeight="1" x14ac:dyDescent="0.7">
      <c r="A11" s="258"/>
      <c r="B11" s="1763"/>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88"/>
    </row>
    <row r="12" spans="1:40" s="339" customFormat="1" ht="13.5" customHeight="1" x14ac:dyDescent="0.7">
      <c r="B12" s="340"/>
      <c r="C12" s="353"/>
      <c r="D12" s="353"/>
      <c r="E12" s="353"/>
      <c r="F12" s="353"/>
      <c r="G12" s="353"/>
      <c r="H12" s="353"/>
      <c r="I12" s="420"/>
      <c r="J12" s="421"/>
      <c r="K12" s="421"/>
      <c r="L12" s="421"/>
      <c r="M12" s="421"/>
      <c r="N12" s="421"/>
      <c r="O12" s="421"/>
      <c r="P12" s="421"/>
      <c r="Q12" s="421"/>
      <c r="R12" s="421"/>
      <c r="S12" s="421"/>
      <c r="T12" s="422"/>
      <c r="U12" s="354"/>
    </row>
    <row r="13" spans="1:40" s="360" customFormat="1" ht="24.95" customHeight="1" x14ac:dyDescent="0.2">
      <c r="A13" s="365"/>
      <c r="B13" s="455" t="s">
        <v>7</v>
      </c>
      <c r="C13" s="622"/>
      <c r="D13" s="622"/>
      <c r="E13" s="622"/>
      <c r="F13" s="622"/>
      <c r="G13" s="622"/>
      <c r="H13" s="622"/>
      <c r="I13" s="860"/>
      <c r="J13" s="858"/>
      <c r="K13" s="858"/>
      <c r="L13" s="858"/>
      <c r="M13" s="858"/>
      <c r="N13" s="858"/>
      <c r="O13" s="858"/>
      <c r="P13" s="858"/>
      <c r="Q13" s="858"/>
      <c r="R13" s="858"/>
      <c r="S13" s="858"/>
      <c r="T13" s="861"/>
      <c r="U13" s="379" t="s">
        <v>378</v>
      </c>
    </row>
    <row r="14" spans="1:40" s="360" customFormat="1" ht="13.5" customHeight="1" x14ac:dyDescent="0.2">
      <c r="B14" s="454"/>
      <c r="C14" s="959"/>
      <c r="D14" s="959"/>
      <c r="E14" s="959"/>
      <c r="F14" s="959"/>
      <c r="G14" s="959"/>
      <c r="H14" s="959"/>
      <c r="I14" s="960"/>
      <c r="J14" s="961"/>
      <c r="K14" s="961"/>
      <c r="L14" s="961"/>
      <c r="M14" s="961"/>
      <c r="N14" s="961"/>
      <c r="O14" s="961"/>
      <c r="P14" s="961"/>
      <c r="Q14" s="961"/>
      <c r="R14" s="961"/>
      <c r="S14" s="961"/>
      <c r="T14" s="962"/>
      <c r="U14" s="607"/>
    </row>
    <row r="15" spans="1:40" s="360" customFormat="1" ht="24.95" customHeight="1" x14ac:dyDescent="0.2">
      <c r="A15" s="1555"/>
      <c r="B15" s="454" t="s">
        <v>8</v>
      </c>
      <c r="C15" s="864">
        <v>207299.23284784213</v>
      </c>
      <c r="D15" s="864">
        <v>376643.94188615988</v>
      </c>
      <c r="E15" s="864">
        <v>430561.2511793492</v>
      </c>
      <c r="F15" s="864">
        <v>646426.67522117204</v>
      </c>
      <c r="G15" s="864">
        <v>1044398.472149483</v>
      </c>
      <c r="H15" s="864">
        <v>881980.79910431104</v>
      </c>
      <c r="I15" s="776">
        <v>1057112.3527790178</v>
      </c>
      <c r="J15" s="774">
        <v>1070937.3430506377</v>
      </c>
      <c r="K15" s="774">
        <v>1063544.0108390129</v>
      </c>
      <c r="L15" s="774">
        <v>1071528.1951541239</v>
      </c>
      <c r="M15" s="774">
        <v>1051777.4989199226</v>
      </c>
      <c r="N15" s="774">
        <v>1045301.2091356264</v>
      </c>
      <c r="O15" s="774">
        <v>1035311.8287887282</v>
      </c>
      <c r="P15" s="774">
        <v>1045978.6220438218</v>
      </c>
      <c r="Q15" s="774">
        <v>1048993.8856359059</v>
      </c>
      <c r="R15" s="774">
        <v>1029253.4666610241</v>
      </c>
      <c r="S15" s="774">
        <v>883586.98551289854</v>
      </c>
      <c r="T15" s="775">
        <v>881980.79910431104</v>
      </c>
      <c r="U15" s="607" t="s">
        <v>379</v>
      </c>
      <c r="V15" s="884"/>
      <c r="W15" s="884"/>
      <c r="X15" s="884"/>
      <c r="Y15" s="884"/>
      <c r="Z15" s="884"/>
      <c r="AA15" s="884"/>
      <c r="AB15" s="884"/>
      <c r="AC15" s="884"/>
      <c r="AD15" s="884"/>
      <c r="AE15" s="884"/>
      <c r="AF15" s="884"/>
      <c r="AG15" s="884"/>
      <c r="AH15" s="884"/>
      <c r="AI15" s="884"/>
      <c r="AJ15" s="884"/>
      <c r="AK15" s="884"/>
      <c r="AL15" s="884"/>
      <c r="AM15" s="363"/>
      <c r="AN15" s="363"/>
    </row>
    <row r="16" spans="1:40" s="365" customFormat="1" ht="24.95" customHeight="1" x14ac:dyDescent="0.2">
      <c r="A16" s="1555"/>
      <c r="B16" s="608" t="s">
        <v>173</v>
      </c>
      <c r="C16" s="868">
        <v>6173.8304495790017</v>
      </c>
      <c r="D16" s="868">
        <v>11803.844086610003</v>
      </c>
      <c r="E16" s="868">
        <v>14567.013548509998</v>
      </c>
      <c r="F16" s="868">
        <v>24392.853378949996</v>
      </c>
      <c r="G16" s="868">
        <v>41581.421628469994</v>
      </c>
      <c r="H16" s="868">
        <v>46212.285310620005</v>
      </c>
      <c r="I16" s="773">
        <v>43829.289019120006</v>
      </c>
      <c r="J16" s="771">
        <v>40635.871979849995</v>
      </c>
      <c r="K16" s="771">
        <v>39200.535396520005</v>
      </c>
      <c r="L16" s="771">
        <v>37628.89406744</v>
      </c>
      <c r="M16" s="771">
        <v>34049.31422996</v>
      </c>
      <c r="N16" s="771">
        <v>37083.897334560002</v>
      </c>
      <c r="O16" s="771">
        <v>38130.162193169992</v>
      </c>
      <c r="P16" s="771">
        <v>45383.525549450002</v>
      </c>
      <c r="Q16" s="771">
        <v>64024.691541239998</v>
      </c>
      <c r="R16" s="771">
        <v>67660.51721382</v>
      </c>
      <c r="S16" s="771">
        <v>52027.138619730002</v>
      </c>
      <c r="T16" s="772">
        <v>46212.285310620005</v>
      </c>
      <c r="U16" s="609" t="s">
        <v>887</v>
      </c>
      <c r="V16" s="884"/>
      <c r="W16" s="884"/>
      <c r="X16" s="884"/>
      <c r="Y16" s="884"/>
      <c r="Z16" s="884"/>
      <c r="AA16" s="884"/>
      <c r="AB16" s="884"/>
      <c r="AC16" s="884"/>
      <c r="AD16" s="884"/>
      <c r="AE16" s="884"/>
      <c r="AF16" s="884"/>
      <c r="AG16" s="884"/>
      <c r="AH16" s="884"/>
      <c r="AI16" s="884"/>
      <c r="AJ16" s="884"/>
      <c r="AK16" s="884"/>
      <c r="AL16" s="884"/>
      <c r="AM16" s="363"/>
      <c r="AN16" s="363"/>
    </row>
    <row r="17" spans="1:40" s="365" customFormat="1" ht="24.95" customHeight="1" x14ac:dyDescent="0.2">
      <c r="A17" s="1555"/>
      <c r="B17" s="608" t="s">
        <v>951</v>
      </c>
      <c r="C17" s="868">
        <v>168224.0270928255</v>
      </c>
      <c r="D17" s="868">
        <v>308402.85858072276</v>
      </c>
      <c r="E17" s="868">
        <v>359028.9112086512</v>
      </c>
      <c r="F17" s="868">
        <v>544145.15667505842</v>
      </c>
      <c r="G17" s="868">
        <v>938087.34609286673</v>
      </c>
      <c r="H17" s="868">
        <v>798003.01889561233</v>
      </c>
      <c r="I17" s="773">
        <v>948273.23396231886</v>
      </c>
      <c r="J17" s="771">
        <v>964907.94534183026</v>
      </c>
      <c r="K17" s="771">
        <v>963021.87103032949</v>
      </c>
      <c r="L17" s="771">
        <v>972496.07087624026</v>
      </c>
      <c r="M17" s="771">
        <v>959160.07407561224</v>
      </c>
      <c r="N17" s="771">
        <v>950053.58185367286</v>
      </c>
      <c r="O17" s="771">
        <v>939003.63014020433</v>
      </c>
      <c r="P17" s="771">
        <v>939569.40562665812</v>
      </c>
      <c r="Q17" s="771">
        <v>925979.22613457963</v>
      </c>
      <c r="R17" s="771">
        <v>900290.25860209123</v>
      </c>
      <c r="S17" s="771">
        <v>779821.83993880497</v>
      </c>
      <c r="T17" s="772">
        <v>798003.01889561233</v>
      </c>
      <c r="U17" s="991" t="s">
        <v>1456</v>
      </c>
      <c r="V17" s="884"/>
      <c r="W17" s="884"/>
      <c r="X17" s="884"/>
      <c r="Y17" s="884"/>
      <c r="Z17" s="884"/>
      <c r="AA17" s="884"/>
      <c r="AB17" s="884"/>
      <c r="AC17" s="884"/>
      <c r="AD17" s="884"/>
      <c r="AE17" s="884"/>
      <c r="AF17" s="884"/>
      <c r="AG17" s="884"/>
      <c r="AH17" s="884"/>
      <c r="AI17" s="884"/>
      <c r="AJ17" s="884"/>
      <c r="AK17" s="884"/>
      <c r="AL17" s="884"/>
      <c r="AM17" s="363"/>
      <c r="AN17" s="363"/>
    </row>
    <row r="18" spans="1:40" s="365" customFormat="1" ht="24.95" customHeight="1" x14ac:dyDescent="0.2">
      <c r="A18" s="1555"/>
      <c r="B18" s="608" t="s">
        <v>156</v>
      </c>
      <c r="C18" s="868">
        <v>32901.375305437607</v>
      </c>
      <c r="D18" s="868">
        <v>56437.239218827104</v>
      </c>
      <c r="E18" s="868">
        <v>56965.326422188002</v>
      </c>
      <c r="F18" s="868">
        <v>77888.665167163519</v>
      </c>
      <c r="G18" s="868">
        <v>64729.704428146339</v>
      </c>
      <c r="H18" s="868">
        <v>37765.494898078599</v>
      </c>
      <c r="I18" s="773">
        <v>65009.829797578866</v>
      </c>
      <c r="J18" s="771">
        <v>65393.525728957524</v>
      </c>
      <c r="K18" s="771">
        <v>61321.604412163433</v>
      </c>
      <c r="L18" s="771">
        <v>61403.230210443777</v>
      </c>
      <c r="M18" s="771">
        <v>58568.110614350386</v>
      </c>
      <c r="N18" s="771">
        <v>58163.729947393644</v>
      </c>
      <c r="O18" s="771">
        <v>58178.036455353831</v>
      </c>
      <c r="P18" s="771">
        <v>61025.690867713769</v>
      </c>
      <c r="Q18" s="771">
        <v>58989.967960086258</v>
      </c>
      <c r="R18" s="771">
        <v>61302.690845112804</v>
      </c>
      <c r="S18" s="771">
        <v>51738.006954363605</v>
      </c>
      <c r="T18" s="772">
        <v>37765.494898078599</v>
      </c>
      <c r="U18" s="609" t="s">
        <v>382</v>
      </c>
      <c r="V18" s="884"/>
      <c r="W18" s="884"/>
      <c r="X18" s="884"/>
      <c r="Y18" s="884"/>
      <c r="Z18" s="884"/>
      <c r="AA18" s="884"/>
      <c r="AB18" s="884"/>
      <c r="AC18" s="884"/>
      <c r="AD18" s="884"/>
      <c r="AE18" s="884"/>
      <c r="AF18" s="884"/>
      <c r="AG18" s="884"/>
      <c r="AH18" s="884"/>
      <c r="AI18" s="884"/>
      <c r="AJ18" s="884"/>
      <c r="AK18" s="884"/>
      <c r="AL18" s="884"/>
      <c r="AM18" s="363"/>
      <c r="AN18" s="363"/>
    </row>
    <row r="19" spans="1:40" s="360" customFormat="1" ht="12" customHeight="1" x14ac:dyDescent="0.2">
      <c r="A19" s="1555"/>
      <c r="B19" s="454"/>
      <c r="C19" s="864"/>
      <c r="D19" s="864"/>
      <c r="E19" s="864"/>
      <c r="F19" s="864"/>
      <c r="G19" s="864"/>
      <c r="H19" s="864"/>
      <c r="I19" s="776"/>
      <c r="J19" s="774"/>
      <c r="K19" s="774"/>
      <c r="L19" s="774"/>
      <c r="M19" s="774"/>
      <c r="N19" s="774"/>
      <c r="O19" s="774"/>
      <c r="P19" s="774"/>
      <c r="Q19" s="774"/>
      <c r="R19" s="774"/>
      <c r="S19" s="774"/>
      <c r="T19" s="775"/>
      <c r="U19" s="607"/>
      <c r="V19" s="884"/>
      <c r="W19" s="884"/>
      <c r="X19" s="884"/>
      <c r="Y19" s="884"/>
      <c r="Z19" s="884"/>
      <c r="AA19" s="884"/>
      <c r="AB19" s="884"/>
      <c r="AC19" s="884"/>
      <c r="AD19" s="884"/>
      <c r="AE19" s="884"/>
      <c r="AF19" s="884"/>
      <c r="AG19" s="884"/>
      <c r="AH19" s="884"/>
      <c r="AI19" s="884"/>
      <c r="AJ19" s="884"/>
      <c r="AK19" s="884"/>
      <c r="AL19" s="884"/>
      <c r="AM19" s="363"/>
      <c r="AN19" s="363"/>
    </row>
    <row r="20" spans="1:40" s="360" customFormat="1" ht="24.95" customHeight="1" x14ac:dyDescent="0.2">
      <c r="A20" s="1555"/>
      <c r="B20" s="454" t="s">
        <v>9</v>
      </c>
      <c r="C20" s="864">
        <v>388830.63851042732</v>
      </c>
      <c r="D20" s="864">
        <v>419475.60533903376</v>
      </c>
      <c r="E20" s="864">
        <v>525769.74041375623</v>
      </c>
      <c r="F20" s="864">
        <v>645305.75882865069</v>
      </c>
      <c r="G20" s="864">
        <v>675611.5099696992</v>
      </c>
      <c r="H20" s="864">
        <v>901801.10378433869</v>
      </c>
      <c r="I20" s="776">
        <v>687320.40319097205</v>
      </c>
      <c r="J20" s="774">
        <v>723012.80903747678</v>
      </c>
      <c r="K20" s="774">
        <v>742914.16853154474</v>
      </c>
      <c r="L20" s="774">
        <v>727999.24254588131</v>
      </c>
      <c r="M20" s="774">
        <v>748898.27864248818</v>
      </c>
      <c r="N20" s="774">
        <v>801612.90619696234</v>
      </c>
      <c r="O20" s="774">
        <v>794614.34688605228</v>
      </c>
      <c r="P20" s="774">
        <v>826907.18720689462</v>
      </c>
      <c r="Q20" s="774">
        <v>851686.5897330353</v>
      </c>
      <c r="R20" s="774">
        <v>944872.02395157376</v>
      </c>
      <c r="S20" s="774">
        <v>919063.69377080176</v>
      </c>
      <c r="T20" s="775">
        <v>901801.10378433869</v>
      </c>
      <c r="U20" s="607" t="s">
        <v>383</v>
      </c>
      <c r="V20" s="884"/>
      <c r="W20" s="884"/>
      <c r="X20" s="884"/>
      <c r="Y20" s="884"/>
      <c r="Z20" s="884"/>
      <c r="AA20" s="884"/>
      <c r="AB20" s="884"/>
      <c r="AC20" s="884"/>
      <c r="AD20" s="884"/>
      <c r="AE20" s="884"/>
      <c r="AF20" s="884"/>
      <c r="AG20" s="884"/>
      <c r="AH20" s="884"/>
      <c r="AI20" s="884"/>
      <c r="AJ20" s="884"/>
      <c r="AK20" s="884"/>
      <c r="AL20" s="884"/>
      <c r="AM20" s="363"/>
      <c r="AN20" s="363"/>
    </row>
    <row r="21" spans="1:40" s="360" customFormat="1" ht="24.95" customHeight="1" x14ac:dyDescent="0.2">
      <c r="A21" s="1555"/>
      <c r="B21" s="608" t="s">
        <v>952</v>
      </c>
      <c r="C21" s="868">
        <v>512.15679512359998</v>
      </c>
      <c r="D21" s="868">
        <v>504.69421199999999</v>
      </c>
      <c r="E21" s="868">
        <v>2.7438000000000001E-4</v>
      </c>
      <c r="F21" s="868">
        <v>4.0000000000000001E-3</v>
      </c>
      <c r="G21" s="868">
        <v>2E-3</v>
      </c>
      <c r="H21" s="868">
        <v>1E-3</v>
      </c>
      <c r="I21" s="773">
        <v>1E-3</v>
      </c>
      <c r="J21" s="771">
        <v>1E-3</v>
      </c>
      <c r="K21" s="771">
        <v>1E-3</v>
      </c>
      <c r="L21" s="771">
        <v>0</v>
      </c>
      <c r="M21" s="771">
        <v>0</v>
      </c>
      <c r="N21" s="771">
        <v>0</v>
      </c>
      <c r="O21" s="771">
        <v>0</v>
      </c>
      <c r="P21" s="771">
        <v>0</v>
      </c>
      <c r="Q21" s="771">
        <v>0</v>
      </c>
      <c r="R21" s="771">
        <v>3.0701999999999999E-3</v>
      </c>
      <c r="S21" s="771">
        <v>3.6595999999999998E-3</v>
      </c>
      <c r="T21" s="772">
        <v>1E-3</v>
      </c>
      <c r="U21" s="609" t="s">
        <v>942</v>
      </c>
      <c r="V21" s="884"/>
      <c r="W21" s="884"/>
      <c r="X21" s="884"/>
      <c r="Y21" s="884"/>
      <c r="Z21" s="884"/>
      <c r="AA21" s="884"/>
      <c r="AB21" s="884"/>
      <c r="AC21" s="884"/>
      <c r="AD21" s="884"/>
      <c r="AE21" s="884"/>
      <c r="AF21" s="884"/>
      <c r="AG21" s="884"/>
      <c r="AH21" s="884"/>
      <c r="AI21" s="884"/>
      <c r="AJ21" s="884"/>
      <c r="AK21" s="884"/>
      <c r="AL21" s="884"/>
      <c r="AM21" s="363"/>
      <c r="AN21" s="363"/>
    </row>
    <row r="22" spans="1:40" s="365" customFormat="1" ht="24.95" customHeight="1" x14ac:dyDescent="0.2">
      <c r="A22" s="1555"/>
      <c r="B22" s="893" t="s">
        <v>949</v>
      </c>
      <c r="C22" s="868">
        <v>502.12600400000002</v>
      </c>
      <c r="D22" s="868">
        <v>504.69421199999999</v>
      </c>
      <c r="E22" s="868">
        <v>0</v>
      </c>
      <c r="F22" s="868">
        <v>0</v>
      </c>
      <c r="G22" s="868">
        <v>0</v>
      </c>
      <c r="H22" s="868">
        <v>0</v>
      </c>
      <c r="I22" s="773">
        <v>0</v>
      </c>
      <c r="J22" s="771">
        <v>0</v>
      </c>
      <c r="K22" s="771">
        <v>0</v>
      </c>
      <c r="L22" s="771">
        <v>0</v>
      </c>
      <c r="M22" s="771">
        <v>0</v>
      </c>
      <c r="N22" s="771">
        <v>0</v>
      </c>
      <c r="O22" s="771">
        <v>0</v>
      </c>
      <c r="P22" s="771">
        <v>0</v>
      </c>
      <c r="Q22" s="771">
        <v>0</v>
      </c>
      <c r="R22" s="771">
        <v>0</v>
      </c>
      <c r="S22" s="771">
        <v>0</v>
      </c>
      <c r="T22" s="772">
        <v>0</v>
      </c>
      <c r="U22" s="896" t="s">
        <v>1302</v>
      </c>
      <c r="V22" s="884"/>
      <c r="W22" s="884"/>
      <c r="X22" s="884"/>
      <c r="Y22" s="884"/>
      <c r="Z22" s="884"/>
      <c r="AA22" s="884"/>
      <c r="AB22" s="884"/>
      <c r="AC22" s="884"/>
      <c r="AD22" s="884"/>
      <c r="AE22" s="884"/>
      <c r="AF22" s="884"/>
      <c r="AG22" s="884"/>
      <c r="AH22" s="884"/>
      <c r="AI22" s="884"/>
      <c r="AJ22" s="884"/>
      <c r="AK22" s="884"/>
      <c r="AL22" s="884"/>
      <c r="AM22" s="363"/>
      <c r="AN22" s="363"/>
    </row>
    <row r="23" spans="1:40" s="365" customFormat="1" ht="24.95" customHeight="1" x14ac:dyDescent="0.2">
      <c r="A23" s="1555"/>
      <c r="B23" s="893" t="s">
        <v>930</v>
      </c>
      <c r="C23" s="868">
        <v>10.0307911236</v>
      </c>
      <c r="D23" s="868">
        <v>0</v>
      </c>
      <c r="E23" s="868">
        <v>2.7438000000000001E-4</v>
      </c>
      <c r="F23" s="868">
        <v>4.0000000000000001E-3</v>
      </c>
      <c r="G23" s="868">
        <v>2E-3</v>
      </c>
      <c r="H23" s="868">
        <v>1E-3</v>
      </c>
      <c r="I23" s="773">
        <v>1E-3</v>
      </c>
      <c r="J23" s="771">
        <v>1E-3</v>
      </c>
      <c r="K23" s="771">
        <v>1E-3</v>
      </c>
      <c r="L23" s="771">
        <v>0</v>
      </c>
      <c r="M23" s="771">
        <v>0</v>
      </c>
      <c r="N23" s="771">
        <v>0</v>
      </c>
      <c r="O23" s="771">
        <v>0</v>
      </c>
      <c r="P23" s="771">
        <v>0</v>
      </c>
      <c r="Q23" s="771">
        <v>0</v>
      </c>
      <c r="R23" s="771">
        <v>3.0701999999999999E-3</v>
      </c>
      <c r="S23" s="771">
        <v>3.6595999999999998E-3</v>
      </c>
      <c r="T23" s="772">
        <v>1E-3</v>
      </c>
      <c r="U23" s="896" t="s">
        <v>1303</v>
      </c>
      <c r="V23" s="884"/>
      <c r="W23" s="884"/>
      <c r="X23" s="884"/>
      <c r="Y23" s="884"/>
      <c r="Z23" s="884"/>
      <c r="AA23" s="884"/>
      <c r="AB23" s="884"/>
      <c r="AC23" s="884"/>
      <c r="AD23" s="884"/>
      <c r="AE23" s="884"/>
      <c r="AF23" s="884"/>
      <c r="AG23" s="884"/>
      <c r="AH23" s="884"/>
      <c r="AI23" s="884"/>
      <c r="AJ23" s="884"/>
      <c r="AK23" s="884"/>
      <c r="AL23" s="884"/>
      <c r="AM23" s="363"/>
      <c r="AN23" s="363"/>
    </row>
    <row r="24" spans="1:40" s="365" customFormat="1" ht="24.95" customHeight="1" x14ac:dyDescent="0.2">
      <c r="A24" s="1555"/>
      <c r="B24" s="608" t="s">
        <v>931</v>
      </c>
      <c r="C24" s="868">
        <v>223473.53778398701</v>
      </c>
      <c r="D24" s="868">
        <v>231625.82754513717</v>
      </c>
      <c r="E24" s="868">
        <v>263555.64072067221</v>
      </c>
      <c r="F24" s="868">
        <v>375769.01741653541</v>
      </c>
      <c r="G24" s="868">
        <v>374740.33670812577</v>
      </c>
      <c r="H24" s="868">
        <v>409066.68294859352</v>
      </c>
      <c r="I24" s="773">
        <v>376649.58229161619</v>
      </c>
      <c r="J24" s="771">
        <v>384066.44113955967</v>
      </c>
      <c r="K24" s="771">
        <v>387592.23278890742</v>
      </c>
      <c r="L24" s="771">
        <v>393498.52840056585</v>
      </c>
      <c r="M24" s="771">
        <v>414485.25918983691</v>
      </c>
      <c r="N24" s="771">
        <v>426490.22016886109</v>
      </c>
      <c r="O24" s="771">
        <v>423323.18847376294</v>
      </c>
      <c r="P24" s="771">
        <v>434450.35232081148</v>
      </c>
      <c r="Q24" s="771">
        <v>437178.76869312726</v>
      </c>
      <c r="R24" s="771">
        <v>438601.78879383759</v>
      </c>
      <c r="S24" s="771">
        <v>414239.20789872634</v>
      </c>
      <c r="T24" s="772">
        <v>409066.68294859352</v>
      </c>
      <c r="U24" s="609" t="s">
        <v>943</v>
      </c>
      <c r="V24" s="884"/>
      <c r="W24" s="884"/>
      <c r="X24" s="884"/>
      <c r="Y24" s="884"/>
      <c r="Z24" s="884"/>
      <c r="AA24" s="884"/>
      <c r="AB24" s="884"/>
      <c r="AC24" s="884"/>
      <c r="AD24" s="884"/>
      <c r="AE24" s="884"/>
      <c r="AF24" s="884"/>
      <c r="AG24" s="884"/>
      <c r="AH24" s="884"/>
      <c r="AI24" s="884"/>
      <c r="AJ24" s="884"/>
      <c r="AK24" s="884"/>
      <c r="AL24" s="884"/>
      <c r="AM24" s="363"/>
      <c r="AN24" s="363"/>
    </row>
    <row r="25" spans="1:40" s="365" customFormat="1" ht="24.95" customHeight="1" x14ac:dyDescent="0.2">
      <c r="A25" s="1555"/>
      <c r="B25" s="608" t="s">
        <v>932</v>
      </c>
      <c r="C25" s="868">
        <v>1783.7622580912</v>
      </c>
      <c r="D25" s="868">
        <v>1744.8617413897</v>
      </c>
      <c r="E25" s="868">
        <v>2072.9047003200003</v>
      </c>
      <c r="F25" s="868">
        <v>2509.1594040211999</v>
      </c>
      <c r="G25" s="868">
        <v>3042.2083322799999</v>
      </c>
      <c r="H25" s="868">
        <v>5172.242914942899</v>
      </c>
      <c r="I25" s="773">
        <v>3321.8674011600001</v>
      </c>
      <c r="J25" s="771">
        <v>3732.7741522099996</v>
      </c>
      <c r="K25" s="771">
        <v>4128.1874123999996</v>
      </c>
      <c r="L25" s="771">
        <v>4154.71040275</v>
      </c>
      <c r="M25" s="771">
        <v>4052.2962124999999</v>
      </c>
      <c r="N25" s="771">
        <v>3980.6005918400001</v>
      </c>
      <c r="O25" s="771">
        <v>4080.8648646237007</v>
      </c>
      <c r="P25" s="771">
        <v>4033.0501701547</v>
      </c>
      <c r="Q25" s="771">
        <v>4299.6090864427006</v>
      </c>
      <c r="R25" s="771">
        <v>4729.7630960660999</v>
      </c>
      <c r="S25" s="771">
        <v>4902.0625387082</v>
      </c>
      <c r="T25" s="772">
        <v>5172.242914942899</v>
      </c>
      <c r="U25" s="609" t="s">
        <v>944</v>
      </c>
      <c r="V25" s="884"/>
      <c r="W25" s="884"/>
      <c r="X25" s="884"/>
      <c r="Y25" s="884"/>
      <c r="Z25" s="884"/>
      <c r="AA25" s="884"/>
      <c r="AB25" s="884"/>
      <c r="AC25" s="884"/>
      <c r="AD25" s="884"/>
      <c r="AE25" s="884"/>
      <c r="AF25" s="884"/>
      <c r="AG25" s="884"/>
      <c r="AH25" s="884"/>
      <c r="AI25" s="884"/>
      <c r="AJ25" s="884"/>
      <c r="AK25" s="884"/>
      <c r="AL25" s="884"/>
      <c r="AM25" s="363"/>
      <c r="AN25" s="363"/>
    </row>
    <row r="26" spans="1:40" s="365" customFormat="1" ht="24.95" customHeight="1" x14ac:dyDescent="0.2">
      <c r="A26" s="1555"/>
      <c r="B26" s="454" t="s">
        <v>939</v>
      </c>
      <c r="C26" s="864">
        <v>150899.57155771099</v>
      </c>
      <c r="D26" s="864">
        <v>162033.333922736</v>
      </c>
      <c r="E26" s="864">
        <v>221568.63793079002</v>
      </c>
      <c r="F26" s="864">
        <v>233280.66294496099</v>
      </c>
      <c r="G26" s="864">
        <v>306285.29725126305</v>
      </c>
      <c r="H26" s="864">
        <v>514904.65523542528</v>
      </c>
      <c r="I26" s="776">
        <v>309041.31431171508</v>
      </c>
      <c r="J26" s="774">
        <v>315785.22627227771</v>
      </c>
      <c r="K26" s="774">
        <v>336706.22687966505</v>
      </c>
      <c r="L26" s="774">
        <v>334845.43029360392</v>
      </c>
      <c r="M26" s="774">
        <v>324722.28432970314</v>
      </c>
      <c r="N26" s="774">
        <v>316649.435850401</v>
      </c>
      <c r="O26" s="774">
        <v>328899.44604504103</v>
      </c>
      <c r="P26" s="774">
        <v>347795.26874365204</v>
      </c>
      <c r="Q26" s="774">
        <v>388973.898924626</v>
      </c>
      <c r="R26" s="774">
        <v>490829.35312978399</v>
      </c>
      <c r="S26" s="774">
        <v>506079.71837201796</v>
      </c>
      <c r="T26" s="775">
        <v>514904.65523542528</v>
      </c>
      <c r="U26" s="607" t="s">
        <v>945</v>
      </c>
      <c r="V26" s="884"/>
      <c r="W26" s="884"/>
      <c r="X26" s="884"/>
      <c r="Y26" s="884"/>
      <c r="Z26" s="884"/>
      <c r="AA26" s="884"/>
      <c r="AB26" s="884"/>
      <c r="AC26" s="884"/>
      <c r="AD26" s="884"/>
      <c r="AE26" s="884"/>
      <c r="AF26" s="884"/>
      <c r="AG26" s="884"/>
      <c r="AH26" s="884"/>
      <c r="AI26" s="884"/>
      <c r="AJ26" s="884"/>
      <c r="AK26" s="884"/>
      <c r="AL26" s="884"/>
      <c r="AM26" s="363"/>
      <c r="AN26" s="363"/>
    </row>
    <row r="27" spans="1:40" s="365" customFormat="1" ht="24.95" customHeight="1" x14ac:dyDescent="0.2">
      <c r="A27" s="1555"/>
      <c r="B27" s="979" t="s">
        <v>787</v>
      </c>
      <c r="C27" s="868">
        <v>7539.7392514100002</v>
      </c>
      <c r="D27" s="868">
        <v>7264.8685752399997</v>
      </c>
      <c r="E27" s="868">
        <v>6441.8547688899989</v>
      </c>
      <c r="F27" s="868">
        <v>9083.2584834199988</v>
      </c>
      <c r="G27" s="868">
        <v>15443.285547539999</v>
      </c>
      <c r="H27" s="868">
        <v>25115.508172510006</v>
      </c>
      <c r="I27" s="773">
        <v>20696.749362330003</v>
      </c>
      <c r="J27" s="771">
        <v>21987.330312240003</v>
      </c>
      <c r="K27" s="771">
        <v>23273.518258459997</v>
      </c>
      <c r="L27" s="771">
        <v>25081.329057581919</v>
      </c>
      <c r="M27" s="771">
        <v>22236.825949589998</v>
      </c>
      <c r="N27" s="771">
        <v>16930.985942879997</v>
      </c>
      <c r="O27" s="771">
        <v>28567.3378548</v>
      </c>
      <c r="P27" s="771">
        <v>25086.567300460003</v>
      </c>
      <c r="Q27" s="771">
        <v>26166.55101924</v>
      </c>
      <c r="R27" s="771">
        <v>25081.997042340001</v>
      </c>
      <c r="S27" s="771">
        <v>22879.302055610002</v>
      </c>
      <c r="T27" s="772">
        <v>25115.508172510006</v>
      </c>
      <c r="U27" s="896" t="s">
        <v>1053</v>
      </c>
      <c r="V27" s="884"/>
      <c r="W27" s="884"/>
      <c r="X27" s="884"/>
      <c r="Y27" s="884"/>
      <c r="Z27" s="884"/>
      <c r="AA27" s="884"/>
      <c r="AB27" s="884"/>
      <c r="AC27" s="884"/>
      <c r="AD27" s="884"/>
      <c r="AE27" s="884"/>
      <c r="AF27" s="884"/>
      <c r="AG27" s="884"/>
      <c r="AH27" s="884"/>
      <c r="AI27" s="884"/>
      <c r="AJ27" s="884"/>
      <c r="AK27" s="884"/>
      <c r="AL27" s="884"/>
      <c r="AM27" s="363"/>
      <c r="AN27" s="363"/>
    </row>
    <row r="28" spans="1:40" s="365" customFormat="1" ht="24.95" customHeight="1" x14ac:dyDescent="0.2">
      <c r="A28" s="1555"/>
      <c r="B28" s="979" t="s">
        <v>174</v>
      </c>
      <c r="C28" s="868">
        <v>143359.83230630099</v>
      </c>
      <c r="D28" s="868">
        <v>154768.46534749598</v>
      </c>
      <c r="E28" s="868">
        <v>215126.78316190001</v>
      </c>
      <c r="F28" s="868">
        <v>224197.40446154098</v>
      </c>
      <c r="G28" s="868">
        <v>290842.01170372299</v>
      </c>
      <c r="H28" s="868">
        <v>489789.14706291526</v>
      </c>
      <c r="I28" s="773">
        <v>288344.56494938507</v>
      </c>
      <c r="J28" s="771">
        <v>293797.89596003771</v>
      </c>
      <c r="K28" s="771">
        <v>313432.70862120501</v>
      </c>
      <c r="L28" s="771">
        <v>309764.10123602202</v>
      </c>
      <c r="M28" s="771">
        <v>302485.45838011312</v>
      </c>
      <c r="N28" s="771">
        <v>299718.44990752102</v>
      </c>
      <c r="O28" s="771">
        <v>300332.10819024104</v>
      </c>
      <c r="P28" s="771">
        <v>322708.70144319203</v>
      </c>
      <c r="Q28" s="771">
        <v>362807.34790538601</v>
      </c>
      <c r="R28" s="771">
        <v>465747.356087444</v>
      </c>
      <c r="S28" s="771">
        <v>483200.41631640797</v>
      </c>
      <c r="T28" s="772">
        <v>489789.14706291526</v>
      </c>
      <c r="U28" s="609" t="s">
        <v>946</v>
      </c>
      <c r="V28" s="884"/>
      <c r="W28" s="884"/>
      <c r="X28" s="884"/>
      <c r="Y28" s="884"/>
      <c r="Z28" s="884"/>
      <c r="AA28" s="884"/>
      <c r="AB28" s="884"/>
      <c r="AC28" s="884"/>
      <c r="AD28" s="884"/>
      <c r="AE28" s="884"/>
      <c r="AF28" s="884"/>
      <c r="AG28" s="884"/>
      <c r="AH28" s="884"/>
      <c r="AI28" s="884"/>
      <c r="AJ28" s="884"/>
      <c r="AK28" s="884"/>
      <c r="AL28" s="884"/>
      <c r="AM28" s="363"/>
      <c r="AN28" s="363"/>
    </row>
    <row r="29" spans="1:40" s="365" customFormat="1" ht="24.95" customHeight="1" x14ac:dyDescent="0.2">
      <c r="A29" s="1555"/>
      <c r="B29" s="893" t="s">
        <v>921</v>
      </c>
      <c r="C29" s="868">
        <v>77964.405718929993</v>
      </c>
      <c r="D29" s="868">
        <v>106831.88958136499</v>
      </c>
      <c r="E29" s="868">
        <v>150109.87484234001</v>
      </c>
      <c r="F29" s="868">
        <v>110771.45601392</v>
      </c>
      <c r="G29" s="868">
        <v>162501.44961764</v>
      </c>
      <c r="H29" s="868">
        <v>337809.00665868004</v>
      </c>
      <c r="I29" s="773">
        <v>156092.61939206708</v>
      </c>
      <c r="J29" s="771">
        <v>155381.95329286714</v>
      </c>
      <c r="K29" s="771">
        <v>161548.73454419</v>
      </c>
      <c r="L29" s="771">
        <v>163144.67978383001</v>
      </c>
      <c r="M29" s="771">
        <v>146595.49971528514</v>
      </c>
      <c r="N29" s="771">
        <v>152543.91855802003</v>
      </c>
      <c r="O29" s="771">
        <v>155402.40062830001</v>
      </c>
      <c r="P29" s="771">
        <v>177914.32514764002</v>
      </c>
      <c r="Q29" s="771">
        <v>216214.38043537003</v>
      </c>
      <c r="R29" s="771">
        <v>296668.44593292003</v>
      </c>
      <c r="S29" s="771">
        <v>328892.31576147</v>
      </c>
      <c r="T29" s="772">
        <v>337809.00665868004</v>
      </c>
      <c r="U29" s="896" t="s">
        <v>172</v>
      </c>
      <c r="V29" s="884"/>
      <c r="W29" s="884"/>
      <c r="X29" s="884"/>
      <c r="Y29" s="884"/>
      <c r="Z29" s="884"/>
      <c r="AA29" s="884"/>
      <c r="AB29" s="884"/>
      <c r="AC29" s="884"/>
      <c r="AD29" s="884"/>
      <c r="AE29" s="884"/>
      <c r="AF29" s="884"/>
      <c r="AG29" s="884"/>
      <c r="AH29" s="884"/>
      <c r="AI29" s="884"/>
      <c r="AJ29" s="884"/>
      <c r="AK29" s="884"/>
      <c r="AL29" s="884"/>
      <c r="AM29" s="363"/>
      <c r="AN29" s="363"/>
    </row>
    <row r="30" spans="1:40" s="365" customFormat="1" ht="24.95" customHeight="1" x14ac:dyDescent="0.2">
      <c r="A30" s="1555"/>
      <c r="B30" s="893" t="s">
        <v>882</v>
      </c>
      <c r="C30" s="868">
        <v>65395.426587370996</v>
      </c>
      <c r="D30" s="868">
        <v>47936.575766130998</v>
      </c>
      <c r="E30" s="868">
        <v>65016.908319560003</v>
      </c>
      <c r="F30" s="868">
        <v>113425.94844762099</v>
      </c>
      <c r="G30" s="868">
        <v>128340.56208608299</v>
      </c>
      <c r="H30" s="868">
        <v>151980.14040423519</v>
      </c>
      <c r="I30" s="773">
        <v>132251.94555731799</v>
      </c>
      <c r="J30" s="771">
        <v>138415.9426671706</v>
      </c>
      <c r="K30" s="771">
        <v>151883.97407701501</v>
      </c>
      <c r="L30" s="771">
        <v>146619.42145219201</v>
      </c>
      <c r="M30" s="771">
        <v>155889.95866482798</v>
      </c>
      <c r="N30" s="771">
        <v>147174.53134950099</v>
      </c>
      <c r="O30" s="771">
        <v>144929.707561941</v>
      </c>
      <c r="P30" s="771">
        <v>144794.37629555201</v>
      </c>
      <c r="Q30" s="771">
        <v>146592.96747001598</v>
      </c>
      <c r="R30" s="771">
        <v>169078.910154524</v>
      </c>
      <c r="S30" s="771">
        <v>154308.10055493799</v>
      </c>
      <c r="T30" s="772">
        <v>151980.14040423519</v>
      </c>
      <c r="U30" s="896" t="s">
        <v>795</v>
      </c>
      <c r="V30" s="884"/>
      <c r="W30" s="884"/>
      <c r="X30" s="884"/>
      <c r="Y30" s="884"/>
      <c r="Z30" s="884"/>
      <c r="AA30" s="884"/>
      <c r="AB30" s="884"/>
      <c r="AC30" s="884"/>
      <c r="AD30" s="884"/>
      <c r="AE30" s="884"/>
      <c r="AF30" s="884"/>
      <c r="AG30" s="884"/>
      <c r="AH30" s="884"/>
      <c r="AI30" s="884"/>
      <c r="AJ30" s="884"/>
      <c r="AK30" s="884"/>
      <c r="AL30" s="884"/>
      <c r="AM30" s="363"/>
      <c r="AN30" s="363"/>
    </row>
    <row r="31" spans="1:40" s="360" customFormat="1" ht="24.95" customHeight="1" x14ac:dyDescent="0.2">
      <c r="A31" s="1555"/>
      <c r="B31" s="454" t="s">
        <v>602</v>
      </c>
      <c r="C31" s="864">
        <v>12161.610115514493</v>
      </c>
      <c r="D31" s="864">
        <v>23566.887917770891</v>
      </c>
      <c r="E31" s="864">
        <v>38572.556787593996</v>
      </c>
      <c r="F31" s="864">
        <v>33746.915063133063</v>
      </c>
      <c r="G31" s="864">
        <v>-8456.3343219696617</v>
      </c>
      <c r="H31" s="864">
        <v>-27342.478314623004</v>
      </c>
      <c r="I31" s="776">
        <v>-1692.3618135192623</v>
      </c>
      <c r="J31" s="774">
        <v>19428.366473429553</v>
      </c>
      <c r="K31" s="774">
        <v>14487.520450572216</v>
      </c>
      <c r="L31" s="774">
        <v>-4499.4265510385985</v>
      </c>
      <c r="M31" s="774">
        <v>5638.4389104480251</v>
      </c>
      <c r="N31" s="774">
        <v>54492.649585860134</v>
      </c>
      <c r="O31" s="774">
        <v>38310.847502624623</v>
      </c>
      <c r="P31" s="774">
        <v>40628.515972276458</v>
      </c>
      <c r="Q31" s="774">
        <v>21234.313028839348</v>
      </c>
      <c r="R31" s="774">
        <v>10711.115861686056</v>
      </c>
      <c r="S31" s="774">
        <v>-6157.2986982507937</v>
      </c>
      <c r="T31" s="775">
        <v>-27342.478314623004</v>
      </c>
      <c r="U31" s="607" t="s">
        <v>178</v>
      </c>
      <c r="V31" s="884"/>
      <c r="W31" s="884"/>
      <c r="X31" s="884"/>
      <c r="Y31" s="884"/>
      <c r="Z31" s="884"/>
      <c r="AA31" s="884"/>
      <c r="AB31" s="884"/>
      <c r="AC31" s="884"/>
      <c r="AD31" s="884"/>
      <c r="AE31" s="884"/>
      <c r="AF31" s="884"/>
      <c r="AG31" s="884"/>
      <c r="AH31" s="884"/>
      <c r="AI31" s="884"/>
      <c r="AJ31" s="884"/>
      <c r="AK31" s="884"/>
      <c r="AL31" s="884"/>
      <c r="AM31" s="363"/>
      <c r="AN31" s="363"/>
    </row>
    <row r="32" spans="1:40" s="970" customFormat="1" ht="13.5" customHeight="1" x14ac:dyDescent="0.2">
      <c r="A32" s="1555"/>
      <c r="B32" s="980"/>
      <c r="C32" s="854"/>
      <c r="D32" s="854"/>
      <c r="E32" s="854"/>
      <c r="F32" s="854"/>
      <c r="G32" s="854"/>
      <c r="H32" s="854"/>
      <c r="I32" s="965"/>
      <c r="J32" s="966"/>
      <c r="K32" s="966"/>
      <c r="L32" s="966"/>
      <c r="M32" s="966"/>
      <c r="N32" s="966"/>
      <c r="O32" s="966"/>
      <c r="P32" s="966"/>
      <c r="Q32" s="966"/>
      <c r="R32" s="966"/>
      <c r="S32" s="966"/>
      <c r="T32" s="968"/>
      <c r="U32" s="982"/>
      <c r="V32" s="884"/>
      <c r="W32" s="884"/>
      <c r="X32" s="884"/>
      <c r="Y32" s="884"/>
      <c r="Z32" s="884"/>
      <c r="AA32" s="884"/>
      <c r="AB32" s="884"/>
      <c r="AC32" s="884"/>
      <c r="AD32" s="884"/>
      <c r="AE32" s="884"/>
      <c r="AF32" s="884"/>
      <c r="AG32" s="884"/>
      <c r="AH32" s="884"/>
      <c r="AI32" s="884"/>
      <c r="AJ32" s="884"/>
      <c r="AK32" s="884"/>
      <c r="AL32" s="884"/>
      <c r="AM32" s="363"/>
      <c r="AN32" s="363"/>
    </row>
    <row r="33" spans="1:40" s="360" customFormat="1" ht="24.95" customHeight="1" x14ac:dyDescent="0.2">
      <c r="A33" s="1555"/>
      <c r="B33" s="891"/>
      <c r="C33" s="871"/>
      <c r="D33" s="871"/>
      <c r="E33" s="871"/>
      <c r="F33" s="871"/>
      <c r="G33" s="871"/>
      <c r="H33" s="871"/>
      <c r="I33" s="1516"/>
      <c r="J33" s="1514"/>
      <c r="K33" s="1514"/>
      <c r="L33" s="1514"/>
      <c r="M33" s="1514"/>
      <c r="N33" s="1514"/>
      <c r="O33" s="1514"/>
      <c r="P33" s="1514"/>
      <c r="Q33" s="1514"/>
      <c r="R33" s="1514"/>
      <c r="S33" s="1514"/>
      <c r="T33" s="1515"/>
      <c r="U33" s="894"/>
      <c r="V33" s="884"/>
      <c r="W33" s="884"/>
      <c r="X33" s="884"/>
      <c r="Y33" s="884"/>
      <c r="Z33" s="884"/>
      <c r="AA33" s="884"/>
      <c r="AB33" s="884"/>
      <c r="AC33" s="884"/>
      <c r="AD33" s="884"/>
      <c r="AE33" s="884"/>
      <c r="AF33" s="884"/>
      <c r="AG33" s="884"/>
      <c r="AH33" s="884"/>
      <c r="AI33" s="884"/>
      <c r="AJ33" s="884"/>
      <c r="AK33" s="884"/>
      <c r="AL33" s="884"/>
      <c r="AM33" s="363"/>
      <c r="AN33" s="363"/>
    </row>
    <row r="34" spans="1:40" s="360" customFormat="1" ht="24.95" customHeight="1" x14ac:dyDescent="0.2">
      <c r="A34" s="1555"/>
      <c r="B34" s="454" t="s">
        <v>880</v>
      </c>
      <c r="C34" s="864">
        <v>596129.87135826936</v>
      </c>
      <c r="D34" s="864">
        <v>796119.54722519359</v>
      </c>
      <c r="E34" s="864">
        <v>956330.99159310549</v>
      </c>
      <c r="F34" s="864">
        <v>1291732.4340498229</v>
      </c>
      <c r="G34" s="864">
        <v>1720009.9821191821</v>
      </c>
      <c r="H34" s="864">
        <v>1783781.9028886496</v>
      </c>
      <c r="I34" s="776">
        <v>1744432.7559699896</v>
      </c>
      <c r="J34" s="774">
        <v>1793950.1520881148</v>
      </c>
      <c r="K34" s="774">
        <v>1806458.1793705579</v>
      </c>
      <c r="L34" s="774">
        <v>1799527.4377000052</v>
      </c>
      <c r="M34" s="774">
        <v>1800675.7775624106</v>
      </c>
      <c r="N34" s="774">
        <v>1846914.1153325886</v>
      </c>
      <c r="O34" s="774">
        <v>1829926.1756747803</v>
      </c>
      <c r="P34" s="774">
        <v>1872885.8092507164</v>
      </c>
      <c r="Q34" s="774">
        <v>1900680.4753689412</v>
      </c>
      <c r="R34" s="774">
        <v>1974125.4906125979</v>
      </c>
      <c r="S34" s="774">
        <v>1802650.6792837002</v>
      </c>
      <c r="T34" s="775">
        <v>1783781.9028886496</v>
      </c>
      <c r="U34" s="607" t="s">
        <v>384</v>
      </c>
      <c r="V34" s="884"/>
      <c r="W34" s="884"/>
      <c r="X34" s="884"/>
      <c r="Y34" s="884"/>
      <c r="Z34" s="884"/>
      <c r="AA34" s="884"/>
      <c r="AB34" s="884"/>
      <c r="AC34" s="884"/>
      <c r="AD34" s="884"/>
      <c r="AE34" s="884"/>
      <c r="AF34" s="884"/>
      <c r="AG34" s="884"/>
      <c r="AH34" s="884"/>
      <c r="AI34" s="884"/>
      <c r="AJ34" s="884"/>
      <c r="AK34" s="884"/>
      <c r="AL34" s="884"/>
      <c r="AM34" s="363"/>
      <c r="AN34" s="363"/>
    </row>
    <row r="35" spans="1:40" s="360" customFormat="1" ht="24.95" customHeight="1" x14ac:dyDescent="0.2">
      <c r="A35" s="1555"/>
      <c r="B35" s="892"/>
      <c r="C35" s="872"/>
      <c r="D35" s="872"/>
      <c r="E35" s="872"/>
      <c r="F35" s="872"/>
      <c r="G35" s="872"/>
      <c r="H35" s="872"/>
      <c r="I35" s="873"/>
      <c r="J35" s="874"/>
      <c r="K35" s="874"/>
      <c r="L35" s="874"/>
      <c r="M35" s="874"/>
      <c r="N35" s="874"/>
      <c r="O35" s="874"/>
      <c r="P35" s="874"/>
      <c r="Q35" s="874"/>
      <c r="R35" s="874"/>
      <c r="S35" s="874"/>
      <c r="T35" s="875"/>
      <c r="U35" s="895"/>
      <c r="V35" s="884"/>
      <c r="W35" s="884"/>
      <c r="X35" s="884"/>
      <c r="Y35" s="884"/>
      <c r="Z35" s="884"/>
      <c r="AA35" s="884"/>
      <c r="AB35" s="884"/>
      <c r="AC35" s="884"/>
      <c r="AD35" s="884"/>
      <c r="AE35" s="884"/>
      <c r="AF35" s="884"/>
      <c r="AG35" s="884"/>
      <c r="AH35" s="884"/>
      <c r="AI35" s="884"/>
      <c r="AJ35" s="884"/>
      <c r="AK35" s="884"/>
      <c r="AL35" s="884"/>
      <c r="AM35" s="363"/>
      <c r="AN35" s="363"/>
    </row>
    <row r="36" spans="1:40" s="360" customFormat="1" ht="13.5" customHeight="1" x14ac:dyDescent="0.2">
      <c r="A36" s="1555"/>
      <c r="B36" s="454"/>
      <c r="C36" s="864"/>
      <c r="D36" s="864"/>
      <c r="E36" s="864"/>
      <c r="F36" s="864"/>
      <c r="G36" s="864"/>
      <c r="H36" s="864"/>
      <c r="I36" s="776"/>
      <c r="J36" s="774"/>
      <c r="K36" s="774"/>
      <c r="L36" s="774"/>
      <c r="M36" s="774"/>
      <c r="N36" s="774"/>
      <c r="O36" s="774"/>
      <c r="P36" s="774"/>
      <c r="Q36" s="774"/>
      <c r="R36" s="774"/>
      <c r="S36" s="774"/>
      <c r="T36" s="775"/>
      <c r="U36" s="607"/>
      <c r="V36" s="884"/>
      <c r="W36" s="884"/>
      <c r="X36" s="884"/>
      <c r="Y36" s="884"/>
      <c r="Z36" s="884"/>
      <c r="AA36" s="884"/>
      <c r="AB36" s="884"/>
      <c r="AC36" s="884"/>
      <c r="AD36" s="884"/>
      <c r="AE36" s="884"/>
      <c r="AF36" s="884"/>
      <c r="AG36" s="884"/>
      <c r="AH36" s="884"/>
      <c r="AI36" s="884"/>
      <c r="AJ36" s="884"/>
      <c r="AK36" s="884"/>
      <c r="AL36" s="884"/>
      <c r="AM36" s="363"/>
      <c r="AN36" s="363"/>
    </row>
    <row r="37" spans="1:40" s="360" customFormat="1" ht="24.95" customHeight="1" x14ac:dyDescent="0.2">
      <c r="A37" s="1555"/>
      <c r="B37" s="455" t="s">
        <v>881</v>
      </c>
      <c r="C37" s="864"/>
      <c r="D37" s="864"/>
      <c r="E37" s="864"/>
      <c r="F37" s="864"/>
      <c r="G37" s="864"/>
      <c r="H37" s="864"/>
      <c r="I37" s="776"/>
      <c r="J37" s="774"/>
      <c r="K37" s="774"/>
      <c r="L37" s="774"/>
      <c r="M37" s="774"/>
      <c r="N37" s="774"/>
      <c r="O37" s="774"/>
      <c r="P37" s="774"/>
      <c r="Q37" s="774"/>
      <c r="R37" s="774"/>
      <c r="S37" s="774"/>
      <c r="T37" s="775"/>
      <c r="U37" s="379" t="s">
        <v>385</v>
      </c>
      <c r="V37" s="884"/>
      <c r="W37" s="884"/>
      <c r="X37" s="884"/>
      <c r="Y37" s="884"/>
      <c r="Z37" s="884"/>
      <c r="AA37" s="884"/>
      <c r="AB37" s="884"/>
      <c r="AC37" s="884"/>
      <c r="AD37" s="884"/>
      <c r="AE37" s="884"/>
      <c r="AF37" s="884"/>
      <c r="AG37" s="884"/>
      <c r="AH37" s="884"/>
      <c r="AI37" s="884"/>
      <c r="AJ37" s="884"/>
      <c r="AK37" s="884"/>
      <c r="AL37" s="884"/>
      <c r="AM37" s="363"/>
      <c r="AN37" s="363"/>
    </row>
    <row r="38" spans="1:40" s="970" customFormat="1" ht="13.5" customHeight="1" x14ac:dyDescent="0.2">
      <c r="A38" s="1555"/>
      <c r="B38" s="980"/>
      <c r="C38" s="854"/>
      <c r="D38" s="854"/>
      <c r="E38" s="854"/>
      <c r="F38" s="854"/>
      <c r="G38" s="854"/>
      <c r="H38" s="854"/>
      <c r="I38" s="965"/>
      <c r="J38" s="966"/>
      <c r="K38" s="966"/>
      <c r="L38" s="966"/>
      <c r="M38" s="966"/>
      <c r="N38" s="966"/>
      <c r="O38" s="966"/>
      <c r="P38" s="966"/>
      <c r="Q38" s="966"/>
      <c r="R38" s="966"/>
      <c r="S38" s="966"/>
      <c r="T38" s="968"/>
      <c r="U38" s="982"/>
      <c r="V38" s="884"/>
      <c r="W38" s="884"/>
      <c r="X38" s="884"/>
      <c r="Y38" s="884"/>
      <c r="Z38" s="884"/>
      <c r="AA38" s="884"/>
      <c r="AB38" s="884"/>
      <c r="AC38" s="884"/>
      <c r="AD38" s="884"/>
      <c r="AE38" s="884"/>
      <c r="AF38" s="884"/>
      <c r="AG38" s="884"/>
      <c r="AH38" s="884"/>
      <c r="AI38" s="884"/>
      <c r="AJ38" s="884"/>
      <c r="AK38" s="884"/>
      <c r="AL38" s="884"/>
      <c r="AM38" s="363"/>
      <c r="AN38" s="363"/>
    </row>
    <row r="39" spans="1:40" s="360" customFormat="1" ht="24.95" customHeight="1" x14ac:dyDescent="0.2">
      <c r="A39" s="1555"/>
      <c r="B39" s="454" t="s">
        <v>856</v>
      </c>
      <c r="C39" s="864">
        <v>67614.92905297823</v>
      </c>
      <c r="D39" s="864">
        <v>89557.37744474996</v>
      </c>
      <c r="E39" s="864">
        <v>130710.72325676125</v>
      </c>
      <c r="F39" s="864">
        <v>122358.14244074411</v>
      </c>
      <c r="G39" s="864">
        <v>164173.03839129803</v>
      </c>
      <c r="H39" s="864">
        <v>256043.59753682403</v>
      </c>
      <c r="I39" s="776">
        <v>161509.56529262208</v>
      </c>
      <c r="J39" s="774">
        <v>167705.18213877309</v>
      </c>
      <c r="K39" s="774">
        <v>170150.6705618421</v>
      </c>
      <c r="L39" s="774">
        <v>169136.00725021205</v>
      </c>
      <c r="M39" s="774">
        <v>160866.65276086208</v>
      </c>
      <c r="N39" s="774">
        <v>167303.22758547211</v>
      </c>
      <c r="O39" s="774">
        <v>176757.1258359421</v>
      </c>
      <c r="P39" s="774">
        <v>187076.55831941217</v>
      </c>
      <c r="Q39" s="774">
        <v>212044.77978413657</v>
      </c>
      <c r="R39" s="774">
        <v>238587.40499680443</v>
      </c>
      <c r="S39" s="774">
        <v>249419.70173240389</v>
      </c>
      <c r="T39" s="775">
        <v>256043.59753682403</v>
      </c>
      <c r="U39" s="607" t="s">
        <v>788</v>
      </c>
      <c r="V39" s="884"/>
      <c r="W39" s="884"/>
      <c r="X39" s="884"/>
      <c r="Y39" s="884"/>
      <c r="Z39" s="884"/>
      <c r="AA39" s="884"/>
      <c r="AB39" s="884"/>
      <c r="AC39" s="884"/>
      <c r="AD39" s="884"/>
      <c r="AE39" s="884"/>
      <c r="AF39" s="884"/>
      <c r="AG39" s="884"/>
      <c r="AH39" s="884"/>
      <c r="AI39" s="884"/>
      <c r="AJ39" s="884"/>
      <c r="AK39" s="884"/>
      <c r="AL39" s="884"/>
      <c r="AM39" s="363"/>
      <c r="AN39" s="363"/>
    </row>
    <row r="40" spans="1:40" s="360" customFormat="1" ht="24.95" customHeight="1" x14ac:dyDescent="0.2">
      <c r="A40" s="1555"/>
      <c r="B40" s="608" t="s">
        <v>934</v>
      </c>
      <c r="C40" s="868">
        <v>6.0304058500000002</v>
      </c>
      <c r="D40" s="868">
        <v>6.5859437700000001</v>
      </c>
      <c r="E40" s="868">
        <v>5.1629365000000007</v>
      </c>
      <c r="F40" s="868">
        <v>7.1697666600000014</v>
      </c>
      <c r="G40" s="868">
        <v>1.9003849499999999</v>
      </c>
      <c r="H40" s="868">
        <v>2.4137762299999999</v>
      </c>
      <c r="I40" s="773">
        <v>2.02079941</v>
      </c>
      <c r="J40" s="771">
        <v>2.0201494100000001</v>
      </c>
      <c r="K40" s="771">
        <v>2.0199994100000001</v>
      </c>
      <c r="L40" s="771">
        <v>2.1467670699999997</v>
      </c>
      <c r="M40" s="771">
        <v>2.1466170699999996</v>
      </c>
      <c r="N40" s="771">
        <v>2.1463170699999994</v>
      </c>
      <c r="O40" s="771">
        <v>2.2787897399999997</v>
      </c>
      <c r="P40" s="771">
        <v>2.2776897399999996</v>
      </c>
      <c r="Q40" s="771">
        <v>2.2768897400000001</v>
      </c>
      <c r="R40" s="771">
        <v>2.4153762299999997</v>
      </c>
      <c r="S40" s="771">
        <v>2.4145762299999998</v>
      </c>
      <c r="T40" s="772">
        <v>2.4137762299999999</v>
      </c>
      <c r="U40" s="609" t="s">
        <v>937</v>
      </c>
      <c r="V40" s="884"/>
      <c r="W40" s="884"/>
      <c r="X40" s="884"/>
      <c r="Y40" s="884"/>
      <c r="Z40" s="884"/>
      <c r="AA40" s="884"/>
      <c r="AB40" s="884"/>
      <c r="AC40" s="884"/>
      <c r="AD40" s="884"/>
      <c r="AE40" s="884"/>
      <c r="AF40" s="884"/>
      <c r="AG40" s="884"/>
      <c r="AH40" s="884"/>
      <c r="AI40" s="884"/>
      <c r="AJ40" s="884"/>
      <c r="AK40" s="884"/>
      <c r="AL40" s="884"/>
      <c r="AM40" s="363"/>
      <c r="AN40" s="363"/>
    </row>
    <row r="41" spans="1:40" s="365" customFormat="1" ht="24.95" customHeight="1" x14ac:dyDescent="0.2">
      <c r="A41" s="1555"/>
      <c r="B41" s="608" t="s">
        <v>953</v>
      </c>
      <c r="C41" s="868">
        <v>2234.4126752799998</v>
      </c>
      <c r="D41" s="868">
        <v>6065.1069232199998</v>
      </c>
      <c r="E41" s="868">
        <v>2050.8913568899998</v>
      </c>
      <c r="F41" s="868">
        <v>16191.287446540004</v>
      </c>
      <c r="G41" s="868">
        <v>20569.778435340002</v>
      </c>
      <c r="H41" s="868">
        <v>19389.457011639999</v>
      </c>
      <c r="I41" s="773">
        <v>18778.513233700003</v>
      </c>
      <c r="J41" s="771">
        <v>14518.245968630001</v>
      </c>
      <c r="K41" s="771">
        <v>14658.101360889999</v>
      </c>
      <c r="L41" s="771">
        <v>15024.53892753</v>
      </c>
      <c r="M41" s="771">
        <v>14191.194499700001</v>
      </c>
      <c r="N41" s="771">
        <v>14803.543963350003</v>
      </c>
      <c r="O41" s="771">
        <v>15327.588572119999</v>
      </c>
      <c r="P41" s="771">
        <v>16573.459594660002</v>
      </c>
      <c r="Q41" s="771">
        <v>18821.387285609995</v>
      </c>
      <c r="R41" s="771">
        <v>20870.343912740005</v>
      </c>
      <c r="S41" s="771">
        <v>18569.67862074</v>
      </c>
      <c r="T41" s="772">
        <v>19389.457011639999</v>
      </c>
      <c r="U41" s="609" t="s">
        <v>1272</v>
      </c>
      <c r="V41" s="884"/>
      <c r="W41" s="884"/>
      <c r="X41" s="884"/>
      <c r="Y41" s="884"/>
      <c r="Z41" s="884"/>
      <c r="AA41" s="884"/>
      <c r="AB41" s="884"/>
      <c r="AC41" s="884"/>
      <c r="AD41" s="884"/>
      <c r="AE41" s="884"/>
      <c r="AF41" s="884"/>
      <c r="AG41" s="884"/>
      <c r="AH41" s="884"/>
      <c r="AI41" s="884"/>
      <c r="AJ41" s="884"/>
      <c r="AK41" s="884"/>
      <c r="AL41" s="884"/>
      <c r="AM41" s="363"/>
      <c r="AN41" s="363"/>
    </row>
    <row r="42" spans="1:40" s="365" customFormat="1" ht="24.95" customHeight="1" x14ac:dyDescent="0.2">
      <c r="A42" s="1555"/>
      <c r="B42" s="608" t="s">
        <v>1474</v>
      </c>
      <c r="C42" s="868">
        <v>63996.799839218234</v>
      </c>
      <c r="D42" s="868">
        <v>82033.222576889952</v>
      </c>
      <c r="E42" s="868">
        <v>127266.28710622125</v>
      </c>
      <c r="F42" s="868">
        <v>104470.04655873412</v>
      </c>
      <c r="G42" s="868">
        <v>141143.95825662802</v>
      </c>
      <c r="H42" s="868">
        <v>229198.96954724402</v>
      </c>
      <c r="I42" s="773">
        <v>140452.13355187207</v>
      </c>
      <c r="J42" s="771">
        <v>150818.17173558308</v>
      </c>
      <c r="K42" s="771">
        <v>153232.21966240212</v>
      </c>
      <c r="L42" s="771">
        <v>151330.62947747204</v>
      </c>
      <c r="M42" s="771">
        <v>143811.43612306207</v>
      </c>
      <c r="N42" s="771">
        <v>149693.49657435209</v>
      </c>
      <c r="O42" s="771">
        <v>158839.4265757821</v>
      </c>
      <c r="P42" s="771">
        <v>167045.46990695214</v>
      </c>
      <c r="Q42" s="771">
        <v>190065.81207453654</v>
      </c>
      <c r="R42" s="771">
        <v>211814.94648149441</v>
      </c>
      <c r="S42" s="771">
        <v>225903.84671467388</v>
      </c>
      <c r="T42" s="772">
        <v>229198.96954724402</v>
      </c>
      <c r="U42" s="609" t="s">
        <v>1455</v>
      </c>
      <c r="V42" s="884"/>
      <c r="W42" s="884"/>
      <c r="X42" s="884"/>
      <c r="Y42" s="884"/>
      <c r="Z42" s="884"/>
      <c r="AA42" s="884"/>
      <c r="AB42" s="884"/>
      <c r="AC42" s="884"/>
      <c r="AD42" s="884"/>
      <c r="AE42" s="884"/>
      <c r="AF42" s="884"/>
      <c r="AG42" s="884"/>
      <c r="AH42" s="884"/>
      <c r="AI42" s="884"/>
      <c r="AJ42" s="884"/>
      <c r="AK42" s="884"/>
      <c r="AL42" s="884"/>
      <c r="AM42" s="363"/>
      <c r="AN42" s="363"/>
    </row>
    <row r="43" spans="1:40" s="365" customFormat="1" ht="24.95" customHeight="1" x14ac:dyDescent="0.2">
      <c r="A43" s="1555"/>
      <c r="B43" s="608" t="s">
        <v>935</v>
      </c>
      <c r="C43" s="868">
        <v>1377.6861326300004</v>
      </c>
      <c r="D43" s="868">
        <v>1452.4620008699999</v>
      </c>
      <c r="E43" s="868">
        <v>1388.3818571500001</v>
      </c>
      <c r="F43" s="868">
        <v>1689.6386688099999</v>
      </c>
      <c r="G43" s="868">
        <v>2457.4013143799998</v>
      </c>
      <c r="H43" s="868">
        <v>7452.7572017099992</v>
      </c>
      <c r="I43" s="773">
        <v>2276.8977076400006</v>
      </c>
      <c r="J43" s="771">
        <v>2366.74428515</v>
      </c>
      <c r="K43" s="771">
        <v>2258.3295391400006</v>
      </c>
      <c r="L43" s="771">
        <v>2778.6920781399999</v>
      </c>
      <c r="M43" s="771">
        <v>2861.8755210300001</v>
      </c>
      <c r="N43" s="771">
        <v>2804.0407307</v>
      </c>
      <c r="O43" s="771">
        <v>2587.8318982999995</v>
      </c>
      <c r="P43" s="771">
        <v>3455.3511280600005</v>
      </c>
      <c r="Q43" s="771">
        <v>3155.3035342499998</v>
      </c>
      <c r="R43" s="771">
        <v>5899.6992263400007</v>
      </c>
      <c r="S43" s="771">
        <v>4943.7618207600008</v>
      </c>
      <c r="T43" s="772">
        <v>7452.7572017099992</v>
      </c>
      <c r="U43" s="609" t="s">
        <v>1228</v>
      </c>
      <c r="V43" s="884"/>
      <c r="W43" s="884"/>
      <c r="X43" s="884"/>
      <c r="Y43" s="884"/>
      <c r="Z43" s="884"/>
      <c r="AA43" s="884"/>
      <c r="AB43" s="884"/>
      <c r="AC43" s="884"/>
      <c r="AD43" s="884"/>
      <c r="AE43" s="884"/>
      <c r="AF43" s="884"/>
      <c r="AG43" s="884"/>
      <c r="AH43" s="884"/>
      <c r="AI43" s="884"/>
      <c r="AJ43" s="884"/>
      <c r="AK43" s="884"/>
      <c r="AL43" s="884"/>
      <c r="AM43" s="363"/>
      <c r="AN43" s="363"/>
    </row>
    <row r="44" spans="1:40" s="970" customFormat="1" ht="12" customHeight="1" x14ac:dyDescent="0.2">
      <c r="A44" s="1555"/>
      <c r="B44" s="980"/>
      <c r="C44" s="854"/>
      <c r="D44" s="854"/>
      <c r="E44" s="854"/>
      <c r="F44" s="854"/>
      <c r="G44" s="854"/>
      <c r="H44" s="854"/>
      <c r="I44" s="965"/>
      <c r="J44" s="966"/>
      <c r="K44" s="966"/>
      <c r="L44" s="966"/>
      <c r="M44" s="966"/>
      <c r="N44" s="966"/>
      <c r="O44" s="966"/>
      <c r="P44" s="966"/>
      <c r="Q44" s="966"/>
      <c r="R44" s="966"/>
      <c r="S44" s="966"/>
      <c r="T44" s="968"/>
      <c r="U44" s="982"/>
      <c r="V44" s="884"/>
      <c r="W44" s="884"/>
      <c r="X44" s="884"/>
      <c r="Y44" s="884"/>
      <c r="Z44" s="884"/>
      <c r="AA44" s="884"/>
      <c r="AB44" s="884"/>
      <c r="AC44" s="884"/>
      <c r="AD44" s="884"/>
      <c r="AE44" s="884"/>
      <c r="AF44" s="884"/>
      <c r="AG44" s="884"/>
      <c r="AH44" s="884"/>
      <c r="AI44" s="884"/>
      <c r="AJ44" s="884"/>
      <c r="AK44" s="884"/>
      <c r="AL44" s="884"/>
      <c r="AM44" s="363"/>
      <c r="AN44" s="363"/>
    </row>
    <row r="45" spans="1:40" s="360" customFormat="1" ht="28.5" customHeight="1" x14ac:dyDescent="0.2">
      <c r="A45" s="1555"/>
      <c r="B45" s="454" t="s">
        <v>955</v>
      </c>
      <c r="C45" s="864">
        <v>19782.249511871996</v>
      </c>
      <c r="D45" s="864">
        <v>23533.116719432626</v>
      </c>
      <c r="E45" s="864">
        <v>34114.267934714975</v>
      </c>
      <c r="F45" s="864">
        <v>29342.643422339017</v>
      </c>
      <c r="G45" s="864">
        <v>32152.465431248987</v>
      </c>
      <c r="H45" s="864">
        <v>59503.619265209891</v>
      </c>
      <c r="I45" s="776">
        <v>33206.68043656899</v>
      </c>
      <c r="J45" s="774">
        <v>36557.70174054899</v>
      </c>
      <c r="K45" s="774">
        <v>38492.16274793903</v>
      </c>
      <c r="L45" s="774">
        <v>38559.783693238962</v>
      </c>
      <c r="M45" s="774">
        <v>38103.217606718965</v>
      </c>
      <c r="N45" s="774">
        <v>42523.219469788906</v>
      </c>
      <c r="O45" s="774">
        <v>40598.08555678901</v>
      </c>
      <c r="P45" s="774">
        <v>44393.62069200899</v>
      </c>
      <c r="Q45" s="774">
        <v>47374.824174538982</v>
      </c>
      <c r="R45" s="774">
        <v>52393.583290719893</v>
      </c>
      <c r="S45" s="774">
        <v>55701.82741660982</v>
      </c>
      <c r="T45" s="775">
        <v>59503.619265209891</v>
      </c>
      <c r="U45" s="607" t="s">
        <v>826</v>
      </c>
      <c r="V45" s="884"/>
      <c r="W45" s="884"/>
      <c r="X45" s="884"/>
      <c r="Y45" s="884"/>
      <c r="Z45" s="884"/>
      <c r="AA45" s="884"/>
      <c r="AB45" s="884"/>
      <c r="AC45" s="884"/>
      <c r="AD45" s="884"/>
      <c r="AE45" s="884"/>
      <c r="AF45" s="884"/>
      <c r="AG45" s="884"/>
      <c r="AH45" s="884"/>
      <c r="AI45" s="884"/>
      <c r="AJ45" s="884"/>
      <c r="AK45" s="884"/>
      <c r="AL45" s="884"/>
      <c r="AM45" s="363"/>
      <c r="AN45" s="363"/>
    </row>
    <row r="46" spans="1:40" s="970" customFormat="1" ht="13.5" customHeight="1" x14ac:dyDescent="0.2">
      <c r="A46" s="1555"/>
      <c r="B46" s="980"/>
      <c r="C46" s="854"/>
      <c r="D46" s="854"/>
      <c r="E46" s="854"/>
      <c r="F46" s="854"/>
      <c r="G46" s="854"/>
      <c r="H46" s="854"/>
      <c r="I46" s="965"/>
      <c r="J46" s="966"/>
      <c r="K46" s="966"/>
      <c r="L46" s="966"/>
      <c r="M46" s="966"/>
      <c r="N46" s="966"/>
      <c r="O46" s="966"/>
      <c r="P46" s="966"/>
      <c r="Q46" s="966"/>
      <c r="R46" s="966"/>
      <c r="S46" s="966"/>
      <c r="T46" s="968"/>
      <c r="U46" s="982"/>
      <c r="V46" s="884"/>
      <c r="W46" s="884"/>
      <c r="X46" s="884"/>
      <c r="Y46" s="884"/>
      <c r="Z46" s="884"/>
      <c r="AA46" s="884"/>
      <c r="AB46" s="884"/>
      <c r="AC46" s="884"/>
      <c r="AD46" s="884"/>
      <c r="AE46" s="884"/>
      <c r="AF46" s="884"/>
      <c r="AG46" s="884"/>
      <c r="AH46" s="884"/>
      <c r="AI46" s="884"/>
      <c r="AJ46" s="884"/>
      <c r="AK46" s="884"/>
      <c r="AL46" s="884"/>
      <c r="AM46" s="363"/>
      <c r="AN46" s="363"/>
    </row>
    <row r="47" spans="1:40" s="360" customFormat="1" ht="24.95" customHeight="1" x14ac:dyDescent="0.2">
      <c r="A47" s="1555"/>
      <c r="B47" s="454" t="s">
        <v>13</v>
      </c>
      <c r="C47" s="864">
        <v>131728.94879504602</v>
      </c>
      <c r="D47" s="864">
        <v>129884.78874444599</v>
      </c>
      <c r="E47" s="864">
        <v>121443.88868171308</v>
      </c>
      <c r="F47" s="864">
        <v>116330.19659556373</v>
      </c>
      <c r="G47" s="864">
        <v>120174.82495992701</v>
      </c>
      <c r="H47" s="864">
        <v>229720.67025880958</v>
      </c>
      <c r="I47" s="776">
        <v>117018.6200720046</v>
      </c>
      <c r="J47" s="774">
        <v>122489.69562687885</v>
      </c>
      <c r="K47" s="774">
        <v>129590.87711272463</v>
      </c>
      <c r="L47" s="774">
        <v>132846.26259395669</v>
      </c>
      <c r="M47" s="774">
        <v>136572.83827495226</v>
      </c>
      <c r="N47" s="774">
        <v>137898.19849855101</v>
      </c>
      <c r="O47" s="774">
        <v>145034.6241986872</v>
      </c>
      <c r="P47" s="774">
        <v>160740.63146743539</v>
      </c>
      <c r="Q47" s="774">
        <v>177666.38245423359</v>
      </c>
      <c r="R47" s="774">
        <v>213581.17598249769</v>
      </c>
      <c r="S47" s="774">
        <v>230511.55788712914</v>
      </c>
      <c r="T47" s="775">
        <v>229720.67025880958</v>
      </c>
      <c r="U47" s="607" t="s">
        <v>825</v>
      </c>
      <c r="V47" s="884"/>
      <c r="W47" s="884"/>
      <c r="X47" s="884"/>
      <c r="Y47" s="884"/>
      <c r="Z47" s="884"/>
      <c r="AA47" s="884"/>
      <c r="AB47" s="884"/>
      <c r="AC47" s="884"/>
      <c r="AD47" s="884"/>
      <c r="AE47" s="884"/>
      <c r="AF47" s="884"/>
      <c r="AG47" s="884"/>
      <c r="AH47" s="884"/>
      <c r="AI47" s="884"/>
      <c r="AJ47" s="884"/>
      <c r="AK47" s="884"/>
      <c r="AL47" s="884"/>
      <c r="AM47" s="363"/>
      <c r="AN47" s="363"/>
    </row>
    <row r="48" spans="1:40" s="360" customFormat="1" ht="24.95" customHeight="1" x14ac:dyDescent="0.2">
      <c r="A48" s="1555"/>
      <c r="B48" s="608" t="s">
        <v>934</v>
      </c>
      <c r="C48" s="868">
        <v>92.1</v>
      </c>
      <c r="D48" s="868">
        <v>92.1</v>
      </c>
      <c r="E48" s="868">
        <v>29.1</v>
      </c>
      <c r="F48" s="868">
        <v>29.1</v>
      </c>
      <c r="G48" s="868">
        <v>8.1</v>
      </c>
      <c r="H48" s="868">
        <v>8.1</v>
      </c>
      <c r="I48" s="773">
        <v>8.1</v>
      </c>
      <c r="J48" s="771">
        <v>8.1</v>
      </c>
      <c r="K48" s="771">
        <v>8.1</v>
      </c>
      <c r="L48" s="771">
        <v>8.1</v>
      </c>
      <c r="M48" s="771">
        <v>8.1</v>
      </c>
      <c r="N48" s="771">
        <v>8.1</v>
      </c>
      <c r="O48" s="771">
        <v>8.1</v>
      </c>
      <c r="P48" s="771">
        <v>8.1</v>
      </c>
      <c r="Q48" s="771">
        <v>8.1</v>
      </c>
      <c r="R48" s="771">
        <v>8.1</v>
      </c>
      <c r="S48" s="771">
        <v>8.1</v>
      </c>
      <c r="T48" s="772">
        <v>8.1</v>
      </c>
      <c r="U48" s="609" t="s">
        <v>937</v>
      </c>
      <c r="V48" s="884"/>
      <c r="W48" s="884"/>
      <c r="X48" s="884"/>
      <c r="Y48" s="884"/>
      <c r="Z48" s="884"/>
      <c r="AA48" s="884"/>
      <c r="AB48" s="884"/>
      <c r="AC48" s="884"/>
      <c r="AD48" s="884"/>
      <c r="AE48" s="884"/>
      <c r="AF48" s="884"/>
      <c r="AG48" s="884"/>
      <c r="AH48" s="884"/>
      <c r="AI48" s="884"/>
      <c r="AJ48" s="884"/>
      <c r="AK48" s="884"/>
      <c r="AL48" s="884"/>
      <c r="AM48" s="363"/>
      <c r="AN48" s="363"/>
    </row>
    <row r="49" spans="1:40" s="360" customFormat="1" ht="24.95" customHeight="1" x14ac:dyDescent="0.2">
      <c r="A49" s="1555"/>
      <c r="B49" s="608" t="s">
        <v>953</v>
      </c>
      <c r="C49" s="868">
        <v>502.63873173000002</v>
      </c>
      <c r="D49" s="868">
        <v>896.31498977000001</v>
      </c>
      <c r="E49" s="868">
        <v>562.61401561000002</v>
      </c>
      <c r="F49" s="868">
        <v>647.54046114000005</v>
      </c>
      <c r="G49" s="868">
        <v>9569.4137873399995</v>
      </c>
      <c r="H49" s="868">
        <v>15064.093753090001</v>
      </c>
      <c r="I49" s="773">
        <v>3856.5673690200001</v>
      </c>
      <c r="J49" s="771">
        <v>6357.22288665</v>
      </c>
      <c r="K49" s="771">
        <v>6573.5391895299999</v>
      </c>
      <c r="L49" s="771">
        <v>6885.7261797400006</v>
      </c>
      <c r="M49" s="771">
        <v>7156.0843564799998</v>
      </c>
      <c r="N49" s="771">
        <v>7596.4780849100007</v>
      </c>
      <c r="O49" s="771">
        <v>7624.4265867300001</v>
      </c>
      <c r="P49" s="771">
        <v>7633.6082517300001</v>
      </c>
      <c r="Q49" s="771">
        <v>9236.6584171799987</v>
      </c>
      <c r="R49" s="771">
        <v>14509.15418184</v>
      </c>
      <c r="S49" s="771">
        <v>15139.68799946</v>
      </c>
      <c r="T49" s="772">
        <v>15064.093753090001</v>
      </c>
      <c r="U49" s="609" t="s">
        <v>1272</v>
      </c>
      <c r="V49" s="884"/>
      <c r="W49" s="884"/>
      <c r="X49" s="884"/>
      <c r="Y49" s="884"/>
      <c r="Z49" s="884"/>
      <c r="AA49" s="884"/>
      <c r="AB49" s="884"/>
      <c r="AC49" s="884"/>
      <c r="AD49" s="884"/>
      <c r="AE49" s="884"/>
      <c r="AF49" s="884"/>
      <c r="AG49" s="884"/>
      <c r="AH49" s="884"/>
      <c r="AI49" s="884"/>
      <c r="AJ49" s="884"/>
      <c r="AK49" s="884"/>
      <c r="AL49" s="884"/>
      <c r="AM49" s="363"/>
      <c r="AN49" s="363"/>
    </row>
    <row r="50" spans="1:40" s="360" customFormat="1" ht="24.95" customHeight="1" x14ac:dyDescent="0.2">
      <c r="A50" s="1555"/>
      <c r="B50" s="608" t="s">
        <v>954</v>
      </c>
      <c r="C50" s="868">
        <v>112834.18970919725</v>
      </c>
      <c r="D50" s="868">
        <v>110734.55230139616</v>
      </c>
      <c r="E50" s="868">
        <v>101573.01048830016</v>
      </c>
      <c r="F50" s="868">
        <v>97023.166041155448</v>
      </c>
      <c r="G50" s="868">
        <v>92991.339690664841</v>
      </c>
      <c r="H50" s="868">
        <v>194214.41416260792</v>
      </c>
      <c r="I50" s="773">
        <v>96161.102761960574</v>
      </c>
      <c r="J50" s="771">
        <v>98539.164114909872</v>
      </c>
      <c r="K50" s="771">
        <v>104555.86033752115</v>
      </c>
      <c r="L50" s="771">
        <v>107346.13197107235</v>
      </c>
      <c r="M50" s="771">
        <v>110777.46629919492</v>
      </c>
      <c r="N50" s="771">
        <v>111762.02163547168</v>
      </c>
      <c r="O50" s="771">
        <v>118997.25523613907</v>
      </c>
      <c r="P50" s="771">
        <v>134530.00747205003</v>
      </c>
      <c r="Q50" s="771">
        <v>148463.71869111247</v>
      </c>
      <c r="R50" s="771">
        <v>178716.54908877259</v>
      </c>
      <c r="S50" s="771">
        <v>194664.31504143812</v>
      </c>
      <c r="T50" s="772">
        <v>194214.41416260792</v>
      </c>
      <c r="U50" s="609" t="s">
        <v>938</v>
      </c>
      <c r="V50" s="884"/>
      <c r="W50" s="884"/>
      <c r="X50" s="884"/>
      <c r="Y50" s="884"/>
      <c r="Z50" s="884"/>
      <c r="AA50" s="884"/>
      <c r="AB50" s="884"/>
      <c r="AC50" s="884"/>
      <c r="AD50" s="884"/>
      <c r="AE50" s="884"/>
      <c r="AF50" s="884"/>
      <c r="AG50" s="884"/>
      <c r="AH50" s="884"/>
      <c r="AI50" s="884"/>
      <c r="AJ50" s="884"/>
      <c r="AK50" s="884"/>
      <c r="AL50" s="884"/>
      <c r="AM50" s="363"/>
      <c r="AN50" s="363"/>
    </row>
    <row r="51" spans="1:40" s="360" customFormat="1" ht="24.95" customHeight="1" x14ac:dyDescent="0.2">
      <c r="A51" s="1555"/>
      <c r="B51" s="608" t="s">
        <v>935</v>
      </c>
      <c r="C51" s="868">
        <v>18300.020354118751</v>
      </c>
      <c r="D51" s="868">
        <v>18161.821453279834</v>
      </c>
      <c r="E51" s="868">
        <v>19279.164177802919</v>
      </c>
      <c r="F51" s="868">
        <v>18630.390093268288</v>
      </c>
      <c r="G51" s="868">
        <v>17605.971481922159</v>
      </c>
      <c r="H51" s="868">
        <v>20434.062343111658</v>
      </c>
      <c r="I51" s="773">
        <v>16992.849941024018</v>
      </c>
      <c r="J51" s="771">
        <v>17585.208625318992</v>
      </c>
      <c r="K51" s="771">
        <v>18453.377585673476</v>
      </c>
      <c r="L51" s="771">
        <v>18606.304443144363</v>
      </c>
      <c r="M51" s="771">
        <v>18631.187619277334</v>
      </c>
      <c r="N51" s="771">
        <v>18531.598778169326</v>
      </c>
      <c r="O51" s="771">
        <v>18404.842375818134</v>
      </c>
      <c r="P51" s="771">
        <v>18568.915743655369</v>
      </c>
      <c r="Q51" s="771">
        <v>19957.905345941108</v>
      </c>
      <c r="R51" s="771">
        <v>20347.372711885091</v>
      </c>
      <c r="S51" s="771">
        <v>20699.454846231041</v>
      </c>
      <c r="T51" s="772">
        <v>20434.062343111658</v>
      </c>
      <c r="U51" s="609" t="s">
        <v>1228</v>
      </c>
      <c r="V51" s="884"/>
      <c r="W51" s="884"/>
      <c r="X51" s="884"/>
      <c r="Y51" s="884"/>
      <c r="Z51" s="884"/>
      <c r="AA51" s="884"/>
      <c r="AB51" s="884"/>
      <c r="AC51" s="884"/>
      <c r="AD51" s="884"/>
      <c r="AE51" s="884"/>
      <c r="AF51" s="884"/>
      <c r="AG51" s="884"/>
      <c r="AH51" s="884"/>
      <c r="AI51" s="884"/>
      <c r="AJ51" s="884"/>
      <c r="AK51" s="884"/>
      <c r="AL51" s="884"/>
      <c r="AM51" s="363"/>
      <c r="AN51" s="363"/>
    </row>
    <row r="52" spans="1:40" s="970" customFormat="1" ht="12" customHeight="1" x14ac:dyDescent="0.2">
      <c r="A52" s="1555"/>
      <c r="B52" s="980"/>
      <c r="C52" s="854"/>
      <c r="D52" s="854"/>
      <c r="E52" s="854"/>
      <c r="F52" s="854"/>
      <c r="G52" s="854"/>
      <c r="H52" s="854"/>
      <c r="I52" s="965"/>
      <c r="J52" s="966"/>
      <c r="K52" s="966"/>
      <c r="L52" s="966"/>
      <c r="M52" s="966"/>
      <c r="N52" s="966"/>
      <c r="O52" s="966"/>
      <c r="P52" s="966"/>
      <c r="Q52" s="966"/>
      <c r="R52" s="966"/>
      <c r="S52" s="966"/>
      <c r="T52" s="968"/>
      <c r="U52" s="982"/>
      <c r="V52" s="884"/>
      <c r="W52" s="884"/>
      <c r="X52" s="884"/>
      <c r="Y52" s="884"/>
      <c r="Z52" s="884"/>
      <c r="AA52" s="884"/>
      <c r="AB52" s="884"/>
      <c r="AC52" s="884"/>
      <c r="AD52" s="884"/>
      <c r="AE52" s="884"/>
      <c r="AF52" s="884"/>
      <c r="AG52" s="884"/>
      <c r="AH52" s="884"/>
      <c r="AI52" s="884"/>
      <c r="AJ52" s="884"/>
      <c r="AK52" s="884"/>
      <c r="AL52" s="884"/>
      <c r="AM52" s="363"/>
      <c r="AN52" s="363"/>
    </row>
    <row r="53" spans="1:40" s="360" customFormat="1" ht="24.95" customHeight="1" x14ac:dyDescent="0.2">
      <c r="A53" s="1555"/>
      <c r="B53" s="454" t="s">
        <v>711</v>
      </c>
      <c r="C53" s="864">
        <v>153619.02561149377</v>
      </c>
      <c r="D53" s="864">
        <v>226065.33020164896</v>
      </c>
      <c r="E53" s="864">
        <v>249020.05554202147</v>
      </c>
      <c r="F53" s="864">
        <v>368458.84867495293</v>
      </c>
      <c r="G53" s="864">
        <v>498464.60965402296</v>
      </c>
      <c r="H53" s="864">
        <v>420797.19209280459</v>
      </c>
      <c r="I53" s="776">
        <v>498448.73151853599</v>
      </c>
      <c r="J53" s="774">
        <v>494203.01262473688</v>
      </c>
      <c r="K53" s="774">
        <v>503296.76775862358</v>
      </c>
      <c r="L53" s="774">
        <v>524084.00778943079</v>
      </c>
      <c r="M53" s="774">
        <v>519400.08213357476</v>
      </c>
      <c r="N53" s="774">
        <v>514387.98111625924</v>
      </c>
      <c r="O53" s="774">
        <v>517490.80611030181</v>
      </c>
      <c r="P53" s="774">
        <v>525579.54737861897</v>
      </c>
      <c r="Q53" s="774">
        <v>529772.62100881373</v>
      </c>
      <c r="R53" s="774">
        <v>495188.96914462885</v>
      </c>
      <c r="S53" s="774">
        <v>419076.98388341605</v>
      </c>
      <c r="T53" s="775">
        <v>420797.19209280459</v>
      </c>
      <c r="U53" s="607" t="s">
        <v>789</v>
      </c>
      <c r="V53" s="884"/>
      <c r="W53" s="884"/>
      <c r="X53" s="884"/>
      <c r="Y53" s="884"/>
      <c r="Z53" s="884"/>
      <c r="AA53" s="884"/>
      <c r="AB53" s="884"/>
      <c r="AC53" s="884"/>
      <c r="AD53" s="884"/>
      <c r="AE53" s="884"/>
      <c r="AF53" s="884"/>
      <c r="AG53" s="884"/>
      <c r="AH53" s="884"/>
      <c r="AI53" s="884"/>
      <c r="AJ53" s="884"/>
      <c r="AK53" s="884"/>
      <c r="AL53" s="884"/>
      <c r="AM53" s="363"/>
      <c r="AN53" s="363"/>
    </row>
    <row r="54" spans="1:40" s="859" customFormat="1" ht="24.95" customHeight="1" x14ac:dyDescent="0.2">
      <c r="A54" s="1555"/>
      <c r="B54" s="608" t="s">
        <v>934</v>
      </c>
      <c r="C54" s="868">
        <v>10.01582732</v>
      </c>
      <c r="D54" s="868">
        <v>0.65480017999999995</v>
      </c>
      <c r="E54" s="868">
        <v>0.78972693999999999</v>
      </c>
      <c r="F54" s="868">
        <v>1.2021436899999998</v>
      </c>
      <c r="G54" s="868">
        <v>1.76166589</v>
      </c>
      <c r="H54" s="868">
        <v>1.6833586999999997</v>
      </c>
      <c r="I54" s="773">
        <v>1.8021277600000001</v>
      </c>
      <c r="J54" s="771">
        <v>1.78439664</v>
      </c>
      <c r="K54" s="771">
        <v>1.8103538999999997</v>
      </c>
      <c r="L54" s="771">
        <v>1.8330764600000002</v>
      </c>
      <c r="M54" s="771">
        <v>1.8778531999999999</v>
      </c>
      <c r="N54" s="771">
        <v>1.8820514699999999</v>
      </c>
      <c r="O54" s="771">
        <v>1.9711753099999998</v>
      </c>
      <c r="P54" s="771">
        <v>1.9937420399999999</v>
      </c>
      <c r="Q54" s="771">
        <v>1.98259081</v>
      </c>
      <c r="R54" s="771">
        <v>1.9247119399999999</v>
      </c>
      <c r="S54" s="771">
        <v>1.6736480199999999</v>
      </c>
      <c r="T54" s="772">
        <v>1.6833586999999997</v>
      </c>
      <c r="U54" s="609" t="s">
        <v>937</v>
      </c>
      <c r="V54" s="884"/>
      <c r="W54" s="884"/>
      <c r="X54" s="884"/>
      <c r="Y54" s="884"/>
      <c r="Z54" s="884"/>
      <c r="AA54" s="884"/>
      <c r="AB54" s="884"/>
      <c r="AC54" s="884"/>
      <c r="AD54" s="884"/>
      <c r="AE54" s="884"/>
      <c r="AF54" s="884"/>
      <c r="AG54" s="884"/>
      <c r="AH54" s="884"/>
      <c r="AI54" s="884"/>
      <c r="AJ54" s="884"/>
      <c r="AK54" s="884"/>
      <c r="AL54" s="884"/>
      <c r="AM54" s="363"/>
      <c r="AN54" s="363"/>
    </row>
    <row r="55" spans="1:40" s="360" customFormat="1" ht="24.95" customHeight="1" x14ac:dyDescent="0.2">
      <c r="A55" s="1555"/>
      <c r="B55" s="608" t="s">
        <v>953</v>
      </c>
      <c r="C55" s="868">
        <v>1706.7168217592002</v>
      </c>
      <c r="D55" s="868">
        <v>1634.2420907337</v>
      </c>
      <c r="E55" s="868">
        <v>2091.0561000172002</v>
      </c>
      <c r="F55" s="868">
        <v>890.50864762879996</v>
      </c>
      <c r="G55" s="868">
        <v>396.67852551689998</v>
      </c>
      <c r="H55" s="868">
        <v>377.12491564090004</v>
      </c>
      <c r="I55" s="773">
        <v>519.95404160889996</v>
      </c>
      <c r="J55" s="771">
        <v>303.94040963690009</v>
      </c>
      <c r="K55" s="771">
        <v>179.24832192560007</v>
      </c>
      <c r="L55" s="771">
        <v>316.69870393259998</v>
      </c>
      <c r="M55" s="771">
        <v>270.41893726209992</v>
      </c>
      <c r="N55" s="771">
        <v>1293.3491059421997</v>
      </c>
      <c r="O55" s="771">
        <v>109.86828868889988</v>
      </c>
      <c r="P55" s="771">
        <v>405.73389143460014</v>
      </c>
      <c r="Q55" s="771">
        <v>412.61571453900012</v>
      </c>
      <c r="R55" s="771">
        <v>255.44610969810003</v>
      </c>
      <c r="S55" s="771">
        <v>159.3262343982999</v>
      </c>
      <c r="T55" s="772">
        <v>377.12491564090004</v>
      </c>
      <c r="U55" s="609" t="s">
        <v>1272</v>
      </c>
      <c r="V55" s="884"/>
      <c r="W55" s="884"/>
      <c r="X55" s="884"/>
      <c r="Y55" s="884"/>
      <c r="Z55" s="884"/>
      <c r="AA55" s="884"/>
      <c r="AB55" s="884"/>
      <c r="AC55" s="884"/>
      <c r="AD55" s="884"/>
      <c r="AE55" s="884"/>
      <c r="AF55" s="884"/>
      <c r="AG55" s="884"/>
      <c r="AH55" s="884"/>
      <c r="AI55" s="884"/>
      <c r="AJ55" s="884"/>
      <c r="AK55" s="884"/>
      <c r="AL55" s="884"/>
      <c r="AM55" s="363"/>
      <c r="AN55" s="363"/>
    </row>
    <row r="56" spans="1:40" s="360" customFormat="1" ht="24.95" customHeight="1" x14ac:dyDescent="0.2">
      <c r="A56" s="1555"/>
      <c r="B56" s="608" t="s">
        <v>954</v>
      </c>
      <c r="C56" s="868">
        <v>148093.41041289811</v>
      </c>
      <c r="D56" s="868">
        <v>218678.32135893856</v>
      </c>
      <c r="E56" s="868">
        <v>237711.41113861711</v>
      </c>
      <c r="F56" s="868">
        <v>358526.84950489667</v>
      </c>
      <c r="G56" s="868">
        <v>482595.84847653226</v>
      </c>
      <c r="H56" s="868">
        <v>406490.98326685198</v>
      </c>
      <c r="I56" s="773">
        <v>483507.73994076077</v>
      </c>
      <c r="J56" s="771">
        <v>478571.63961697352</v>
      </c>
      <c r="K56" s="771">
        <v>488422.12246732321</v>
      </c>
      <c r="L56" s="771">
        <v>507674.59854332183</v>
      </c>
      <c r="M56" s="771">
        <v>502392.6379707405</v>
      </c>
      <c r="N56" s="771">
        <v>495804.76404621761</v>
      </c>
      <c r="O56" s="771">
        <v>501947.54383832711</v>
      </c>
      <c r="P56" s="771">
        <v>509735.71299061924</v>
      </c>
      <c r="Q56" s="771">
        <v>505906.13073747919</v>
      </c>
      <c r="R56" s="771">
        <v>477715.12385907373</v>
      </c>
      <c r="S56" s="771">
        <v>406885.51345445408</v>
      </c>
      <c r="T56" s="772">
        <v>406490.98326685198</v>
      </c>
      <c r="U56" s="609" t="s">
        <v>938</v>
      </c>
      <c r="V56" s="884"/>
      <c r="W56" s="884"/>
      <c r="X56" s="884"/>
      <c r="Y56" s="884"/>
      <c r="Z56" s="884"/>
      <c r="AA56" s="884"/>
      <c r="AB56" s="884"/>
      <c r="AC56" s="884"/>
      <c r="AD56" s="884"/>
      <c r="AE56" s="884"/>
      <c r="AF56" s="884"/>
      <c r="AG56" s="884"/>
      <c r="AH56" s="884"/>
      <c r="AI56" s="884"/>
      <c r="AJ56" s="884"/>
      <c r="AK56" s="884"/>
      <c r="AL56" s="884"/>
      <c r="AM56" s="363"/>
      <c r="AN56" s="363"/>
    </row>
    <row r="57" spans="1:40" s="360" customFormat="1" ht="24.95" customHeight="1" x14ac:dyDescent="0.2">
      <c r="A57" s="1555"/>
      <c r="B57" s="608" t="s">
        <v>935</v>
      </c>
      <c r="C57" s="868">
        <v>3808.8825495164656</v>
      </c>
      <c r="D57" s="868">
        <v>5752.1119517967263</v>
      </c>
      <c r="E57" s="868">
        <v>9216.7985764471487</v>
      </c>
      <c r="F57" s="868">
        <v>9040.2883787374976</v>
      </c>
      <c r="G57" s="868">
        <v>15470.320986083814</v>
      </c>
      <c r="H57" s="868">
        <v>13927.400551611699</v>
      </c>
      <c r="I57" s="773">
        <v>14419.235408406324</v>
      </c>
      <c r="J57" s="771">
        <v>15325.648201486525</v>
      </c>
      <c r="K57" s="771">
        <v>14693.586615474771</v>
      </c>
      <c r="L57" s="771">
        <v>16090.877465716429</v>
      </c>
      <c r="M57" s="771">
        <v>16735.147372372154</v>
      </c>
      <c r="N57" s="771">
        <v>17287.985912629429</v>
      </c>
      <c r="O57" s="771">
        <v>15431.422807975816</v>
      </c>
      <c r="P57" s="771">
        <v>15436.106754525132</v>
      </c>
      <c r="Q57" s="771">
        <v>23451.891965985611</v>
      </c>
      <c r="R57" s="771">
        <v>17216.474463917024</v>
      </c>
      <c r="S57" s="771">
        <v>12030.470546543707</v>
      </c>
      <c r="T57" s="772">
        <v>13927.400551611699</v>
      </c>
      <c r="U57" s="609" t="s">
        <v>1228</v>
      </c>
      <c r="V57" s="884"/>
      <c r="W57" s="884"/>
      <c r="X57" s="884"/>
      <c r="Y57" s="884"/>
      <c r="Z57" s="884"/>
      <c r="AA57" s="884"/>
      <c r="AB57" s="884"/>
      <c r="AC57" s="884"/>
      <c r="AD57" s="884"/>
      <c r="AE57" s="884"/>
      <c r="AF57" s="884"/>
      <c r="AG57" s="884"/>
      <c r="AH57" s="884"/>
      <c r="AI57" s="884"/>
      <c r="AJ57" s="884"/>
      <c r="AK57" s="884"/>
      <c r="AL57" s="884"/>
      <c r="AM57" s="363"/>
      <c r="AN57" s="363"/>
    </row>
    <row r="58" spans="1:40" s="360" customFormat="1" ht="12" customHeight="1" x14ac:dyDescent="0.2">
      <c r="A58" s="1555"/>
      <c r="B58" s="454"/>
      <c r="C58" s="854"/>
      <c r="D58" s="854"/>
      <c r="E58" s="854"/>
      <c r="F58" s="854"/>
      <c r="G58" s="854"/>
      <c r="H58" s="854"/>
      <c r="I58" s="965"/>
      <c r="J58" s="966"/>
      <c r="K58" s="966"/>
      <c r="L58" s="966"/>
      <c r="M58" s="966"/>
      <c r="N58" s="966"/>
      <c r="O58" s="966"/>
      <c r="P58" s="966"/>
      <c r="Q58" s="966"/>
      <c r="R58" s="966"/>
      <c r="S58" s="966"/>
      <c r="T58" s="968"/>
      <c r="U58" s="607"/>
      <c r="V58" s="884"/>
      <c r="W58" s="884"/>
      <c r="X58" s="884"/>
      <c r="Y58" s="884"/>
      <c r="Z58" s="884"/>
      <c r="AA58" s="884"/>
      <c r="AB58" s="884"/>
      <c r="AC58" s="884"/>
      <c r="AD58" s="884"/>
      <c r="AE58" s="884"/>
      <c r="AF58" s="884"/>
      <c r="AG58" s="884"/>
      <c r="AH58" s="884"/>
      <c r="AI58" s="884"/>
      <c r="AJ58" s="884"/>
      <c r="AK58" s="884"/>
      <c r="AL58" s="884"/>
      <c r="AM58" s="363"/>
      <c r="AN58" s="363"/>
    </row>
    <row r="59" spans="1:40" s="360" customFormat="1" ht="24.6" customHeight="1" x14ac:dyDescent="0.2">
      <c r="A59" s="1555"/>
      <c r="B59" s="454" t="s">
        <v>936</v>
      </c>
      <c r="C59" s="864">
        <v>0</v>
      </c>
      <c r="D59" s="864">
        <v>0</v>
      </c>
      <c r="E59" s="864">
        <v>0</v>
      </c>
      <c r="F59" s="864">
        <v>0</v>
      </c>
      <c r="G59" s="864">
        <v>0</v>
      </c>
      <c r="H59" s="864">
        <v>0</v>
      </c>
      <c r="I59" s="776">
        <v>0</v>
      </c>
      <c r="J59" s="774">
        <v>0</v>
      </c>
      <c r="K59" s="774">
        <v>0</v>
      </c>
      <c r="L59" s="774">
        <v>0</v>
      </c>
      <c r="M59" s="774">
        <v>0</v>
      </c>
      <c r="N59" s="774">
        <v>0</v>
      </c>
      <c r="O59" s="774">
        <v>0</v>
      </c>
      <c r="P59" s="774">
        <v>0</v>
      </c>
      <c r="Q59" s="774">
        <v>0</v>
      </c>
      <c r="R59" s="774">
        <v>0</v>
      </c>
      <c r="S59" s="774">
        <v>0</v>
      </c>
      <c r="T59" s="775">
        <v>0</v>
      </c>
      <c r="U59" s="607" t="s">
        <v>947</v>
      </c>
      <c r="V59" s="884"/>
      <c r="W59" s="884"/>
      <c r="X59" s="884"/>
      <c r="Y59" s="884"/>
      <c r="Z59" s="884"/>
      <c r="AA59" s="884"/>
      <c r="AB59" s="884"/>
      <c r="AC59" s="884"/>
      <c r="AD59" s="884"/>
      <c r="AE59" s="884"/>
      <c r="AF59" s="884"/>
      <c r="AG59" s="884"/>
      <c r="AH59" s="884"/>
      <c r="AI59" s="884"/>
      <c r="AJ59" s="884"/>
      <c r="AK59" s="884"/>
      <c r="AL59" s="884"/>
      <c r="AM59" s="363"/>
      <c r="AN59" s="363"/>
    </row>
    <row r="60" spans="1:40" s="360" customFormat="1" ht="12" customHeight="1" x14ac:dyDescent="0.2">
      <c r="A60" s="1555"/>
      <c r="B60" s="454"/>
      <c r="C60" s="868"/>
      <c r="D60" s="868"/>
      <c r="E60" s="868"/>
      <c r="F60" s="868"/>
      <c r="G60" s="868"/>
      <c r="H60" s="868"/>
      <c r="I60" s="773"/>
      <c r="J60" s="771"/>
      <c r="K60" s="771"/>
      <c r="L60" s="771"/>
      <c r="M60" s="771"/>
      <c r="N60" s="771"/>
      <c r="O60" s="771"/>
      <c r="P60" s="771"/>
      <c r="Q60" s="771"/>
      <c r="R60" s="771"/>
      <c r="S60" s="771"/>
      <c r="T60" s="772"/>
      <c r="U60" s="607"/>
      <c r="V60" s="884"/>
      <c r="W60" s="884"/>
      <c r="X60" s="884"/>
      <c r="Y60" s="884"/>
      <c r="Z60" s="884"/>
      <c r="AA60" s="884"/>
      <c r="AB60" s="884"/>
      <c r="AC60" s="884"/>
      <c r="AD60" s="884"/>
      <c r="AE60" s="884"/>
      <c r="AF60" s="884"/>
      <c r="AG60" s="884"/>
      <c r="AH60" s="884"/>
      <c r="AI60" s="884"/>
      <c r="AJ60" s="884"/>
      <c r="AK60" s="884"/>
      <c r="AL60" s="884"/>
      <c r="AM60" s="363"/>
      <c r="AN60" s="363"/>
    </row>
    <row r="61" spans="1:40" s="360" customFormat="1" ht="24.95" customHeight="1" x14ac:dyDescent="0.2">
      <c r="A61" s="1555"/>
      <c r="B61" s="454" t="s">
        <v>848</v>
      </c>
      <c r="C61" s="864">
        <v>15047.067311832199</v>
      </c>
      <c r="D61" s="864">
        <v>16531.1005720988</v>
      </c>
      <c r="E61" s="864">
        <v>26188.449266266602</v>
      </c>
      <c r="F61" s="864">
        <v>31617.503694781608</v>
      </c>
      <c r="G61" s="864">
        <v>33544.552558045798</v>
      </c>
      <c r="H61" s="864">
        <v>16136.897079598299</v>
      </c>
      <c r="I61" s="776">
        <v>29819.908313791599</v>
      </c>
      <c r="J61" s="774">
        <v>36917.479471500599</v>
      </c>
      <c r="K61" s="774">
        <v>32884.186140029</v>
      </c>
      <c r="L61" s="774">
        <v>35920.303524977295</v>
      </c>
      <c r="M61" s="774">
        <v>37725.108833832797</v>
      </c>
      <c r="N61" s="774">
        <v>30787.270712414102</v>
      </c>
      <c r="O61" s="774">
        <v>32155.872143943601</v>
      </c>
      <c r="P61" s="774">
        <v>29436.959309466001</v>
      </c>
      <c r="Q61" s="774">
        <v>26146.463601987205</v>
      </c>
      <c r="R61" s="774">
        <v>21572.275099623796</v>
      </c>
      <c r="S61" s="774">
        <v>17539.168362345001</v>
      </c>
      <c r="T61" s="775">
        <v>16136.897079598299</v>
      </c>
      <c r="U61" s="607" t="s">
        <v>313</v>
      </c>
      <c r="V61" s="884"/>
      <c r="W61" s="884"/>
      <c r="X61" s="884"/>
      <c r="Y61" s="884"/>
      <c r="Z61" s="884"/>
      <c r="AA61" s="884"/>
      <c r="AB61" s="884"/>
      <c r="AC61" s="884"/>
      <c r="AD61" s="884"/>
      <c r="AE61" s="884"/>
      <c r="AF61" s="884"/>
      <c r="AG61" s="884"/>
      <c r="AH61" s="884"/>
      <c r="AI61" s="884"/>
      <c r="AJ61" s="884"/>
      <c r="AK61" s="884"/>
      <c r="AL61" s="884"/>
      <c r="AM61" s="363"/>
      <c r="AN61" s="363"/>
    </row>
    <row r="62" spans="1:40" s="360" customFormat="1" ht="12" customHeight="1" x14ac:dyDescent="0.2">
      <c r="A62" s="1555"/>
      <c r="B62" s="454"/>
      <c r="C62" s="864"/>
      <c r="D62" s="864"/>
      <c r="E62" s="864"/>
      <c r="F62" s="864"/>
      <c r="G62" s="864"/>
      <c r="H62" s="864"/>
      <c r="I62" s="776"/>
      <c r="J62" s="774"/>
      <c r="K62" s="774"/>
      <c r="L62" s="774"/>
      <c r="M62" s="774"/>
      <c r="N62" s="774"/>
      <c r="O62" s="774"/>
      <c r="P62" s="774"/>
      <c r="Q62" s="774"/>
      <c r="R62" s="774"/>
      <c r="S62" s="774"/>
      <c r="T62" s="775"/>
      <c r="U62" s="607"/>
      <c r="V62" s="884"/>
      <c r="W62" s="884"/>
      <c r="X62" s="884"/>
      <c r="Y62" s="884"/>
      <c r="Z62" s="884"/>
      <c r="AA62" s="884"/>
      <c r="AB62" s="884"/>
      <c r="AC62" s="884"/>
      <c r="AD62" s="884"/>
      <c r="AE62" s="884"/>
      <c r="AF62" s="884"/>
      <c r="AG62" s="884"/>
      <c r="AH62" s="884"/>
      <c r="AI62" s="884"/>
      <c r="AJ62" s="884"/>
      <c r="AK62" s="884"/>
      <c r="AL62" s="884"/>
      <c r="AM62" s="363"/>
      <c r="AN62" s="363"/>
    </row>
    <row r="63" spans="1:40" s="360" customFormat="1" ht="24.95" customHeight="1" x14ac:dyDescent="0.2">
      <c r="A63" s="1555"/>
      <c r="B63" s="454" t="s">
        <v>712</v>
      </c>
      <c r="C63" s="864">
        <v>14849.841531259</v>
      </c>
      <c r="D63" s="864">
        <v>14752.09886758</v>
      </c>
      <c r="E63" s="864">
        <v>35136.477280960811</v>
      </c>
      <c r="F63" s="864">
        <v>89633.816764956879</v>
      </c>
      <c r="G63" s="864">
        <v>73513.776704704098</v>
      </c>
      <c r="H63" s="864">
        <v>74810.625146408973</v>
      </c>
      <c r="I63" s="776">
        <v>71737.015622654391</v>
      </c>
      <c r="J63" s="774">
        <v>91902.831821988933</v>
      </c>
      <c r="K63" s="774">
        <v>86039.140620049991</v>
      </c>
      <c r="L63" s="774">
        <v>79189.442092127356</v>
      </c>
      <c r="M63" s="774">
        <v>67324.516259655327</v>
      </c>
      <c r="N63" s="774">
        <v>105531.71583928665</v>
      </c>
      <c r="O63" s="774">
        <v>92714.21523823007</v>
      </c>
      <c r="P63" s="774">
        <v>94099.938187120541</v>
      </c>
      <c r="Q63" s="774">
        <v>90554.165463716185</v>
      </c>
      <c r="R63" s="774">
        <v>103381.26537995176</v>
      </c>
      <c r="S63" s="774">
        <v>92976.641502228682</v>
      </c>
      <c r="T63" s="775">
        <v>74810.625146408973</v>
      </c>
      <c r="U63" s="607" t="s">
        <v>314</v>
      </c>
      <c r="V63" s="884"/>
      <c r="W63" s="884"/>
      <c r="X63" s="884"/>
      <c r="Y63" s="884"/>
      <c r="Z63" s="884"/>
      <c r="AA63" s="884"/>
      <c r="AB63" s="884"/>
      <c r="AC63" s="884"/>
      <c r="AD63" s="884"/>
      <c r="AE63" s="884"/>
      <c r="AF63" s="884"/>
      <c r="AG63" s="884"/>
      <c r="AH63" s="884"/>
      <c r="AI63" s="884"/>
      <c r="AJ63" s="884"/>
      <c r="AK63" s="884"/>
      <c r="AL63" s="884"/>
      <c r="AM63" s="363"/>
      <c r="AN63" s="363"/>
    </row>
    <row r="64" spans="1:40" s="970" customFormat="1" ht="12" customHeight="1" x14ac:dyDescent="0.2">
      <c r="A64" s="1555"/>
      <c r="B64" s="980"/>
      <c r="C64" s="864"/>
      <c r="D64" s="864"/>
      <c r="E64" s="864"/>
      <c r="F64" s="864"/>
      <c r="G64" s="864"/>
      <c r="H64" s="864"/>
      <c r="I64" s="776"/>
      <c r="J64" s="774"/>
      <c r="K64" s="774"/>
      <c r="L64" s="774"/>
      <c r="M64" s="774"/>
      <c r="N64" s="774"/>
      <c r="O64" s="774"/>
      <c r="P64" s="774"/>
      <c r="Q64" s="774"/>
      <c r="R64" s="774"/>
      <c r="S64" s="774"/>
      <c r="T64" s="775"/>
      <c r="U64" s="982"/>
      <c r="V64" s="884"/>
      <c r="W64" s="884"/>
      <c r="X64" s="884"/>
      <c r="Y64" s="884"/>
      <c r="Z64" s="884"/>
      <c r="AA64" s="884"/>
      <c r="AB64" s="884"/>
      <c r="AC64" s="884"/>
      <c r="AD64" s="884"/>
      <c r="AE64" s="884"/>
      <c r="AF64" s="884"/>
      <c r="AG64" s="884"/>
      <c r="AH64" s="884"/>
      <c r="AI64" s="884"/>
      <c r="AJ64" s="884"/>
      <c r="AK64" s="884"/>
      <c r="AL64" s="884"/>
      <c r="AM64" s="363"/>
      <c r="AN64" s="363"/>
    </row>
    <row r="65" spans="1:40" s="360" customFormat="1" ht="24.95" customHeight="1" x14ac:dyDescent="0.2">
      <c r="A65" s="1555"/>
      <c r="B65" s="454" t="s">
        <v>883</v>
      </c>
      <c r="C65" s="864">
        <v>17518.201793198001</v>
      </c>
      <c r="D65" s="864">
        <v>39777.532709635379</v>
      </c>
      <c r="E65" s="864">
        <v>41843.758301630136</v>
      </c>
      <c r="F65" s="864">
        <v>93328.931605783</v>
      </c>
      <c r="G65" s="864">
        <v>118544.09930837597</v>
      </c>
      <c r="H65" s="864">
        <v>116496.1628449592</v>
      </c>
      <c r="I65" s="776">
        <v>124470.99595045409</v>
      </c>
      <c r="J65" s="774">
        <v>129616.49863406653</v>
      </c>
      <c r="K65" s="774">
        <v>109104.61249469168</v>
      </c>
      <c r="L65" s="774">
        <v>110792.91945296936</v>
      </c>
      <c r="M65" s="774">
        <v>111590.80199110783</v>
      </c>
      <c r="N65" s="774">
        <v>130118.10622722954</v>
      </c>
      <c r="O65" s="774">
        <v>119206.53191321707</v>
      </c>
      <c r="P65" s="774">
        <v>116312.92139287473</v>
      </c>
      <c r="Q65" s="774">
        <v>113790.17690498862</v>
      </c>
      <c r="R65" s="774">
        <v>120677.30610957448</v>
      </c>
      <c r="S65" s="774">
        <v>107008.25522873367</v>
      </c>
      <c r="T65" s="775">
        <v>116496.1628449592</v>
      </c>
      <c r="U65" s="607" t="s">
        <v>5</v>
      </c>
      <c r="V65" s="884"/>
      <c r="W65" s="884"/>
      <c r="X65" s="884"/>
      <c r="Y65" s="884"/>
      <c r="Z65" s="884"/>
      <c r="AA65" s="884"/>
      <c r="AB65" s="884"/>
      <c r="AC65" s="884"/>
      <c r="AD65" s="884"/>
      <c r="AE65" s="884"/>
      <c r="AF65" s="884"/>
      <c r="AG65" s="884"/>
      <c r="AH65" s="884"/>
      <c r="AI65" s="884"/>
      <c r="AJ65" s="884"/>
      <c r="AK65" s="884"/>
      <c r="AL65" s="884"/>
      <c r="AM65" s="363"/>
      <c r="AN65" s="363"/>
    </row>
    <row r="66" spans="1:40" s="970" customFormat="1" ht="12" customHeight="1" x14ac:dyDescent="0.2">
      <c r="A66" s="1555"/>
      <c r="B66" s="980"/>
      <c r="C66" s="864"/>
      <c r="D66" s="864"/>
      <c r="E66" s="864"/>
      <c r="F66" s="864"/>
      <c r="G66" s="864"/>
      <c r="H66" s="864"/>
      <c r="I66" s="776"/>
      <c r="J66" s="774"/>
      <c r="K66" s="774"/>
      <c r="L66" s="774"/>
      <c r="M66" s="774"/>
      <c r="N66" s="774"/>
      <c r="O66" s="774"/>
      <c r="P66" s="774"/>
      <c r="Q66" s="774"/>
      <c r="R66" s="774"/>
      <c r="S66" s="774"/>
      <c r="T66" s="775"/>
      <c r="U66" s="982"/>
      <c r="V66" s="884"/>
      <c r="W66" s="884"/>
      <c r="X66" s="884"/>
      <c r="Y66" s="884"/>
      <c r="Z66" s="884"/>
      <c r="AA66" s="884"/>
      <c r="AB66" s="884"/>
      <c r="AC66" s="884"/>
      <c r="AD66" s="884"/>
      <c r="AE66" s="884"/>
      <c r="AF66" s="884"/>
      <c r="AG66" s="884"/>
      <c r="AH66" s="884"/>
      <c r="AI66" s="884"/>
      <c r="AJ66" s="884"/>
      <c r="AK66" s="884"/>
      <c r="AL66" s="884"/>
      <c r="AM66" s="363"/>
      <c r="AN66" s="363"/>
    </row>
    <row r="67" spans="1:40" s="360" customFormat="1" ht="24.95" customHeight="1" x14ac:dyDescent="0.2">
      <c r="A67" s="1555"/>
      <c r="B67" s="454" t="s">
        <v>713</v>
      </c>
      <c r="C67" s="864">
        <v>42068.928246980009</v>
      </c>
      <c r="D67" s="864">
        <v>46769.263801370005</v>
      </c>
      <c r="E67" s="864">
        <v>61511.782134709996</v>
      </c>
      <c r="F67" s="864">
        <v>47800.185704470001</v>
      </c>
      <c r="G67" s="864">
        <v>99284.703823929987</v>
      </c>
      <c r="H67" s="864">
        <v>85077.845802324984</v>
      </c>
      <c r="I67" s="776">
        <v>127448.83404767001</v>
      </c>
      <c r="J67" s="774">
        <v>131086.45782296002</v>
      </c>
      <c r="K67" s="774">
        <v>151399.66825190501</v>
      </c>
      <c r="L67" s="774">
        <v>120481.28474136</v>
      </c>
      <c r="M67" s="774">
        <v>136563.21212305999</v>
      </c>
      <c r="N67" s="774">
        <v>128017.93076022499</v>
      </c>
      <c r="O67" s="774">
        <v>114218.0648659</v>
      </c>
      <c r="P67" s="774">
        <v>120851.71217277502</v>
      </c>
      <c r="Q67" s="774">
        <v>106219.78028755814</v>
      </c>
      <c r="R67" s="774">
        <v>135151.21419912501</v>
      </c>
      <c r="S67" s="774">
        <v>106433.06628986499</v>
      </c>
      <c r="T67" s="775">
        <v>85077.845802324984</v>
      </c>
      <c r="U67" s="607" t="s">
        <v>948</v>
      </c>
      <c r="V67" s="884"/>
      <c r="W67" s="884"/>
      <c r="X67" s="884"/>
      <c r="Y67" s="884"/>
      <c r="Z67" s="884"/>
      <c r="AA67" s="884"/>
      <c r="AB67" s="884"/>
      <c r="AC67" s="884"/>
      <c r="AD67" s="884"/>
      <c r="AE67" s="884"/>
      <c r="AF67" s="884"/>
      <c r="AG67" s="884"/>
      <c r="AH67" s="884"/>
      <c r="AI67" s="884"/>
      <c r="AJ67" s="884"/>
      <c r="AK67" s="884"/>
      <c r="AL67" s="884"/>
      <c r="AM67" s="363"/>
      <c r="AN67" s="363"/>
    </row>
    <row r="68" spans="1:40" s="970" customFormat="1" ht="12" customHeight="1" x14ac:dyDescent="0.2">
      <c r="A68" s="1555"/>
      <c r="B68" s="980"/>
      <c r="C68" s="864"/>
      <c r="D68" s="864"/>
      <c r="E68" s="864"/>
      <c r="F68" s="864"/>
      <c r="G68" s="864"/>
      <c r="H68" s="864"/>
      <c r="I68" s="776"/>
      <c r="J68" s="774"/>
      <c r="K68" s="774"/>
      <c r="L68" s="774"/>
      <c r="M68" s="774"/>
      <c r="N68" s="774"/>
      <c r="O68" s="774"/>
      <c r="P68" s="774"/>
      <c r="Q68" s="774"/>
      <c r="R68" s="774"/>
      <c r="S68" s="774"/>
      <c r="T68" s="775"/>
      <c r="U68" s="982"/>
      <c r="V68" s="884"/>
      <c r="W68" s="884"/>
      <c r="X68" s="884"/>
      <c r="Y68" s="884"/>
      <c r="Z68" s="884"/>
      <c r="AA68" s="884"/>
      <c r="AB68" s="884"/>
      <c r="AC68" s="884"/>
      <c r="AD68" s="884"/>
      <c r="AE68" s="884"/>
      <c r="AF68" s="884"/>
      <c r="AG68" s="884"/>
      <c r="AH68" s="884"/>
      <c r="AI68" s="884"/>
      <c r="AJ68" s="884"/>
      <c r="AK68" s="884"/>
      <c r="AL68" s="884"/>
      <c r="AM68" s="363"/>
      <c r="AN68" s="363"/>
    </row>
    <row r="69" spans="1:40" s="360" customFormat="1" ht="24.95" customHeight="1" x14ac:dyDescent="0.2">
      <c r="A69" s="1555"/>
      <c r="B69" s="454" t="s">
        <v>1199</v>
      </c>
      <c r="C69" s="864">
        <v>93195.300418789033</v>
      </c>
      <c r="D69" s="864">
        <v>109386.76062086271</v>
      </c>
      <c r="E69" s="864">
        <v>133795.32268238062</v>
      </c>
      <c r="F69" s="864">
        <v>221439.08497060515</v>
      </c>
      <c r="G69" s="864">
        <v>352502.70199288276</v>
      </c>
      <c r="H69" s="864">
        <v>318520.1849369852</v>
      </c>
      <c r="I69" s="776">
        <v>352606.75052023667</v>
      </c>
      <c r="J69" s="774">
        <v>354069.66924888699</v>
      </c>
      <c r="K69" s="774">
        <v>353464.54009653587</v>
      </c>
      <c r="L69" s="774">
        <v>354003.91796350852</v>
      </c>
      <c r="M69" s="774">
        <v>355023.24608885753</v>
      </c>
      <c r="N69" s="774">
        <v>358006.51995714672</v>
      </c>
      <c r="O69" s="774">
        <v>359594.2389638602</v>
      </c>
      <c r="P69" s="774">
        <v>359785.59854611178</v>
      </c>
      <c r="Q69" s="774">
        <v>361927.83972903882</v>
      </c>
      <c r="R69" s="774">
        <v>357531.95819638367</v>
      </c>
      <c r="S69" s="774">
        <v>308882.74478208739</v>
      </c>
      <c r="T69" s="775">
        <v>318520.1849369852</v>
      </c>
      <c r="U69" s="607" t="s">
        <v>1200</v>
      </c>
      <c r="V69" s="884"/>
      <c r="W69" s="884"/>
      <c r="X69" s="884"/>
      <c r="Y69" s="884"/>
      <c r="Z69" s="884"/>
      <c r="AA69" s="884"/>
      <c r="AB69" s="884"/>
      <c r="AC69" s="884"/>
      <c r="AD69" s="884"/>
      <c r="AE69" s="884"/>
      <c r="AF69" s="884"/>
      <c r="AG69" s="884"/>
      <c r="AH69" s="884"/>
      <c r="AI69" s="884"/>
      <c r="AJ69" s="884"/>
      <c r="AK69" s="884"/>
      <c r="AL69" s="884"/>
      <c r="AM69" s="363"/>
      <c r="AN69" s="363"/>
    </row>
    <row r="70" spans="1:40" s="970" customFormat="1" ht="12" customHeight="1" x14ac:dyDescent="0.2">
      <c r="A70" s="1555"/>
      <c r="B70" s="980"/>
      <c r="C70" s="864"/>
      <c r="D70" s="864"/>
      <c r="E70" s="864"/>
      <c r="F70" s="864"/>
      <c r="G70" s="864"/>
      <c r="H70" s="864"/>
      <c r="I70" s="776"/>
      <c r="J70" s="774"/>
      <c r="K70" s="774"/>
      <c r="L70" s="774"/>
      <c r="M70" s="774"/>
      <c r="N70" s="774"/>
      <c r="O70" s="774"/>
      <c r="P70" s="774"/>
      <c r="Q70" s="774"/>
      <c r="R70" s="774"/>
      <c r="S70" s="774"/>
      <c r="T70" s="775"/>
      <c r="U70" s="982"/>
      <c r="V70" s="884"/>
      <c r="W70" s="884"/>
      <c r="X70" s="884"/>
      <c r="Y70" s="884"/>
      <c r="Z70" s="884"/>
      <c r="AA70" s="884"/>
      <c r="AB70" s="884"/>
      <c r="AC70" s="884"/>
      <c r="AD70" s="884"/>
      <c r="AE70" s="884"/>
      <c r="AF70" s="884"/>
      <c r="AG70" s="884"/>
      <c r="AH70" s="884"/>
      <c r="AI70" s="884"/>
      <c r="AJ70" s="884"/>
      <c r="AK70" s="884"/>
      <c r="AL70" s="884"/>
      <c r="AM70" s="363"/>
      <c r="AN70" s="363"/>
    </row>
    <row r="71" spans="1:40" s="360" customFormat="1" ht="24.95" customHeight="1" x14ac:dyDescent="0.2">
      <c r="A71" s="1555"/>
      <c r="B71" s="454" t="s">
        <v>884</v>
      </c>
      <c r="C71" s="864">
        <v>40705.38046417899</v>
      </c>
      <c r="D71" s="864">
        <v>99862.176543159905</v>
      </c>
      <c r="E71" s="864">
        <v>122566.2622117463</v>
      </c>
      <c r="F71" s="864">
        <v>171423.08060313482</v>
      </c>
      <c r="G71" s="864">
        <v>227655.21025057574</v>
      </c>
      <c r="H71" s="864">
        <v>206675.107937555</v>
      </c>
      <c r="I71" s="776">
        <v>228165.65438776225</v>
      </c>
      <c r="J71" s="774">
        <v>229401.62358348336</v>
      </c>
      <c r="K71" s="774">
        <v>232035.55529126199</v>
      </c>
      <c r="L71" s="774">
        <v>234513.50788391632</v>
      </c>
      <c r="M71" s="774">
        <v>237506.10204973782</v>
      </c>
      <c r="N71" s="774">
        <v>232339.94535840524</v>
      </c>
      <c r="O71" s="774">
        <v>232156.61117940501</v>
      </c>
      <c r="P71" s="774">
        <v>234608.32091201108</v>
      </c>
      <c r="Q71" s="774">
        <v>235183.44338509615</v>
      </c>
      <c r="R71" s="774">
        <v>236060.33856227068</v>
      </c>
      <c r="S71" s="774">
        <v>215100.73402151521</v>
      </c>
      <c r="T71" s="775">
        <v>206675.107937555</v>
      </c>
      <c r="U71" s="607" t="s">
        <v>6</v>
      </c>
      <c r="V71" s="884"/>
      <c r="W71" s="884"/>
      <c r="X71" s="884"/>
      <c r="Y71" s="884"/>
      <c r="Z71" s="884"/>
      <c r="AA71" s="884"/>
      <c r="AB71" s="884"/>
      <c r="AC71" s="884"/>
      <c r="AD71" s="884"/>
      <c r="AE71" s="884"/>
      <c r="AF71" s="884"/>
      <c r="AG71" s="884"/>
      <c r="AH71" s="884"/>
      <c r="AI71" s="884"/>
      <c r="AJ71" s="884"/>
      <c r="AK71" s="884"/>
      <c r="AL71" s="884"/>
      <c r="AM71" s="363"/>
      <c r="AN71" s="363"/>
    </row>
    <row r="72" spans="1:40" s="360" customFormat="1" ht="24.95" customHeight="1" thickBot="1" x14ac:dyDescent="0.25">
      <c r="B72" s="628"/>
      <c r="C72" s="971"/>
      <c r="D72" s="971"/>
      <c r="E72" s="971"/>
      <c r="F72" s="976"/>
      <c r="G72" s="976"/>
      <c r="H72" s="976"/>
      <c r="I72" s="972"/>
      <c r="J72" s="973"/>
      <c r="K72" s="973"/>
      <c r="L72" s="973"/>
      <c r="M72" s="973"/>
      <c r="N72" s="973"/>
      <c r="O72" s="973"/>
      <c r="P72" s="973"/>
      <c r="Q72" s="973"/>
      <c r="R72" s="973"/>
      <c r="S72" s="973"/>
      <c r="T72" s="974"/>
      <c r="U72" s="942"/>
      <c r="W72" s="363"/>
      <c r="X72" s="363"/>
      <c r="AB72" s="884"/>
      <c r="AC72" s="884"/>
      <c r="AD72" s="884"/>
      <c r="AE72" s="884"/>
      <c r="AF72" s="884"/>
    </row>
    <row r="73" spans="1:40" s="978" customFormat="1" ht="9" customHeight="1" thickTop="1" x14ac:dyDescent="0.2">
      <c r="B73" s="45"/>
      <c r="C73" s="977"/>
      <c r="D73" s="977"/>
      <c r="E73" s="977"/>
      <c r="F73" s="977"/>
      <c r="G73" s="977"/>
      <c r="H73" s="977"/>
      <c r="I73" s="977"/>
      <c r="J73" s="977"/>
      <c r="K73" s="977"/>
      <c r="L73" s="977"/>
      <c r="M73" s="977"/>
      <c r="N73" s="977"/>
      <c r="O73" s="977"/>
      <c r="P73" s="977"/>
      <c r="Q73" s="977"/>
      <c r="R73" s="977"/>
      <c r="S73" s="977"/>
      <c r="T73" s="977"/>
      <c r="U73" s="45"/>
      <c r="W73" s="157"/>
      <c r="X73" s="157"/>
    </row>
    <row r="74" spans="1:40" s="334" customFormat="1" ht="18.95" customHeight="1" x14ac:dyDescent="0.5">
      <c r="B74" s="334" t="s">
        <v>1737</v>
      </c>
      <c r="C74" s="418"/>
      <c r="D74" s="418"/>
      <c r="E74" s="418"/>
      <c r="F74" s="418"/>
      <c r="G74" s="418"/>
      <c r="H74" s="418"/>
      <c r="I74" s="418"/>
      <c r="J74" s="418"/>
      <c r="K74" s="418"/>
      <c r="L74" s="418"/>
      <c r="M74" s="418"/>
      <c r="N74" s="418"/>
      <c r="O74" s="418"/>
      <c r="P74" s="418"/>
      <c r="Q74" s="418"/>
      <c r="R74" s="418"/>
      <c r="S74" s="418"/>
      <c r="T74" s="418"/>
      <c r="U74" s="480" t="s">
        <v>1739</v>
      </c>
    </row>
    <row r="75" spans="1:40" s="334" customFormat="1" ht="18.95" customHeight="1" x14ac:dyDescent="0.5">
      <c r="B75" s="357" t="s">
        <v>1738</v>
      </c>
      <c r="C75" s="418"/>
      <c r="D75" s="418"/>
      <c r="E75" s="418"/>
      <c r="F75" s="418"/>
      <c r="G75" s="418"/>
      <c r="H75" s="418"/>
      <c r="I75" s="418"/>
      <c r="J75" s="418"/>
      <c r="K75" s="418"/>
      <c r="L75" s="418"/>
      <c r="M75" s="418"/>
      <c r="N75" s="418"/>
      <c r="O75" s="418"/>
      <c r="P75" s="418"/>
      <c r="Q75" s="418"/>
      <c r="R75" s="418"/>
      <c r="S75" s="418"/>
      <c r="T75" s="418"/>
      <c r="U75" s="480" t="s">
        <v>1439</v>
      </c>
    </row>
    <row r="76" spans="1:40" s="334" customFormat="1" ht="18.95" customHeight="1" x14ac:dyDescent="0.5">
      <c r="B76" s="419" t="s">
        <v>1460</v>
      </c>
      <c r="C76" s="418"/>
      <c r="D76" s="418"/>
      <c r="E76" s="418"/>
      <c r="F76" s="418"/>
      <c r="G76" s="418"/>
      <c r="H76" s="418"/>
      <c r="I76" s="418"/>
      <c r="J76" s="418"/>
      <c r="K76" s="418"/>
      <c r="L76" s="418"/>
      <c r="M76" s="418"/>
      <c r="N76" s="418"/>
      <c r="O76" s="418"/>
      <c r="P76" s="418"/>
      <c r="Q76" s="418"/>
      <c r="R76" s="418"/>
      <c r="S76" s="418"/>
      <c r="T76" s="418"/>
      <c r="U76" s="480" t="s">
        <v>1537</v>
      </c>
    </row>
    <row r="77" spans="1:40" s="334" customFormat="1" ht="18.95" customHeight="1" x14ac:dyDescent="0.5">
      <c r="B77" s="357" t="s">
        <v>1536</v>
      </c>
      <c r="C77" s="418"/>
      <c r="D77" s="418"/>
      <c r="E77" s="418"/>
      <c r="F77" s="418"/>
      <c r="G77" s="418"/>
      <c r="H77" s="418"/>
      <c r="I77" s="418"/>
      <c r="J77" s="418"/>
      <c r="K77" s="418"/>
      <c r="L77" s="418"/>
      <c r="M77" s="418"/>
      <c r="N77" s="418"/>
      <c r="O77" s="418"/>
      <c r="P77" s="418"/>
      <c r="Q77" s="418"/>
      <c r="R77" s="418"/>
      <c r="S77" s="418"/>
      <c r="T77" s="418"/>
      <c r="U77" s="480" t="s">
        <v>1538</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688"/>
      <c r="D79" s="1688"/>
      <c r="E79" s="1688"/>
      <c r="F79" s="1688"/>
      <c r="G79" s="1688"/>
      <c r="H79" s="1688"/>
      <c r="I79" s="1688"/>
      <c r="J79" s="1688"/>
      <c r="K79" s="1688"/>
      <c r="L79" s="1688"/>
      <c r="M79" s="1688"/>
      <c r="N79" s="1688"/>
      <c r="O79" s="1688"/>
      <c r="P79" s="1688"/>
      <c r="Q79" s="1688"/>
      <c r="R79" s="1688"/>
      <c r="S79" s="1688"/>
      <c r="T79" s="1688"/>
    </row>
    <row r="80" spans="1:40" x14ac:dyDescent="0.5">
      <c r="C80" s="1688"/>
      <c r="D80" s="1688"/>
      <c r="E80" s="1688"/>
      <c r="F80" s="1688"/>
      <c r="G80" s="1688"/>
      <c r="H80" s="1688"/>
      <c r="I80" s="1688"/>
      <c r="J80" s="1688"/>
      <c r="K80" s="1688"/>
      <c r="L80" s="1688"/>
      <c r="M80" s="1688"/>
      <c r="N80" s="1688"/>
      <c r="O80" s="1688"/>
      <c r="P80" s="1688"/>
      <c r="Q80" s="1688"/>
      <c r="R80" s="1688"/>
      <c r="S80" s="1688"/>
      <c r="T80" s="1688"/>
    </row>
    <row r="81" spans="3:20" x14ac:dyDescent="0.5">
      <c r="C81" s="103"/>
      <c r="D81" s="103"/>
      <c r="E81" s="103"/>
      <c r="F81" s="103"/>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4"/>
  <sheetViews>
    <sheetView rightToLeft="1" view="pageBreakPreview" zoomScale="50" zoomScaleNormal="50" zoomScaleSheetLayoutView="50" workbookViewId="0"/>
  </sheetViews>
  <sheetFormatPr defaultColWidth="6" defaultRowHeight="21.75" x14ac:dyDescent="0.5"/>
  <cols>
    <col min="1" max="1" width="4" style="276" customWidth="1"/>
    <col min="2" max="2" width="74" style="274" customWidth="1"/>
    <col min="3" max="20" width="15.85546875" style="276" customWidth="1"/>
    <col min="21" max="21" width="67.28515625" style="274" customWidth="1"/>
    <col min="22" max="24" width="6" style="276"/>
    <col min="25" max="25" width="13.28515625" style="276" bestFit="1" customWidth="1"/>
    <col min="26" max="28" width="6" style="276"/>
    <col min="29" max="29" width="6.42578125" style="276" bestFit="1" customWidth="1"/>
    <col min="30" max="30" width="12.140625" style="276" bestFit="1" customWidth="1"/>
    <col min="31" max="32" width="6.42578125" style="276" bestFit="1" customWidth="1"/>
    <col min="33" max="33" width="8.140625" style="276" bestFit="1" customWidth="1"/>
    <col min="34" max="35" width="13.28515625" style="276" bestFit="1" customWidth="1"/>
    <col min="36" max="36" width="13.85546875" style="276" customWidth="1"/>
    <col min="37" max="16384" width="6" style="276"/>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17" customFormat="1" ht="36.75" x14ac:dyDescent="0.85">
      <c r="B4" s="1792" t="s">
        <v>1804</v>
      </c>
      <c r="C4" s="1792"/>
      <c r="D4" s="1792"/>
      <c r="E4" s="1792"/>
      <c r="F4" s="1792"/>
      <c r="G4" s="1792"/>
      <c r="H4" s="1792"/>
      <c r="I4" s="1792"/>
      <c r="J4" s="1792"/>
      <c r="K4" s="1792"/>
      <c r="L4" s="1756" t="s">
        <v>1956</v>
      </c>
      <c r="M4" s="1756"/>
      <c r="N4" s="1756"/>
      <c r="O4" s="1756"/>
      <c r="P4" s="1756"/>
      <c r="Q4" s="1756"/>
      <c r="R4" s="1756"/>
      <c r="S4" s="1756"/>
      <c r="T4" s="1756"/>
      <c r="U4" s="1756"/>
      <c r="V4" s="468"/>
      <c r="W4" s="468"/>
    </row>
    <row r="5" spans="1:36"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c r="U5" s="272"/>
    </row>
    <row r="6" spans="1:36" s="271" customFormat="1" ht="17.100000000000001" customHeight="1" x14ac:dyDescent="0.65">
      <c r="B6" s="272"/>
      <c r="C6" s="272"/>
      <c r="D6" s="272"/>
      <c r="E6" s="272"/>
      <c r="F6" s="272"/>
      <c r="G6" s="272"/>
      <c r="H6" s="272"/>
      <c r="I6" s="273"/>
      <c r="J6" s="273"/>
      <c r="K6" s="273"/>
      <c r="L6" s="273"/>
      <c r="M6" s="273"/>
      <c r="N6" s="273"/>
      <c r="O6" s="273"/>
      <c r="P6" s="273"/>
      <c r="Q6" s="273"/>
      <c r="R6" s="273"/>
      <c r="S6" s="273"/>
      <c r="T6" s="273"/>
      <c r="U6" s="272"/>
    </row>
    <row r="7" spans="1:36" s="478" customFormat="1" ht="22.5" x14ac:dyDescent="0.5">
      <c r="B7" s="477" t="s">
        <v>1736</v>
      </c>
      <c r="U7" s="479" t="s">
        <v>1740</v>
      </c>
    </row>
    <row r="8" spans="1:36" s="271" customFormat="1" ht="9.75" customHeight="1" thickBot="1" x14ac:dyDescent="0.7">
      <c r="B8" s="272"/>
      <c r="C8" s="272"/>
      <c r="D8" s="272"/>
      <c r="E8" s="272"/>
      <c r="F8" s="272"/>
      <c r="G8" s="272"/>
      <c r="H8" s="272"/>
      <c r="I8" s="272"/>
      <c r="J8" s="272"/>
      <c r="K8" s="272"/>
      <c r="L8" s="272"/>
      <c r="M8" s="272"/>
      <c r="N8" s="272"/>
      <c r="O8" s="272"/>
      <c r="P8" s="272"/>
      <c r="Q8" s="272"/>
      <c r="R8" s="272"/>
      <c r="S8" s="272"/>
      <c r="T8" s="272"/>
      <c r="U8" s="272"/>
    </row>
    <row r="9" spans="1:36" s="456" customFormat="1" ht="25.5" customHeight="1" thickTop="1" x14ac:dyDescent="0.7">
      <c r="A9" s="457"/>
      <c r="B9" s="1789" t="s">
        <v>886</v>
      </c>
      <c r="C9" s="1764">
        <v>2012</v>
      </c>
      <c r="D9" s="1764">
        <v>2013</v>
      </c>
      <c r="E9" s="1764">
        <v>2014</v>
      </c>
      <c r="F9" s="1764">
        <v>2015</v>
      </c>
      <c r="G9" s="1764">
        <v>2016</v>
      </c>
      <c r="H9" s="1764">
        <v>2017</v>
      </c>
      <c r="I9" s="1785">
        <v>2017</v>
      </c>
      <c r="J9" s="1786"/>
      <c r="K9" s="1786"/>
      <c r="L9" s="1783">
        <v>2017</v>
      </c>
      <c r="M9" s="1783"/>
      <c r="N9" s="1783"/>
      <c r="O9" s="1783"/>
      <c r="P9" s="1783"/>
      <c r="Q9" s="1783"/>
      <c r="R9" s="1783"/>
      <c r="S9" s="1783"/>
      <c r="T9" s="1784"/>
      <c r="U9" s="1758" t="s">
        <v>885</v>
      </c>
      <c r="V9" s="495"/>
    </row>
    <row r="10" spans="1:36" s="457" customFormat="1" ht="30.75" x14ac:dyDescent="0.7">
      <c r="B10" s="1790"/>
      <c r="C10" s="1765"/>
      <c r="D10" s="1765"/>
      <c r="E10" s="1765"/>
      <c r="F10" s="1765"/>
      <c r="G10" s="1765"/>
      <c r="H10" s="1765"/>
      <c r="I10" s="367" t="s">
        <v>373</v>
      </c>
      <c r="J10" s="368" t="s">
        <v>374</v>
      </c>
      <c r="K10" s="368" t="s">
        <v>375</v>
      </c>
      <c r="L10" s="368" t="s">
        <v>376</v>
      </c>
      <c r="M10" s="368" t="s">
        <v>377</v>
      </c>
      <c r="N10" s="368" t="s">
        <v>367</v>
      </c>
      <c r="O10" s="368" t="s">
        <v>368</v>
      </c>
      <c r="P10" s="368" t="s">
        <v>369</v>
      </c>
      <c r="Q10" s="368" t="s">
        <v>370</v>
      </c>
      <c r="R10" s="368" t="s">
        <v>371</v>
      </c>
      <c r="S10" s="368" t="s">
        <v>372</v>
      </c>
      <c r="T10" s="369" t="s">
        <v>1471</v>
      </c>
      <c r="U10" s="1787"/>
    </row>
    <row r="11" spans="1:36" s="458" customFormat="1" ht="21.75" customHeight="1" x14ac:dyDescent="0.7">
      <c r="A11" s="457"/>
      <c r="B11" s="1791"/>
      <c r="C11" s="1766"/>
      <c r="D11" s="1766"/>
      <c r="E11" s="1766"/>
      <c r="F11" s="1766"/>
      <c r="G11" s="1766"/>
      <c r="H11" s="1766"/>
      <c r="I11" s="370" t="s">
        <v>672</v>
      </c>
      <c r="J11" s="371" t="s">
        <v>149</v>
      </c>
      <c r="K11" s="371" t="s">
        <v>150</v>
      </c>
      <c r="L11" s="371" t="s">
        <v>151</v>
      </c>
      <c r="M11" s="371" t="s">
        <v>366</v>
      </c>
      <c r="N11" s="371" t="s">
        <v>666</v>
      </c>
      <c r="O11" s="371" t="s">
        <v>667</v>
      </c>
      <c r="P11" s="371" t="s">
        <v>668</v>
      </c>
      <c r="Q11" s="371" t="s">
        <v>669</v>
      </c>
      <c r="R11" s="371" t="s">
        <v>670</v>
      </c>
      <c r="S11" s="371" t="s">
        <v>671</v>
      </c>
      <c r="T11" s="372" t="s">
        <v>665</v>
      </c>
      <c r="U11" s="1788"/>
    </row>
    <row r="12" spans="1:36" s="429" customFormat="1" ht="9" customHeight="1" x14ac:dyDescent="0.7">
      <c r="B12" s="424"/>
      <c r="C12" s="425"/>
      <c r="D12" s="425"/>
      <c r="E12" s="425"/>
      <c r="F12" s="425"/>
      <c r="G12" s="425"/>
      <c r="H12" s="425"/>
      <c r="I12" s="427"/>
      <c r="J12" s="428"/>
      <c r="K12" s="428"/>
      <c r="L12" s="428"/>
      <c r="M12" s="428"/>
      <c r="N12" s="428"/>
      <c r="O12" s="428"/>
      <c r="P12" s="428"/>
      <c r="Q12" s="428"/>
      <c r="R12" s="428"/>
      <c r="S12" s="428"/>
      <c r="T12" s="496"/>
      <c r="U12" s="497"/>
    </row>
    <row r="13" spans="1:36" s="970" customFormat="1" ht="30.75" x14ac:dyDescent="0.2">
      <c r="A13" s="996"/>
      <c r="B13" s="455" t="s">
        <v>7</v>
      </c>
      <c r="C13" s="1002"/>
      <c r="D13" s="1002"/>
      <c r="E13" s="1002"/>
      <c r="F13" s="1002"/>
      <c r="G13" s="1002"/>
      <c r="H13" s="1002"/>
      <c r="I13" s="1003"/>
      <c r="J13" s="1004"/>
      <c r="K13" s="1004"/>
      <c r="L13" s="1004"/>
      <c r="M13" s="1004"/>
      <c r="N13" s="1004"/>
      <c r="O13" s="1004"/>
      <c r="P13" s="1004"/>
      <c r="Q13" s="1004"/>
      <c r="R13" s="1004"/>
      <c r="S13" s="1004"/>
      <c r="T13" s="1005"/>
      <c r="U13" s="379" t="s">
        <v>378</v>
      </c>
    </row>
    <row r="14" spans="1:36" s="970" customFormat="1" ht="7.5" customHeight="1" x14ac:dyDescent="0.2">
      <c r="B14" s="454"/>
      <c r="C14" s="426"/>
      <c r="D14" s="426"/>
      <c r="E14" s="426"/>
      <c r="F14" s="426"/>
      <c r="G14" s="426"/>
      <c r="H14" s="426"/>
      <c r="I14" s="1006"/>
      <c r="J14" s="1007"/>
      <c r="K14" s="1007"/>
      <c r="L14" s="1007"/>
      <c r="M14" s="1007"/>
      <c r="N14" s="1007"/>
      <c r="O14" s="1007"/>
      <c r="P14" s="1007"/>
      <c r="Q14" s="1007"/>
      <c r="R14" s="1007"/>
      <c r="S14" s="1007"/>
      <c r="T14" s="1008"/>
      <c r="U14" s="607"/>
      <c r="Y14" s="1009"/>
      <c r="Z14" s="1009"/>
      <c r="AA14" s="1009"/>
      <c r="AB14" s="1009"/>
      <c r="AC14" s="1009"/>
      <c r="AD14" s="1009"/>
      <c r="AE14" s="1009"/>
      <c r="AF14" s="1009"/>
      <c r="AG14" s="1009"/>
      <c r="AH14" s="1009"/>
      <c r="AI14" s="1009"/>
      <c r="AJ14" s="1009"/>
    </row>
    <row r="15" spans="1:36" s="970" customFormat="1" ht="30.75" x14ac:dyDescent="0.2">
      <c r="A15" s="996"/>
      <c r="B15" s="454" t="s">
        <v>8</v>
      </c>
      <c r="C15" s="864">
        <v>130477.89669634702</v>
      </c>
      <c r="D15" s="864">
        <v>249577.00735017401</v>
      </c>
      <c r="E15" s="864">
        <v>295059.75308882201</v>
      </c>
      <c r="F15" s="864">
        <v>474250.89125071623</v>
      </c>
      <c r="G15" s="864">
        <v>687038.30847340904</v>
      </c>
      <c r="H15" s="864">
        <v>553099.89317593607</v>
      </c>
      <c r="I15" s="776">
        <v>681904.93826022663</v>
      </c>
      <c r="J15" s="774">
        <v>682335.5372810557</v>
      </c>
      <c r="K15" s="774">
        <v>670938.00331449322</v>
      </c>
      <c r="L15" s="774">
        <v>661365.75289137242</v>
      </c>
      <c r="M15" s="774">
        <v>647490.99197494693</v>
      </c>
      <c r="N15" s="774">
        <v>658842.73221747123</v>
      </c>
      <c r="O15" s="774">
        <v>660500.6869403813</v>
      </c>
      <c r="P15" s="774">
        <v>663857.12002437678</v>
      </c>
      <c r="Q15" s="774">
        <v>663894.79636779265</v>
      </c>
      <c r="R15" s="774">
        <v>651220.21185003128</v>
      </c>
      <c r="S15" s="774">
        <v>556508.99274119316</v>
      </c>
      <c r="T15" s="775">
        <v>553099.89317593607</v>
      </c>
      <c r="U15" s="607" t="s">
        <v>379</v>
      </c>
      <c r="V15" s="995"/>
      <c r="W15" s="995"/>
      <c r="X15" s="995"/>
      <c r="Y15" s="1009"/>
      <c r="Z15" s="1009"/>
      <c r="AA15" s="1009"/>
      <c r="AB15" s="1009"/>
      <c r="AC15" s="1009"/>
      <c r="AD15" s="1009"/>
      <c r="AE15" s="1009"/>
      <c r="AF15" s="1009"/>
      <c r="AG15" s="1009"/>
      <c r="AH15" s="1009"/>
      <c r="AI15" s="1009"/>
      <c r="AJ15" s="1009"/>
    </row>
    <row r="16" spans="1:36" s="996" customFormat="1" ht="24.75" customHeight="1" x14ac:dyDescent="0.2">
      <c r="B16" s="608" t="s">
        <v>173</v>
      </c>
      <c r="C16" s="868">
        <v>5610.4335960790013</v>
      </c>
      <c r="D16" s="868">
        <v>9568.9586288300015</v>
      </c>
      <c r="E16" s="868">
        <v>11607.371453369999</v>
      </c>
      <c r="F16" s="868">
        <v>18344.423103129997</v>
      </c>
      <c r="G16" s="868">
        <v>26766.089193079999</v>
      </c>
      <c r="H16" s="868">
        <v>34461.790912260003</v>
      </c>
      <c r="I16" s="773">
        <v>28035.726884390006</v>
      </c>
      <c r="J16" s="771">
        <v>28328.088208949997</v>
      </c>
      <c r="K16" s="771">
        <v>26900.790770070005</v>
      </c>
      <c r="L16" s="771">
        <v>25501.62928827</v>
      </c>
      <c r="M16" s="771">
        <v>25091.456436880002</v>
      </c>
      <c r="N16" s="771">
        <v>25679.077510030002</v>
      </c>
      <c r="O16" s="771">
        <v>25866.883226629998</v>
      </c>
      <c r="P16" s="771">
        <v>28855.553426910003</v>
      </c>
      <c r="Q16" s="771">
        <v>40592.79779484999</v>
      </c>
      <c r="R16" s="771">
        <v>46875.258482359997</v>
      </c>
      <c r="S16" s="771">
        <v>35856.481359790007</v>
      </c>
      <c r="T16" s="772">
        <v>34461.790912260003</v>
      </c>
      <c r="U16" s="609" t="s">
        <v>1188</v>
      </c>
      <c r="V16" s="995"/>
      <c r="W16" s="995"/>
      <c r="X16" s="995"/>
      <c r="Y16" s="1009"/>
      <c r="Z16" s="1009"/>
      <c r="AA16" s="1009"/>
      <c r="AB16" s="1009"/>
      <c r="AC16" s="1009"/>
      <c r="AD16" s="1009"/>
      <c r="AE16" s="1009"/>
      <c r="AF16" s="1009"/>
      <c r="AG16" s="1009"/>
      <c r="AH16" s="1009"/>
      <c r="AI16" s="1009"/>
      <c r="AJ16" s="1009"/>
    </row>
    <row r="17" spans="2:36" s="996" customFormat="1" ht="24.75" customHeight="1" x14ac:dyDescent="0.2">
      <c r="B17" s="608" t="s">
        <v>1435</v>
      </c>
      <c r="C17" s="868">
        <v>93214.709665340008</v>
      </c>
      <c r="D17" s="868">
        <v>184539.124997573</v>
      </c>
      <c r="E17" s="868">
        <v>228499.795188124</v>
      </c>
      <c r="F17" s="868">
        <v>381359.65444685268</v>
      </c>
      <c r="G17" s="868">
        <v>599514.98348490719</v>
      </c>
      <c r="H17" s="868">
        <v>482718.3688209735</v>
      </c>
      <c r="I17" s="773">
        <v>592831.59449320962</v>
      </c>
      <c r="J17" s="771">
        <v>592647.51615545282</v>
      </c>
      <c r="K17" s="771">
        <v>586842.80988887313</v>
      </c>
      <c r="L17" s="771">
        <v>578545.83837067941</v>
      </c>
      <c r="M17" s="771">
        <v>565818.950637192</v>
      </c>
      <c r="N17" s="771">
        <v>577107.99488467921</v>
      </c>
      <c r="O17" s="771">
        <v>578438.09950808424</v>
      </c>
      <c r="P17" s="771">
        <v>578594.7766423478</v>
      </c>
      <c r="Q17" s="771">
        <v>566287.49445473473</v>
      </c>
      <c r="R17" s="771">
        <v>547375.83805815119</v>
      </c>
      <c r="S17" s="771">
        <v>472835.88650607248</v>
      </c>
      <c r="T17" s="772">
        <v>482718.3688209735</v>
      </c>
      <c r="U17" s="991" t="s">
        <v>1364</v>
      </c>
      <c r="V17" s="995"/>
      <c r="W17" s="995"/>
      <c r="X17" s="995"/>
      <c r="Y17" s="1009"/>
      <c r="Z17" s="1009"/>
      <c r="AA17" s="1009"/>
      <c r="AB17" s="1009"/>
      <c r="AC17" s="1009"/>
      <c r="AD17" s="1009"/>
      <c r="AE17" s="1009"/>
      <c r="AF17" s="1009"/>
      <c r="AG17" s="1009"/>
      <c r="AH17" s="1009"/>
      <c r="AI17" s="1009"/>
      <c r="AJ17" s="1009"/>
    </row>
    <row r="18" spans="2:36" s="996" customFormat="1" ht="24.75" customHeight="1" x14ac:dyDescent="0.2">
      <c r="B18" s="608" t="s">
        <v>156</v>
      </c>
      <c r="C18" s="868">
        <v>31652.753434928003</v>
      </c>
      <c r="D18" s="868">
        <v>55468.923723771004</v>
      </c>
      <c r="E18" s="868">
        <v>54952.586447328002</v>
      </c>
      <c r="F18" s="868">
        <v>74546.813700733517</v>
      </c>
      <c r="G18" s="868">
        <v>60757.235795421897</v>
      </c>
      <c r="H18" s="868">
        <v>35919.7334427026</v>
      </c>
      <c r="I18" s="773">
        <v>61037.616882626993</v>
      </c>
      <c r="J18" s="771">
        <v>61359.932916652899</v>
      </c>
      <c r="K18" s="771">
        <v>57194.402655549995</v>
      </c>
      <c r="L18" s="771">
        <v>57318.285232422997</v>
      </c>
      <c r="M18" s="771">
        <v>56580.584900874892</v>
      </c>
      <c r="N18" s="771">
        <v>56055.659822762005</v>
      </c>
      <c r="O18" s="771">
        <v>56195.704205666996</v>
      </c>
      <c r="P18" s="771">
        <v>56406.789955119006</v>
      </c>
      <c r="Q18" s="771">
        <v>57014.504118208009</v>
      </c>
      <c r="R18" s="771">
        <v>56969.115309520006</v>
      </c>
      <c r="S18" s="771">
        <v>47816.624875330701</v>
      </c>
      <c r="T18" s="772">
        <v>35919.7334427026</v>
      </c>
      <c r="U18" s="609" t="s">
        <v>1189</v>
      </c>
      <c r="V18" s="995"/>
      <c r="W18" s="995"/>
      <c r="X18" s="995"/>
      <c r="Y18" s="1009"/>
      <c r="Z18" s="1009"/>
      <c r="AA18" s="1009"/>
      <c r="AB18" s="1009"/>
      <c r="AC18" s="1009"/>
      <c r="AD18" s="1009"/>
      <c r="AE18" s="1009"/>
      <c r="AF18" s="1009"/>
      <c r="AG18" s="1009"/>
      <c r="AH18" s="1009"/>
      <c r="AI18" s="1009"/>
      <c r="AJ18" s="1009"/>
    </row>
    <row r="19" spans="2:36" s="970" customFormat="1" ht="5.25" customHeight="1" x14ac:dyDescent="0.2">
      <c r="B19" s="454"/>
      <c r="C19" s="868"/>
      <c r="D19" s="868"/>
      <c r="E19" s="868"/>
      <c r="F19" s="868"/>
      <c r="G19" s="868"/>
      <c r="H19" s="868"/>
      <c r="I19" s="773"/>
      <c r="J19" s="771"/>
      <c r="K19" s="771"/>
      <c r="L19" s="771"/>
      <c r="M19" s="771"/>
      <c r="N19" s="771"/>
      <c r="O19" s="771"/>
      <c r="P19" s="771"/>
      <c r="Q19" s="771"/>
      <c r="R19" s="771"/>
      <c r="S19" s="771"/>
      <c r="T19" s="772"/>
      <c r="U19" s="607"/>
      <c r="V19" s="995"/>
      <c r="W19" s="995"/>
      <c r="X19" s="995"/>
      <c r="Y19" s="1009"/>
      <c r="Z19" s="1009"/>
      <c r="AA19" s="1009"/>
      <c r="AB19" s="1009"/>
      <c r="AC19" s="1009"/>
      <c r="AD19" s="1009"/>
      <c r="AE19" s="1009"/>
      <c r="AF19" s="1009"/>
      <c r="AG19" s="1009"/>
      <c r="AH19" s="1009"/>
      <c r="AI19" s="1009"/>
      <c r="AJ19" s="1009"/>
    </row>
    <row r="20" spans="2:36" s="970" customFormat="1" ht="24.95" customHeight="1" x14ac:dyDescent="0.2">
      <c r="B20" s="454" t="s">
        <v>9</v>
      </c>
      <c r="C20" s="864">
        <v>322541.39227160282</v>
      </c>
      <c r="D20" s="864">
        <v>359278.2831534635</v>
      </c>
      <c r="E20" s="864">
        <v>423950.0783944194</v>
      </c>
      <c r="F20" s="864">
        <v>458004.9508842451</v>
      </c>
      <c r="G20" s="864">
        <v>524179.26445596275</v>
      </c>
      <c r="H20" s="864">
        <v>632396.55155844276</v>
      </c>
      <c r="I20" s="776">
        <v>532538.53636647889</v>
      </c>
      <c r="J20" s="774">
        <v>537453.70186584501</v>
      </c>
      <c r="K20" s="774">
        <v>552165.73720645648</v>
      </c>
      <c r="L20" s="774">
        <v>564565.35815989436</v>
      </c>
      <c r="M20" s="774">
        <v>566955.54125176766</v>
      </c>
      <c r="N20" s="774">
        <v>555441.12502745353</v>
      </c>
      <c r="O20" s="774">
        <v>573998.9595660778</v>
      </c>
      <c r="P20" s="774">
        <v>586699.68263390323</v>
      </c>
      <c r="Q20" s="774">
        <v>613972.30428599764</v>
      </c>
      <c r="R20" s="774">
        <v>641314.43274903437</v>
      </c>
      <c r="S20" s="774">
        <v>623547.93922764226</v>
      </c>
      <c r="T20" s="775">
        <v>632396.55155844276</v>
      </c>
      <c r="U20" s="607" t="s">
        <v>383</v>
      </c>
      <c r="V20" s="995"/>
      <c r="W20" s="995"/>
      <c r="X20" s="995"/>
      <c r="Y20" s="1009"/>
      <c r="Z20" s="1009"/>
      <c r="AA20" s="1009"/>
      <c r="AB20" s="1009"/>
      <c r="AC20" s="1009"/>
      <c r="AD20" s="1009"/>
      <c r="AE20" s="1009"/>
      <c r="AF20" s="1009"/>
      <c r="AG20" s="1009"/>
      <c r="AH20" s="1009"/>
      <c r="AI20" s="1009"/>
      <c r="AJ20" s="1009"/>
    </row>
    <row r="21" spans="2:36" s="996" customFormat="1" ht="24.95" customHeight="1" x14ac:dyDescent="0.2">
      <c r="B21" s="608" t="s">
        <v>952</v>
      </c>
      <c r="C21" s="868">
        <v>512.15679512359998</v>
      </c>
      <c r="D21" s="868">
        <v>504.69421199999999</v>
      </c>
      <c r="E21" s="868">
        <v>2.7438000000000001E-4</v>
      </c>
      <c r="F21" s="868">
        <v>4.0000000000000001E-3</v>
      </c>
      <c r="G21" s="868">
        <v>2E-3</v>
      </c>
      <c r="H21" s="868">
        <v>1E-3</v>
      </c>
      <c r="I21" s="773">
        <v>1E-3</v>
      </c>
      <c r="J21" s="771">
        <v>1E-3</v>
      </c>
      <c r="K21" s="771">
        <v>1E-3</v>
      </c>
      <c r="L21" s="771">
        <v>0</v>
      </c>
      <c r="M21" s="771">
        <v>0</v>
      </c>
      <c r="N21" s="771">
        <v>0</v>
      </c>
      <c r="O21" s="771">
        <v>0</v>
      </c>
      <c r="P21" s="771">
        <v>0</v>
      </c>
      <c r="Q21" s="771">
        <v>0</v>
      </c>
      <c r="R21" s="771">
        <v>3.0701999999999999E-3</v>
      </c>
      <c r="S21" s="771">
        <v>3.6595999999999998E-3</v>
      </c>
      <c r="T21" s="772">
        <v>1E-3</v>
      </c>
      <c r="U21" s="609" t="s">
        <v>942</v>
      </c>
      <c r="V21" s="995"/>
      <c r="W21" s="995"/>
      <c r="X21" s="995"/>
      <c r="Y21" s="1009"/>
      <c r="Z21" s="1009"/>
      <c r="AA21" s="1009"/>
      <c r="AB21" s="1009"/>
      <c r="AC21" s="1009"/>
      <c r="AD21" s="1009"/>
      <c r="AE21" s="1009"/>
      <c r="AF21" s="1009"/>
      <c r="AG21" s="1009"/>
      <c r="AH21" s="1009"/>
      <c r="AI21" s="1009"/>
      <c r="AJ21" s="1009"/>
    </row>
    <row r="22" spans="2:36" s="996" customFormat="1" ht="24.95" customHeight="1" x14ac:dyDescent="0.2">
      <c r="B22" s="893" t="s">
        <v>1461</v>
      </c>
      <c r="C22" s="868">
        <v>502.12600400000002</v>
      </c>
      <c r="D22" s="868">
        <v>504.69421199999999</v>
      </c>
      <c r="E22" s="868">
        <v>0</v>
      </c>
      <c r="F22" s="868">
        <v>0</v>
      </c>
      <c r="G22" s="868">
        <v>0</v>
      </c>
      <c r="H22" s="868">
        <v>0</v>
      </c>
      <c r="I22" s="773">
        <v>0</v>
      </c>
      <c r="J22" s="771">
        <v>0</v>
      </c>
      <c r="K22" s="771">
        <v>0</v>
      </c>
      <c r="L22" s="771">
        <v>0</v>
      </c>
      <c r="M22" s="771">
        <v>0</v>
      </c>
      <c r="N22" s="771">
        <v>0</v>
      </c>
      <c r="O22" s="771">
        <v>0</v>
      </c>
      <c r="P22" s="771">
        <v>0</v>
      </c>
      <c r="Q22" s="771">
        <v>0</v>
      </c>
      <c r="R22" s="771">
        <v>0</v>
      </c>
      <c r="S22" s="771">
        <v>0</v>
      </c>
      <c r="T22" s="772">
        <v>0</v>
      </c>
      <c r="U22" s="896" t="s">
        <v>1462</v>
      </c>
      <c r="V22" s="995"/>
      <c r="W22" s="995"/>
      <c r="X22" s="995"/>
      <c r="Y22" s="1009"/>
      <c r="Z22" s="1009"/>
      <c r="AA22" s="1009"/>
      <c r="AB22" s="1009"/>
      <c r="AC22" s="1009"/>
      <c r="AD22" s="1009"/>
      <c r="AE22" s="1009"/>
      <c r="AF22" s="1009"/>
      <c r="AG22" s="1009"/>
      <c r="AH22" s="1009"/>
      <c r="AI22" s="1009"/>
      <c r="AJ22" s="1009"/>
    </row>
    <row r="23" spans="2:36" s="996" customFormat="1" ht="24.95" customHeight="1" x14ac:dyDescent="0.2">
      <c r="B23" s="893" t="s">
        <v>930</v>
      </c>
      <c r="C23" s="868">
        <v>10.0307911236</v>
      </c>
      <c r="D23" s="868">
        <v>0</v>
      </c>
      <c r="E23" s="868">
        <v>2.7438000000000001E-4</v>
      </c>
      <c r="F23" s="868">
        <v>4.0000000000000001E-3</v>
      </c>
      <c r="G23" s="868">
        <v>2E-3</v>
      </c>
      <c r="H23" s="868">
        <v>1E-3</v>
      </c>
      <c r="I23" s="773">
        <v>1E-3</v>
      </c>
      <c r="J23" s="771">
        <v>1E-3</v>
      </c>
      <c r="K23" s="771">
        <v>1E-3</v>
      </c>
      <c r="L23" s="771">
        <v>0</v>
      </c>
      <c r="M23" s="771">
        <v>0</v>
      </c>
      <c r="N23" s="771">
        <v>0</v>
      </c>
      <c r="O23" s="771">
        <v>0</v>
      </c>
      <c r="P23" s="771">
        <v>0</v>
      </c>
      <c r="Q23" s="771">
        <v>0</v>
      </c>
      <c r="R23" s="771">
        <v>3.0701999999999999E-3</v>
      </c>
      <c r="S23" s="771">
        <v>3.6595999999999998E-3</v>
      </c>
      <c r="T23" s="772">
        <v>1E-3</v>
      </c>
      <c r="U23" s="896" t="s">
        <v>1303</v>
      </c>
      <c r="V23" s="995"/>
      <c r="W23" s="995"/>
      <c r="X23" s="995"/>
      <c r="Y23" s="1009"/>
      <c r="Z23" s="1009"/>
      <c r="AA23" s="1009"/>
      <c r="AB23" s="1009"/>
      <c r="AC23" s="1009"/>
      <c r="AD23" s="1009"/>
      <c r="AE23" s="1009"/>
      <c r="AF23" s="1009"/>
      <c r="AG23" s="1009"/>
      <c r="AH23" s="1009"/>
      <c r="AI23" s="1009"/>
      <c r="AJ23" s="1009"/>
    </row>
    <row r="24" spans="2:36" s="996" customFormat="1" ht="24.95" customHeight="1" x14ac:dyDescent="0.2">
      <c r="B24" s="608" t="s">
        <v>931</v>
      </c>
      <c r="C24" s="868">
        <v>186438.78954053702</v>
      </c>
      <c r="D24" s="868">
        <v>194183.39598881779</v>
      </c>
      <c r="E24" s="868">
        <v>212782.67527384174</v>
      </c>
      <c r="F24" s="868">
        <v>253261.26386785187</v>
      </c>
      <c r="G24" s="868">
        <v>270718.33194438828</v>
      </c>
      <c r="H24" s="868">
        <v>272009.85113281757</v>
      </c>
      <c r="I24" s="773">
        <v>270492.0855537061</v>
      </c>
      <c r="J24" s="771">
        <v>272274.01273853076</v>
      </c>
      <c r="K24" s="771">
        <v>281729.38727216888</v>
      </c>
      <c r="L24" s="771">
        <v>281689.69190957467</v>
      </c>
      <c r="M24" s="771">
        <v>290901.65964165045</v>
      </c>
      <c r="N24" s="771">
        <v>287081.03929629072</v>
      </c>
      <c r="O24" s="771">
        <v>285557.39869718783</v>
      </c>
      <c r="P24" s="771">
        <v>288732.29712278425</v>
      </c>
      <c r="Q24" s="771">
        <v>287559.17070463358</v>
      </c>
      <c r="R24" s="771">
        <v>282406.15946091828</v>
      </c>
      <c r="S24" s="771">
        <v>273332.77463885432</v>
      </c>
      <c r="T24" s="772">
        <v>272009.85113281757</v>
      </c>
      <c r="U24" s="609" t="s">
        <v>943</v>
      </c>
      <c r="V24" s="995"/>
      <c r="W24" s="995"/>
      <c r="X24" s="995"/>
      <c r="Y24" s="1009"/>
      <c r="Z24" s="1009"/>
      <c r="AA24" s="1009"/>
      <c r="AB24" s="1009"/>
      <c r="AC24" s="1009"/>
      <c r="AD24" s="1009"/>
      <c r="AE24" s="1009"/>
      <c r="AF24" s="1009"/>
      <c r="AG24" s="1009"/>
      <c r="AH24" s="1009"/>
      <c r="AI24" s="1009"/>
      <c r="AJ24" s="1009"/>
    </row>
    <row r="25" spans="2:36" s="996" customFormat="1" ht="24.95" customHeight="1" x14ac:dyDescent="0.2">
      <c r="B25" s="608" t="s">
        <v>932</v>
      </c>
      <c r="C25" s="868">
        <v>1445.1744360912001</v>
      </c>
      <c r="D25" s="868">
        <v>1442.4974233897001</v>
      </c>
      <c r="E25" s="868">
        <v>1682.7775123200001</v>
      </c>
      <c r="F25" s="868">
        <v>1869.9792864712001</v>
      </c>
      <c r="G25" s="868">
        <v>2449.5907567899999</v>
      </c>
      <c r="H25" s="868">
        <v>4237.2663135928997</v>
      </c>
      <c r="I25" s="773">
        <v>2664.4658405</v>
      </c>
      <c r="J25" s="771">
        <v>3039.9712917499996</v>
      </c>
      <c r="K25" s="771">
        <v>3303.6990565299998</v>
      </c>
      <c r="L25" s="771">
        <v>3327.5550215799999</v>
      </c>
      <c r="M25" s="771">
        <v>3273.7852416599999</v>
      </c>
      <c r="N25" s="771">
        <v>3208.9264471500001</v>
      </c>
      <c r="O25" s="771">
        <v>3345.0247828737006</v>
      </c>
      <c r="P25" s="771">
        <v>3362.3126345547003</v>
      </c>
      <c r="Q25" s="771">
        <v>3512.8272774127004</v>
      </c>
      <c r="R25" s="771">
        <v>3765.3318053761</v>
      </c>
      <c r="S25" s="771">
        <v>3927.5813878582003</v>
      </c>
      <c r="T25" s="772">
        <v>4237.2663135928997</v>
      </c>
      <c r="U25" s="609" t="s">
        <v>944</v>
      </c>
      <c r="V25" s="995"/>
      <c r="W25" s="995"/>
      <c r="X25" s="995"/>
      <c r="Y25" s="1009"/>
      <c r="Z25" s="1009"/>
      <c r="AA25" s="1009"/>
      <c r="AB25" s="1009"/>
      <c r="AC25" s="1009"/>
      <c r="AD25" s="1009"/>
      <c r="AE25" s="1009"/>
      <c r="AF25" s="1009"/>
      <c r="AG25" s="1009"/>
      <c r="AH25" s="1009"/>
      <c r="AI25" s="1009"/>
      <c r="AJ25" s="1009"/>
    </row>
    <row r="26" spans="2:36" s="996" customFormat="1" ht="24.95" customHeight="1" x14ac:dyDescent="0.2">
      <c r="B26" s="454" t="s">
        <v>939</v>
      </c>
      <c r="C26" s="864">
        <v>118211.72833887198</v>
      </c>
      <c r="D26" s="864">
        <v>133373.10442578699</v>
      </c>
      <c r="E26" s="864">
        <v>171451.62506707103</v>
      </c>
      <c r="F26" s="864">
        <v>152519.62058737199</v>
      </c>
      <c r="G26" s="864">
        <v>196759.79700435401</v>
      </c>
      <c r="H26" s="864">
        <v>307669.38159648527</v>
      </c>
      <c r="I26" s="776">
        <v>198324.78821977606</v>
      </c>
      <c r="J26" s="774">
        <v>195605.26943023872</v>
      </c>
      <c r="K26" s="774">
        <v>196852.22348654602</v>
      </c>
      <c r="L26" s="774">
        <v>203466.211626253</v>
      </c>
      <c r="M26" s="774">
        <v>196480.10657853412</v>
      </c>
      <c r="N26" s="774">
        <v>196744.29038156202</v>
      </c>
      <c r="O26" s="774">
        <v>220187.218250962</v>
      </c>
      <c r="P26" s="774">
        <v>229623.257468403</v>
      </c>
      <c r="Q26" s="774">
        <v>257170.48321302701</v>
      </c>
      <c r="R26" s="774">
        <v>293095.96627790399</v>
      </c>
      <c r="S26" s="774">
        <v>297609.12312877801</v>
      </c>
      <c r="T26" s="775">
        <v>307669.38159648527</v>
      </c>
      <c r="U26" s="607" t="s">
        <v>945</v>
      </c>
      <c r="V26" s="995"/>
      <c r="W26" s="995"/>
      <c r="X26" s="995"/>
      <c r="Y26" s="1009"/>
      <c r="Z26" s="1009"/>
      <c r="AA26" s="1009"/>
      <c r="AB26" s="1009"/>
      <c r="AC26" s="1009"/>
      <c r="AD26" s="1009"/>
      <c r="AE26" s="1009"/>
      <c r="AF26" s="1009"/>
      <c r="AG26" s="1009"/>
      <c r="AH26" s="1009"/>
      <c r="AI26" s="1009"/>
      <c r="AJ26" s="1009"/>
    </row>
    <row r="27" spans="2:36" s="996" customFormat="1" ht="24.95" customHeight="1" x14ac:dyDescent="0.2">
      <c r="B27" s="979" t="s">
        <v>787</v>
      </c>
      <c r="C27" s="868">
        <v>6350.5031216500001</v>
      </c>
      <c r="D27" s="868">
        <v>6114.7058715999992</v>
      </c>
      <c r="E27" s="868">
        <v>5399.0190564399991</v>
      </c>
      <c r="F27" s="868">
        <v>7281.315284629999</v>
      </c>
      <c r="G27" s="868">
        <v>12997.181896769998</v>
      </c>
      <c r="H27" s="868">
        <v>17309.884194770006</v>
      </c>
      <c r="I27" s="773">
        <v>16299.431127770004</v>
      </c>
      <c r="J27" s="771">
        <v>16803.466220770002</v>
      </c>
      <c r="K27" s="771">
        <v>18057.848357769999</v>
      </c>
      <c r="L27" s="771">
        <v>18900.746209770001</v>
      </c>
      <c r="M27" s="771">
        <v>17463.620274770001</v>
      </c>
      <c r="N27" s="771">
        <v>13650.734043769999</v>
      </c>
      <c r="O27" s="771">
        <v>21172.384602770002</v>
      </c>
      <c r="P27" s="771">
        <v>19823.388021770003</v>
      </c>
      <c r="Q27" s="771">
        <v>21335.69233677</v>
      </c>
      <c r="R27" s="771">
        <v>19551.330557770001</v>
      </c>
      <c r="S27" s="771">
        <v>17821.208977770002</v>
      </c>
      <c r="T27" s="772">
        <v>17309.884194770006</v>
      </c>
      <c r="U27" s="609" t="s">
        <v>1053</v>
      </c>
      <c r="V27" s="995"/>
      <c r="W27" s="995"/>
      <c r="X27" s="995"/>
      <c r="Y27" s="1009"/>
      <c r="Z27" s="1009"/>
      <c r="AA27" s="1009"/>
      <c r="AB27" s="1009"/>
      <c r="AC27" s="1009"/>
      <c r="AD27" s="1009"/>
      <c r="AE27" s="1009"/>
      <c r="AF27" s="1009"/>
      <c r="AG27" s="1009"/>
      <c r="AH27" s="1009"/>
      <c r="AI27" s="1009"/>
      <c r="AJ27" s="1009"/>
    </row>
    <row r="28" spans="2:36" s="996" customFormat="1" ht="24.95" customHeight="1" x14ac:dyDescent="0.2">
      <c r="B28" s="979" t="s">
        <v>174</v>
      </c>
      <c r="C28" s="868">
        <v>111861.22521722197</v>
      </c>
      <c r="D28" s="868">
        <v>127258.39855418699</v>
      </c>
      <c r="E28" s="868">
        <v>166052.60601063102</v>
      </c>
      <c r="F28" s="868">
        <v>145238.305302742</v>
      </c>
      <c r="G28" s="868">
        <v>183762.61510758402</v>
      </c>
      <c r="H28" s="868">
        <v>290359.49740171526</v>
      </c>
      <c r="I28" s="773">
        <v>182025.35709200607</v>
      </c>
      <c r="J28" s="771">
        <v>178801.80320946872</v>
      </c>
      <c r="K28" s="771">
        <v>178794.37512877601</v>
      </c>
      <c r="L28" s="771">
        <v>184565.465416483</v>
      </c>
      <c r="M28" s="771">
        <v>179016.48630376413</v>
      </c>
      <c r="N28" s="771">
        <v>183093.55633779202</v>
      </c>
      <c r="O28" s="771">
        <v>199014.833648192</v>
      </c>
      <c r="P28" s="771">
        <v>209799.86944663301</v>
      </c>
      <c r="Q28" s="771">
        <v>235834.790876257</v>
      </c>
      <c r="R28" s="771">
        <v>273544.63572013401</v>
      </c>
      <c r="S28" s="771">
        <v>279787.91415100801</v>
      </c>
      <c r="T28" s="772">
        <v>290359.49740171526</v>
      </c>
      <c r="U28" s="609" t="s">
        <v>946</v>
      </c>
      <c r="V28" s="995"/>
      <c r="W28" s="995"/>
      <c r="X28" s="995"/>
      <c r="Y28" s="1009"/>
      <c r="Z28" s="1009"/>
      <c r="AA28" s="1009"/>
      <c r="AB28" s="1009"/>
      <c r="AC28" s="1009"/>
      <c r="AD28" s="1009"/>
      <c r="AE28" s="1009"/>
      <c r="AF28" s="1009"/>
      <c r="AG28" s="1009"/>
      <c r="AH28" s="1009"/>
      <c r="AI28" s="1009"/>
      <c r="AJ28" s="1009"/>
    </row>
    <row r="29" spans="2:36" s="996" customFormat="1" ht="24.95" customHeight="1" x14ac:dyDescent="0.2">
      <c r="B29" s="893" t="s">
        <v>921</v>
      </c>
      <c r="C29" s="868">
        <v>65711.477885899993</v>
      </c>
      <c r="D29" s="868">
        <v>89612.277393244993</v>
      </c>
      <c r="E29" s="868">
        <v>119945.73388785002</v>
      </c>
      <c r="F29" s="868">
        <v>65663.398104070002</v>
      </c>
      <c r="G29" s="868">
        <v>99263.370985060013</v>
      </c>
      <c r="H29" s="868">
        <v>216450.97796894005</v>
      </c>
      <c r="I29" s="773">
        <v>96692.836438987084</v>
      </c>
      <c r="J29" s="771">
        <v>92749.441430087129</v>
      </c>
      <c r="K29" s="771">
        <v>93585.088287720006</v>
      </c>
      <c r="L29" s="771">
        <v>101727.17341752999</v>
      </c>
      <c r="M29" s="771">
        <v>95461.197747075144</v>
      </c>
      <c r="N29" s="771">
        <v>100352.32471131001</v>
      </c>
      <c r="O29" s="771">
        <v>106494.44582491001</v>
      </c>
      <c r="P29" s="771">
        <v>124536.0609573</v>
      </c>
      <c r="Q29" s="771">
        <v>152451.81255689001</v>
      </c>
      <c r="R29" s="771">
        <v>190458.89492524002</v>
      </c>
      <c r="S29" s="771">
        <v>209046.08624485004</v>
      </c>
      <c r="T29" s="772">
        <v>216450.97796894005</v>
      </c>
      <c r="U29" s="896" t="s">
        <v>172</v>
      </c>
      <c r="V29" s="995"/>
      <c r="W29" s="995"/>
      <c r="X29" s="995"/>
      <c r="Y29" s="1009"/>
      <c r="Z29" s="1009"/>
      <c r="AA29" s="1009"/>
      <c r="AB29" s="1009"/>
      <c r="AC29" s="1009"/>
      <c r="AD29" s="1009"/>
      <c r="AE29" s="1009"/>
      <c r="AF29" s="1009"/>
      <c r="AG29" s="1009"/>
      <c r="AH29" s="1009"/>
      <c r="AI29" s="1009"/>
      <c r="AJ29" s="1009"/>
    </row>
    <row r="30" spans="2:36" s="996" customFormat="1" ht="24.95" customHeight="1" x14ac:dyDescent="0.2">
      <c r="B30" s="893" t="s">
        <v>882</v>
      </c>
      <c r="C30" s="868">
        <v>46149.747331321989</v>
      </c>
      <c r="D30" s="868">
        <v>37646.121160941999</v>
      </c>
      <c r="E30" s="868">
        <v>46106.872122781002</v>
      </c>
      <c r="F30" s="868">
        <v>79574.907198671994</v>
      </c>
      <c r="G30" s="868">
        <v>84499.244122524004</v>
      </c>
      <c r="H30" s="868">
        <v>73908.519432775196</v>
      </c>
      <c r="I30" s="773">
        <v>85332.52065301899</v>
      </c>
      <c r="J30" s="771">
        <v>86052.361779381608</v>
      </c>
      <c r="K30" s="771">
        <v>85209.286841055989</v>
      </c>
      <c r="L30" s="771">
        <v>82838.291998953006</v>
      </c>
      <c r="M30" s="771">
        <v>83555.288556688989</v>
      </c>
      <c r="N30" s="771">
        <v>82741.231626481996</v>
      </c>
      <c r="O30" s="771">
        <v>92520.387823281984</v>
      </c>
      <c r="P30" s="771">
        <v>85263.808489333009</v>
      </c>
      <c r="Q30" s="771">
        <v>83382.978319366986</v>
      </c>
      <c r="R30" s="771">
        <v>83085.740794894009</v>
      </c>
      <c r="S30" s="771">
        <v>70741.827906157996</v>
      </c>
      <c r="T30" s="772">
        <v>73908.519432775196</v>
      </c>
      <c r="U30" s="896" t="s">
        <v>795</v>
      </c>
      <c r="V30" s="995"/>
      <c r="W30" s="995"/>
      <c r="X30" s="995"/>
      <c r="Y30" s="1009"/>
      <c r="Z30" s="1009"/>
      <c r="AA30" s="1009"/>
      <c r="AB30" s="1009"/>
      <c r="AC30" s="1009"/>
      <c r="AD30" s="1009"/>
      <c r="AE30" s="1009"/>
      <c r="AF30" s="1009"/>
      <c r="AG30" s="1009"/>
      <c r="AH30" s="1009"/>
      <c r="AI30" s="1009"/>
      <c r="AJ30" s="1009"/>
    </row>
    <row r="31" spans="2:36" s="996" customFormat="1" ht="24.95" customHeight="1" x14ac:dyDescent="0.2">
      <c r="B31" s="454" t="s">
        <v>157</v>
      </c>
      <c r="C31" s="864">
        <v>15933.543160979003</v>
      </c>
      <c r="D31" s="864">
        <v>29774.591103468996</v>
      </c>
      <c r="E31" s="864">
        <v>38033.000266806601</v>
      </c>
      <c r="F31" s="864">
        <v>50354.083142550066</v>
      </c>
      <c r="G31" s="864">
        <v>54251.542750430453</v>
      </c>
      <c r="H31" s="864">
        <v>48480.051515547006</v>
      </c>
      <c r="I31" s="776">
        <v>61057.195752496707</v>
      </c>
      <c r="J31" s="774">
        <v>66534.447405325613</v>
      </c>
      <c r="K31" s="774">
        <v>70280.426391211528</v>
      </c>
      <c r="L31" s="774">
        <v>76081.899602486621</v>
      </c>
      <c r="M31" s="774">
        <v>76299.989789923013</v>
      </c>
      <c r="N31" s="774">
        <v>68406.868902450718</v>
      </c>
      <c r="O31" s="774">
        <v>64909.31783505428</v>
      </c>
      <c r="P31" s="774">
        <v>64981.81540816131</v>
      </c>
      <c r="Q31" s="774">
        <v>65729.823090924314</v>
      </c>
      <c r="R31" s="774">
        <v>62046.972134636017</v>
      </c>
      <c r="S31" s="774">
        <v>48678.456412551655</v>
      </c>
      <c r="T31" s="775">
        <v>48480.051515547006</v>
      </c>
      <c r="U31" s="607" t="s">
        <v>178</v>
      </c>
      <c r="V31" s="995"/>
      <c r="W31" s="995"/>
      <c r="X31" s="995"/>
      <c r="Y31" s="1009"/>
      <c r="Z31" s="1009"/>
      <c r="AA31" s="1009"/>
      <c r="AB31" s="1009"/>
      <c r="AC31" s="1009"/>
      <c r="AD31" s="1009"/>
      <c r="AE31" s="1009"/>
      <c r="AF31" s="1009"/>
      <c r="AG31" s="1009"/>
      <c r="AH31" s="1009"/>
      <c r="AI31" s="1009"/>
      <c r="AJ31" s="1009"/>
    </row>
    <row r="32" spans="2:36" s="970" customFormat="1" ht="9" customHeight="1" x14ac:dyDescent="0.2">
      <c r="B32" s="980"/>
      <c r="C32" s="868"/>
      <c r="D32" s="868"/>
      <c r="E32" s="868"/>
      <c r="F32" s="868"/>
      <c r="G32" s="868"/>
      <c r="H32" s="868"/>
      <c r="I32" s="773"/>
      <c r="J32" s="771"/>
      <c r="K32" s="771"/>
      <c r="L32" s="771"/>
      <c r="M32" s="771"/>
      <c r="N32" s="771"/>
      <c r="O32" s="771"/>
      <c r="P32" s="771"/>
      <c r="Q32" s="771"/>
      <c r="R32" s="771"/>
      <c r="S32" s="771"/>
      <c r="T32" s="772"/>
      <c r="U32" s="982"/>
      <c r="V32" s="995"/>
      <c r="W32" s="995"/>
      <c r="X32" s="995"/>
      <c r="Y32" s="1009"/>
      <c r="Z32" s="1009"/>
      <c r="AA32" s="1009"/>
      <c r="AB32" s="1009"/>
      <c r="AC32" s="1009"/>
      <c r="AD32" s="1009"/>
      <c r="AE32" s="1009"/>
      <c r="AF32" s="1009"/>
      <c r="AG32" s="1009"/>
      <c r="AH32" s="1009"/>
      <c r="AI32" s="1009"/>
      <c r="AJ32" s="1009"/>
    </row>
    <row r="33" spans="2:36" s="970" customFormat="1" ht="15.95" customHeight="1" x14ac:dyDescent="0.2">
      <c r="B33" s="891"/>
      <c r="C33" s="1635"/>
      <c r="D33" s="1635"/>
      <c r="E33" s="1635"/>
      <c r="F33" s="1635"/>
      <c r="G33" s="1635"/>
      <c r="H33" s="1635"/>
      <c r="I33" s="1516"/>
      <c r="J33" s="1514"/>
      <c r="K33" s="1514"/>
      <c r="L33" s="1514"/>
      <c r="M33" s="1514"/>
      <c r="N33" s="1514"/>
      <c r="O33" s="1514"/>
      <c r="P33" s="1514"/>
      <c r="Q33" s="1514"/>
      <c r="R33" s="1514"/>
      <c r="S33" s="1514"/>
      <c r="T33" s="1515"/>
      <c r="U33" s="894"/>
      <c r="V33" s="995"/>
      <c r="W33" s="995"/>
      <c r="X33" s="995"/>
      <c r="Y33" s="1009"/>
      <c r="Z33" s="1009"/>
      <c r="AA33" s="1009"/>
      <c r="AB33" s="1009"/>
      <c r="AC33" s="1009"/>
      <c r="AD33" s="1009"/>
      <c r="AE33" s="1009"/>
      <c r="AF33" s="1009"/>
      <c r="AG33" s="1009"/>
      <c r="AH33" s="1009"/>
      <c r="AI33" s="1009"/>
      <c r="AJ33" s="1009"/>
    </row>
    <row r="34" spans="2:36" s="970" customFormat="1" ht="24.75" customHeight="1" x14ac:dyDescent="0.2">
      <c r="B34" s="454" t="s">
        <v>880</v>
      </c>
      <c r="C34" s="864">
        <v>453019.2889679498</v>
      </c>
      <c r="D34" s="864">
        <v>608855.29050363752</v>
      </c>
      <c r="E34" s="864">
        <v>719009.8314832414</v>
      </c>
      <c r="F34" s="864">
        <v>932255.84213496139</v>
      </c>
      <c r="G34" s="864">
        <v>1211217.5729293718</v>
      </c>
      <c r="H34" s="864">
        <v>1185496.4447343787</v>
      </c>
      <c r="I34" s="776">
        <v>1214443.4746267055</v>
      </c>
      <c r="J34" s="774">
        <v>1219789.2391469008</v>
      </c>
      <c r="K34" s="774">
        <v>1223103.7405209497</v>
      </c>
      <c r="L34" s="774">
        <v>1225931.1110512668</v>
      </c>
      <c r="M34" s="774">
        <v>1214446.5332267145</v>
      </c>
      <c r="N34" s="774">
        <v>1214283.8572449246</v>
      </c>
      <c r="O34" s="774">
        <v>1234499.646506459</v>
      </c>
      <c r="P34" s="774">
        <v>1250556.8026582799</v>
      </c>
      <c r="Q34" s="774">
        <v>1277867.1006537904</v>
      </c>
      <c r="R34" s="774">
        <v>1292534.6445990657</v>
      </c>
      <c r="S34" s="774">
        <v>1180056.9319688354</v>
      </c>
      <c r="T34" s="775">
        <v>1185496.4447343787</v>
      </c>
      <c r="U34" s="607" t="s">
        <v>384</v>
      </c>
      <c r="V34" s="995"/>
      <c r="W34" s="995"/>
      <c r="X34" s="995"/>
      <c r="Y34" s="1009"/>
      <c r="Z34" s="1009"/>
      <c r="AA34" s="1009"/>
      <c r="AB34" s="1009"/>
      <c r="AC34" s="1009"/>
      <c r="AD34" s="1009"/>
      <c r="AE34" s="1009"/>
      <c r="AF34" s="1009"/>
      <c r="AG34" s="1009"/>
      <c r="AH34" s="1009"/>
      <c r="AI34" s="1009"/>
      <c r="AJ34" s="1009"/>
    </row>
    <row r="35" spans="2:36" s="970" customFormat="1" ht="15.95" customHeight="1" x14ac:dyDescent="0.2">
      <c r="B35" s="892"/>
      <c r="C35" s="872"/>
      <c r="D35" s="872"/>
      <c r="E35" s="872"/>
      <c r="F35" s="872"/>
      <c r="G35" s="872"/>
      <c r="H35" s="872"/>
      <c r="I35" s="873"/>
      <c r="J35" s="874"/>
      <c r="K35" s="874"/>
      <c r="L35" s="874"/>
      <c r="M35" s="874"/>
      <c r="N35" s="874"/>
      <c r="O35" s="874"/>
      <c r="P35" s="874"/>
      <c r="Q35" s="874"/>
      <c r="R35" s="874"/>
      <c r="S35" s="874"/>
      <c r="T35" s="875"/>
      <c r="U35" s="895"/>
      <c r="V35" s="995"/>
      <c r="W35" s="995"/>
      <c r="X35" s="995"/>
      <c r="Y35" s="1009"/>
      <c r="Z35" s="1009"/>
      <c r="AA35" s="1009"/>
      <c r="AB35" s="1009"/>
      <c r="AC35" s="1009"/>
      <c r="AD35" s="1009"/>
      <c r="AE35" s="1009"/>
      <c r="AF35" s="1009"/>
      <c r="AG35" s="1009"/>
      <c r="AH35" s="1009"/>
      <c r="AI35" s="1009"/>
      <c r="AJ35" s="1009"/>
    </row>
    <row r="36" spans="2:36" s="970" customFormat="1" ht="7.5" customHeight="1" x14ac:dyDescent="0.2">
      <c r="B36" s="454"/>
      <c r="C36" s="868"/>
      <c r="D36" s="868"/>
      <c r="E36" s="868"/>
      <c r="F36" s="868"/>
      <c r="G36" s="868"/>
      <c r="H36" s="868"/>
      <c r="I36" s="773"/>
      <c r="J36" s="771"/>
      <c r="K36" s="771"/>
      <c r="L36" s="771"/>
      <c r="M36" s="771"/>
      <c r="N36" s="771"/>
      <c r="O36" s="771"/>
      <c r="P36" s="771"/>
      <c r="Q36" s="771"/>
      <c r="R36" s="771"/>
      <c r="S36" s="771"/>
      <c r="T36" s="772"/>
      <c r="U36" s="607"/>
      <c r="V36" s="995"/>
      <c r="W36" s="995"/>
      <c r="X36" s="995"/>
      <c r="Y36" s="1009"/>
      <c r="Z36" s="1009"/>
      <c r="AA36" s="1009"/>
      <c r="AB36" s="1009"/>
      <c r="AC36" s="1009"/>
      <c r="AD36" s="1009"/>
      <c r="AE36" s="1009"/>
      <c r="AF36" s="1009"/>
      <c r="AG36" s="1009"/>
      <c r="AH36" s="1009"/>
      <c r="AI36" s="1009"/>
      <c r="AJ36" s="1009"/>
    </row>
    <row r="37" spans="2:36" s="970" customFormat="1" ht="24.95" customHeight="1" x14ac:dyDescent="0.2">
      <c r="B37" s="455" t="s">
        <v>881</v>
      </c>
      <c r="C37" s="864"/>
      <c r="D37" s="864"/>
      <c r="E37" s="864"/>
      <c r="F37" s="864"/>
      <c r="G37" s="864"/>
      <c r="H37" s="864"/>
      <c r="I37" s="776"/>
      <c r="J37" s="774"/>
      <c r="K37" s="774"/>
      <c r="L37" s="774"/>
      <c r="M37" s="774"/>
      <c r="N37" s="774"/>
      <c r="O37" s="774"/>
      <c r="P37" s="774"/>
      <c r="Q37" s="774"/>
      <c r="R37" s="774"/>
      <c r="S37" s="774"/>
      <c r="T37" s="775"/>
      <c r="U37" s="379" t="s">
        <v>385</v>
      </c>
      <c r="V37" s="995"/>
      <c r="W37" s="995"/>
      <c r="X37" s="995"/>
      <c r="Y37" s="1009"/>
      <c r="Z37" s="1009"/>
      <c r="AA37" s="1009"/>
      <c r="AB37" s="1009"/>
      <c r="AC37" s="1009"/>
      <c r="AD37" s="1009"/>
      <c r="AE37" s="1009"/>
      <c r="AF37" s="1009"/>
      <c r="AG37" s="1009"/>
      <c r="AH37" s="1009"/>
      <c r="AI37" s="1009"/>
      <c r="AJ37" s="1009"/>
    </row>
    <row r="38" spans="2:36" s="970" customFormat="1" ht="7.5" customHeight="1" x14ac:dyDescent="0.2">
      <c r="B38" s="980"/>
      <c r="C38" s="868"/>
      <c r="D38" s="868"/>
      <c r="E38" s="868"/>
      <c r="F38" s="868"/>
      <c r="G38" s="868"/>
      <c r="H38" s="868"/>
      <c r="I38" s="773"/>
      <c r="J38" s="771"/>
      <c r="K38" s="771"/>
      <c r="L38" s="771"/>
      <c r="M38" s="771"/>
      <c r="N38" s="771"/>
      <c r="O38" s="771"/>
      <c r="P38" s="771"/>
      <c r="Q38" s="771"/>
      <c r="R38" s="771"/>
      <c r="S38" s="771"/>
      <c r="T38" s="772"/>
      <c r="U38" s="982"/>
      <c r="V38" s="995"/>
      <c r="W38" s="995"/>
      <c r="X38" s="995"/>
      <c r="Y38" s="1009"/>
      <c r="Z38" s="1009"/>
      <c r="AA38" s="1009"/>
      <c r="AB38" s="1009"/>
      <c r="AC38" s="1009"/>
      <c r="AD38" s="1009"/>
      <c r="AE38" s="1009"/>
      <c r="AF38" s="1009"/>
      <c r="AG38" s="1009"/>
      <c r="AH38" s="1009"/>
      <c r="AI38" s="1009"/>
      <c r="AJ38" s="1009"/>
    </row>
    <row r="39" spans="2:36" s="970" customFormat="1" ht="24.95" customHeight="1" x14ac:dyDescent="0.2">
      <c r="B39" s="454" t="s">
        <v>856</v>
      </c>
      <c r="C39" s="864">
        <v>57633.965349039237</v>
      </c>
      <c r="D39" s="864">
        <v>75264.140329485992</v>
      </c>
      <c r="E39" s="864">
        <v>115031.01299361624</v>
      </c>
      <c r="F39" s="864">
        <v>84504.600825326095</v>
      </c>
      <c r="G39" s="864">
        <v>105806.66104735005</v>
      </c>
      <c r="H39" s="864">
        <v>163206.51543908415</v>
      </c>
      <c r="I39" s="776">
        <v>107175.68016132416</v>
      </c>
      <c r="J39" s="774">
        <v>108458.7757396052</v>
      </c>
      <c r="K39" s="774">
        <v>112565.2981728342</v>
      </c>
      <c r="L39" s="774">
        <v>116341.19486008414</v>
      </c>
      <c r="M39" s="774">
        <v>110312.70879085416</v>
      </c>
      <c r="N39" s="774">
        <v>111803.30337627411</v>
      </c>
      <c r="O39" s="774">
        <v>119293.60164230414</v>
      </c>
      <c r="P39" s="774">
        <v>125954.54905094422</v>
      </c>
      <c r="Q39" s="774">
        <v>142087.19068792855</v>
      </c>
      <c r="R39" s="774">
        <v>152127.80358707445</v>
      </c>
      <c r="S39" s="774">
        <v>158104.31616026408</v>
      </c>
      <c r="T39" s="775">
        <v>163206.51543908415</v>
      </c>
      <c r="U39" s="607" t="s">
        <v>788</v>
      </c>
      <c r="V39" s="995"/>
      <c r="W39" s="995"/>
      <c r="X39" s="995"/>
      <c r="Y39" s="1009"/>
      <c r="Z39" s="1009"/>
      <c r="AA39" s="1009"/>
      <c r="AB39" s="1009"/>
      <c r="AC39" s="1009"/>
      <c r="AD39" s="1009"/>
      <c r="AE39" s="1009"/>
      <c r="AF39" s="1009"/>
      <c r="AG39" s="1009"/>
      <c r="AH39" s="1009"/>
      <c r="AI39" s="1009"/>
      <c r="AJ39" s="1009"/>
    </row>
    <row r="40" spans="2:36" s="970" customFormat="1" ht="24.95" customHeight="1" x14ac:dyDescent="0.2">
      <c r="B40" s="608" t="s">
        <v>934</v>
      </c>
      <c r="C40" s="868">
        <v>0.62423299999999993</v>
      </c>
      <c r="D40" s="868">
        <v>0.29571356000000004</v>
      </c>
      <c r="E40" s="868">
        <v>0.41087656000000006</v>
      </c>
      <c r="F40" s="868">
        <v>1.7933560000000005E-2</v>
      </c>
      <c r="G40" s="868">
        <v>1.7933560000000005E-2</v>
      </c>
      <c r="H40" s="868">
        <v>1.7933560000000005E-2</v>
      </c>
      <c r="I40" s="773">
        <v>1.7933560000000005E-2</v>
      </c>
      <c r="J40" s="771">
        <v>1.7933560000000005E-2</v>
      </c>
      <c r="K40" s="771">
        <v>1.7933560000000005E-2</v>
      </c>
      <c r="L40" s="771">
        <v>1.7933560000000005E-2</v>
      </c>
      <c r="M40" s="771">
        <v>1.7933560000000005E-2</v>
      </c>
      <c r="N40" s="771">
        <v>1.7933560000000005E-2</v>
      </c>
      <c r="O40" s="771">
        <v>1.7933560000000005E-2</v>
      </c>
      <c r="P40" s="771">
        <v>1.7933560000000005E-2</v>
      </c>
      <c r="Q40" s="771">
        <v>1.7933560000000005E-2</v>
      </c>
      <c r="R40" s="771">
        <v>1.7933560000000005E-2</v>
      </c>
      <c r="S40" s="771">
        <v>1.7933560000000005E-2</v>
      </c>
      <c r="T40" s="772">
        <v>1.7933560000000005E-2</v>
      </c>
      <c r="U40" s="609" t="s">
        <v>1186</v>
      </c>
      <c r="V40" s="995"/>
      <c r="W40" s="995"/>
      <c r="X40" s="995"/>
      <c r="Y40" s="1009"/>
      <c r="Z40" s="1009"/>
      <c r="AA40" s="1009"/>
      <c r="AB40" s="1009"/>
      <c r="AC40" s="1009"/>
      <c r="AD40" s="1009"/>
      <c r="AE40" s="1009"/>
      <c r="AF40" s="1009"/>
      <c r="AG40" s="1009"/>
      <c r="AH40" s="1009"/>
      <c r="AI40" s="1009"/>
      <c r="AJ40" s="1009"/>
    </row>
    <row r="41" spans="2:36" s="996" customFormat="1" ht="24.95" customHeight="1" x14ac:dyDescent="0.2">
      <c r="B41" s="608" t="s">
        <v>953</v>
      </c>
      <c r="C41" s="868">
        <v>1296.8205943400001</v>
      </c>
      <c r="D41" s="868">
        <v>4310.0693783999996</v>
      </c>
      <c r="E41" s="868">
        <v>1038.0251900999999</v>
      </c>
      <c r="F41" s="868">
        <v>928.07925239999997</v>
      </c>
      <c r="G41" s="868">
        <v>939.23852514000009</v>
      </c>
      <c r="H41" s="868">
        <v>1608.2747660900002</v>
      </c>
      <c r="I41" s="773">
        <v>1148.5132800700003</v>
      </c>
      <c r="J41" s="771">
        <v>1866.9443550000001</v>
      </c>
      <c r="K41" s="771">
        <v>1542.9657555499998</v>
      </c>
      <c r="L41" s="771">
        <v>2255.2309192699995</v>
      </c>
      <c r="M41" s="771">
        <v>2125.37452798</v>
      </c>
      <c r="N41" s="771">
        <v>1403.81438024</v>
      </c>
      <c r="O41" s="771">
        <v>1939.9972539399998</v>
      </c>
      <c r="P41" s="771">
        <v>2172.4378331400003</v>
      </c>
      <c r="Q41" s="771">
        <v>2101.9150489899998</v>
      </c>
      <c r="R41" s="771">
        <v>1740.8681701800001</v>
      </c>
      <c r="S41" s="771">
        <v>1654.98134084</v>
      </c>
      <c r="T41" s="772">
        <v>1608.2747660900002</v>
      </c>
      <c r="U41" s="609" t="s">
        <v>1269</v>
      </c>
      <c r="V41" s="995"/>
      <c r="W41" s="995"/>
      <c r="X41" s="995"/>
      <c r="Y41" s="1009"/>
      <c r="Z41" s="1009"/>
      <c r="AA41" s="1009"/>
      <c r="AB41" s="1009"/>
      <c r="AC41" s="1009"/>
      <c r="AD41" s="1009"/>
      <c r="AE41" s="1009"/>
      <c r="AF41" s="1009"/>
      <c r="AG41" s="1009"/>
      <c r="AH41" s="1009"/>
      <c r="AI41" s="1009"/>
      <c r="AJ41" s="1009"/>
    </row>
    <row r="42" spans="2:36" s="996" customFormat="1" ht="24.95" customHeight="1" x14ac:dyDescent="0.2">
      <c r="B42" s="608" t="s">
        <v>954</v>
      </c>
      <c r="C42" s="868">
        <v>55180.06014717924</v>
      </c>
      <c r="D42" s="868">
        <v>70101.286174385983</v>
      </c>
      <c r="E42" s="868">
        <v>112865.46518826624</v>
      </c>
      <c r="F42" s="868">
        <v>82306.035488806097</v>
      </c>
      <c r="G42" s="868">
        <v>102930.08674583005</v>
      </c>
      <c r="H42" s="868">
        <v>155648.79832779415</v>
      </c>
      <c r="I42" s="773">
        <v>104158.89484431416</v>
      </c>
      <c r="J42" s="771">
        <v>104658.5471204052</v>
      </c>
      <c r="K42" s="771">
        <v>109271.0086790542</v>
      </c>
      <c r="L42" s="771">
        <v>111756.30261504414</v>
      </c>
      <c r="M42" s="771">
        <v>105988.28138247416</v>
      </c>
      <c r="N42" s="771">
        <v>108040.19599719411</v>
      </c>
      <c r="O42" s="771">
        <v>115237.13793752414</v>
      </c>
      <c r="P42" s="771">
        <v>121445.87177474421</v>
      </c>
      <c r="Q42" s="771">
        <v>137654.03335384856</v>
      </c>
      <c r="R42" s="771">
        <v>147380.54714797446</v>
      </c>
      <c r="S42" s="771">
        <v>153655.76707282406</v>
      </c>
      <c r="T42" s="772">
        <v>155648.79832779415</v>
      </c>
      <c r="U42" s="609" t="s">
        <v>1187</v>
      </c>
      <c r="V42" s="995"/>
      <c r="W42" s="995"/>
      <c r="X42" s="995"/>
      <c r="Y42" s="1009"/>
      <c r="Z42" s="1009"/>
      <c r="AA42" s="1009"/>
      <c r="AB42" s="1009"/>
      <c r="AC42" s="1009"/>
      <c r="AD42" s="1009"/>
      <c r="AE42" s="1009"/>
      <c r="AF42" s="1009"/>
      <c r="AG42" s="1009"/>
      <c r="AH42" s="1009"/>
      <c r="AI42" s="1009"/>
      <c r="AJ42" s="1009"/>
    </row>
    <row r="43" spans="2:36" s="996" customFormat="1" ht="24.95" customHeight="1" x14ac:dyDescent="0.2">
      <c r="B43" s="608" t="s">
        <v>935</v>
      </c>
      <c r="C43" s="868">
        <v>1156.4603745200004</v>
      </c>
      <c r="D43" s="868">
        <v>852.48906313999998</v>
      </c>
      <c r="E43" s="868">
        <v>1127.11173869</v>
      </c>
      <c r="F43" s="868">
        <v>1270.4681505599999</v>
      </c>
      <c r="G43" s="868">
        <v>1937.3178428199999</v>
      </c>
      <c r="H43" s="868">
        <v>5949.4244116399996</v>
      </c>
      <c r="I43" s="773">
        <v>1868.2541033800003</v>
      </c>
      <c r="J43" s="771">
        <v>1933.26633064</v>
      </c>
      <c r="K43" s="771">
        <v>1751.3058046700005</v>
      </c>
      <c r="L43" s="771">
        <v>2329.64339221</v>
      </c>
      <c r="M43" s="771">
        <v>2199.03494684</v>
      </c>
      <c r="N43" s="771">
        <v>2359.27506528</v>
      </c>
      <c r="O43" s="771">
        <v>2116.4485172799996</v>
      </c>
      <c r="P43" s="771">
        <v>2336.2215095000001</v>
      </c>
      <c r="Q43" s="771">
        <v>2331.2243515299997</v>
      </c>
      <c r="R43" s="771">
        <v>3006.3703353599999</v>
      </c>
      <c r="S43" s="771">
        <v>2793.5498130400001</v>
      </c>
      <c r="T43" s="772">
        <v>5949.4244116399996</v>
      </c>
      <c r="U43" s="609" t="s">
        <v>1039</v>
      </c>
      <c r="V43" s="995"/>
      <c r="W43" s="995"/>
      <c r="X43" s="995"/>
      <c r="Y43" s="1009"/>
      <c r="Z43" s="1009"/>
      <c r="AA43" s="1009"/>
      <c r="AB43" s="1009"/>
      <c r="AC43" s="1009"/>
      <c r="AD43" s="1009"/>
      <c r="AE43" s="1009"/>
      <c r="AF43" s="1009"/>
      <c r="AG43" s="1009"/>
      <c r="AH43" s="1009"/>
      <c r="AI43" s="1009"/>
      <c r="AJ43" s="1009"/>
    </row>
    <row r="44" spans="2:36" s="970" customFormat="1" ht="7.5" customHeight="1" x14ac:dyDescent="0.2">
      <c r="B44" s="980"/>
      <c r="C44" s="868"/>
      <c r="D44" s="868"/>
      <c r="E44" s="868"/>
      <c r="F44" s="868"/>
      <c r="G44" s="868"/>
      <c r="H44" s="868"/>
      <c r="I44" s="773"/>
      <c r="J44" s="771"/>
      <c r="K44" s="771"/>
      <c r="L44" s="771"/>
      <c r="M44" s="771"/>
      <c r="N44" s="771"/>
      <c r="O44" s="771"/>
      <c r="P44" s="771"/>
      <c r="Q44" s="771"/>
      <c r="R44" s="771"/>
      <c r="S44" s="771"/>
      <c r="T44" s="772"/>
      <c r="U44" s="982"/>
      <c r="V44" s="995"/>
      <c r="W44" s="995"/>
      <c r="X44" s="995"/>
      <c r="Y44" s="1009"/>
      <c r="Z44" s="1009"/>
      <c r="AA44" s="1009"/>
      <c r="AB44" s="1009"/>
      <c r="AC44" s="1009"/>
      <c r="AD44" s="1009"/>
      <c r="AE44" s="1009"/>
      <c r="AF44" s="1009"/>
      <c r="AG44" s="1009"/>
      <c r="AH44" s="1009"/>
      <c r="AI44" s="1009"/>
      <c r="AJ44" s="1009"/>
    </row>
    <row r="45" spans="2:36" s="970" customFormat="1" ht="24.95" customHeight="1" x14ac:dyDescent="0.2">
      <c r="B45" s="454" t="s">
        <v>955</v>
      </c>
      <c r="C45" s="864">
        <v>12827.496867160004</v>
      </c>
      <c r="D45" s="864">
        <v>15652.806805550001</v>
      </c>
      <c r="E45" s="864">
        <v>22459.80858090999</v>
      </c>
      <c r="F45" s="864">
        <v>19794.703239869999</v>
      </c>
      <c r="G45" s="864">
        <v>19591.716667799996</v>
      </c>
      <c r="H45" s="864">
        <v>28856.230489420002</v>
      </c>
      <c r="I45" s="776">
        <v>19682.701649070001</v>
      </c>
      <c r="J45" s="774">
        <v>19871.922032260005</v>
      </c>
      <c r="K45" s="774">
        <v>20584.217910879997</v>
      </c>
      <c r="L45" s="774">
        <v>20984.653870949998</v>
      </c>
      <c r="M45" s="774">
        <v>21009.816061559999</v>
      </c>
      <c r="N45" s="774">
        <v>21579.068066790005</v>
      </c>
      <c r="O45" s="774">
        <v>21842.710964220001</v>
      </c>
      <c r="P45" s="774">
        <v>22739.055279079996</v>
      </c>
      <c r="Q45" s="774">
        <v>24003.967892159999</v>
      </c>
      <c r="R45" s="774">
        <v>25855.361135389998</v>
      </c>
      <c r="S45" s="774">
        <v>27381.072781760002</v>
      </c>
      <c r="T45" s="775">
        <v>28856.230489420002</v>
      </c>
      <c r="U45" s="607" t="s">
        <v>826</v>
      </c>
      <c r="V45" s="995"/>
      <c r="W45" s="995"/>
      <c r="X45" s="995"/>
      <c r="Y45" s="1009"/>
      <c r="Z45" s="1009"/>
      <c r="AA45" s="1009"/>
      <c r="AB45" s="1009"/>
      <c r="AC45" s="1009"/>
      <c r="AD45" s="1009"/>
      <c r="AE45" s="1009"/>
      <c r="AF45" s="1009"/>
      <c r="AG45" s="1009"/>
      <c r="AH45" s="1009"/>
      <c r="AI45" s="1009"/>
      <c r="AJ45" s="1009"/>
    </row>
    <row r="46" spans="2:36" s="970" customFormat="1" ht="9" customHeight="1" x14ac:dyDescent="0.2">
      <c r="B46" s="980"/>
      <c r="C46" s="864"/>
      <c r="D46" s="864"/>
      <c r="E46" s="864"/>
      <c r="F46" s="864"/>
      <c r="G46" s="864"/>
      <c r="H46" s="864"/>
      <c r="I46" s="776"/>
      <c r="J46" s="774"/>
      <c r="K46" s="774"/>
      <c r="L46" s="774"/>
      <c r="M46" s="774"/>
      <c r="N46" s="774"/>
      <c r="O46" s="774"/>
      <c r="P46" s="774"/>
      <c r="Q46" s="774"/>
      <c r="R46" s="774"/>
      <c r="S46" s="774"/>
      <c r="T46" s="775"/>
      <c r="U46" s="982"/>
      <c r="V46" s="995"/>
      <c r="W46" s="995"/>
      <c r="X46" s="995"/>
      <c r="Y46" s="1009"/>
      <c r="Z46" s="1009"/>
      <c r="AA46" s="1009"/>
      <c r="AB46" s="1009"/>
      <c r="AC46" s="1009"/>
      <c r="AD46" s="1009"/>
      <c r="AE46" s="1009"/>
      <c r="AF46" s="1009"/>
      <c r="AG46" s="1009"/>
      <c r="AH46" s="1009"/>
      <c r="AI46" s="1009"/>
      <c r="AJ46" s="1009"/>
    </row>
    <row r="47" spans="2:36" s="970" customFormat="1" ht="24.95" customHeight="1" x14ac:dyDescent="0.2">
      <c r="B47" s="454" t="s">
        <v>13</v>
      </c>
      <c r="C47" s="864">
        <v>114204.83384725</v>
      </c>
      <c r="D47" s="864">
        <v>113913.78303650999</v>
      </c>
      <c r="E47" s="864">
        <v>103522.36450040255</v>
      </c>
      <c r="F47" s="864">
        <v>98974.732641564449</v>
      </c>
      <c r="G47" s="864">
        <v>97408.519300651853</v>
      </c>
      <c r="H47" s="864">
        <v>157668.47371378558</v>
      </c>
      <c r="I47" s="776">
        <v>93051.206800767861</v>
      </c>
      <c r="J47" s="774">
        <v>95299.58161136671</v>
      </c>
      <c r="K47" s="774">
        <v>100542.24348044071</v>
      </c>
      <c r="L47" s="774">
        <v>102976.79862188559</v>
      </c>
      <c r="M47" s="774">
        <v>105048.93752254666</v>
      </c>
      <c r="N47" s="774">
        <v>106554.11043106009</v>
      </c>
      <c r="O47" s="774">
        <v>111827.42121411941</v>
      </c>
      <c r="P47" s="774">
        <v>121776.26715400102</v>
      </c>
      <c r="Q47" s="774">
        <v>134346.09964502932</v>
      </c>
      <c r="R47" s="774">
        <v>151677.37013919884</v>
      </c>
      <c r="S47" s="774">
        <v>158677.83450449843</v>
      </c>
      <c r="T47" s="775">
        <v>157668.47371378558</v>
      </c>
      <c r="U47" s="607" t="s">
        <v>825</v>
      </c>
      <c r="V47" s="995"/>
      <c r="W47" s="995"/>
      <c r="X47" s="995"/>
      <c r="Y47" s="1009"/>
      <c r="Z47" s="1009"/>
      <c r="AA47" s="1009"/>
      <c r="AB47" s="1009"/>
      <c r="AC47" s="1009"/>
      <c r="AD47" s="1009"/>
      <c r="AE47" s="1009"/>
      <c r="AF47" s="1009"/>
      <c r="AG47" s="1009"/>
      <c r="AH47" s="1009"/>
      <c r="AI47" s="1009"/>
      <c r="AJ47" s="1009"/>
    </row>
    <row r="48" spans="2:36" s="970" customFormat="1" ht="24.95" customHeight="1" x14ac:dyDescent="0.2">
      <c r="B48" s="608" t="s">
        <v>934</v>
      </c>
      <c r="C48" s="868">
        <v>0</v>
      </c>
      <c r="D48" s="868">
        <v>0</v>
      </c>
      <c r="E48" s="868">
        <v>0</v>
      </c>
      <c r="F48" s="868">
        <v>0</v>
      </c>
      <c r="G48" s="868">
        <v>0</v>
      </c>
      <c r="H48" s="868">
        <v>0</v>
      </c>
      <c r="I48" s="773">
        <v>0</v>
      </c>
      <c r="J48" s="771">
        <v>0</v>
      </c>
      <c r="K48" s="771">
        <v>0</v>
      </c>
      <c r="L48" s="771">
        <v>0</v>
      </c>
      <c r="M48" s="771">
        <v>0</v>
      </c>
      <c r="N48" s="771">
        <v>0</v>
      </c>
      <c r="O48" s="771">
        <v>0</v>
      </c>
      <c r="P48" s="771">
        <v>0</v>
      </c>
      <c r="Q48" s="771">
        <v>0</v>
      </c>
      <c r="R48" s="771">
        <v>0</v>
      </c>
      <c r="S48" s="771">
        <v>0</v>
      </c>
      <c r="T48" s="772">
        <v>0</v>
      </c>
      <c r="U48" s="609" t="s">
        <v>1186</v>
      </c>
      <c r="V48" s="995"/>
      <c r="W48" s="995"/>
      <c r="X48" s="995"/>
      <c r="Y48" s="1009"/>
      <c r="Z48" s="1009"/>
      <c r="AA48" s="1009"/>
      <c r="AB48" s="1009"/>
      <c r="AC48" s="1009"/>
      <c r="AD48" s="1009"/>
      <c r="AE48" s="1009"/>
      <c r="AF48" s="1009"/>
      <c r="AG48" s="1009"/>
      <c r="AH48" s="1009"/>
      <c r="AI48" s="1009"/>
      <c r="AJ48" s="1009"/>
    </row>
    <row r="49" spans="2:36" s="970" customFormat="1" ht="24.95" customHeight="1" x14ac:dyDescent="0.2">
      <c r="B49" s="608" t="s">
        <v>953</v>
      </c>
      <c r="C49" s="868">
        <v>496.13873173000002</v>
      </c>
      <c r="D49" s="868">
        <v>889.81498977000001</v>
      </c>
      <c r="E49" s="868">
        <v>556.11401561000002</v>
      </c>
      <c r="F49" s="868">
        <v>641.04046114000005</v>
      </c>
      <c r="G49" s="868">
        <v>7562.9137873399995</v>
      </c>
      <c r="H49" s="868">
        <v>5832.5937530900001</v>
      </c>
      <c r="I49" s="773">
        <v>1850.0673690199999</v>
      </c>
      <c r="J49" s="771">
        <v>1850.72288665</v>
      </c>
      <c r="K49" s="771">
        <v>2067.0391895299999</v>
      </c>
      <c r="L49" s="771">
        <v>2379.2261797400001</v>
      </c>
      <c r="M49" s="771">
        <v>2649.5843564800002</v>
      </c>
      <c r="N49" s="771">
        <v>3089.9780849100002</v>
      </c>
      <c r="O49" s="771">
        <v>3117.9265867300001</v>
      </c>
      <c r="P49" s="771">
        <v>3127.1082517299997</v>
      </c>
      <c r="Q49" s="771">
        <v>4730.1584171799996</v>
      </c>
      <c r="R49" s="771">
        <v>5777.654181840001</v>
      </c>
      <c r="S49" s="771">
        <v>5908.1879994600004</v>
      </c>
      <c r="T49" s="772">
        <v>5832.5937530900001</v>
      </c>
      <c r="U49" s="609" t="s">
        <v>1269</v>
      </c>
      <c r="V49" s="995"/>
      <c r="W49" s="995"/>
      <c r="X49" s="995"/>
      <c r="Y49" s="1009"/>
      <c r="Z49" s="1009"/>
      <c r="AA49" s="1009"/>
      <c r="AB49" s="1009"/>
      <c r="AC49" s="1009"/>
      <c r="AD49" s="1009"/>
      <c r="AE49" s="1009"/>
      <c r="AF49" s="1009"/>
      <c r="AG49" s="1009"/>
      <c r="AH49" s="1009"/>
      <c r="AI49" s="1009"/>
      <c r="AJ49" s="1009"/>
    </row>
    <row r="50" spans="2:36" s="970" customFormat="1" ht="24.95" customHeight="1" x14ac:dyDescent="0.2">
      <c r="B50" s="608" t="s">
        <v>954</v>
      </c>
      <c r="C50" s="868">
        <v>98778.747201991253</v>
      </c>
      <c r="D50" s="868">
        <v>98088.161825460164</v>
      </c>
      <c r="E50" s="868">
        <v>86881.081381989628</v>
      </c>
      <c r="F50" s="868">
        <v>82561.548292156163</v>
      </c>
      <c r="G50" s="868">
        <v>74594.734077392946</v>
      </c>
      <c r="H50" s="868">
        <v>133461.68716778216</v>
      </c>
      <c r="I50" s="773">
        <v>76564.61855730864</v>
      </c>
      <c r="J50" s="771">
        <v>78215.245983988192</v>
      </c>
      <c r="K50" s="771">
        <v>82372.651648836763</v>
      </c>
      <c r="L50" s="771">
        <v>84340.395600444652</v>
      </c>
      <c r="M50" s="771">
        <v>86098.445253934944</v>
      </c>
      <c r="N50" s="771">
        <v>87271.864428577333</v>
      </c>
      <c r="O50" s="771">
        <v>92636.035577120056</v>
      </c>
      <c r="P50" s="771">
        <v>102352.11088126461</v>
      </c>
      <c r="Q50" s="771">
        <v>111775.4362982476</v>
      </c>
      <c r="R50" s="771">
        <v>127608.91126840233</v>
      </c>
      <c r="S50" s="771">
        <v>134143.57679329236</v>
      </c>
      <c r="T50" s="772">
        <v>133461.68716778216</v>
      </c>
      <c r="U50" s="609" t="s">
        <v>1187</v>
      </c>
      <c r="V50" s="995"/>
      <c r="W50" s="995"/>
      <c r="X50" s="995"/>
      <c r="Y50" s="1009"/>
      <c r="Z50" s="1009"/>
      <c r="AA50" s="1009"/>
      <c r="AB50" s="1009"/>
      <c r="AC50" s="1009"/>
      <c r="AD50" s="1009"/>
      <c r="AE50" s="1009"/>
      <c r="AF50" s="1009"/>
      <c r="AG50" s="1009"/>
      <c r="AH50" s="1009"/>
      <c r="AI50" s="1009"/>
      <c r="AJ50" s="1009"/>
    </row>
    <row r="51" spans="2:36" s="970" customFormat="1" ht="24.95" customHeight="1" x14ac:dyDescent="0.2">
      <c r="B51" s="608" t="s">
        <v>935</v>
      </c>
      <c r="C51" s="868">
        <v>14929.947913528749</v>
      </c>
      <c r="D51" s="868">
        <v>14935.806221279832</v>
      </c>
      <c r="E51" s="868">
        <v>16085.16910280292</v>
      </c>
      <c r="F51" s="868">
        <v>15772.143888268287</v>
      </c>
      <c r="G51" s="868">
        <v>15250.871435918896</v>
      </c>
      <c r="H51" s="868">
        <v>18374.192792913418</v>
      </c>
      <c r="I51" s="773">
        <v>14636.520874439213</v>
      </c>
      <c r="J51" s="771">
        <v>15233.612740728529</v>
      </c>
      <c r="K51" s="771">
        <v>16102.552642073946</v>
      </c>
      <c r="L51" s="771">
        <v>16257.176841700948</v>
      </c>
      <c r="M51" s="771">
        <v>16300.907912131723</v>
      </c>
      <c r="N51" s="771">
        <v>16192.267917572757</v>
      </c>
      <c r="O51" s="771">
        <v>16073.459050269365</v>
      </c>
      <c r="P51" s="771">
        <v>16297.048021006407</v>
      </c>
      <c r="Q51" s="771">
        <v>17840.504929601699</v>
      </c>
      <c r="R51" s="771">
        <v>18290.804688956487</v>
      </c>
      <c r="S51" s="771">
        <v>18626.06971174607</v>
      </c>
      <c r="T51" s="772">
        <v>18374.192792913418</v>
      </c>
      <c r="U51" s="609" t="s">
        <v>1039</v>
      </c>
      <c r="V51" s="995"/>
      <c r="W51" s="995"/>
      <c r="X51" s="995"/>
      <c r="Y51" s="1009"/>
      <c r="Z51" s="1009"/>
      <c r="AA51" s="1009"/>
      <c r="AB51" s="1009"/>
      <c r="AC51" s="1009"/>
      <c r="AD51" s="1009"/>
      <c r="AE51" s="1009"/>
      <c r="AF51" s="1009"/>
      <c r="AG51" s="1009"/>
      <c r="AH51" s="1009"/>
      <c r="AI51" s="1009"/>
      <c r="AJ51" s="1009"/>
    </row>
    <row r="52" spans="2:36" s="970" customFormat="1" ht="15" customHeight="1" x14ac:dyDescent="0.2">
      <c r="B52" s="980"/>
      <c r="C52" s="868"/>
      <c r="D52" s="868"/>
      <c r="E52" s="868"/>
      <c r="F52" s="868"/>
      <c r="G52" s="868"/>
      <c r="H52" s="868"/>
      <c r="I52" s="773"/>
      <c r="J52" s="771"/>
      <c r="K52" s="771"/>
      <c r="L52" s="771"/>
      <c r="M52" s="771"/>
      <c r="N52" s="771"/>
      <c r="O52" s="771"/>
      <c r="P52" s="771"/>
      <c r="Q52" s="771"/>
      <c r="R52" s="771"/>
      <c r="S52" s="771"/>
      <c r="T52" s="772"/>
      <c r="U52" s="982"/>
      <c r="V52" s="995"/>
      <c r="W52" s="995"/>
      <c r="X52" s="995"/>
      <c r="Y52" s="1009"/>
      <c r="Z52" s="1009"/>
      <c r="AA52" s="1009"/>
      <c r="AB52" s="1009"/>
      <c r="AC52" s="1009"/>
      <c r="AD52" s="1009"/>
      <c r="AE52" s="1009"/>
      <c r="AF52" s="1009"/>
      <c r="AG52" s="1009"/>
      <c r="AH52" s="1009"/>
      <c r="AI52" s="1009"/>
      <c r="AJ52" s="1009"/>
    </row>
    <row r="53" spans="2:36" s="970" customFormat="1" ht="24.95" customHeight="1" x14ac:dyDescent="0.2">
      <c r="B53" s="454" t="s">
        <v>711</v>
      </c>
      <c r="C53" s="864">
        <v>120705.80159488377</v>
      </c>
      <c r="D53" s="864">
        <v>177984.94397284897</v>
      </c>
      <c r="E53" s="864">
        <v>204193.66223983507</v>
      </c>
      <c r="F53" s="864">
        <v>286624.80026932631</v>
      </c>
      <c r="G53" s="864">
        <v>378724.2567144215</v>
      </c>
      <c r="H53" s="864">
        <v>301947.06333474891</v>
      </c>
      <c r="I53" s="776">
        <v>379851.66465069633</v>
      </c>
      <c r="J53" s="774">
        <v>375303.46024511603</v>
      </c>
      <c r="K53" s="774">
        <v>383484.60568348906</v>
      </c>
      <c r="L53" s="774">
        <v>389130.82854338601</v>
      </c>
      <c r="M53" s="774">
        <v>384673.6681640548</v>
      </c>
      <c r="N53" s="774">
        <v>383533.64623121062</v>
      </c>
      <c r="O53" s="774">
        <v>385327.24008808669</v>
      </c>
      <c r="P53" s="774">
        <v>382619.04433565988</v>
      </c>
      <c r="Q53" s="774">
        <v>379855.72103077458</v>
      </c>
      <c r="R53" s="774">
        <v>366175.90186630801</v>
      </c>
      <c r="S53" s="774">
        <v>303280.79212114192</v>
      </c>
      <c r="T53" s="775">
        <v>301947.06333474891</v>
      </c>
      <c r="U53" s="607" t="s">
        <v>789</v>
      </c>
      <c r="V53" s="995"/>
      <c r="W53" s="995"/>
      <c r="X53" s="995"/>
      <c r="Y53" s="1009"/>
      <c r="Z53" s="1009"/>
      <c r="AA53" s="1009"/>
      <c r="AB53" s="1009"/>
      <c r="AC53" s="1009"/>
      <c r="AD53" s="1009"/>
      <c r="AE53" s="1009"/>
      <c r="AF53" s="1009"/>
      <c r="AG53" s="1009"/>
      <c r="AH53" s="1009"/>
      <c r="AI53" s="1009"/>
      <c r="AJ53" s="1009"/>
    </row>
    <row r="54" spans="2:36" s="997" customFormat="1" ht="24.95" customHeight="1" x14ac:dyDescent="0.2">
      <c r="B54" s="608" t="s">
        <v>934</v>
      </c>
      <c r="C54" s="868">
        <v>9.6955790000000004</v>
      </c>
      <c r="D54" s="868">
        <v>3.7213999999999997E-2</v>
      </c>
      <c r="E54" s="868">
        <v>3.8827E-2</v>
      </c>
      <c r="F54" s="868">
        <v>5.4204000000000002E-2</v>
      </c>
      <c r="G54" s="868">
        <v>7.3233000000000006E-2</v>
      </c>
      <c r="H54" s="868">
        <v>6.4141999999999991E-2</v>
      </c>
      <c r="I54" s="773">
        <v>7.4384000000000006E-2</v>
      </c>
      <c r="J54" s="771">
        <v>7.312600000000001E-2</v>
      </c>
      <c r="K54" s="771">
        <v>7.3655999999999999E-2</v>
      </c>
      <c r="L54" s="771">
        <v>7.4040000000000009E-2</v>
      </c>
      <c r="M54" s="771">
        <v>7.5294000000000014E-2</v>
      </c>
      <c r="N54" s="771">
        <v>7.4906E-2</v>
      </c>
      <c r="O54" s="771">
        <v>7.7917999999999987E-2</v>
      </c>
      <c r="P54" s="771">
        <v>7.8245000000000009E-2</v>
      </c>
      <c r="Q54" s="771">
        <v>7.7242999999999992E-2</v>
      </c>
      <c r="R54" s="771">
        <v>7.4436000000000002E-2</v>
      </c>
      <c r="S54" s="771">
        <v>6.4250000000000002E-2</v>
      </c>
      <c r="T54" s="772">
        <v>6.4141999999999991E-2</v>
      </c>
      <c r="U54" s="609" t="s">
        <v>1186</v>
      </c>
      <c r="V54" s="995"/>
      <c r="W54" s="995"/>
      <c r="X54" s="995"/>
      <c r="Y54" s="1009"/>
      <c r="Z54" s="1009"/>
      <c r="AA54" s="1009"/>
      <c r="AB54" s="1009"/>
      <c r="AC54" s="1009"/>
      <c r="AD54" s="1009"/>
      <c r="AE54" s="1009"/>
      <c r="AF54" s="1009"/>
      <c r="AG54" s="1009"/>
      <c r="AH54" s="1009"/>
      <c r="AI54" s="1009"/>
      <c r="AJ54" s="1009"/>
    </row>
    <row r="55" spans="2:36" s="970" customFormat="1" ht="24.95" customHeight="1" x14ac:dyDescent="0.2">
      <c r="B55" s="608" t="s">
        <v>953</v>
      </c>
      <c r="C55" s="868">
        <v>1436.3405959680001</v>
      </c>
      <c r="D55" s="868">
        <v>1302.3867732537001</v>
      </c>
      <c r="E55" s="868">
        <v>1662.3258118172</v>
      </c>
      <c r="F55" s="868">
        <v>76.592831768800025</v>
      </c>
      <c r="G55" s="868">
        <v>174.48349775689996</v>
      </c>
      <c r="H55" s="868">
        <v>8.3864088709000129</v>
      </c>
      <c r="I55" s="773">
        <v>184.31254513890005</v>
      </c>
      <c r="J55" s="771">
        <v>20.267878276900024</v>
      </c>
      <c r="K55" s="771">
        <v>27.159140275600056</v>
      </c>
      <c r="L55" s="771">
        <v>11.047049392600009</v>
      </c>
      <c r="M55" s="771">
        <v>11.183931152099914</v>
      </c>
      <c r="N55" s="771">
        <v>23.045134832199953</v>
      </c>
      <c r="O55" s="771">
        <v>19.312209298899887</v>
      </c>
      <c r="P55" s="771">
        <v>11.302786254600095</v>
      </c>
      <c r="Q55" s="771">
        <v>14.553116499000131</v>
      </c>
      <c r="R55" s="771">
        <v>10.999108318100053</v>
      </c>
      <c r="S55" s="771">
        <v>14.612789128299895</v>
      </c>
      <c r="T55" s="772">
        <v>8.3864088709000129</v>
      </c>
      <c r="U55" s="609" t="s">
        <v>1269</v>
      </c>
      <c r="V55" s="995"/>
      <c r="W55" s="995"/>
      <c r="X55" s="995"/>
      <c r="Y55" s="1009"/>
      <c r="Z55" s="1009"/>
      <c r="AA55" s="1009"/>
      <c r="AB55" s="1009"/>
      <c r="AC55" s="1009"/>
      <c r="AD55" s="1009"/>
      <c r="AE55" s="1009"/>
      <c r="AF55" s="1009"/>
      <c r="AG55" s="1009"/>
      <c r="AH55" s="1009"/>
      <c r="AI55" s="1009"/>
      <c r="AJ55" s="1009"/>
    </row>
    <row r="56" spans="2:36" s="970" customFormat="1" ht="24.95" customHeight="1" x14ac:dyDescent="0.2">
      <c r="B56" s="608" t="s">
        <v>954</v>
      </c>
      <c r="C56" s="868">
        <v>115943.02336826931</v>
      </c>
      <c r="D56" s="868">
        <v>171670.70653103857</v>
      </c>
      <c r="E56" s="868">
        <v>195538.64565815072</v>
      </c>
      <c r="F56" s="868">
        <v>279412.02964741003</v>
      </c>
      <c r="G56" s="868">
        <v>367469.0113501068</v>
      </c>
      <c r="H56" s="868">
        <v>291971.47605139494</v>
      </c>
      <c r="I56" s="773">
        <v>368682.24523854919</v>
      </c>
      <c r="J56" s="771">
        <v>364439.55549582758</v>
      </c>
      <c r="K56" s="771">
        <v>372494.80223642389</v>
      </c>
      <c r="L56" s="771">
        <v>378114.35347046709</v>
      </c>
      <c r="M56" s="771">
        <v>372828.97718619753</v>
      </c>
      <c r="N56" s="771">
        <v>371735.03876768582</v>
      </c>
      <c r="O56" s="771">
        <v>372825.08043858776</v>
      </c>
      <c r="P56" s="771">
        <v>370073.55269305367</v>
      </c>
      <c r="Q56" s="771">
        <v>364391.12785307685</v>
      </c>
      <c r="R56" s="771">
        <v>352953.24144825182</v>
      </c>
      <c r="S56" s="771">
        <v>293705.87675075984</v>
      </c>
      <c r="T56" s="772">
        <v>291971.47605139494</v>
      </c>
      <c r="U56" s="609" t="s">
        <v>1187</v>
      </c>
      <c r="V56" s="995"/>
      <c r="W56" s="995"/>
      <c r="X56" s="995"/>
      <c r="Y56" s="1009"/>
      <c r="Z56" s="1009"/>
      <c r="AA56" s="1009"/>
      <c r="AB56" s="1009"/>
      <c r="AC56" s="1009"/>
      <c r="AD56" s="1009"/>
      <c r="AE56" s="1009"/>
      <c r="AF56" s="1009"/>
      <c r="AG56" s="1009"/>
      <c r="AH56" s="1009"/>
      <c r="AI56" s="1009"/>
      <c r="AJ56" s="1009"/>
    </row>
    <row r="57" spans="2:36" s="970" customFormat="1" ht="24.95" customHeight="1" x14ac:dyDescent="0.2">
      <c r="B57" s="608" t="s">
        <v>935</v>
      </c>
      <c r="C57" s="868">
        <v>3316.7420516464654</v>
      </c>
      <c r="D57" s="868">
        <v>5011.8134545567264</v>
      </c>
      <c r="E57" s="868">
        <v>6992.651942867149</v>
      </c>
      <c r="F57" s="868">
        <v>7136.1235861474979</v>
      </c>
      <c r="G57" s="868">
        <v>11080.688633557833</v>
      </c>
      <c r="H57" s="868">
        <v>9967.1367324830771</v>
      </c>
      <c r="I57" s="773">
        <v>10985.032483008225</v>
      </c>
      <c r="J57" s="771">
        <v>10843.563745011605</v>
      </c>
      <c r="K57" s="771">
        <v>10962.570650789587</v>
      </c>
      <c r="L57" s="771">
        <v>11005.353983526355</v>
      </c>
      <c r="M57" s="771">
        <v>11833.431752705199</v>
      </c>
      <c r="N57" s="771">
        <v>11775.487422692589</v>
      </c>
      <c r="O57" s="771">
        <v>12482.769522200057</v>
      </c>
      <c r="P57" s="771">
        <v>12534.110611351622</v>
      </c>
      <c r="Q57" s="771">
        <v>15449.962818198734</v>
      </c>
      <c r="R57" s="771">
        <v>13211.586873738097</v>
      </c>
      <c r="S57" s="771">
        <v>9560.2383312537713</v>
      </c>
      <c r="T57" s="772">
        <v>9967.1367324830771</v>
      </c>
      <c r="U57" s="609" t="s">
        <v>1039</v>
      </c>
      <c r="V57" s="995"/>
      <c r="W57" s="995"/>
      <c r="X57" s="995"/>
      <c r="Y57" s="1009"/>
      <c r="Z57" s="1009"/>
      <c r="AA57" s="1009"/>
      <c r="AB57" s="1009"/>
      <c r="AC57" s="1009"/>
      <c r="AD57" s="1009"/>
      <c r="AE57" s="1009"/>
      <c r="AF57" s="1009"/>
      <c r="AG57" s="1009"/>
      <c r="AH57" s="1009"/>
      <c r="AI57" s="1009"/>
      <c r="AJ57" s="1009"/>
    </row>
    <row r="58" spans="2:36" s="970" customFormat="1" ht="15" customHeight="1" x14ac:dyDescent="0.2">
      <c r="B58" s="454"/>
      <c r="C58" s="868"/>
      <c r="D58" s="868"/>
      <c r="E58" s="868"/>
      <c r="F58" s="868"/>
      <c r="G58" s="868"/>
      <c r="H58" s="868"/>
      <c r="I58" s="773"/>
      <c r="J58" s="771"/>
      <c r="K58" s="771"/>
      <c r="L58" s="771"/>
      <c r="M58" s="771"/>
      <c r="N58" s="771"/>
      <c r="O58" s="771"/>
      <c r="P58" s="771"/>
      <c r="Q58" s="771"/>
      <c r="R58" s="771"/>
      <c r="S58" s="771"/>
      <c r="T58" s="772"/>
      <c r="U58" s="607"/>
      <c r="V58" s="995"/>
      <c r="W58" s="995"/>
      <c r="X58" s="995"/>
      <c r="Y58" s="1009"/>
      <c r="Z58" s="1009"/>
      <c r="AA58" s="1009"/>
      <c r="AB58" s="1009"/>
      <c r="AC58" s="1009"/>
      <c r="AD58" s="1009"/>
      <c r="AE58" s="1009"/>
      <c r="AF58" s="1009"/>
      <c r="AG58" s="1009"/>
      <c r="AH58" s="1009"/>
      <c r="AI58" s="1009"/>
      <c r="AJ58" s="1009"/>
    </row>
    <row r="59" spans="2:36" s="970" customFormat="1" ht="24.95" customHeight="1" x14ac:dyDescent="0.2">
      <c r="B59" s="454" t="s">
        <v>1160</v>
      </c>
      <c r="C59" s="864">
        <v>0</v>
      </c>
      <c r="D59" s="864">
        <v>0</v>
      </c>
      <c r="E59" s="864">
        <v>0</v>
      </c>
      <c r="F59" s="864">
        <v>0</v>
      </c>
      <c r="G59" s="864">
        <v>0</v>
      </c>
      <c r="H59" s="864">
        <v>0</v>
      </c>
      <c r="I59" s="776">
        <v>0</v>
      </c>
      <c r="J59" s="774">
        <v>0</v>
      </c>
      <c r="K59" s="774">
        <v>0</v>
      </c>
      <c r="L59" s="774">
        <v>0</v>
      </c>
      <c r="M59" s="774">
        <v>0</v>
      </c>
      <c r="N59" s="774">
        <v>0</v>
      </c>
      <c r="O59" s="774">
        <v>0</v>
      </c>
      <c r="P59" s="774">
        <v>0</v>
      </c>
      <c r="Q59" s="774">
        <v>0</v>
      </c>
      <c r="R59" s="774">
        <v>0</v>
      </c>
      <c r="S59" s="774">
        <v>0</v>
      </c>
      <c r="T59" s="775">
        <v>0</v>
      </c>
      <c r="U59" s="607" t="s">
        <v>947</v>
      </c>
      <c r="V59" s="995"/>
      <c r="W59" s="995"/>
      <c r="X59" s="995"/>
      <c r="Y59" s="1009"/>
      <c r="Z59" s="1009"/>
      <c r="AA59" s="1009"/>
      <c r="AB59" s="1009"/>
      <c r="AC59" s="1009"/>
      <c r="AD59" s="1009"/>
      <c r="AE59" s="1009"/>
      <c r="AF59" s="1009"/>
      <c r="AG59" s="1009"/>
      <c r="AH59" s="1009"/>
      <c r="AI59" s="1009"/>
      <c r="AJ59" s="1009"/>
    </row>
    <row r="60" spans="2:36" s="970" customFormat="1" ht="15" customHeight="1" x14ac:dyDescent="0.2">
      <c r="B60" s="454"/>
      <c r="C60" s="868"/>
      <c r="D60" s="868"/>
      <c r="E60" s="868"/>
      <c r="F60" s="868"/>
      <c r="G60" s="868"/>
      <c r="H60" s="868"/>
      <c r="I60" s="773"/>
      <c r="J60" s="771"/>
      <c r="K60" s="771"/>
      <c r="L60" s="771"/>
      <c r="M60" s="771"/>
      <c r="N60" s="771"/>
      <c r="O60" s="771"/>
      <c r="P60" s="771"/>
      <c r="Q60" s="771"/>
      <c r="R60" s="771"/>
      <c r="S60" s="771"/>
      <c r="T60" s="772"/>
      <c r="U60" s="607"/>
      <c r="V60" s="995"/>
      <c r="W60" s="995"/>
      <c r="X60" s="995"/>
      <c r="Y60" s="1009"/>
      <c r="Z60" s="1009"/>
      <c r="AA60" s="1009"/>
      <c r="AB60" s="1009"/>
      <c r="AC60" s="1009"/>
      <c r="AD60" s="1009"/>
      <c r="AE60" s="1009"/>
      <c r="AF60" s="1009"/>
      <c r="AG60" s="1009"/>
      <c r="AH60" s="1009"/>
      <c r="AI60" s="1009"/>
      <c r="AJ60" s="1009"/>
    </row>
    <row r="61" spans="2:36" s="970" customFormat="1" ht="24.95" customHeight="1" x14ac:dyDescent="0.2">
      <c r="B61" s="454" t="s">
        <v>848</v>
      </c>
      <c r="C61" s="864">
        <v>2874.6145933222001</v>
      </c>
      <c r="D61" s="864">
        <v>1852.9324659788001</v>
      </c>
      <c r="E61" s="864">
        <v>3714.7406192922003</v>
      </c>
      <c r="F61" s="864">
        <v>2208.2839004924003</v>
      </c>
      <c r="G61" s="864">
        <v>2505.1558849349999</v>
      </c>
      <c r="H61" s="864">
        <v>983.11487510009988</v>
      </c>
      <c r="I61" s="776">
        <v>1958.15170964</v>
      </c>
      <c r="J61" s="774">
        <v>1827.819761305602</v>
      </c>
      <c r="K61" s="774">
        <v>1731.4323392345</v>
      </c>
      <c r="L61" s="774">
        <v>1507.3652514199998</v>
      </c>
      <c r="M61" s="774">
        <v>1747.8134014019997</v>
      </c>
      <c r="N61" s="774">
        <v>1559.9477355529998</v>
      </c>
      <c r="O61" s="774">
        <v>1605.5404013482</v>
      </c>
      <c r="P61" s="774">
        <v>1679.4951816825001</v>
      </c>
      <c r="Q61" s="774">
        <v>1608.5844169972002</v>
      </c>
      <c r="R61" s="774">
        <v>1221.9524285429998</v>
      </c>
      <c r="S61" s="774">
        <v>1082.9592912215999</v>
      </c>
      <c r="T61" s="775">
        <v>983.11487510009988</v>
      </c>
      <c r="U61" s="607" t="s">
        <v>313</v>
      </c>
      <c r="V61" s="995"/>
      <c r="W61" s="995"/>
      <c r="X61" s="995"/>
      <c r="Y61" s="1009"/>
      <c r="Z61" s="1009"/>
      <c r="AA61" s="1009"/>
      <c r="AB61" s="1009"/>
      <c r="AC61" s="1009"/>
      <c r="AD61" s="1009"/>
      <c r="AE61" s="1009"/>
      <c r="AF61" s="1009"/>
      <c r="AG61" s="1009"/>
      <c r="AH61" s="1009"/>
      <c r="AI61" s="1009"/>
      <c r="AJ61" s="1009"/>
    </row>
    <row r="62" spans="2:36" s="970" customFormat="1" ht="15" customHeight="1" x14ac:dyDescent="0.2">
      <c r="B62" s="454"/>
      <c r="C62" s="868"/>
      <c r="D62" s="868"/>
      <c r="E62" s="868"/>
      <c r="F62" s="868"/>
      <c r="G62" s="868"/>
      <c r="H62" s="868"/>
      <c r="I62" s="773"/>
      <c r="J62" s="771"/>
      <c r="K62" s="771"/>
      <c r="L62" s="771"/>
      <c r="M62" s="771"/>
      <c r="N62" s="771"/>
      <c r="O62" s="771"/>
      <c r="P62" s="771"/>
      <c r="Q62" s="771"/>
      <c r="R62" s="771"/>
      <c r="S62" s="771"/>
      <c r="T62" s="772"/>
      <c r="U62" s="607"/>
      <c r="V62" s="995"/>
      <c r="W62" s="995"/>
      <c r="X62" s="995"/>
      <c r="Y62" s="1009"/>
      <c r="Z62" s="1009"/>
      <c r="AA62" s="1009"/>
      <c r="AB62" s="1009"/>
      <c r="AC62" s="1009"/>
      <c r="AD62" s="1009"/>
      <c r="AE62" s="1009"/>
      <c r="AF62" s="1009"/>
      <c r="AG62" s="1009"/>
      <c r="AH62" s="1009"/>
      <c r="AI62" s="1009"/>
      <c r="AJ62" s="1009"/>
    </row>
    <row r="63" spans="2:36" s="970" customFormat="1" ht="24.95" customHeight="1" x14ac:dyDescent="0.2">
      <c r="B63" s="454" t="s">
        <v>712</v>
      </c>
      <c r="C63" s="864">
        <v>13005.479685905</v>
      </c>
      <c r="D63" s="864">
        <v>12438.551809373001</v>
      </c>
      <c r="E63" s="864">
        <v>12536.234507886202</v>
      </c>
      <c r="F63" s="864">
        <v>16605.292986591081</v>
      </c>
      <c r="G63" s="864">
        <v>20294.283908242091</v>
      </c>
      <c r="H63" s="864">
        <v>27950.817078863271</v>
      </c>
      <c r="I63" s="776">
        <v>20599.959904975763</v>
      </c>
      <c r="J63" s="774">
        <v>21517.116859244004</v>
      </c>
      <c r="K63" s="774">
        <v>23091.716164574984</v>
      </c>
      <c r="L63" s="774">
        <v>22985.723799701656</v>
      </c>
      <c r="M63" s="774">
        <v>26117.114241119027</v>
      </c>
      <c r="N63" s="774">
        <v>22727.513745189382</v>
      </c>
      <c r="O63" s="774">
        <v>24858.831402255888</v>
      </c>
      <c r="P63" s="774">
        <v>22544.739377470858</v>
      </c>
      <c r="Q63" s="774">
        <v>21808.032820984037</v>
      </c>
      <c r="R63" s="774">
        <v>28910.952416589145</v>
      </c>
      <c r="S63" s="774">
        <v>26364.667802339092</v>
      </c>
      <c r="T63" s="775">
        <v>27950.817078863271</v>
      </c>
      <c r="U63" s="607" t="s">
        <v>314</v>
      </c>
      <c r="V63" s="995"/>
      <c r="W63" s="995"/>
      <c r="X63" s="995"/>
      <c r="Y63" s="1009"/>
      <c r="Z63" s="1009"/>
      <c r="AA63" s="1009"/>
      <c r="AB63" s="1009"/>
      <c r="AC63" s="1009"/>
      <c r="AD63" s="1009"/>
      <c r="AE63" s="1009"/>
      <c r="AF63" s="1009"/>
      <c r="AG63" s="1009"/>
      <c r="AH63" s="1009"/>
      <c r="AI63" s="1009"/>
      <c r="AJ63" s="1009"/>
    </row>
    <row r="64" spans="2:36" s="970" customFormat="1" ht="15" customHeight="1" x14ac:dyDescent="0.2">
      <c r="B64" s="980"/>
      <c r="C64" s="868"/>
      <c r="D64" s="868"/>
      <c r="E64" s="868"/>
      <c r="F64" s="868"/>
      <c r="G64" s="868"/>
      <c r="H64" s="868"/>
      <c r="I64" s="773"/>
      <c r="J64" s="771"/>
      <c r="K64" s="771"/>
      <c r="L64" s="771"/>
      <c r="M64" s="771"/>
      <c r="N64" s="771"/>
      <c r="O64" s="771"/>
      <c r="P64" s="771"/>
      <c r="Q64" s="771"/>
      <c r="R64" s="771"/>
      <c r="S64" s="771"/>
      <c r="T64" s="772"/>
      <c r="U64" s="982"/>
      <c r="V64" s="995"/>
      <c r="W64" s="995"/>
      <c r="X64" s="995"/>
      <c r="Y64" s="1009"/>
      <c r="Z64" s="1009"/>
      <c r="AA64" s="1009"/>
      <c r="AB64" s="1009"/>
      <c r="AC64" s="1009"/>
      <c r="AD64" s="1009"/>
      <c r="AE64" s="1009"/>
      <c r="AF64" s="1009"/>
      <c r="AG64" s="1009"/>
      <c r="AH64" s="1009"/>
      <c r="AI64" s="1009"/>
      <c r="AJ64" s="1009"/>
    </row>
    <row r="65" spans="2:36" s="970" customFormat="1" ht="24.95" customHeight="1" x14ac:dyDescent="0.2">
      <c r="B65" s="454" t="s">
        <v>883</v>
      </c>
      <c r="C65" s="864">
        <v>15252.556835948</v>
      </c>
      <c r="D65" s="864">
        <v>37680.892141511991</v>
      </c>
      <c r="E65" s="864">
        <v>38037.061879801069</v>
      </c>
      <c r="F65" s="864">
        <v>88710.861035159905</v>
      </c>
      <c r="G65" s="864">
        <v>107279.47029512023</v>
      </c>
      <c r="H65" s="864">
        <v>96202.001786510911</v>
      </c>
      <c r="I65" s="776">
        <v>110672.31511177194</v>
      </c>
      <c r="J65" s="774">
        <v>115699.10632819857</v>
      </c>
      <c r="K65" s="774">
        <v>97771.637170002752</v>
      </c>
      <c r="L65" s="774">
        <v>99572.467672560961</v>
      </c>
      <c r="M65" s="774">
        <v>98700.878460790962</v>
      </c>
      <c r="N65" s="774">
        <v>100615.27192342574</v>
      </c>
      <c r="O65" s="774">
        <v>102518.75035236042</v>
      </c>
      <c r="P65" s="774">
        <v>104168.70923336406</v>
      </c>
      <c r="Q65" s="774">
        <v>102975.81076170619</v>
      </c>
      <c r="R65" s="774">
        <v>99320.218690114867</v>
      </c>
      <c r="S65" s="774">
        <v>95603.78469021061</v>
      </c>
      <c r="T65" s="775">
        <v>96202.001786510911</v>
      </c>
      <c r="U65" s="607" t="s">
        <v>5</v>
      </c>
      <c r="V65" s="995"/>
      <c r="W65" s="995"/>
      <c r="X65" s="995"/>
      <c r="Y65" s="1009"/>
      <c r="Z65" s="1009"/>
      <c r="AA65" s="1009"/>
      <c r="AB65" s="1009"/>
      <c r="AC65" s="1009"/>
      <c r="AD65" s="1009"/>
      <c r="AE65" s="1009"/>
      <c r="AF65" s="1009"/>
      <c r="AG65" s="1009"/>
      <c r="AH65" s="1009"/>
      <c r="AI65" s="1009"/>
      <c r="AJ65" s="1009"/>
    </row>
    <row r="66" spans="2:36" s="970" customFormat="1" ht="9" customHeight="1" x14ac:dyDescent="0.2">
      <c r="B66" s="980"/>
      <c r="C66" s="868"/>
      <c r="D66" s="868"/>
      <c r="E66" s="868"/>
      <c r="F66" s="868"/>
      <c r="G66" s="868"/>
      <c r="H66" s="868"/>
      <c r="I66" s="773"/>
      <c r="J66" s="771"/>
      <c r="K66" s="771"/>
      <c r="L66" s="771"/>
      <c r="M66" s="771"/>
      <c r="N66" s="771"/>
      <c r="O66" s="771"/>
      <c r="P66" s="771"/>
      <c r="Q66" s="771"/>
      <c r="R66" s="771"/>
      <c r="S66" s="771"/>
      <c r="T66" s="772"/>
      <c r="U66" s="982"/>
      <c r="V66" s="995"/>
      <c r="W66" s="995"/>
      <c r="X66" s="995"/>
      <c r="Y66" s="1009"/>
      <c r="Z66" s="1009"/>
      <c r="AA66" s="1009"/>
      <c r="AB66" s="1009"/>
      <c r="AC66" s="1009"/>
      <c r="AD66" s="1009"/>
      <c r="AE66" s="1009"/>
      <c r="AF66" s="1009"/>
      <c r="AG66" s="1009"/>
      <c r="AH66" s="1009"/>
      <c r="AI66" s="1009"/>
      <c r="AJ66" s="1009"/>
    </row>
    <row r="67" spans="2:36" s="970" customFormat="1" ht="24.95" customHeight="1" x14ac:dyDescent="0.2">
      <c r="B67" s="454" t="s">
        <v>713</v>
      </c>
      <c r="C67" s="864">
        <v>10187.95904315</v>
      </c>
      <c r="D67" s="864">
        <v>12422.821834150001</v>
      </c>
      <c r="E67" s="864">
        <v>13181.570775009999</v>
      </c>
      <c r="F67" s="864">
        <v>20966.622949050001</v>
      </c>
      <c r="G67" s="864">
        <v>19074.010095849997</v>
      </c>
      <c r="H67" s="864">
        <v>809.33259735500008</v>
      </c>
      <c r="I67" s="776">
        <v>20125.338291330001</v>
      </c>
      <c r="J67" s="774">
        <v>18897.567102270001</v>
      </c>
      <c r="K67" s="774">
        <v>19341.455120844996</v>
      </c>
      <c r="L67" s="774">
        <v>7412.2869642000005</v>
      </c>
      <c r="M67" s="774">
        <v>819.05310945999986</v>
      </c>
      <c r="N67" s="774">
        <v>579.30984414499994</v>
      </c>
      <c r="O67" s="774">
        <v>774.52055028999996</v>
      </c>
      <c r="P67" s="774">
        <v>1388.249882785</v>
      </c>
      <c r="Q67" s="774">
        <v>838.00567218815331</v>
      </c>
      <c r="R67" s="774">
        <v>1002.5659030549999</v>
      </c>
      <c r="S67" s="774">
        <v>685.92286931500007</v>
      </c>
      <c r="T67" s="775">
        <v>809.33259735500008</v>
      </c>
      <c r="U67" s="607" t="s">
        <v>948</v>
      </c>
      <c r="V67" s="995"/>
      <c r="W67" s="995"/>
      <c r="X67" s="995"/>
      <c r="Y67" s="1009"/>
      <c r="Z67" s="1009"/>
      <c r="AA67" s="1009"/>
      <c r="AB67" s="1009"/>
      <c r="AC67" s="1009"/>
      <c r="AD67" s="1009"/>
      <c r="AE67" s="1009"/>
      <c r="AF67" s="1009"/>
      <c r="AG67" s="1009"/>
      <c r="AH67" s="1009"/>
      <c r="AI67" s="1009"/>
      <c r="AJ67" s="1009"/>
    </row>
    <row r="68" spans="2:36" s="970" customFormat="1" ht="7.5" customHeight="1" x14ac:dyDescent="0.2">
      <c r="B68" s="980"/>
      <c r="C68" s="868"/>
      <c r="D68" s="868"/>
      <c r="E68" s="868"/>
      <c r="F68" s="868"/>
      <c r="G68" s="868"/>
      <c r="H68" s="868"/>
      <c r="I68" s="773"/>
      <c r="J68" s="771"/>
      <c r="K68" s="771"/>
      <c r="L68" s="771"/>
      <c r="M68" s="771"/>
      <c r="N68" s="771"/>
      <c r="O68" s="771"/>
      <c r="P68" s="771"/>
      <c r="Q68" s="771"/>
      <c r="R68" s="771"/>
      <c r="S68" s="771"/>
      <c r="T68" s="772"/>
      <c r="U68" s="982"/>
      <c r="V68" s="995"/>
      <c r="W68" s="995"/>
      <c r="X68" s="995"/>
      <c r="Y68" s="1009"/>
      <c r="Z68" s="1009"/>
      <c r="AA68" s="1009"/>
      <c r="AB68" s="1009"/>
      <c r="AC68" s="1009"/>
      <c r="AD68" s="1009"/>
      <c r="AE68" s="1009"/>
      <c r="AF68" s="1009"/>
      <c r="AG68" s="1009"/>
      <c r="AH68" s="1009"/>
      <c r="AI68" s="1009"/>
      <c r="AJ68" s="1009"/>
    </row>
    <row r="69" spans="2:36" s="970" customFormat="1" ht="24.95" customHeight="1" x14ac:dyDescent="0.2">
      <c r="B69" s="454" t="s">
        <v>714</v>
      </c>
      <c r="C69" s="864">
        <v>73217.170391864027</v>
      </c>
      <c r="D69" s="864">
        <v>84597.41324665687</v>
      </c>
      <c r="E69" s="864">
        <v>104158.40741551619</v>
      </c>
      <c r="F69" s="864">
        <v>172777.10958852121</v>
      </c>
      <c r="G69" s="864">
        <v>271581.70370785368</v>
      </c>
      <c r="H69" s="864">
        <v>240980.23289838614</v>
      </c>
      <c r="I69" s="776">
        <v>272285.61122616136</v>
      </c>
      <c r="J69" s="774">
        <v>272858.53008810407</v>
      </c>
      <c r="K69" s="774">
        <v>271251.12605483877</v>
      </c>
      <c r="L69" s="774">
        <v>272143.0521943135</v>
      </c>
      <c r="M69" s="774">
        <v>272033.0748445791</v>
      </c>
      <c r="N69" s="774">
        <v>274706.15535026457</v>
      </c>
      <c r="O69" s="774">
        <v>275330.55382278591</v>
      </c>
      <c r="P69" s="774">
        <v>274872.33764364599</v>
      </c>
      <c r="Q69" s="774">
        <v>276874.83670505031</v>
      </c>
      <c r="R69" s="774">
        <v>272887.72549368249</v>
      </c>
      <c r="S69" s="774">
        <v>232757.25013394194</v>
      </c>
      <c r="T69" s="775">
        <v>240980.23289838614</v>
      </c>
      <c r="U69" s="607" t="s">
        <v>855</v>
      </c>
      <c r="V69" s="995"/>
      <c r="W69" s="995"/>
      <c r="X69" s="995"/>
      <c r="Y69" s="1009"/>
      <c r="Z69" s="1009"/>
      <c r="AA69" s="1009"/>
      <c r="AB69" s="1009"/>
      <c r="AC69" s="1009"/>
      <c r="AD69" s="1009"/>
      <c r="AE69" s="1009"/>
      <c r="AF69" s="1009"/>
      <c r="AG69" s="1009"/>
      <c r="AH69" s="1009"/>
      <c r="AI69" s="1009"/>
      <c r="AJ69" s="1009"/>
    </row>
    <row r="70" spans="2:36" s="970" customFormat="1" ht="6" customHeight="1" x14ac:dyDescent="0.2">
      <c r="B70" s="980"/>
      <c r="C70" s="868"/>
      <c r="D70" s="868"/>
      <c r="E70" s="868"/>
      <c r="F70" s="868"/>
      <c r="G70" s="868"/>
      <c r="H70" s="868"/>
      <c r="I70" s="773"/>
      <c r="J70" s="771"/>
      <c r="K70" s="771"/>
      <c r="L70" s="771"/>
      <c r="M70" s="771"/>
      <c r="N70" s="771"/>
      <c r="O70" s="771"/>
      <c r="P70" s="771"/>
      <c r="Q70" s="771"/>
      <c r="R70" s="771"/>
      <c r="S70" s="771"/>
      <c r="T70" s="772"/>
      <c r="U70" s="982"/>
      <c r="V70" s="995"/>
      <c r="W70" s="995"/>
      <c r="X70" s="995"/>
      <c r="Y70" s="1009"/>
      <c r="Z70" s="1009"/>
      <c r="AA70" s="1009"/>
      <c r="AB70" s="1009"/>
      <c r="AC70" s="1009"/>
      <c r="AD70" s="1009"/>
      <c r="AE70" s="1009"/>
      <c r="AF70" s="1009"/>
      <c r="AG70" s="1009"/>
      <c r="AH70" s="1009"/>
      <c r="AI70" s="1009"/>
      <c r="AJ70" s="1009"/>
    </row>
    <row r="71" spans="2:36" s="970" customFormat="1" ht="24.75" customHeight="1" x14ac:dyDescent="0.2">
      <c r="B71" s="454" t="s">
        <v>884</v>
      </c>
      <c r="C71" s="864">
        <v>33109.411558589993</v>
      </c>
      <c r="D71" s="864">
        <v>77047.003736248793</v>
      </c>
      <c r="E71" s="864">
        <v>102174.96545263479</v>
      </c>
      <c r="F71" s="864">
        <v>141088.83434680573</v>
      </c>
      <c r="G71" s="864">
        <v>188951.79609580463</v>
      </c>
      <c r="H71" s="864">
        <v>166892.66255297494</v>
      </c>
      <c r="I71" s="776">
        <v>189040.84630291373</v>
      </c>
      <c r="J71" s="774">
        <v>190055.36017776452</v>
      </c>
      <c r="K71" s="774">
        <v>192740.01014657272</v>
      </c>
      <c r="L71" s="774">
        <v>192876.7385499971</v>
      </c>
      <c r="M71" s="774">
        <v>193983.46918915861</v>
      </c>
      <c r="N71" s="774">
        <v>190625.53093581623</v>
      </c>
      <c r="O71" s="774">
        <v>191120.47640834627</v>
      </c>
      <c r="P71" s="774">
        <v>192814.35463983679</v>
      </c>
      <c r="Q71" s="774">
        <v>193468.85246008707</v>
      </c>
      <c r="R71" s="774">
        <v>193354.79330041044</v>
      </c>
      <c r="S71" s="774">
        <v>176118.33344869519</v>
      </c>
      <c r="T71" s="775">
        <v>166892.66255297494</v>
      </c>
      <c r="U71" s="607" t="s">
        <v>6</v>
      </c>
      <c r="V71" s="995"/>
      <c r="W71" s="995"/>
      <c r="X71" s="995"/>
      <c r="Y71" s="1009"/>
      <c r="Z71" s="1009"/>
      <c r="AA71" s="1009"/>
      <c r="AB71" s="1009"/>
      <c r="AC71" s="1009"/>
      <c r="AD71" s="1009"/>
      <c r="AE71" s="1009"/>
      <c r="AF71" s="1009"/>
      <c r="AG71" s="1009"/>
      <c r="AH71" s="1009"/>
      <c r="AI71" s="1009"/>
      <c r="AJ71" s="1009"/>
    </row>
    <row r="72" spans="2:36" s="1016" customFormat="1" ht="19.5" customHeight="1" thickBot="1" x14ac:dyDescent="0.25">
      <c r="B72" s="1010"/>
      <c r="C72" s="1682"/>
      <c r="D72" s="1682"/>
      <c r="E72" s="1682"/>
      <c r="F72" s="1682"/>
      <c r="G72" s="1682"/>
      <c r="H72" s="1682"/>
      <c r="I72" s="1011"/>
      <c r="J72" s="1012"/>
      <c r="K72" s="1012"/>
      <c r="L72" s="1012"/>
      <c r="M72" s="1012"/>
      <c r="N72" s="1012"/>
      <c r="O72" s="1012"/>
      <c r="P72" s="1012"/>
      <c r="Q72" s="1012"/>
      <c r="R72" s="1012"/>
      <c r="S72" s="1012"/>
      <c r="T72" s="1013"/>
      <c r="U72" s="1014"/>
      <c r="V72" s="1015"/>
      <c r="W72" s="1015"/>
      <c r="X72" s="1015"/>
      <c r="AJ72" s="1017"/>
    </row>
    <row r="73" spans="2:36" ht="8.25" customHeight="1" thickTop="1" x14ac:dyDescent="0.65">
      <c r="C73" s="277"/>
      <c r="D73" s="277"/>
      <c r="E73" s="277"/>
      <c r="F73" s="277"/>
      <c r="G73" s="277"/>
      <c r="H73" s="277"/>
      <c r="I73" s="277"/>
      <c r="J73" s="277"/>
      <c r="K73" s="277"/>
      <c r="L73" s="277"/>
      <c r="M73" s="277"/>
      <c r="N73" s="277"/>
      <c r="O73" s="277"/>
      <c r="P73" s="277"/>
      <c r="Q73" s="277"/>
      <c r="R73" s="277"/>
      <c r="S73" s="277"/>
      <c r="T73" s="277"/>
      <c r="V73" s="269"/>
      <c r="W73" s="269"/>
      <c r="X73" s="269"/>
    </row>
    <row r="74" spans="2:36" s="334" customFormat="1" ht="22.5" x14ac:dyDescent="0.5">
      <c r="B74" s="334" t="s">
        <v>1737</v>
      </c>
      <c r="U74" s="480" t="s">
        <v>1739</v>
      </c>
      <c r="V74" s="481"/>
    </row>
    <row r="75" spans="2:36" s="334" customFormat="1" ht="22.5" x14ac:dyDescent="0.5">
      <c r="B75" s="357" t="s">
        <v>1539</v>
      </c>
      <c r="U75" s="334" t="s">
        <v>1540</v>
      </c>
    </row>
    <row r="76" spans="2:36" s="129" customFormat="1" ht="18.75" x14ac:dyDescent="0.45">
      <c r="B76" s="143"/>
    </row>
    <row r="77" spans="2:36" s="274" customFormat="1" ht="23.25" x14ac:dyDescent="0.5">
      <c r="C77" s="275"/>
      <c r="D77" s="275"/>
      <c r="E77" s="275"/>
      <c r="F77" s="275"/>
      <c r="G77" s="275"/>
      <c r="H77" s="275"/>
      <c r="I77" s="275"/>
      <c r="J77" s="275"/>
      <c r="K77" s="1579"/>
      <c r="L77" s="275"/>
      <c r="M77" s="275"/>
      <c r="N77" s="275"/>
      <c r="O77" s="275"/>
      <c r="P77" s="275"/>
      <c r="Q77" s="275"/>
      <c r="R77" s="275"/>
      <c r="S77" s="275"/>
      <c r="T77" s="275"/>
      <c r="U77" s="275"/>
      <c r="V77" s="275"/>
      <c r="W77" s="275"/>
      <c r="X77" s="275"/>
      <c r="Y77" s="275"/>
      <c r="Z77" s="275"/>
    </row>
    <row r="79" spans="2:36" x14ac:dyDescent="0.5">
      <c r="C79" s="275"/>
      <c r="D79" s="275"/>
      <c r="E79" s="275"/>
      <c r="F79" s="275"/>
      <c r="G79" s="275"/>
      <c r="H79" s="275"/>
      <c r="I79" s="275"/>
      <c r="J79" s="275"/>
      <c r="K79" s="275"/>
      <c r="L79" s="275"/>
      <c r="M79" s="275"/>
      <c r="N79" s="275"/>
      <c r="O79" s="275"/>
      <c r="P79" s="275"/>
      <c r="Q79" s="275"/>
      <c r="R79" s="275"/>
      <c r="S79" s="275"/>
      <c r="T79" s="275"/>
    </row>
    <row r="80" spans="2:36" x14ac:dyDescent="0.5">
      <c r="C80" s="278"/>
      <c r="D80" s="278"/>
      <c r="E80" s="278"/>
      <c r="F80" s="278"/>
      <c r="G80" s="278"/>
      <c r="H80" s="278"/>
      <c r="I80" s="278"/>
      <c r="J80" s="278"/>
      <c r="K80" s="278"/>
      <c r="L80" s="278"/>
      <c r="M80" s="278"/>
      <c r="N80" s="278"/>
      <c r="O80" s="278"/>
      <c r="P80" s="278"/>
      <c r="Q80" s="278"/>
      <c r="R80" s="278"/>
      <c r="S80" s="278"/>
      <c r="T80" s="278"/>
    </row>
    <row r="81" spans="2:21" ht="21.75" customHeight="1" x14ac:dyDescent="0.35">
      <c r="B81" s="276"/>
      <c r="C81" s="278"/>
      <c r="D81" s="278"/>
      <c r="E81" s="278"/>
      <c r="F81" s="278"/>
      <c r="G81" s="278"/>
      <c r="H81" s="278"/>
      <c r="I81" s="278"/>
      <c r="J81" s="278"/>
      <c r="K81" s="278"/>
      <c r="L81" s="278"/>
      <c r="M81" s="278"/>
      <c r="N81" s="278"/>
      <c r="O81" s="278"/>
      <c r="P81" s="278"/>
      <c r="Q81" s="278"/>
      <c r="R81" s="278"/>
      <c r="S81" s="278"/>
      <c r="T81" s="278"/>
      <c r="U81" s="276"/>
    </row>
    <row r="82" spans="2:21" ht="21.75" customHeight="1" x14ac:dyDescent="0.35">
      <c r="B82" s="276"/>
      <c r="C82" s="278"/>
      <c r="D82" s="278"/>
      <c r="E82" s="278"/>
      <c r="F82" s="278"/>
      <c r="G82" s="278"/>
      <c r="H82" s="278"/>
      <c r="I82" s="278"/>
      <c r="J82" s="278"/>
      <c r="K82" s="278"/>
      <c r="L82" s="278"/>
      <c r="M82" s="278"/>
      <c r="N82" s="278"/>
      <c r="O82" s="278"/>
      <c r="P82" s="278"/>
      <c r="Q82" s="278"/>
      <c r="R82" s="278"/>
      <c r="S82" s="278"/>
      <c r="T82" s="278"/>
      <c r="U82" s="276"/>
    </row>
    <row r="83" spans="2:21" ht="15" x14ac:dyDescent="0.35">
      <c r="B83" s="276"/>
      <c r="U83" s="276"/>
    </row>
    <row r="84" spans="2:21" ht="15" x14ac:dyDescent="0.35">
      <c r="B84" s="276"/>
      <c r="U84" s="276"/>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2022-01-09T12:24:27Z</cp:lastPrinted>
  <dcterms:created xsi:type="dcterms:W3CDTF">2003-10-27T16:49:11Z</dcterms:created>
  <dcterms:modified xsi:type="dcterms:W3CDTF">2022-01-31T11:53:33Z</dcterms:modified>
</cp:coreProperties>
</file>